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B5F597B6-DAED-4C73-800C-4EE06825BF91}" xr6:coauthVersionLast="47" xr6:coauthVersionMax="47" xr10:uidLastSave="{00000000-0000-0000-0000-000000000000}"/>
  <bookViews>
    <workbookView xWindow="-120" yWindow="-120" windowWidth="20730" windowHeight="11160" firstSheet="1" activeTab="2" xr2:uid="{00000000-000D-0000-FFFF-FFFF00000000}"/>
  </bookViews>
  <sheets>
    <sheet name="Résumé de l’exportation" sheetId="1"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AY59" i="3" l="1"/>
  <c r="BE110" i="3"/>
  <c r="AI55" i="3"/>
  <c r="AJ55" i="3"/>
  <c r="AK55" i="3"/>
  <c r="AL55" i="3"/>
  <c r="AM55" i="3"/>
  <c r="AJ54" i="3"/>
  <c r="AK54" i="3"/>
  <c r="AL54" i="3"/>
  <c r="AM54" i="3"/>
  <c r="AI54" i="3"/>
  <c r="I138" i="3"/>
  <c r="Q133" i="3"/>
  <c r="R133" i="3"/>
  <c r="S133" i="3"/>
  <c r="T133" i="3"/>
  <c r="U133" i="3"/>
  <c r="R132" i="3"/>
  <c r="S132" i="3"/>
  <c r="T132" i="3"/>
  <c r="U132" i="3"/>
  <c r="Q132" i="3"/>
  <c r="Q13" i="3"/>
  <c r="R13" i="3"/>
  <c r="S13" i="3"/>
  <c r="T13" i="3"/>
  <c r="U13" i="3"/>
  <c r="R12" i="3"/>
  <c r="S12" i="3"/>
  <c r="T12" i="3"/>
  <c r="U12" i="3"/>
  <c r="K133" i="3"/>
  <c r="L133" i="3"/>
  <c r="M133" i="3"/>
  <c r="N133" i="3"/>
  <c r="O133" i="3"/>
  <c r="L132" i="3"/>
  <c r="M132" i="3"/>
  <c r="N132" i="3"/>
  <c r="O132" i="3"/>
  <c r="K132" i="3"/>
  <c r="I137" i="3"/>
  <c r="K131" i="3"/>
  <c r="AJ93" i="3"/>
  <c r="T38" i="3"/>
  <c r="BP47" i="3"/>
  <c r="BP48" i="3"/>
  <c r="BP49" i="3"/>
  <c r="BP50" i="3"/>
  <c r="BP51" i="3"/>
  <c r="BP33" i="3"/>
  <c r="BP34" i="3"/>
  <c r="BP35" i="3"/>
  <c r="BP18" i="3"/>
  <c r="BP19" i="3"/>
  <c r="BP20" i="3"/>
  <c r="BP21" i="3"/>
  <c r="BP6" i="3"/>
  <c r="BP7" i="3"/>
  <c r="BP8" i="3"/>
  <c r="BP9" i="3"/>
  <c r="E23" i="3"/>
  <c r="BP126" i="3"/>
  <c r="BP127" i="3"/>
  <c r="BP114" i="3"/>
  <c r="BP101" i="3"/>
  <c r="BP102" i="3"/>
  <c r="BP103" i="3"/>
  <c r="BP86" i="3"/>
  <c r="BP74" i="3"/>
  <c r="BP75" i="3"/>
  <c r="BP76" i="3"/>
  <c r="BP77" i="3"/>
  <c r="BP61" i="3"/>
  <c r="BP62" i="3"/>
  <c r="BP63" i="3"/>
  <c r="BP64" i="3"/>
  <c r="O17" i="2"/>
  <c r="B39" i="4"/>
  <c r="A39" i="4"/>
  <c r="B54" i="4"/>
  <c r="A54" i="4"/>
  <c r="B32" i="4"/>
  <c r="A32" i="4"/>
  <c r="B45" i="4"/>
  <c r="A45" i="4"/>
  <c r="B61" i="4"/>
  <c r="A61" i="4"/>
  <c r="B63" i="4"/>
  <c r="A63" i="4"/>
  <c r="B80" i="4"/>
  <c r="A80" i="4"/>
  <c r="B46" i="4"/>
  <c r="A46" i="4"/>
  <c r="B79" i="4"/>
  <c r="A79" i="4"/>
  <c r="B62" i="4"/>
  <c r="A62" i="4"/>
  <c r="B51" i="4"/>
  <c r="A51" i="4"/>
  <c r="B60" i="4"/>
  <c r="A60" i="4"/>
  <c r="B41" i="4"/>
  <c r="A41" i="4"/>
  <c r="B49" i="4"/>
  <c r="A49" i="4"/>
  <c r="B78" i="4"/>
  <c r="A78" i="4"/>
  <c r="B48" i="4"/>
  <c r="A48" i="4"/>
  <c r="B77" i="4"/>
  <c r="A77" i="4"/>
  <c r="B36" i="4"/>
  <c r="A36" i="4"/>
  <c r="B42" i="4"/>
  <c r="A42" i="4"/>
  <c r="B40" i="4"/>
  <c r="A40" i="4"/>
  <c r="B55" i="4"/>
  <c r="A55" i="4"/>
  <c r="B34" i="4"/>
  <c r="A34" i="4"/>
  <c r="B31" i="4"/>
  <c r="A31" i="4"/>
  <c r="B64" i="4"/>
  <c r="A64" i="4"/>
  <c r="B76" i="4"/>
  <c r="A76" i="4"/>
  <c r="B30" i="4"/>
  <c r="A30" i="4"/>
  <c r="B75" i="4"/>
  <c r="A75" i="4"/>
  <c r="B29" i="4"/>
  <c r="A29" i="4"/>
  <c r="B74" i="4"/>
  <c r="A74" i="4"/>
  <c r="B28" i="4"/>
  <c r="A28" i="4"/>
  <c r="B73" i="4"/>
  <c r="A73" i="4"/>
  <c r="B26" i="4"/>
  <c r="A26" i="4"/>
  <c r="B25" i="4"/>
  <c r="A25" i="4"/>
  <c r="B72" i="4"/>
  <c r="A72" i="4"/>
  <c r="B24" i="4"/>
  <c r="A24" i="4"/>
  <c r="B71" i="4"/>
  <c r="A71" i="4"/>
  <c r="B23" i="4"/>
  <c r="A23" i="4"/>
  <c r="B27" i="4"/>
  <c r="A27" i="4"/>
  <c r="B22" i="4"/>
  <c r="A22" i="4"/>
  <c r="B21" i="4"/>
  <c r="A21" i="4"/>
  <c r="B20" i="4"/>
  <c r="A20" i="4"/>
  <c r="B19" i="4"/>
  <c r="A19" i="4"/>
  <c r="B18" i="4"/>
  <c r="A18" i="4"/>
  <c r="B59" i="4"/>
  <c r="A59" i="4"/>
  <c r="B43" i="4"/>
  <c r="A43" i="4"/>
  <c r="B17" i="4"/>
  <c r="A17" i="4"/>
  <c r="B10" i="4"/>
  <c r="A10" i="4"/>
  <c r="B16" i="4"/>
  <c r="A16" i="4"/>
  <c r="B70" i="4"/>
  <c r="A70" i="4"/>
  <c r="B69" i="4"/>
  <c r="A69" i="4"/>
  <c r="B15" i="4"/>
  <c r="A15" i="4"/>
  <c r="B14" i="4"/>
  <c r="A14" i="4"/>
  <c r="B13" i="4"/>
  <c r="A13" i="4"/>
  <c r="B12" i="4"/>
  <c r="A12" i="4"/>
  <c r="B11" i="4"/>
  <c r="A11" i="4"/>
  <c r="B68" i="4"/>
  <c r="A68" i="4"/>
  <c r="B35" i="4"/>
  <c r="A35" i="4"/>
  <c r="B7" i="4"/>
  <c r="A7" i="4"/>
  <c r="B58" i="4"/>
  <c r="A58" i="4"/>
  <c r="B6" i="4"/>
  <c r="A6" i="4"/>
  <c r="B37" i="4"/>
  <c r="A37" i="4"/>
  <c r="B8" i="4"/>
  <c r="A8" i="4"/>
  <c r="B5" i="4"/>
  <c r="A5" i="4"/>
  <c r="B38" i="4"/>
  <c r="A38" i="4"/>
  <c r="B67" i="4"/>
  <c r="A67" i="4"/>
  <c r="B9" i="4"/>
  <c r="A9" i="4"/>
  <c r="B4" i="4"/>
  <c r="A4" i="4"/>
  <c r="B57" i="4"/>
  <c r="A57" i="4"/>
  <c r="B56" i="4"/>
  <c r="A56" i="4"/>
  <c r="B3" i="4"/>
  <c r="A3" i="4"/>
  <c r="B52" i="4"/>
  <c r="A52" i="4"/>
  <c r="B50" i="4"/>
  <c r="A50" i="4"/>
  <c r="B66" i="4"/>
  <c r="A66" i="4"/>
  <c r="B53" i="4"/>
  <c r="A53" i="4"/>
  <c r="B65" i="4"/>
  <c r="A65" i="4"/>
  <c r="B44" i="4"/>
  <c r="A44" i="4"/>
  <c r="B2" i="4"/>
  <c r="A2" i="4"/>
  <c r="B33" i="4"/>
  <c r="A33" i="4"/>
  <c r="B47" i="4"/>
  <c r="A47" i="4"/>
  <c r="E75" i="4"/>
  <c r="E74" i="4"/>
  <c r="F73" i="4"/>
  <c r="E70" i="4"/>
  <c r="E69" i="4"/>
  <c r="E67" i="4"/>
  <c r="F66" i="4"/>
  <c r="AZ131" i="3"/>
  <c r="AT131" i="3"/>
  <c r="AN131" i="3"/>
  <c r="AH131" i="3"/>
  <c r="AB131" i="3"/>
  <c r="V131" i="3"/>
  <c r="P131" i="3"/>
  <c r="J131" i="3"/>
  <c r="D131" i="3"/>
  <c r="BD130" i="3"/>
  <c r="BC130" i="3"/>
  <c r="BB130" i="3"/>
  <c r="BA130" i="3"/>
  <c r="AX130" i="3"/>
  <c r="AW130" i="3"/>
  <c r="AV130" i="3"/>
  <c r="AU130" i="3"/>
  <c r="AR130" i="3"/>
  <c r="AQ130" i="3"/>
  <c r="AP130" i="3"/>
  <c r="AP38" i="3" s="1"/>
  <c r="AO130" i="3"/>
  <c r="AL130" i="3"/>
  <c r="AK130" i="3"/>
  <c r="AJ130" i="3"/>
  <c r="AI130" i="3"/>
  <c r="AF130" i="3"/>
  <c r="AE130" i="3"/>
  <c r="AD130" i="3"/>
  <c r="AC130" i="3"/>
  <c r="Z130" i="3"/>
  <c r="Y130" i="3"/>
  <c r="X130" i="3"/>
  <c r="W130" i="3"/>
  <c r="T130" i="3"/>
  <c r="S130" i="3"/>
  <c r="R130" i="3"/>
  <c r="Q130" i="3"/>
  <c r="N130" i="3"/>
  <c r="M130" i="3"/>
  <c r="L130" i="3"/>
  <c r="K130" i="3"/>
  <c r="H130" i="3"/>
  <c r="G130" i="3"/>
  <c r="F130" i="3"/>
  <c r="E130" i="3"/>
  <c r="BE129" i="3"/>
  <c r="AY129" i="3"/>
  <c r="AS129" i="3"/>
  <c r="AM129" i="3"/>
  <c r="AG129" i="3"/>
  <c r="AA129" i="3"/>
  <c r="U129" i="3"/>
  <c r="BP129" i="3" s="1"/>
  <c r="O129" i="3"/>
  <c r="I129" i="3"/>
  <c r="BN128" i="3"/>
  <c r="BM128" i="3"/>
  <c r="BL128" i="3"/>
  <c r="BK128" i="3"/>
  <c r="BJ128" i="3"/>
  <c r="BI128" i="3"/>
  <c r="BH128" i="3"/>
  <c r="BG128" i="3"/>
  <c r="BF128" i="3"/>
  <c r="BE128" i="3"/>
  <c r="AY128" i="3"/>
  <c r="AS128" i="3"/>
  <c r="AM128" i="3"/>
  <c r="AG128" i="3"/>
  <c r="AA128" i="3"/>
  <c r="U128" i="3"/>
  <c r="O128" i="3"/>
  <c r="I128" i="3"/>
  <c r="BP128" i="3" s="1"/>
  <c r="BN127" i="3"/>
  <c r="BM127" i="3"/>
  <c r="BL127" i="3"/>
  <c r="BK127" i="3"/>
  <c r="BJ127" i="3"/>
  <c r="BI127" i="3"/>
  <c r="BH127" i="3"/>
  <c r="BG127" i="3"/>
  <c r="BF127" i="3"/>
  <c r="BE127" i="3"/>
  <c r="AY127" i="3"/>
  <c r="AS127" i="3"/>
  <c r="AM127" i="3"/>
  <c r="AG127" i="3"/>
  <c r="AA127" i="3"/>
  <c r="U127" i="3"/>
  <c r="O127" i="3"/>
  <c r="I127" i="3"/>
  <c r="BN126" i="3"/>
  <c r="BM126" i="3"/>
  <c r="BL126" i="3"/>
  <c r="BK126" i="3"/>
  <c r="BJ126" i="3"/>
  <c r="BI126" i="3"/>
  <c r="BH126" i="3"/>
  <c r="BG126" i="3"/>
  <c r="BF126" i="3"/>
  <c r="BE126" i="3"/>
  <c r="AY126" i="3"/>
  <c r="AS126" i="3"/>
  <c r="AM126" i="3"/>
  <c r="AG126" i="3"/>
  <c r="AA126" i="3"/>
  <c r="U126" i="3"/>
  <c r="O126" i="3"/>
  <c r="I126" i="3"/>
  <c r="BN125" i="3"/>
  <c r="BM125" i="3"/>
  <c r="BL125" i="3"/>
  <c r="BK125" i="3"/>
  <c r="BJ125" i="3"/>
  <c r="BI125" i="3"/>
  <c r="BH125" i="3"/>
  <c r="BG125" i="3"/>
  <c r="BF125" i="3"/>
  <c r="BE125" i="3"/>
  <c r="AY125" i="3"/>
  <c r="AS125" i="3"/>
  <c r="AM125" i="3"/>
  <c r="AG125" i="3"/>
  <c r="AA125" i="3"/>
  <c r="U125" i="3"/>
  <c r="O125" i="3"/>
  <c r="BP125" i="3" s="1"/>
  <c r="I125" i="3"/>
  <c r="BN124" i="3"/>
  <c r="BM124" i="3"/>
  <c r="BL124" i="3"/>
  <c r="BK124" i="3"/>
  <c r="BJ124" i="3"/>
  <c r="BI124" i="3"/>
  <c r="BH124" i="3"/>
  <c r="BG124" i="3"/>
  <c r="BF124" i="3"/>
  <c r="BE124" i="3"/>
  <c r="AY124" i="3"/>
  <c r="AS124" i="3"/>
  <c r="AM124" i="3"/>
  <c r="AG124" i="3"/>
  <c r="AA124" i="3"/>
  <c r="U124" i="3"/>
  <c r="O124" i="3"/>
  <c r="I124" i="3"/>
  <c r="BN123" i="3"/>
  <c r="BM123" i="3"/>
  <c r="BL123" i="3"/>
  <c r="BK123" i="3"/>
  <c r="BJ123" i="3"/>
  <c r="BI123" i="3"/>
  <c r="BH123" i="3"/>
  <c r="BG123" i="3"/>
  <c r="BF123" i="3"/>
  <c r="BE123" i="3"/>
  <c r="AY123" i="3"/>
  <c r="AS123" i="3"/>
  <c r="AM123" i="3"/>
  <c r="AG123" i="3"/>
  <c r="AA123" i="3"/>
  <c r="U123" i="3"/>
  <c r="O123" i="3"/>
  <c r="I123" i="3"/>
  <c r="AZ118" i="3"/>
  <c r="AT118" i="3"/>
  <c r="AN118" i="3"/>
  <c r="AH118" i="3"/>
  <c r="AB118" i="3"/>
  <c r="V118" i="3"/>
  <c r="P118" i="3"/>
  <c r="J118" i="3"/>
  <c r="D118" i="3"/>
  <c r="BD117" i="3"/>
  <c r="BC117" i="3"/>
  <c r="BB117" i="3"/>
  <c r="BA117" i="3"/>
  <c r="AX117" i="3"/>
  <c r="AW117" i="3"/>
  <c r="AV117" i="3"/>
  <c r="AU117" i="3"/>
  <c r="AR117" i="3"/>
  <c r="AQ117" i="3"/>
  <c r="AP117" i="3"/>
  <c r="AO117" i="3"/>
  <c r="AL117" i="3"/>
  <c r="AK117" i="3"/>
  <c r="AJ117" i="3"/>
  <c r="AI117" i="3"/>
  <c r="AI119" i="3" s="1"/>
  <c r="AF117" i="3"/>
  <c r="AE117" i="3"/>
  <c r="AD117" i="3"/>
  <c r="AC117" i="3"/>
  <c r="Z117" i="3"/>
  <c r="Y117" i="3"/>
  <c r="X117" i="3"/>
  <c r="W117" i="3"/>
  <c r="T117" i="3"/>
  <c r="S117" i="3"/>
  <c r="R117" i="3"/>
  <c r="Q117" i="3"/>
  <c r="N117" i="3"/>
  <c r="M117" i="3"/>
  <c r="L117" i="3"/>
  <c r="K117" i="3"/>
  <c r="H117" i="3"/>
  <c r="G117" i="3"/>
  <c r="F117" i="3"/>
  <c r="E117" i="3"/>
  <c r="BE116" i="3"/>
  <c r="AY116" i="3"/>
  <c r="AS116" i="3"/>
  <c r="AM116" i="3"/>
  <c r="AG116" i="3"/>
  <c r="AA116" i="3"/>
  <c r="U116" i="3"/>
  <c r="O116" i="3"/>
  <c r="I116" i="3"/>
  <c r="BN115" i="3"/>
  <c r="BM115" i="3"/>
  <c r="BL115" i="3"/>
  <c r="BK115" i="3"/>
  <c r="BJ115" i="3"/>
  <c r="BI115" i="3"/>
  <c r="BH115" i="3"/>
  <c r="BG115" i="3"/>
  <c r="BF115" i="3"/>
  <c r="BE115" i="3"/>
  <c r="AY115" i="3"/>
  <c r="AS115" i="3"/>
  <c r="AM115" i="3"/>
  <c r="AG115" i="3"/>
  <c r="AA115" i="3"/>
  <c r="U115" i="3"/>
  <c r="O115" i="3"/>
  <c r="I115" i="3"/>
  <c r="BP115" i="3" s="1"/>
  <c r="BN114" i="3"/>
  <c r="BM114" i="3"/>
  <c r="BL114" i="3"/>
  <c r="BK114" i="3"/>
  <c r="BJ114" i="3"/>
  <c r="BI114" i="3"/>
  <c r="BH114" i="3"/>
  <c r="BG114" i="3"/>
  <c r="BF114" i="3"/>
  <c r="BE114" i="3"/>
  <c r="AY114" i="3"/>
  <c r="AS114" i="3"/>
  <c r="AM114" i="3"/>
  <c r="AG114" i="3"/>
  <c r="AA114" i="3"/>
  <c r="U114" i="3"/>
  <c r="O114" i="3"/>
  <c r="I114" i="3"/>
  <c r="BN113" i="3"/>
  <c r="BM113" i="3"/>
  <c r="BL113" i="3"/>
  <c r="BK113" i="3"/>
  <c r="BJ113" i="3"/>
  <c r="BI113" i="3"/>
  <c r="BH113" i="3"/>
  <c r="BG113" i="3"/>
  <c r="BF113" i="3"/>
  <c r="BE113" i="3"/>
  <c r="AY113" i="3"/>
  <c r="AS113" i="3"/>
  <c r="AM113" i="3"/>
  <c r="AG113" i="3"/>
  <c r="AA113" i="3"/>
  <c r="U113" i="3"/>
  <c r="O113" i="3"/>
  <c r="I113" i="3"/>
  <c r="BN112" i="3"/>
  <c r="BM112" i="3"/>
  <c r="BL112" i="3"/>
  <c r="BK112" i="3"/>
  <c r="BJ112" i="3"/>
  <c r="BI112" i="3"/>
  <c r="BH112" i="3"/>
  <c r="BG112" i="3"/>
  <c r="BF112" i="3"/>
  <c r="BE112" i="3"/>
  <c r="AY112" i="3"/>
  <c r="AS112" i="3"/>
  <c r="AM112" i="3"/>
  <c r="AG112" i="3"/>
  <c r="AA112" i="3"/>
  <c r="U112" i="3"/>
  <c r="O112" i="3"/>
  <c r="I112" i="3"/>
  <c r="BN111" i="3"/>
  <c r="BM111" i="3"/>
  <c r="BL111" i="3"/>
  <c r="BK111" i="3"/>
  <c r="BJ111" i="3"/>
  <c r="BI111" i="3"/>
  <c r="BH111" i="3"/>
  <c r="BG111" i="3"/>
  <c r="BF111" i="3"/>
  <c r="BE111" i="3"/>
  <c r="AY111" i="3"/>
  <c r="AS111" i="3"/>
  <c r="AM111" i="3"/>
  <c r="AG111" i="3"/>
  <c r="AA111" i="3"/>
  <c r="U111" i="3"/>
  <c r="O111" i="3"/>
  <c r="I111" i="3"/>
  <c r="BN110" i="3"/>
  <c r="BM110" i="3"/>
  <c r="BL110" i="3"/>
  <c r="BK110" i="3"/>
  <c r="BJ110" i="3"/>
  <c r="BI110" i="3"/>
  <c r="BH110" i="3"/>
  <c r="BG110" i="3"/>
  <c r="BF110" i="3"/>
  <c r="AY110" i="3"/>
  <c r="AS110" i="3"/>
  <c r="AM110" i="3"/>
  <c r="AG110" i="3"/>
  <c r="AA110" i="3"/>
  <c r="U110" i="3"/>
  <c r="O110" i="3"/>
  <c r="I110" i="3"/>
  <c r="AZ105" i="3"/>
  <c r="AT105" i="3"/>
  <c r="AN105" i="3"/>
  <c r="AH105" i="3"/>
  <c r="AB105" i="3"/>
  <c r="V105" i="3"/>
  <c r="P105" i="3"/>
  <c r="J105" i="3"/>
  <c r="D105" i="3"/>
  <c r="BD104" i="3"/>
  <c r="BC104" i="3"/>
  <c r="BB104" i="3"/>
  <c r="BB106" i="3" s="1"/>
  <c r="BA104" i="3"/>
  <c r="BA106" i="3" s="1"/>
  <c r="AX104" i="3"/>
  <c r="AW104" i="3"/>
  <c r="AV104" i="3"/>
  <c r="AU104" i="3"/>
  <c r="AR104" i="3"/>
  <c r="AQ104" i="3"/>
  <c r="AP104" i="3"/>
  <c r="AO104" i="3"/>
  <c r="AL104" i="3"/>
  <c r="AK104" i="3"/>
  <c r="AJ104" i="3"/>
  <c r="AJ67" i="3" s="1"/>
  <c r="AI104" i="3"/>
  <c r="AF104" i="3"/>
  <c r="AE104" i="3"/>
  <c r="AD104" i="3"/>
  <c r="AC104" i="3"/>
  <c r="Z104" i="3"/>
  <c r="Y104" i="3"/>
  <c r="X104" i="3"/>
  <c r="W104" i="3"/>
  <c r="T104" i="3"/>
  <c r="S104" i="3"/>
  <c r="R104" i="3"/>
  <c r="Q104" i="3"/>
  <c r="N104" i="3"/>
  <c r="M104" i="3"/>
  <c r="L104" i="3"/>
  <c r="L105" i="3" s="1"/>
  <c r="K104" i="3"/>
  <c r="H104" i="3"/>
  <c r="G104" i="3"/>
  <c r="F104" i="3"/>
  <c r="E104" i="3"/>
  <c r="E105" i="3" s="1"/>
  <c r="BE103" i="3"/>
  <c r="AY103" i="3"/>
  <c r="AS103" i="3"/>
  <c r="AM103" i="3"/>
  <c r="AG103" i="3"/>
  <c r="AA103" i="3"/>
  <c r="U103" i="3"/>
  <c r="O103" i="3"/>
  <c r="I103" i="3"/>
  <c r="BN102" i="3"/>
  <c r="BM102" i="3"/>
  <c r="BL102" i="3"/>
  <c r="BK102" i="3"/>
  <c r="BJ102" i="3"/>
  <c r="BI102" i="3"/>
  <c r="BH102" i="3"/>
  <c r="BG102" i="3"/>
  <c r="BF102" i="3"/>
  <c r="BE102" i="3"/>
  <c r="AY102" i="3"/>
  <c r="AS102" i="3"/>
  <c r="AM102" i="3"/>
  <c r="AG102" i="3"/>
  <c r="AA102" i="3"/>
  <c r="U102" i="3"/>
  <c r="O102" i="3"/>
  <c r="I102" i="3"/>
  <c r="BN101" i="3"/>
  <c r="BM101" i="3"/>
  <c r="BL101" i="3"/>
  <c r="BK101" i="3"/>
  <c r="BJ101" i="3"/>
  <c r="BI101" i="3"/>
  <c r="BH101" i="3"/>
  <c r="BG101" i="3"/>
  <c r="BF101" i="3"/>
  <c r="BE101" i="3"/>
  <c r="AY101" i="3"/>
  <c r="AS101" i="3"/>
  <c r="AM101" i="3"/>
  <c r="AG101" i="3"/>
  <c r="AA101" i="3"/>
  <c r="U101" i="3"/>
  <c r="O101" i="3"/>
  <c r="I101" i="3"/>
  <c r="BN100" i="3"/>
  <c r="BM100" i="3"/>
  <c r="BL100" i="3"/>
  <c r="BK100" i="3"/>
  <c r="BJ100" i="3"/>
  <c r="BI100" i="3"/>
  <c r="BH100" i="3"/>
  <c r="BG100" i="3"/>
  <c r="BF100" i="3"/>
  <c r="BE100" i="3"/>
  <c r="AY100" i="3"/>
  <c r="AS100" i="3"/>
  <c r="AM100" i="3"/>
  <c r="AG100" i="3"/>
  <c r="AA100" i="3"/>
  <c r="U100" i="3"/>
  <c r="O100" i="3"/>
  <c r="I100" i="3"/>
  <c r="BN99" i="3"/>
  <c r="BM99" i="3"/>
  <c r="BL99" i="3"/>
  <c r="BK99" i="3"/>
  <c r="BJ99" i="3"/>
  <c r="BI99" i="3"/>
  <c r="BH99" i="3"/>
  <c r="BG99" i="3"/>
  <c r="BF99" i="3"/>
  <c r="BE99" i="3"/>
  <c r="AY99" i="3"/>
  <c r="AS99" i="3"/>
  <c r="AM99" i="3"/>
  <c r="AG99" i="3"/>
  <c r="AA99" i="3"/>
  <c r="U99" i="3"/>
  <c r="O99" i="3"/>
  <c r="I99" i="3"/>
  <c r="BN98" i="3"/>
  <c r="BM98" i="3"/>
  <c r="BL98" i="3"/>
  <c r="BK98" i="3"/>
  <c r="BJ98" i="3"/>
  <c r="BI98" i="3"/>
  <c r="BH98" i="3"/>
  <c r="BG98" i="3"/>
  <c r="BF98" i="3"/>
  <c r="BE98" i="3"/>
  <c r="AY98" i="3"/>
  <c r="AS98" i="3"/>
  <c r="AM98" i="3"/>
  <c r="AG98" i="3"/>
  <c r="AA98" i="3"/>
  <c r="U98" i="3"/>
  <c r="O98" i="3"/>
  <c r="I98" i="3"/>
  <c r="BN97" i="3"/>
  <c r="BM97" i="3"/>
  <c r="BL97" i="3"/>
  <c r="BK97" i="3"/>
  <c r="BJ97" i="3"/>
  <c r="BI97" i="3"/>
  <c r="BH97" i="3"/>
  <c r="BG97" i="3"/>
  <c r="BF97" i="3"/>
  <c r="BE97" i="3"/>
  <c r="AY97" i="3"/>
  <c r="AS97" i="3"/>
  <c r="AM97" i="3"/>
  <c r="AG97" i="3"/>
  <c r="AA97" i="3"/>
  <c r="U97" i="3"/>
  <c r="O97" i="3"/>
  <c r="I97" i="3"/>
  <c r="AZ92" i="3"/>
  <c r="AT92" i="3"/>
  <c r="AN92" i="3"/>
  <c r="AH92" i="3"/>
  <c r="AB92" i="3"/>
  <c r="V92" i="3"/>
  <c r="P92" i="3"/>
  <c r="J92" i="3"/>
  <c r="D92" i="3"/>
  <c r="BD91" i="3"/>
  <c r="BC91" i="3"/>
  <c r="BB91" i="3"/>
  <c r="BA91" i="3"/>
  <c r="AX91" i="3"/>
  <c r="AW91" i="3"/>
  <c r="AW93" i="3" s="1"/>
  <c r="AV91" i="3"/>
  <c r="AU91" i="3"/>
  <c r="AR91" i="3"/>
  <c r="AQ91" i="3"/>
  <c r="AP91" i="3"/>
  <c r="AO91" i="3"/>
  <c r="AL91" i="3"/>
  <c r="AK91" i="3"/>
  <c r="AJ91" i="3"/>
  <c r="AI91" i="3"/>
  <c r="AF91" i="3"/>
  <c r="AE91" i="3"/>
  <c r="AD91" i="3"/>
  <c r="AC91" i="3"/>
  <c r="Z91" i="3"/>
  <c r="Y91" i="3"/>
  <c r="X91" i="3"/>
  <c r="W91" i="3"/>
  <c r="T91" i="3"/>
  <c r="S91" i="3"/>
  <c r="R91" i="3"/>
  <c r="Q91" i="3"/>
  <c r="N91" i="3"/>
  <c r="M91" i="3"/>
  <c r="L91" i="3"/>
  <c r="K91" i="3"/>
  <c r="H91" i="3"/>
  <c r="G91" i="3"/>
  <c r="F91" i="3"/>
  <c r="E91" i="3"/>
  <c r="BE90" i="3"/>
  <c r="AY90" i="3"/>
  <c r="AS90" i="3"/>
  <c r="AM90" i="3"/>
  <c r="AG90" i="3"/>
  <c r="AA90" i="3"/>
  <c r="U90" i="3"/>
  <c r="O90" i="3"/>
  <c r="I90" i="3"/>
  <c r="BN89" i="3"/>
  <c r="BM89" i="3"/>
  <c r="BL89" i="3"/>
  <c r="BK89" i="3"/>
  <c r="BJ89" i="3"/>
  <c r="BI89" i="3"/>
  <c r="BH89" i="3"/>
  <c r="BG89" i="3"/>
  <c r="BF89" i="3"/>
  <c r="BE89" i="3"/>
  <c r="AY89" i="3"/>
  <c r="AS89" i="3"/>
  <c r="AM89" i="3"/>
  <c r="AG89" i="3"/>
  <c r="AA89" i="3"/>
  <c r="U89" i="3"/>
  <c r="O89" i="3"/>
  <c r="BP89" i="3" s="1"/>
  <c r="I89" i="3"/>
  <c r="BN88" i="3"/>
  <c r="BM88" i="3"/>
  <c r="BL88" i="3"/>
  <c r="BK88" i="3"/>
  <c r="BJ88" i="3"/>
  <c r="BI88" i="3"/>
  <c r="BH88" i="3"/>
  <c r="BG88" i="3"/>
  <c r="BF88" i="3"/>
  <c r="BE88" i="3"/>
  <c r="AY88" i="3"/>
  <c r="AS88" i="3"/>
  <c r="AM88" i="3"/>
  <c r="AG88" i="3"/>
  <c r="AA88" i="3"/>
  <c r="U88" i="3"/>
  <c r="BP88" i="3" s="1"/>
  <c r="O88" i="3"/>
  <c r="I88" i="3"/>
  <c r="BN87" i="3"/>
  <c r="BM87" i="3"/>
  <c r="BL87" i="3"/>
  <c r="BK87" i="3"/>
  <c r="BJ87" i="3"/>
  <c r="BI87" i="3"/>
  <c r="BH87" i="3"/>
  <c r="BG87" i="3"/>
  <c r="BF87" i="3"/>
  <c r="BE87" i="3"/>
  <c r="AY87" i="3"/>
  <c r="AS87" i="3"/>
  <c r="AM87" i="3"/>
  <c r="AG87" i="3"/>
  <c r="AA87" i="3"/>
  <c r="U87" i="3"/>
  <c r="O87" i="3"/>
  <c r="I87" i="3"/>
  <c r="BN86" i="3"/>
  <c r="BM86" i="3"/>
  <c r="BL86" i="3"/>
  <c r="BK86" i="3"/>
  <c r="BJ86" i="3"/>
  <c r="BI86" i="3"/>
  <c r="BH86" i="3"/>
  <c r="BG86" i="3"/>
  <c r="BF86" i="3"/>
  <c r="BE86" i="3"/>
  <c r="AY86" i="3"/>
  <c r="AS86" i="3"/>
  <c r="AM86" i="3"/>
  <c r="AG86" i="3"/>
  <c r="AA86" i="3"/>
  <c r="U86" i="3"/>
  <c r="O86" i="3"/>
  <c r="I86" i="3"/>
  <c r="BN85" i="3"/>
  <c r="BM85" i="3"/>
  <c r="BL85" i="3"/>
  <c r="BK85" i="3"/>
  <c r="BJ85" i="3"/>
  <c r="BI85" i="3"/>
  <c r="BH85" i="3"/>
  <c r="BG85" i="3"/>
  <c r="BF85" i="3"/>
  <c r="BE85" i="3"/>
  <c r="AY85" i="3"/>
  <c r="AS85" i="3"/>
  <c r="AM85" i="3"/>
  <c r="AG85" i="3"/>
  <c r="AA85" i="3"/>
  <c r="U85" i="3"/>
  <c r="O85" i="3"/>
  <c r="I85" i="3"/>
  <c r="BN84" i="3"/>
  <c r="BM84" i="3"/>
  <c r="BL84" i="3"/>
  <c r="BK84" i="3"/>
  <c r="BJ84" i="3"/>
  <c r="BI84" i="3"/>
  <c r="BH84" i="3"/>
  <c r="BG84" i="3"/>
  <c r="BF84" i="3"/>
  <c r="BE84" i="3"/>
  <c r="AY84" i="3"/>
  <c r="AS84" i="3"/>
  <c r="AM84" i="3"/>
  <c r="AG84" i="3"/>
  <c r="AA84" i="3"/>
  <c r="U84" i="3"/>
  <c r="O84" i="3"/>
  <c r="I84" i="3"/>
  <c r="AZ79" i="3"/>
  <c r="AT79" i="3"/>
  <c r="AN79" i="3"/>
  <c r="AH79" i="3"/>
  <c r="AB79" i="3"/>
  <c r="V79" i="3"/>
  <c r="P79" i="3"/>
  <c r="J79" i="3"/>
  <c r="D79" i="3"/>
  <c r="BD78" i="3"/>
  <c r="BC78" i="3"/>
  <c r="BB78" i="3"/>
  <c r="BB38" i="3" s="1"/>
  <c r="BA78" i="3"/>
  <c r="AX78" i="3"/>
  <c r="AX79" i="3" s="1"/>
  <c r="AW78" i="3"/>
  <c r="AV78" i="3"/>
  <c r="AU78" i="3"/>
  <c r="AR78" i="3"/>
  <c r="AQ78" i="3"/>
  <c r="AP78" i="3"/>
  <c r="AO78" i="3"/>
  <c r="AL78" i="3"/>
  <c r="AK78" i="3"/>
  <c r="AJ78" i="3"/>
  <c r="AI78" i="3"/>
  <c r="AF78" i="3"/>
  <c r="AE78" i="3"/>
  <c r="AD78" i="3"/>
  <c r="AC78" i="3"/>
  <c r="Z78" i="3"/>
  <c r="Y78" i="3"/>
  <c r="Y80" i="3" s="1"/>
  <c r="X78" i="3"/>
  <c r="W78" i="3"/>
  <c r="T78" i="3"/>
  <c r="S78" i="3"/>
  <c r="R78" i="3"/>
  <c r="Q78" i="3"/>
  <c r="N78" i="3"/>
  <c r="M78" i="3"/>
  <c r="L78" i="3"/>
  <c r="K78" i="3"/>
  <c r="H78" i="3"/>
  <c r="G78" i="3"/>
  <c r="F78" i="3"/>
  <c r="E78" i="3"/>
  <c r="BE77" i="3"/>
  <c r="AY77" i="3"/>
  <c r="AS77" i="3"/>
  <c r="AM77" i="3"/>
  <c r="AG77" i="3"/>
  <c r="AA77" i="3"/>
  <c r="U77" i="3"/>
  <c r="O77" i="3"/>
  <c r="I77" i="3"/>
  <c r="BN76" i="3"/>
  <c r="BM76" i="3"/>
  <c r="BL76" i="3"/>
  <c r="BK76" i="3"/>
  <c r="BJ76" i="3"/>
  <c r="BI76" i="3"/>
  <c r="BH76" i="3"/>
  <c r="BG76" i="3"/>
  <c r="BF76" i="3"/>
  <c r="BE76" i="3"/>
  <c r="AY76" i="3"/>
  <c r="AS76" i="3"/>
  <c r="AM76" i="3"/>
  <c r="AG76" i="3"/>
  <c r="AA76" i="3"/>
  <c r="U76" i="3"/>
  <c r="O76" i="3"/>
  <c r="I76" i="3"/>
  <c r="BN75" i="3"/>
  <c r="BM75" i="3"/>
  <c r="BL75" i="3"/>
  <c r="BK75" i="3"/>
  <c r="BJ75" i="3"/>
  <c r="BI75" i="3"/>
  <c r="BH75" i="3"/>
  <c r="BG75" i="3"/>
  <c r="BF75" i="3"/>
  <c r="BE75" i="3"/>
  <c r="AY75" i="3"/>
  <c r="AS75" i="3"/>
  <c r="AM75" i="3"/>
  <c r="AG75" i="3"/>
  <c r="AA75" i="3"/>
  <c r="U75" i="3"/>
  <c r="O75" i="3"/>
  <c r="I75" i="3"/>
  <c r="BN74" i="3"/>
  <c r="BM74" i="3"/>
  <c r="BL74" i="3"/>
  <c r="BK74" i="3"/>
  <c r="BJ74" i="3"/>
  <c r="BI74" i="3"/>
  <c r="BH74" i="3"/>
  <c r="BG74" i="3"/>
  <c r="BF74" i="3"/>
  <c r="BE74" i="3"/>
  <c r="AY74" i="3"/>
  <c r="AS74" i="3"/>
  <c r="AM74" i="3"/>
  <c r="AG74" i="3"/>
  <c r="AA74" i="3"/>
  <c r="U74" i="3"/>
  <c r="O74" i="3"/>
  <c r="I74" i="3"/>
  <c r="BN73" i="3"/>
  <c r="BM73" i="3"/>
  <c r="BL73" i="3"/>
  <c r="BK73" i="3"/>
  <c r="BJ73" i="3"/>
  <c r="BI73" i="3"/>
  <c r="BH73" i="3"/>
  <c r="BG73" i="3"/>
  <c r="BF73" i="3"/>
  <c r="BE73" i="3"/>
  <c r="AY73" i="3"/>
  <c r="AS73" i="3"/>
  <c r="AM73" i="3"/>
  <c r="BP73" i="3" s="1"/>
  <c r="AG73" i="3"/>
  <c r="AA73" i="3"/>
  <c r="U73" i="3"/>
  <c r="O73" i="3"/>
  <c r="I73" i="3"/>
  <c r="BN72" i="3"/>
  <c r="BM72" i="3"/>
  <c r="BL72" i="3"/>
  <c r="BK72" i="3"/>
  <c r="BJ72" i="3"/>
  <c r="BI72" i="3"/>
  <c r="BH72" i="3"/>
  <c r="BG72" i="3"/>
  <c r="BF72" i="3"/>
  <c r="BE72" i="3"/>
  <c r="AY72" i="3"/>
  <c r="AS72" i="3"/>
  <c r="AM72" i="3"/>
  <c r="AG72" i="3"/>
  <c r="AA72" i="3"/>
  <c r="U72" i="3"/>
  <c r="O72" i="3"/>
  <c r="I72" i="3"/>
  <c r="BN71" i="3"/>
  <c r="BM71" i="3"/>
  <c r="BL71" i="3"/>
  <c r="BK71" i="3"/>
  <c r="BJ71" i="3"/>
  <c r="BI71" i="3"/>
  <c r="BH71" i="3"/>
  <c r="BG71" i="3"/>
  <c r="BF71" i="3"/>
  <c r="BE71" i="3"/>
  <c r="AY71" i="3"/>
  <c r="AS71" i="3"/>
  <c r="AM71" i="3"/>
  <c r="AG71" i="3"/>
  <c r="AA71" i="3"/>
  <c r="U71" i="3"/>
  <c r="O71" i="3"/>
  <c r="I71" i="3"/>
  <c r="AZ66" i="3"/>
  <c r="AT66" i="3"/>
  <c r="AN66" i="3"/>
  <c r="AH66" i="3"/>
  <c r="AB66" i="3"/>
  <c r="V66" i="3"/>
  <c r="P66" i="3"/>
  <c r="J66" i="3"/>
  <c r="D66" i="3"/>
  <c r="G67" i="3" s="1"/>
  <c r="BD65" i="3"/>
  <c r="BC65" i="3"/>
  <c r="BB65" i="3"/>
  <c r="BA65" i="3"/>
  <c r="AX65" i="3"/>
  <c r="AX67" i="3" s="1"/>
  <c r="AW65" i="3"/>
  <c r="AV65" i="3"/>
  <c r="AU65" i="3"/>
  <c r="AR65" i="3"/>
  <c r="AQ65" i="3"/>
  <c r="AP65" i="3"/>
  <c r="AO65" i="3"/>
  <c r="AL65" i="3"/>
  <c r="AK65" i="3"/>
  <c r="AJ65" i="3"/>
  <c r="AI65" i="3"/>
  <c r="AF65" i="3"/>
  <c r="AE65" i="3"/>
  <c r="AD65" i="3"/>
  <c r="AC65" i="3"/>
  <c r="Z65" i="3"/>
  <c r="Y65" i="3"/>
  <c r="X65" i="3"/>
  <c r="X67" i="3" s="1"/>
  <c r="W65" i="3"/>
  <c r="T65" i="3"/>
  <c r="S65" i="3"/>
  <c r="S66" i="3" s="1"/>
  <c r="R65" i="3"/>
  <c r="Q65" i="3"/>
  <c r="N65" i="3"/>
  <c r="M65" i="3"/>
  <c r="L65" i="3"/>
  <c r="K65" i="3"/>
  <c r="H65" i="3"/>
  <c r="G65" i="3"/>
  <c r="G66" i="3" s="1"/>
  <c r="F65" i="3"/>
  <c r="E65" i="3"/>
  <c r="E66" i="3" s="1"/>
  <c r="BE64" i="3"/>
  <c r="AY64" i="3"/>
  <c r="AS64" i="3"/>
  <c r="AM64" i="3"/>
  <c r="AG64" i="3"/>
  <c r="AA64" i="3"/>
  <c r="U64" i="3"/>
  <c r="O64" i="3"/>
  <c r="I64" i="3"/>
  <c r="BN63" i="3"/>
  <c r="BM63" i="3"/>
  <c r="BL63" i="3"/>
  <c r="BK63" i="3"/>
  <c r="BJ63" i="3"/>
  <c r="BI63" i="3"/>
  <c r="BH63" i="3"/>
  <c r="BG63" i="3"/>
  <c r="BF63" i="3"/>
  <c r="BE63" i="3"/>
  <c r="AY63" i="3"/>
  <c r="AS63" i="3"/>
  <c r="AM63" i="3"/>
  <c r="AG63" i="3"/>
  <c r="AA63" i="3"/>
  <c r="U63" i="3"/>
  <c r="O63" i="3"/>
  <c r="I63" i="3"/>
  <c r="BN62" i="3"/>
  <c r="BM62" i="3"/>
  <c r="BL62" i="3"/>
  <c r="BK62" i="3"/>
  <c r="BJ62" i="3"/>
  <c r="BI62" i="3"/>
  <c r="BH62" i="3"/>
  <c r="BG62" i="3"/>
  <c r="BF62" i="3"/>
  <c r="BE62" i="3"/>
  <c r="AY62" i="3"/>
  <c r="AS62" i="3"/>
  <c r="AM62" i="3"/>
  <c r="AG62" i="3"/>
  <c r="AA62" i="3"/>
  <c r="U62" i="3"/>
  <c r="O62" i="3"/>
  <c r="I62" i="3"/>
  <c r="BN61" i="3"/>
  <c r="BM61" i="3"/>
  <c r="BL61" i="3"/>
  <c r="BK61" i="3"/>
  <c r="BJ61" i="3"/>
  <c r="BI61" i="3"/>
  <c r="BH61" i="3"/>
  <c r="BG61" i="3"/>
  <c r="BF61" i="3"/>
  <c r="BE61" i="3"/>
  <c r="AY61" i="3"/>
  <c r="AS61" i="3"/>
  <c r="AM61" i="3"/>
  <c r="AG61" i="3"/>
  <c r="AA61" i="3"/>
  <c r="U61" i="3"/>
  <c r="O61" i="3"/>
  <c r="I61" i="3"/>
  <c r="BN60" i="3"/>
  <c r="BM60" i="3"/>
  <c r="BL60" i="3"/>
  <c r="BK60" i="3"/>
  <c r="BJ60" i="3"/>
  <c r="BI60" i="3"/>
  <c r="BH60" i="3"/>
  <c r="BG60" i="3"/>
  <c r="BF60" i="3"/>
  <c r="BE60" i="3"/>
  <c r="AY60" i="3"/>
  <c r="AS60" i="3"/>
  <c r="AM60" i="3"/>
  <c r="AG60" i="3"/>
  <c r="AA60" i="3"/>
  <c r="U60" i="3"/>
  <c r="O60" i="3"/>
  <c r="I60" i="3"/>
  <c r="BN59" i="3"/>
  <c r="BM59" i="3"/>
  <c r="BL59" i="3"/>
  <c r="BK59" i="3"/>
  <c r="BJ59" i="3"/>
  <c r="BI59" i="3"/>
  <c r="BH59" i="3"/>
  <c r="BG59" i="3"/>
  <c r="BF59" i="3"/>
  <c r="BE59" i="3"/>
  <c r="AS59" i="3"/>
  <c r="AM59" i="3"/>
  <c r="AG59" i="3"/>
  <c r="AA59" i="3"/>
  <c r="U59" i="3"/>
  <c r="O59" i="3"/>
  <c r="I59" i="3"/>
  <c r="BN58" i="3"/>
  <c r="BM58" i="3"/>
  <c r="BL58" i="3"/>
  <c r="BK58" i="3"/>
  <c r="BJ58" i="3"/>
  <c r="BI58" i="3"/>
  <c r="BH58" i="3"/>
  <c r="BG58" i="3"/>
  <c r="BF58" i="3"/>
  <c r="BE58" i="3"/>
  <c r="AY58" i="3"/>
  <c r="AS58" i="3"/>
  <c r="AM58" i="3"/>
  <c r="AG58" i="3"/>
  <c r="AA58" i="3"/>
  <c r="U58" i="3"/>
  <c r="O58" i="3"/>
  <c r="I58" i="3"/>
  <c r="AZ53" i="3"/>
  <c r="AT53" i="3"/>
  <c r="AN53" i="3"/>
  <c r="AH53" i="3"/>
  <c r="AB53" i="3"/>
  <c r="V53" i="3"/>
  <c r="P53" i="3"/>
  <c r="J53" i="3"/>
  <c r="D53" i="3"/>
  <c r="BD52" i="3"/>
  <c r="BC52" i="3"/>
  <c r="BB52" i="3"/>
  <c r="BA52" i="3"/>
  <c r="AX52" i="3"/>
  <c r="AW52" i="3"/>
  <c r="AV52" i="3"/>
  <c r="AV54" i="3" s="1"/>
  <c r="AU52" i="3"/>
  <c r="AU54" i="3" s="1"/>
  <c r="AR52" i="3"/>
  <c r="AQ52" i="3"/>
  <c r="AP52" i="3"/>
  <c r="AO52" i="3"/>
  <c r="AL52" i="3"/>
  <c r="AK52" i="3"/>
  <c r="AJ52" i="3"/>
  <c r="AI52" i="3"/>
  <c r="AF52" i="3"/>
  <c r="AE52" i="3"/>
  <c r="AD52" i="3"/>
  <c r="AC52" i="3"/>
  <c r="Z52" i="3"/>
  <c r="Y52" i="3"/>
  <c r="X52" i="3"/>
  <c r="W52" i="3"/>
  <c r="T52" i="3"/>
  <c r="S52" i="3"/>
  <c r="S54" i="3" s="1"/>
  <c r="R52" i="3"/>
  <c r="Q52" i="3"/>
  <c r="N52" i="3"/>
  <c r="M52" i="3"/>
  <c r="L52" i="3"/>
  <c r="K52" i="3"/>
  <c r="H52" i="3"/>
  <c r="G52" i="3"/>
  <c r="F52" i="3"/>
  <c r="E52" i="3"/>
  <c r="BE51" i="3"/>
  <c r="AY51" i="3"/>
  <c r="AS51" i="3"/>
  <c r="AM51" i="3"/>
  <c r="AG51" i="3"/>
  <c r="AA51" i="3"/>
  <c r="U51" i="3"/>
  <c r="O51" i="3"/>
  <c r="I51" i="3"/>
  <c r="BN50" i="3"/>
  <c r="BM50" i="3"/>
  <c r="BL50" i="3"/>
  <c r="BK50" i="3"/>
  <c r="BJ50" i="3"/>
  <c r="BI50" i="3"/>
  <c r="BH50" i="3"/>
  <c r="BG50" i="3"/>
  <c r="BF50" i="3"/>
  <c r="BE50" i="3"/>
  <c r="AY50" i="3"/>
  <c r="AS50" i="3"/>
  <c r="AM50" i="3"/>
  <c r="AG50" i="3"/>
  <c r="AA50" i="3"/>
  <c r="U50" i="3"/>
  <c r="O50" i="3"/>
  <c r="I50" i="3"/>
  <c r="BN49" i="3"/>
  <c r="BM49" i="3"/>
  <c r="BL49" i="3"/>
  <c r="BK49" i="3"/>
  <c r="BJ49" i="3"/>
  <c r="BI49" i="3"/>
  <c r="BH49" i="3"/>
  <c r="BG49" i="3"/>
  <c r="BF49" i="3"/>
  <c r="BE49" i="3"/>
  <c r="AY49" i="3"/>
  <c r="AS49" i="3"/>
  <c r="AM49" i="3"/>
  <c r="AG49" i="3"/>
  <c r="AA49" i="3"/>
  <c r="U49" i="3"/>
  <c r="O49" i="3"/>
  <c r="I49" i="3"/>
  <c r="BN48" i="3"/>
  <c r="BM48" i="3"/>
  <c r="BL48" i="3"/>
  <c r="BK48" i="3"/>
  <c r="BJ48" i="3"/>
  <c r="BI48" i="3"/>
  <c r="BH48" i="3"/>
  <c r="BG48" i="3"/>
  <c r="BF48" i="3"/>
  <c r="BE48" i="3"/>
  <c r="AY48" i="3"/>
  <c r="AS48" i="3"/>
  <c r="AM48" i="3"/>
  <c r="AG48" i="3"/>
  <c r="AA48" i="3"/>
  <c r="U48" i="3"/>
  <c r="O48" i="3"/>
  <c r="I48" i="3"/>
  <c r="BN47" i="3"/>
  <c r="BM47" i="3"/>
  <c r="BL47" i="3"/>
  <c r="BK47" i="3"/>
  <c r="BJ47" i="3"/>
  <c r="BI47" i="3"/>
  <c r="BH47" i="3"/>
  <c r="BG47" i="3"/>
  <c r="BF47" i="3"/>
  <c r="BE47" i="3"/>
  <c r="AY47" i="3"/>
  <c r="AS47" i="3"/>
  <c r="AM47" i="3"/>
  <c r="AG47" i="3"/>
  <c r="AA47" i="3"/>
  <c r="U47" i="3"/>
  <c r="O47" i="3"/>
  <c r="I47" i="3"/>
  <c r="BN46" i="3"/>
  <c r="BM46" i="3"/>
  <c r="BL46" i="3"/>
  <c r="BK46" i="3"/>
  <c r="BJ46" i="3"/>
  <c r="BI46" i="3"/>
  <c r="BH46" i="3"/>
  <c r="BG46" i="3"/>
  <c r="BF46" i="3"/>
  <c r="BE46" i="3"/>
  <c r="AY46" i="3"/>
  <c r="AS46" i="3"/>
  <c r="BP46" i="3" s="1"/>
  <c r="AM46" i="3"/>
  <c r="AG46" i="3"/>
  <c r="AA46" i="3"/>
  <c r="U46" i="3"/>
  <c r="O46" i="3"/>
  <c r="I46" i="3"/>
  <c r="BN45" i="3"/>
  <c r="BM45" i="3"/>
  <c r="BL45" i="3"/>
  <c r="BK45" i="3"/>
  <c r="BJ45" i="3"/>
  <c r="BI45" i="3"/>
  <c r="BH45" i="3"/>
  <c r="BG45" i="3"/>
  <c r="BF45" i="3"/>
  <c r="BE45" i="3"/>
  <c r="AY45" i="3"/>
  <c r="AS45" i="3"/>
  <c r="AM45" i="3"/>
  <c r="AG45" i="3"/>
  <c r="AA45" i="3"/>
  <c r="U45" i="3"/>
  <c r="O45" i="3"/>
  <c r="I45" i="3"/>
  <c r="BN44" i="3"/>
  <c r="BM44" i="3"/>
  <c r="BL44" i="3"/>
  <c r="BK44" i="3"/>
  <c r="BJ44" i="3"/>
  <c r="BI44" i="3"/>
  <c r="BH44" i="3"/>
  <c r="BG44" i="3"/>
  <c r="BF44" i="3"/>
  <c r="BE44" i="3"/>
  <c r="AY44" i="3"/>
  <c r="AS44" i="3"/>
  <c r="AM44" i="3"/>
  <c r="AG44" i="3"/>
  <c r="AA44" i="3"/>
  <c r="U44" i="3"/>
  <c r="O44" i="3"/>
  <c r="I44" i="3"/>
  <c r="BN43" i="3"/>
  <c r="BM43" i="3"/>
  <c r="BL43" i="3"/>
  <c r="BK43" i="3"/>
  <c r="BJ43" i="3"/>
  <c r="BI43" i="3"/>
  <c r="BH43" i="3"/>
  <c r="BG43" i="3"/>
  <c r="BF43" i="3"/>
  <c r="BE43" i="3"/>
  <c r="AY43" i="3"/>
  <c r="AS43" i="3"/>
  <c r="AM43" i="3"/>
  <c r="AG43" i="3"/>
  <c r="AA43" i="3"/>
  <c r="U43" i="3"/>
  <c r="O43" i="3"/>
  <c r="I43" i="3"/>
  <c r="BN42" i="3"/>
  <c r="BM42" i="3"/>
  <c r="BL42" i="3"/>
  <c r="BK42" i="3"/>
  <c r="BJ42" i="3"/>
  <c r="BI42" i="3"/>
  <c r="BH42" i="3"/>
  <c r="BG42" i="3"/>
  <c r="BF42" i="3"/>
  <c r="BE42" i="3"/>
  <c r="AY42" i="3"/>
  <c r="AS42" i="3"/>
  <c r="AM42" i="3"/>
  <c r="AG42" i="3"/>
  <c r="AA42" i="3"/>
  <c r="U42" i="3"/>
  <c r="O42" i="3"/>
  <c r="I42" i="3"/>
  <c r="AZ37" i="3"/>
  <c r="AT37" i="3"/>
  <c r="AN37" i="3"/>
  <c r="AH37" i="3"/>
  <c r="AB37" i="3"/>
  <c r="V37" i="3"/>
  <c r="P37" i="3"/>
  <c r="J37" i="3"/>
  <c r="D37" i="3"/>
  <c r="H38" i="3" s="1"/>
  <c r="BD36" i="3"/>
  <c r="BC36" i="3"/>
  <c r="BB36" i="3"/>
  <c r="BA36" i="3"/>
  <c r="BA38" i="3" s="1"/>
  <c r="AX36" i="3"/>
  <c r="AW36" i="3"/>
  <c r="AV36" i="3"/>
  <c r="AU36" i="3"/>
  <c r="AR36" i="3"/>
  <c r="AQ36" i="3"/>
  <c r="AP36" i="3"/>
  <c r="AO36" i="3"/>
  <c r="AO38" i="3" s="1"/>
  <c r="AL36" i="3"/>
  <c r="AK36" i="3"/>
  <c r="AJ36" i="3"/>
  <c r="AI36" i="3"/>
  <c r="AF36" i="3"/>
  <c r="AF38" i="3" s="1"/>
  <c r="AE36" i="3"/>
  <c r="AD36" i="3"/>
  <c r="AC36" i="3"/>
  <c r="Z36" i="3"/>
  <c r="Y36" i="3"/>
  <c r="X36" i="3"/>
  <c r="W36" i="3"/>
  <c r="T36" i="3"/>
  <c r="S36" i="3"/>
  <c r="R36" i="3"/>
  <c r="Q36" i="3"/>
  <c r="N36" i="3"/>
  <c r="M36" i="3"/>
  <c r="L36" i="3"/>
  <c r="K36" i="3"/>
  <c r="H36" i="3"/>
  <c r="G36" i="3"/>
  <c r="G37" i="3" s="1"/>
  <c r="F36" i="3"/>
  <c r="E36" i="3"/>
  <c r="BE35" i="3"/>
  <c r="AY35" i="3"/>
  <c r="AS35" i="3"/>
  <c r="AM35" i="3"/>
  <c r="AG35" i="3"/>
  <c r="AA35" i="3"/>
  <c r="U35" i="3"/>
  <c r="O35" i="3"/>
  <c r="I35" i="3"/>
  <c r="BN34" i="3"/>
  <c r="BM34" i="3"/>
  <c r="BL34" i="3"/>
  <c r="BK34" i="3"/>
  <c r="BJ34" i="3"/>
  <c r="BI34" i="3"/>
  <c r="BH34" i="3"/>
  <c r="BG34" i="3"/>
  <c r="BF34" i="3"/>
  <c r="BE34" i="3"/>
  <c r="AY34" i="3"/>
  <c r="AS34" i="3"/>
  <c r="AM34" i="3"/>
  <c r="AG34" i="3"/>
  <c r="AA34" i="3"/>
  <c r="U34" i="3"/>
  <c r="O34" i="3"/>
  <c r="I34" i="3"/>
  <c r="BN33" i="3"/>
  <c r="BM33" i="3"/>
  <c r="BL33" i="3"/>
  <c r="BK33" i="3"/>
  <c r="BJ33" i="3"/>
  <c r="BI33" i="3"/>
  <c r="BH33" i="3"/>
  <c r="BG33" i="3"/>
  <c r="BF33" i="3"/>
  <c r="BE33" i="3"/>
  <c r="AY33" i="3"/>
  <c r="AS33" i="3"/>
  <c r="AM33" i="3"/>
  <c r="AG33" i="3"/>
  <c r="AA33" i="3"/>
  <c r="U33" i="3"/>
  <c r="O33" i="3"/>
  <c r="I33" i="3"/>
  <c r="BN32" i="3"/>
  <c r="BM32" i="3"/>
  <c r="BL32" i="3"/>
  <c r="BK32" i="3"/>
  <c r="BJ32" i="3"/>
  <c r="BI32" i="3"/>
  <c r="BH32" i="3"/>
  <c r="BG32" i="3"/>
  <c r="BF32" i="3"/>
  <c r="BE32" i="3"/>
  <c r="AY32" i="3"/>
  <c r="AS32" i="3"/>
  <c r="AM32" i="3"/>
  <c r="BP32" i="3" s="1"/>
  <c r="AG32" i="3"/>
  <c r="AA32" i="3"/>
  <c r="U32" i="3"/>
  <c r="O32" i="3"/>
  <c r="I32" i="3"/>
  <c r="BN31" i="3"/>
  <c r="BM31" i="3"/>
  <c r="BL31" i="3"/>
  <c r="BK31" i="3"/>
  <c r="BJ31" i="3"/>
  <c r="BI31" i="3"/>
  <c r="BH31" i="3"/>
  <c r="BG31" i="3"/>
  <c r="BF31" i="3"/>
  <c r="BE31" i="3"/>
  <c r="AY31" i="3"/>
  <c r="AS31" i="3"/>
  <c r="AM31" i="3"/>
  <c r="BP31" i="3" s="1"/>
  <c r="AG31" i="3"/>
  <c r="AA31" i="3"/>
  <c r="U31" i="3"/>
  <c r="O31" i="3"/>
  <c r="I31" i="3"/>
  <c r="BN30" i="3"/>
  <c r="BM30" i="3"/>
  <c r="BL30" i="3"/>
  <c r="BK30" i="3"/>
  <c r="BJ30" i="3"/>
  <c r="BI30" i="3"/>
  <c r="BH30" i="3"/>
  <c r="BG30" i="3"/>
  <c r="BF30" i="3"/>
  <c r="BE30" i="3"/>
  <c r="AY30" i="3"/>
  <c r="AS30" i="3"/>
  <c r="AM30" i="3"/>
  <c r="AG30" i="3"/>
  <c r="AA30" i="3"/>
  <c r="U30" i="3"/>
  <c r="O30" i="3"/>
  <c r="I30" i="3"/>
  <c r="BN29" i="3"/>
  <c r="BM29" i="3"/>
  <c r="BL29" i="3"/>
  <c r="BK29" i="3"/>
  <c r="BJ29" i="3"/>
  <c r="BI29" i="3"/>
  <c r="BH29" i="3"/>
  <c r="BG29" i="3"/>
  <c r="BF29" i="3"/>
  <c r="BE29" i="3"/>
  <c r="AY29" i="3"/>
  <c r="AS29" i="3"/>
  <c r="AM29" i="3"/>
  <c r="AG29" i="3"/>
  <c r="AA29" i="3"/>
  <c r="U29" i="3"/>
  <c r="O29" i="3"/>
  <c r="I29" i="3"/>
  <c r="AZ24" i="3"/>
  <c r="AT24" i="3"/>
  <c r="AN24" i="3"/>
  <c r="AH24" i="3"/>
  <c r="AB24" i="3"/>
  <c r="V24" i="3"/>
  <c r="P24" i="3"/>
  <c r="J24" i="3"/>
  <c r="D24" i="3"/>
  <c r="F25" i="3" s="1"/>
  <c r="BD23" i="3"/>
  <c r="BC23" i="3"/>
  <c r="BB23" i="3"/>
  <c r="BA23" i="3"/>
  <c r="AX23" i="3"/>
  <c r="AW23" i="3"/>
  <c r="AV23" i="3"/>
  <c r="AU23" i="3"/>
  <c r="AR23" i="3"/>
  <c r="AQ23" i="3"/>
  <c r="AP23" i="3"/>
  <c r="AO23" i="3"/>
  <c r="AL23" i="3"/>
  <c r="AK23" i="3"/>
  <c r="AJ23" i="3"/>
  <c r="AI23" i="3"/>
  <c r="AI25" i="3" s="1"/>
  <c r="AF23" i="3"/>
  <c r="AE23" i="3"/>
  <c r="AD23" i="3"/>
  <c r="AC23" i="3"/>
  <c r="Z23" i="3"/>
  <c r="Y23" i="3"/>
  <c r="X23" i="3"/>
  <c r="W23" i="3"/>
  <c r="T23" i="3"/>
  <c r="S23" i="3"/>
  <c r="S25" i="3" s="1"/>
  <c r="R23" i="3"/>
  <c r="Q23" i="3"/>
  <c r="N23" i="3"/>
  <c r="M23" i="3"/>
  <c r="L23" i="3"/>
  <c r="K23" i="3"/>
  <c r="H23" i="3"/>
  <c r="G23" i="3"/>
  <c r="F23" i="3"/>
  <c r="BE22" i="3"/>
  <c r="AY22" i="3"/>
  <c r="AS22" i="3"/>
  <c r="AM22" i="3"/>
  <c r="AG22" i="3"/>
  <c r="AA22" i="3"/>
  <c r="U22" i="3"/>
  <c r="O22" i="3"/>
  <c r="I22" i="3"/>
  <c r="BN21" i="3"/>
  <c r="BM21" i="3"/>
  <c r="BL21" i="3"/>
  <c r="BK21" i="3"/>
  <c r="BJ21" i="3"/>
  <c r="BI21" i="3"/>
  <c r="BH21" i="3"/>
  <c r="BG21" i="3"/>
  <c r="BF21" i="3"/>
  <c r="BE21" i="3"/>
  <c r="AY21" i="3"/>
  <c r="AS21" i="3"/>
  <c r="AM21" i="3"/>
  <c r="AG21" i="3"/>
  <c r="AA21" i="3"/>
  <c r="U21" i="3"/>
  <c r="O21" i="3"/>
  <c r="I21" i="3"/>
  <c r="BN20" i="3"/>
  <c r="BM20" i="3"/>
  <c r="BL20" i="3"/>
  <c r="BK20" i="3"/>
  <c r="BJ20" i="3"/>
  <c r="BI20" i="3"/>
  <c r="BH20" i="3"/>
  <c r="BG20" i="3"/>
  <c r="BF20" i="3"/>
  <c r="BE20" i="3"/>
  <c r="AY20" i="3"/>
  <c r="AS20" i="3"/>
  <c r="AM20" i="3"/>
  <c r="AG20" i="3"/>
  <c r="AA20" i="3"/>
  <c r="U20" i="3"/>
  <c r="O20" i="3"/>
  <c r="I20" i="3"/>
  <c r="BN19" i="3"/>
  <c r="BM19" i="3"/>
  <c r="BL19" i="3"/>
  <c r="BK19" i="3"/>
  <c r="BJ19" i="3"/>
  <c r="BI19" i="3"/>
  <c r="BH19" i="3"/>
  <c r="BG19" i="3"/>
  <c r="BF19" i="3"/>
  <c r="BE19" i="3"/>
  <c r="AY19" i="3"/>
  <c r="AS19" i="3"/>
  <c r="AM19" i="3"/>
  <c r="AG19" i="3"/>
  <c r="AA19" i="3"/>
  <c r="U19" i="3"/>
  <c r="O19" i="3"/>
  <c r="I19" i="3"/>
  <c r="BN18" i="3"/>
  <c r="BM18" i="3"/>
  <c r="BL18" i="3"/>
  <c r="BK18" i="3"/>
  <c r="BJ18" i="3"/>
  <c r="BI18" i="3"/>
  <c r="BH18" i="3"/>
  <c r="BG18" i="3"/>
  <c r="BF18" i="3"/>
  <c r="BE18" i="3"/>
  <c r="AY18" i="3"/>
  <c r="AS18" i="3"/>
  <c r="AM18" i="3"/>
  <c r="AG18" i="3"/>
  <c r="AA18" i="3"/>
  <c r="U18" i="3"/>
  <c r="O18" i="3"/>
  <c r="I18" i="3"/>
  <c r="BN17" i="3"/>
  <c r="BM17" i="3"/>
  <c r="BL17" i="3"/>
  <c r="BK17" i="3"/>
  <c r="BJ17" i="3"/>
  <c r="BI17" i="3"/>
  <c r="BH17" i="3"/>
  <c r="BG17" i="3"/>
  <c r="BF17" i="3"/>
  <c r="BE17" i="3"/>
  <c r="AY17" i="3"/>
  <c r="AS17" i="3"/>
  <c r="AM17" i="3"/>
  <c r="AG17" i="3"/>
  <c r="AA17" i="3"/>
  <c r="U17" i="3"/>
  <c r="O17" i="3"/>
  <c r="I17" i="3"/>
  <c r="BN16" i="3"/>
  <c r="BM16" i="3"/>
  <c r="BL16" i="3"/>
  <c r="BK16" i="3"/>
  <c r="BJ16" i="3"/>
  <c r="BI16" i="3"/>
  <c r="BH16" i="3"/>
  <c r="BG16" i="3"/>
  <c r="BF16" i="3"/>
  <c r="BE16" i="3"/>
  <c r="AY16" i="3"/>
  <c r="AS16" i="3"/>
  <c r="AM16" i="3"/>
  <c r="AG16" i="3"/>
  <c r="AA16" i="3"/>
  <c r="U16" i="3"/>
  <c r="O16" i="3"/>
  <c r="I16" i="3"/>
  <c r="AZ11" i="3"/>
  <c r="AT11" i="3"/>
  <c r="AN11" i="3"/>
  <c r="AH11" i="3"/>
  <c r="AB11" i="3"/>
  <c r="V11" i="3"/>
  <c r="P11" i="3"/>
  <c r="J11" i="3"/>
  <c r="D11" i="3"/>
  <c r="F12" i="3" s="1"/>
  <c r="BD10" i="3"/>
  <c r="BC10" i="3"/>
  <c r="BB10" i="3"/>
  <c r="BA10" i="3"/>
  <c r="AX10" i="3"/>
  <c r="AW10" i="3"/>
  <c r="AV10" i="3"/>
  <c r="AU10" i="3"/>
  <c r="AR10" i="3"/>
  <c r="AQ10" i="3"/>
  <c r="AQ12" i="3" s="1"/>
  <c r="AP10" i="3"/>
  <c r="AO10" i="3"/>
  <c r="AL10" i="3"/>
  <c r="AK10" i="3"/>
  <c r="AJ10" i="3"/>
  <c r="AI10" i="3"/>
  <c r="AF10" i="3"/>
  <c r="AE10" i="3"/>
  <c r="AE12" i="3" s="1"/>
  <c r="AD10" i="3"/>
  <c r="AD12" i="3" s="1"/>
  <c r="AC10" i="3"/>
  <c r="Z10" i="3"/>
  <c r="Y10" i="3"/>
  <c r="Y12" i="3" s="1"/>
  <c r="X10" i="3"/>
  <c r="W10" i="3"/>
  <c r="T10" i="3"/>
  <c r="S10" i="3"/>
  <c r="R10" i="3"/>
  <c r="Q10" i="3"/>
  <c r="N10" i="3"/>
  <c r="M10" i="3"/>
  <c r="L10" i="3"/>
  <c r="K10" i="3"/>
  <c r="H10" i="3"/>
  <c r="G10" i="3"/>
  <c r="F10" i="3"/>
  <c r="E10" i="3"/>
  <c r="BE9" i="3"/>
  <c r="AY9" i="3"/>
  <c r="AS9" i="3"/>
  <c r="AM9" i="3"/>
  <c r="AG9" i="3"/>
  <c r="AA9" i="3"/>
  <c r="U9" i="3"/>
  <c r="O9" i="3"/>
  <c r="I9" i="3"/>
  <c r="BN8" i="3"/>
  <c r="BM8" i="3"/>
  <c r="BL8" i="3"/>
  <c r="BK8" i="3"/>
  <c r="BJ8" i="3"/>
  <c r="BI8" i="3"/>
  <c r="BH8" i="3"/>
  <c r="BG8" i="3"/>
  <c r="BF8" i="3"/>
  <c r="BE8" i="3"/>
  <c r="AY8" i="3"/>
  <c r="AS8" i="3"/>
  <c r="AM8" i="3"/>
  <c r="AG8" i="3"/>
  <c r="AA8" i="3"/>
  <c r="U8" i="3"/>
  <c r="O8" i="3"/>
  <c r="I8" i="3"/>
  <c r="BN7" i="3"/>
  <c r="BM7" i="3"/>
  <c r="BL7" i="3"/>
  <c r="BK7" i="3"/>
  <c r="BJ7" i="3"/>
  <c r="BI7" i="3"/>
  <c r="BH7" i="3"/>
  <c r="BG7" i="3"/>
  <c r="BF7" i="3"/>
  <c r="BE7" i="3"/>
  <c r="AY7" i="3"/>
  <c r="AS7" i="3"/>
  <c r="AM7" i="3"/>
  <c r="AG7" i="3"/>
  <c r="AA7" i="3"/>
  <c r="U7" i="3"/>
  <c r="O7" i="3"/>
  <c r="I7" i="3"/>
  <c r="BN6" i="3"/>
  <c r="BM6" i="3"/>
  <c r="BL6" i="3"/>
  <c r="BK6" i="3"/>
  <c r="BJ6" i="3"/>
  <c r="BI6" i="3"/>
  <c r="BH6" i="3"/>
  <c r="BG6" i="3"/>
  <c r="BF6" i="3"/>
  <c r="BE6" i="3"/>
  <c r="AY6" i="3"/>
  <c r="AS6" i="3"/>
  <c r="AM6" i="3"/>
  <c r="AG6" i="3"/>
  <c r="AA6" i="3"/>
  <c r="U6" i="3"/>
  <c r="O6" i="3"/>
  <c r="I6" i="3"/>
  <c r="BN5" i="3"/>
  <c r="BM5" i="3"/>
  <c r="BL5" i="3"/>
  <c r="BK5" i="3"/>
  <c r="BJ5" i="3"/>
  <c r="BI5" i="3"/>
  <c r="BH5" i="3"/>
  <c r="BG5" i="3"/>
  <c r="BF5" i="3"/>
  <c r="BE5" i="3"/>
  <c r="AY5" i="3"/>
  <c r="AS5" i="3"/>
  <c r="AM5" i="3"/>
  <c r="AG5" i="3"/>
  <c r="AA5" i="3"/>
  <c r="U5" i="3"/>
  <c r="O5" i="3"/>
  <c r="I5" i="3"/>
  <c r="BN4" i="3"/>
  <c r="BM4" i="3"/>
  <c r="BL4" i="3"/>
  <c r="BK4" i="3"/>
  <c r="BJ4" i="3"/>
  <c r="BI4" i="3"/>
  <c r="BH4" i="3"/>
  <c r="BG4" i="3"/>
  <c r="BF4" i="3"/>
  <c r="BE4" i="3"/>
  <c r="AY4" i="3"/>
  <c r="AS4" i="3"/>
  <c r="AM4" i="3"/>
  <c r="AG4" i="3"/>
  <c r="AA4" i="3"/>
  <c r="U4" i="3"/>
  <c r="O4" i="3"/>
  <c r="I4" i="3"/>
  <c r="BN3" i="3"/>
  <c r="BM3" i="3"/>
  <c r="BL3" i="3"/>
  <c r="BK3" i="3"/>
  <c r="BJ3" i="3"/>
  <c r="BI3" i="3"/>
  <c r="BH3" i="3"/>
  <c r="BG3" i="3"/>
  <c r="BF3" i="3"/>
  <c r="BE3" i="3"/>
  <c r="AY3" i="3"/>
  <c r="AS3" i="3"/>
  <c r="AM3" i="3"/>
  <c r="AG3" i="3"/>
  <c r="AA3" i="3"/>
  <c r="U3" i="3"/>
  <c r="O3" i="3"/>
  <c r="I3" i="3"/>
  <c r="N24" i="2"/>
  <c r="M24" i="2"/>
  <c r="L24" i="2"/>
  <c r="K24" i="2"/>
  <c r="J24" i="2"/>
  <c r="I24" i="2"/>
  <c r="H24" i="2"/>
  <c r="G24" i="2"/>
  <c r="F24" i="2"/>
  <c r="E24" i="2"/>
  <c r="D24" i="2"/>
  <c r="O21" i="2"/>
  <c r="O20" i="2"/>
  <c r="O19" i="2"/>
  <c r="O16" i="2"/>
  <c r="C11" i="2"/>
  <c r="C3" i="2"/>
  <c r="C8" i="2"/>
  <c r="C4" i="2"/>
  <c r="C2" i="2"/>
  <c r="C10" i="2"/>
  <c r="C6" i="2"/>
  <c r="C9" i="2"/>
  <c r="C7" i="2"/>
  <c r="C5" i="2"/>
  <c r="L1" i="2"/>
  <c r="K1" i="2"/>
  <c r="J1" i="2"/>
  <c r="I1" i="2"/>
  <c r="H1" i="2"/>
  <c r="G1" i="2"/>
  <c r="F1" i="2"/>
  <c r="E1" i="2"/>
  <c r="D1" i="2"/>
  <c r="BD25" i="3" l="1"/>
  <c r="BC80" i="3"/>
  <c r="BD80" i="3"/>
  <c r="BA80" i="3"/>
  <c r="BB80" i="3"/>
  <c r="BD38" i="3"/>
  <c r="BC38" i="3"/>
  <c r="BP4" i="3"/>
  <c r="BA12" i="3"/>
  <c r="BB12" i="3"/>
  <c r="BC12" i="3"/>
  <c r="BD12" i="3"/>
  <c r="BD93" i="3"/>
  <c r="BC93" i="3"/>
  <c r="BA93" i="3"/>
  <c r="BB93" i="3"/>
  <c r="BP44" i="3"/>
  <c r="BD67" i="3"/>
  <c r="BC67" i="3"/>
  <c r="BA67" i="3"/>
  <c r="BB67" i="3"/>
  <c r="BC25" i="3"/>
  <c r="BA25" i="3"/>
  <c r="BB25" i="3"/>
  <c r="BD132" i="3"/>
  <c r="BC106" i="3"/>
  <c r="BD106" i="3"/>
  <c r="AU93" i="3"/>
  <c r="AV93" i="3"/>
  <c r="AX93" i="3"/>
  <c r="AW67" i="3"/>
  <c r="AU67" i="3"/>
  <c r="AV67" i="3"/>
  <c r="AX54" i="3"/>
  <c r="AW54" i="3"/>
  <c r="AW25" i="3"/>
  <c r="AU25" i="3"/>
  <c r="AV25" i="3"/>
  <c r="AX25" i="3"/>
  <c r="AV132" i="3"/>
  <c r="AU132" i="3"/>
  <c r="AW132" i="3"/>
  <c r="AX80" i="3"/>
  <c r="AW80" i="3"/>
  <c r="AU80" i="3"/>
  <c r="AV80" i="3"/>
  <c r="BP3" i="3"/>
  <c r="AV119" i="3"/>
  <c r="AW38" i="3"/>
  <c r="AU119" i="3"/>
  <c r="AU38" i="3"/>
  <c r="AV38" i="3"/>
  <c r="AX38" i="3"/>
  <c r="AQ106" i="3"/>
  <c r="AR105" i="3"/>
  <c r="AR107" i="3" s="1"/>
  <c r="AR106" i="3"/>
  <c r="AO106" i="3"/>
  <c r="AP106" i="3"/>
  <c r="AP25" i="3"/>
  <c r="AR25" i="3"/>
  <c r="AO25" i="3"/>
  <c r="AQ25" i="3"/>
  <c r="AR132" i="3"/>
  <c r="BP30" i="3"/>
  <c r="AR38" i="3"/>
  <c r="AQ38" i="3"/>
  <c r="AO12" i="3"/>
  <c r="AP12" i="3"/>
  <c r="AR12" i="3"/>
  <c r="AQ67" i="3"/>
  <c r="AO67" i="3"/>
  <c r="AP67" i="3"/>
  <c r="AR67" i="3"/>
  <c r="AR119" i="3"/>
  <c r="AO93" i="3"/>
  <c r="AP93" i="3"/>
  <c r="AQ93" i="3"/>
  <c r="AR93" i="3"/>
  <c r="BP72" i="3"/>
  <c r="AR80" i="3"/>
  <c r="AQ80" i="3"/>
  <c r="AO80" i="3"/>
  <c r="AP80" i="3"/>
  <c r="AR54" i="3"/>
  <c r="AQ54" i="3"/>
  <c r="AO54" i="3"/>
  <c r="AP54" i="3"/>
  <c r="AK80" i="3"/>
  <c r="AL80" i="3"/>
  <c r="AK38" i="3"/>
  <c r="AI38" i="3"/>
  <c r="AJ38" i="3"/>
  <c r="AL38" i="3"/>
  <c r="AI12" i="3"/>
  <c r="AJ12" i="3"/>
  <c r="AL12" i="3"/>
  <c r="AK12" i="3"/>
  <c r="BP116" i="3"/>
  <c r="BP112" i="3"/>
  <c r="F44" i="4" s="1"/>
  <c r="AJ119" i="3"/>
  <c r="AI80" i="3"/>
  <c r="AJ80" i="3"/>
  <c r="BP45" i="3"/>
  <c r="F37" i="4" s="1"/>
  <c r="AI67" i="3"/>
  <c r="AL106" i="3"/>
  <c r="AK106" i="3"/>
  <c r="AI106" i="3"/>
  <c r="AJ106" i="3"/>
  <c r="AL67" i="3"/>
  <c r="AK67" i="3"/>
  <c r="AJ25" i="3"/>
  <c r="AK25" i="3"/>
  <c r="AL93" i="3"/>
  <c r="AK93" i="3"/>
  <c r="AI93" i="3"/>
  <c r="AL25" i="3"/>
  <c r="BP87" i="3"/>
  <c r="AD54" i="3"/>
  <c r="AG65" i="3"/>
  <c r="AD67" i="3"/>
  <c r="AC67" i="3"/>
  <c r="AF67" i="3"/>
  <c r="AE67" i="3"/>
  <c r="AC12" i="3"/>
  <c r="AC54" i="3"/>
  <c r="AF12" i="3"/>
  <c r="AF54" i="3"/>
  <c r="AE54" i="3"/>
  <c r="AE38" i="3"/>
  <c r="AC38" i="3"/>
  <c r="AD38" i="3"/>
  <c r="AD105" i="3"/>
  <c r="AC106" i="3"/>
  <c r="AD106" i="3"/>
  <c r="AF106" i="3"/>
  <c r="AE106" i="3"/>
  <c r="AC25" i="3"/>
  <c r="AD25" i="3"/>
  <c r="AE25" i="3"/>
  <c r="AC24" i="3"/>
  <c r="AC26" i="3" s="1"/>
  <c r="AF25" i="3"/>
  <c r="AC80" i="3"/>
  <c r="AD80" i="3"/>
  <c r="AE80" i="3"/>
  <c r="AF80" i="3"/>
  <c r="AC93" i="3"/>
  <c r="AD93" i="3"/>
  <c r="AE93" i="3"/>
  <c r="AF93" i="3"/>
  <c r="AF132" i="3"/>
  <c r="AD131" i="3"/>
  <c r="BP22" i="3"/>
  <c r="Y132" i="3"/>
  <c r="Z25" i="3"/>
  <c r="Y25" i="3"/>
  <c r="W25" i="3"/>
  <c r="X25" i="3"/>
  <c r="X132" i="3"/>
  <c r="W132" i="3"/>
  <c r="W80" i="3"/>
  <c r="Z79" i="3"/>
  <c r="X80" i="3"/>
  <c r="Z81" i="3"/>
  <c r="Z80" i="3"/>
  <c r="BP98" i="3"/>
  <c r="Y106" i="3"/>
  <c r="BP100" i="3"/>
  <c r="F35" i="4" s="1"/>
  <c r="W106" i="3"/>
  <c r="X106" i="3"/>
  <c r="Z106" i="3"/>
  <c r="BP90" i="3"/>
  <c r="BP85" i="3"/>
  <c r="Y93" i="3"/>
  <c r="BP84" i="3"/>
  <c r="W93" i="3"/>
  <c r="X93" i="3"/>
  <c r="Z93" i="3"/>
  <c r="Y54" i="3"/>
  <c r="W54" i="3"/>
  <c r="X54" i="3"/>
  <c r="Z54" i="3"/>
  <c r="W38" i="3"/>
  <c r="X38" i="3"/>
  <c r="Y38" i="3"/>
  <c r="W67" i="3"/>
  <c r="Z38" i="3"/>
  <c r="Y67" i="3"/>
  <c r="BP60" i="3"/>
  <c r="F56" i="4" s="1"/>
  <c r="Z67" i="3"/>
  <c r="W12" i="3"/>
  <c r="Z12" i="3"/>
  <c r="W119" i="3"/>
  <c r="X12" i="3"/>
  <c r="X119" i="3"/>
  <c r="BP113" i="3"/>
  <c r="BP71" i="3"/>
  <c r="F49" i="4" s="1"/>
  <c r="BP17" i="3"/>
  <c r="T25" i="3"/>
  <c r="BP16" i="3"/>
  <c r="F60" i="4" s="1"/>
  <c r="Q25" i="3"/>
  <c r="R25" i="3"/>
  <c r="BP29" i="3"/>
  <c r="S38" i="3"/>
  <c r="U36" i="3"/>
  <c r="Q38" i="3"/>
  <c r="R38" i="3"/>
  <c r="BP5" i="3"/>
  <c r="F57" i="4" s="1"/>
  <c r="BP124" i="3"/>
  <c r="F32" i="4" s="1"/>
  <c r="BP123" i="3"/>
  <c r="T131" i="3"/>
  <c r="BP99" i="3"/>
  <c r="F47" i="4" s="1"/>
  <c r="Q106" i="3"/>
  <c r="R106" i="3"/>
  <c r="R107" i="3"/>
  <c r="T106" i="3"/>
  <c r="S106" i="3"/>
  <c r="BP111" i="3"/>
  <c r="F34" i="4" s="1"/>
  <c r="BP110" i="3"/>
  <c r="T119" i="3"/>
  <c r="BP58" i="3"/>
  <c r="T67" i="3"/>
  <c r="S68" i="3"/>
  <c r="Q67" i="3"/>
  <c r="R67" i="3"/>
  <c r="S67" i="3"/>
  <c r="BP43" i="3"/>
  <c r="R54" i="3"/>
  <c r="Q54" i="3"/>
  <c r="T54" i="3"/>
  <c r="BP42" i="3"/>
  <c r="F39" i="4" s="1"/>
  <c r="AI132" i="3"/>
  <c r="AJ132" i="3"/>
  <c r="G131" i="3"/>
  <c r="AE132" i="3"/>
  <c r="AQ132" i="3"/>
  <c r="BC132" i="3"/>
  <c r="Z132" i="3"/>
  <c r="AC132" i="3"/>
  <c r="AD132" i="3"/>
  <c r="AL132" i="3"/>
  <c r="AO132" i="3"/>
  <c r="AP132" i="3"/>
  <c r="AX132" i="3"/>
  <c r="BA132" i="3"/>
  <c r="BB132" i="3"/>
  <c r="AK132" i="3"/>
  <c r="AF119" i="3"/>
  <c r="S119" i="3"/>
  <c r="AE119" i="3"/>
  <c r="AQ119" i="3"/>
  <c r="H132" i="3"/>
  <c r="Q119" i="3"/>
  <c r="R119" i="3"/>
  <c r="Z119" i="3"/>
  <c r="AC119" i="3"/>
  <c r="AD119" i="3"/>
  <c r="AL119" i="3"/>
  <c r="AO119" i="3"/>
  <c r="AP119" i="3"/>
  <c r="AX119" i="3"/>
  <c r="Y119" i="3"/>
  <c r="AK119" i="3"/>
  <c r="AS119" i="3"/>
  <c r="AW119" i="3"/>
  <c r="N54" i="3"/>
  <c r="M54" i="3"/>
  <c r="K54" i="3"/>
  <c r="L54" i="3"/>
  <c r="BP97" i="3"/>
  <c r="BP59" i="3"/>
  <c r="F41" i="4" s="1"/>
  <c r="K67" i="3"/>
  <c r="K119" i="3"/>
  <c r="L119" i="3"/>
  <c r="N119" i="3"/>
  <c r="M119" i="3"/>
  <c r="K25" i="3"/>
  <c r="L25" i="3"/>
  <c r="N25" i="3"/>
  <c r="M25" i="3"/>
  <c r="L80" i="3"/>
  <c r="K80" i="3"/>
  <c r="L12" i="3"/>
  <c r="N80" i="3"/>
  <c r="M80" i="3"/>
  <c r="K12" i="3"/>
  <c r="N12" i="3"/>
  <c r="M12" i="3"/>
  <c r="M38" i="3"/>
  <c r="K38" i="3"/>
  <c r="L38" i="3"/>
  <c r="N38" i="3"/>
  <c r="F118" i="3"/>
  <c r="E118" i="3"/>
  <c r="E93" i="3"/>
  <c r="E53" i="3"/>
  <c r="E24" i="3"/>
  <c r="E25" i="3"/>
  <c r="E11" i="3"/>
  <c r="AY23" i="3"/>
  <c r="N106" i="3"/>
  <c r="BO33" i="3"/>
  <c r="E16" i="4" s="1"/>
  <c r="Y37" i="3"/>
  <c r="Y39" i="3" s="1"/>
  <c r="BO100" i="3"/>
  <c r="E35" i="4" s="1"/>
  <c r="M131" i="3"/>
  <c r="AK131" i="3"/>
  <c r="AK133" i="3" s="1"/>
  <c r="L67" i="3"/>
  <c r="K93" i="3"/>
  <c r="I10" i="3"/>
  <c r="L93" i="3"/>
  <c r="AU53" i="3"/>
  <c r="AU55" i="3" s="1"/>
  <c r="AW66" i="3"/>
  <c r="AD79" i="3"/>
  <c r="BB79" i="3"/>
  <c r="BB81" i="3" s="1"/>
  <c r="F105" i="3"/>
  <c r="F94" i="3" s="1"/>
  <c r="AA117" i="3"/>
  <c r="M106" i="3"/>
  <c r="BO19" i="3"/>
  <c r="E4" i="4" s="1"/>
  <c r="N67" i="3"/>
  <c r="N93" i="3"/>
  <c r="K106" i="3"/>
  <c r="L106" i="3"/>
  <c r="BO32" i="3"/>
  <c r="E6" i="4" s="1"/>
  <c r="F11" i="3"/>
  <c r="F37" i="3"/>
  <c r="F39" i="3" s="1"/>
  <c r="BO46" i="3"/>
  <c r="E43" i="4" s="1"/>
  <c r="F66" i="3"/>
  <c r="AV66" i="3"/>
  <c r="AF79" i="3"/>
  <c r="BD79" i="3"/>
  <c r="BD81" i="3" s="1"/>
  <c r="F14" i="4"/>
  <c r="M67" i="3"/>
  <c r="M93" i="3"/>
  <c r="G12" i="3"/>
  <c r="I52" i="3"/>
  <c r="BO47" i="3"/>
  <c r="E26" i="4" s="1"/>
  <c r="F30" i="4"/>
  <c r="BO50" i="3"/>
  <c r="E30" i="4" s="1"/>
  <c r="F53" i="3"/>
  <c r="F55" i="3" s="1"/>
  <c r="BO75" i="3"/>
  <c r="E13" i="4" s="1"/>
  <c r="F21" i="4"/>
  <c r="BO76" i="3"/>
  <c r="E21" i="4" s="1"/>
  <c r="AR79" i="3"/>
  <c r="AR81" i="3" s="1"/>
  <c r="F59" i="4"/>
  <c r="F92" i="3"/>
  <c r="G105" i="3"/>
  <c r="G107" i="3" s="1"/>
  <c r="BO126" i="3"/>
  <c r="E7" i="4" s="1"/>
  <c r="G11" i="3"/>
  <c r="S11" i="3"/>
  <c r="Y11" i="3"/>
  <c r="Y13" i="3" s="1"/>
  <c r="BO18" i="3"/>
  <c r="E3" i="4" s="1"/>
  <c r="G25" i="3"/>
  <c r="AE24" i="3"/>
  <c r="AE26" i="3" s="1"/>
  <c r="AK24" i="3"/>
  <c r="AK26" i="3" s="1"/>
  <c r="BO45" i="3"/>
  <c r="E37" i="4" s="1"/>
  <c r="F28" i="4"/>
  <c r="T66" i="3"/>
  <c r="T68" i="3" s="1"/>
  <c r="AO79" i="3"/>
  <c r="AO81" i="3" s="1"/>
  <c r="Y92" i="3"/>
  <c r="BO101" i="3"/>
  <c r="E14" i="4" s="1"/>
  <c r="BO8" i="3"/>
  <c r="E24" i="4" s="1"/>
  <c r="F24" i="3"/>
  <c r="F26" i="3" s="1"/>
  <c r="I36" i="3"/>
  <c r="BO49" i="3"/>
  <c r="E29" i="4" s="1"/>
  <c r="H53" i="3"/>
  <c r="F5" i="4"/>
  <c r="BO61" i="3"/>
  <c r="E5" i="4" s="1"/>
  <c r="BO74" i="3"/>
  <c r="E9" i="4" s="1"/>
  <c r="AP79" i="3"/>
  <c r="AP81" i="3" s="1"/>
  <c r="H92" i="3"/>
  <c r="BO99" i="3"/>
  <c r="E47" i="4" s="1"/>
  <c r="AC105" i="3"/>
  <c r="AP118" i="3"/>
  <c r="AP120" i="3" s="1"/>
  <c r="F7" i="4"/>
  <c r="F23" i="4"/>
  <c r="F3" i="4"/>
  <c r="F12" i="4"/>
  <c r="AV37" i="3"/>
  <c r="AO11" i="3"/>
  <c r="AO13" i="3" s="1"/>
  <c r="BO60" i="3"/>
  <c r="E56" i="4" s="1"/>
  <c r="BO88" i="3"/>
  <c r="E59" i="4" s="1"/>
  <c r="AS104" i="3"/>
  <c r="AS106" i="3" s="1"/>
  <c r="F10" i="4"/>
  <c r="E66" i="4"/>
  <c r="G66" i="4" s="1"/>
  <c r="H66" i="4" s="1"/>
  <c r="E68" i="4"/>
  <c r="F131" i="3"/>
  <c r="O130" i="3"/>
  <c r="AM130" i="3"/>
  <c r="AM132" i="3" s="1"/>
  <c r="H131" i="3"/>
  <c r="F53" i="4"/>
  <c r="BF91" i="3"/>
  <c r="AE105" i="3"/>
  <c r="G119" i="3"/>
  <c r="I91" i="3"/>
  <c r="I104" i="3"/>
  <c r="AG104" i="3"/>
  <c r="T118" i="3"/>
  <c r="F9" i="4"/>
  <c r="AJ79" i="3"/>
  <c r="AJ120" i="3" s="1"/>
  <c r="K53" i="3"/>
  <c r="K55" i="3" s="1"/>
  <c r="AI53" i="3"/>
  <c r="AL79" i="3"/>
  <c r="H11" i="3"/>
  <c r="I23" i="3"/>
  <c r="H24" i="3"/>
  <c r="H26" i="3" s="1"/>
  <c r="AL24" i="3"/>
  <c r="AL26" i="3" s="1"/>
  <c r="F54" i="3"/>
  <c r="BO63" i="3"/>
  <c r="E20" i="4" s="1"/>
  <c r="F18" i="4"/>
  <c r="BO21" i="3"/>
  <c r="E18" i="4" s="1"/>
  <c r="BO110" i="3"/>
  <c r="E45" i="4" s="1"/>
  <c r="BO34" i="3"/>
  <c r="E19" i="4" s="1"/>
  <c r="F25" i="4"/>
  <c r="BC105" i="3"/>
  <c r="BB105" i="3"/>
  <c r="BE23" i="3"/>
  <c r="BB24" i="3"/>
  <c r="BD24" i="3"/>
  <c r="BC24" i="3"/>
  <c r="BA24" i="3"/>
  <c r="BE104" i="3"/>
  <c r="BA105" i="3"/>
  <c r="BB131" i="3"/>
  <c r="BB133" i="3" s="1"/>
  <c r="BE130" i="3"/>
  <c r="BE132" i="3" s="1"/>
  <c r="BC131" i="3"/>
  <c r="BC133" i="3" s="1"/>
  <c r="BD131" i="3"/>
  <c r="BD133" i="3" s="1"/>
  <c r="BE91" i="3"/>
  <c r="BB92" i="3"/>
  <c r="BD118" i="3"/>
  <c r="BD120" i="3" s="1"/>
  <c r="BO112" i="3"/>
  <c r="E44" i="4" s="1"/>
  <c r="BN117" i="3"/>
  <c r="BB118" i="3"/>
  <c r="BC118" i="3"/>
  <c r="BE52" i="3"/>
  <c r="BE119" i="3" s="1"/>
  <c r="BC54" i="3"/>
  <c r="BD53" i="3"/>
  <c r="BA53" i="3"/>
  <c r="BB53" i="3"/>
  <c r="BB120" i="3" s="1"/>
  <c r="BB54" i="3"/>
  <c r="BE65" i="3"/>
  <c r="BE67" i="3" s="1"/>
  <c r="BD66" i="3"/>
  <c r="BD68" i="3" s="1"/>
  <c r="BB66" i="3"/>
  <c r="BB68" i="3" s="1"/>
  <c r="BA66" i="3"/>
  <c r="BA68" i="3" s="1"/>
  <c r="BC66" i="3"/>
  <c r="BC68" i="3" s="1"/>
  <c r="BE36" i="3"/>
  <c r="BB37" i="3"/>
  <c r="BB39" i="3" s="1"/>
  <c r="BC37" i="3"/>
  <c r="BE10" i="3"/>
  <c r="BE12" i="3" s="1"/>
  <c r="BC11" i="3"/>
  <c r="BC13" i="3" s="1"/>
  <c r="BN10" i="3"/>
  <c r="BD11" i="3"/>
  <c r="BD13" i="3" s="1"/>
  <c r="BA11" i="3"/>
  <c r="BA13" i="3" s="1"/>
  <c r="BE78" i="3"/>
  <c r="BE80" i="3" s="1"/>
  <c r="F17" i="4"/>
  <c r="BO7" i="3"/>
  <c r="E17" i="4" s="1"/>
  <c r="AV11" i="3"/>
  <c r="AW11" i="3"/>
  <c r="AX12" i="3"/>
  <c r="AY10" i="3"/>
  <c r="AV12" i="3"/>
  <c r="AX11" i="3"/>
  <c r="AU11" i="3"/>
  <c r="AV105" i="3"/>
  <c r="AW106" i="3"/>
  <c r="AW105" i="3"/>
  <c r="AW107" i="3" s="1"/>
  <c r="AU105" i="3"/>
  <c r="AV106" i="3"/>
  <c r="BM36" i="3"/>
  <c r="AW37" i="3"/>
  <c r="AU37" i="3"/>
  <c r="AU39" i="3" s="1"/>
  <c r="AX37" i="3"/>
  <c r="AV24" i="3"/>
  <c r="BM23" i="3"/>
  <c r="AX24" i="3"/>
  <c r="BM78" i="3"/>
  <c r="AU79" i="3"/>
  <c r="AW79" i="3"/>
  <c r="BM52" i="3"/>
  <c r="AX53" i="3"/>
  <c r="AX55" i="3" s="1"/>
  <c r="AW53" i="3"/>
  <c r="AW55" i="3" s="1"/>
  <c r="AW92" i="3"/>
  <c r="AW94" i="3" s="1"/>
  <c r="AU92" i="3"/>
  <c r="AU94" i="3" s="1"/>
  <c r="BM91" i="3"/>
  <c r="AX92" i="3"/>
  <c r="AX94" i="3" s="1"/>
  <c r="AV92" i="3"/>
  <c r="AV94" i="3" s="1"/>
  <c r="F38" i="4"/>
  <c r="AY117" i="3"/>
  <c r="AY119" i="3" s="1"/>
  <c r="AX118" i="3"/>
  <c r="AX120" i="3" s="1"/>
  <c r="AV118" i="3"/>
  <c r="AV120" i="3" s="1"/>
  <c r="F72" i="4"/>
  <c r="AY65" i="3"/>
  <c r="AX66" i="3"/>
  <c r="AX68" i="3" s="1"/>
  <c r="AW131" i="3"/>
  <c r="AW133" i="3" s="1"/>
  <c r="BM130" i="3"/>
  <c r="AX131" i="3"/>
  <c r="AX133" i="3" s="1"/>
  <c r="AV131" i="3"/>
  <c r="AV133" i="3" s="1"/>
  <c r="AU131" i="3"/>
  <c r="AU133" i="3" s="1"/>
  <c r="AS36" i="3"/>
  <c r="AO37" i="3"/>
  <c r="BL36" i="3"/>
  <c r="AR37" i="3"/>
  <c r="AP37" i="3"/>
  <c r="AQ79" i="3"/>
  <c r="AQ81" i="3" s="1"/>
  <c r="BL78" i="3"/>
  <c r="AQ105" i="3"/>
  <c r="AQ107" i="3" s="1"/>
  <c r="AP105" i="3"/>
  <c r="AP107" i="3" s="1"/>
  <c r="AQ118" i="3"/>
  <c r="AQ120" i="3" s="1"/>
  <c r="AR118" i="3"/>
  <c r="AR120" i="3" s="1"/>
  <c r="AO118" i="3"/>
  <c r="AO120" i="3" s="1"/>
  <c r="AS10" i="3"/>
  <c r="AS12" i="3" s="1"/>
  <c r="AP11" i="3"/>
  <c r="AP13" i="3" s="1"/>
  <c r="AR11" i="3"/>
  <c r="AR13" i="3" s="1"/>
  <c r="AS130" i="3"/>
  <c r="AS132" i="3" s="1"/>
  <c r="AO131" i="3"/>
  <c r="AO133" i="3" s="1"/>
  <c r="AQ131" i="3"/>
  <c r="AQ133" i="3" s="1"/>
  <c r="AP131" i="3"/>
  <c r="AP133" i="3" s="1"/>
  <c r="AR131" i="3"/>
  <c r="AR133" i="3" s="1"/>
  <c r="AP24" i="3"/>
  <c r="AP26" i="3" s="1"/>
  <c r="AO24" i="3"/>
  <c r="AO26" i="3" s="1"/>
  <c r="AS23" i="3"/>
  <c r="AS25" i="3" s="1"/>
  <c r="AQ24" i="3"/>
  <c r="AQ26" i="3" s="1"/>
  <c r="AR24" i="3"/>
  <c r="AP53" i="3"/>
  <c r="AP55" i="3" s="1"/>
  <c r="AR53" i="3"/>
  <c r="AS52" i="3"/>
  <c r="BL52" i="3"/>
  <c r="AQ53" i="3"/>
  <c r="AQ55" i="3" s="1"/>
  <c r="AO53" i="3"/>
  <c r="AO55" i="3" s="1"/>
  <c r="BL91" i="3"/>
  <c r="BL65" i="3"/>
  <c r="AP66" i="3"/>
  <c r="AP68" i="3" s="1"/>
  <c r="AR66" i="3"/>
  <c r="AR68" i="3" s="1"/>
  <c r="AQ66" i="3"/>
  <c r="AO66" i="3"/>
  <c r="BK65" i="3"/>
  <c r="AI66" i="3"/>
  <c r="AL66" i="3"/>
  <c r="AL68" i="3" s="1"/>
  <c r="AJ118" i="3"/>
  <c r="AJ81" i="3" s="1"/>
  <c r="AL118" i="3"/>
  <c r="AL120" i="3" s="1"/>
  <c r="F27" i="4"/>
  <c r="AM117" i="3"/>
  <c r="AM119" i="3" s="1"/>
  <c r="AK118" i="3"/>
  <c r="AK120" i="3" s="1"/>
  <c r="AJ92" i="3"/>
  <c r="AJ94" i="3" s="1"/>
  <c r="AK92" i="3"/>
  <c r="AK94" i="3" s="1"/>
  <c r="AL92" i="3"/>
  <c r="AJ53" i="3"/>
  <c r="AK53" i="3"/>
  <c r="AI24" i="3"/>
  <c r="AI26" i="3" s="1"/>
  <c r="AJ24" i="3"/>
  <c r="AJ26" i="3" s="1"/>
  <c r="AM104" i="3"/>
  <c r="AM106" i="3" s="1"/>
  <c r="AJ105" i="3"/>
  <c r="AJ107" i="3" s="1"/>
  <c r="AI105" i="3"/>
  <c r="AI107" i="3" s="1"/>
  <c r="AK105" i="3"/>
  <c r="AK107" i="3" s="1"/>
  <c r="BK36" i="3"/>
  <c r="AK37" i="3"/>
  <c r="AK39" i="3" s="1"/>
  <c r="AJ37" i="3"/>
  <c r="AJ39" i="3" s="1"/>
  <c r="AL37" i="3"/>
  <c r="AL39" i="3" s="1"/>
  <c r="AI37" i="3"/>
  <c r="AI39" i="3" s="1"/>
  <c r="AM10" i="3"/>
  <c r="AJ11" i="3"/>
  <c r="BO6" i="3"/>
  <c r="E8" i="4" s="1"/>
  <c r="AK11" i="3"/>
  <c r="AL11" i="3"/>
  <c r="AJ131" i="3"/>
  <c r="AJ133" i="3" s="1"/>
  <c r="AL131" i="3"/>
  <c r="AL133" i="3" s="1"/>
  <c r="AI131" i="3"/>
  <c r="AI133" i="3" s="1"/>
  <c r="F52" i="4"/>
  <c r="AI79" i="3"/>
  <c r="AI81" i="3" s="1"/>
  <c r="AK79" i="3"/>
  <c r="AM78" i="3"/>
  <c r="AC53" i="3"/>
  <c r="AG52" i="3"/>
  <c r="AF53" i="3"/>
  <c r="AD53" i="3"/>
  <c r="AG23" i="3"/>
  <c r="AG25" i="3" s="1"/>
  <c r="AD24" i="3"/>
  <c r="AD26" i="3" s="1"/>
  <c r="AF24" i="3"/>
  <c r="AF26" i="3" s="1"/>
  <c r="AG130" i="3"/>
  <c r="AE131" i="3"/>
  <c r="AF131" i="3"/>
  <c r="F19" i="4"/>
  <c r="AE37" i="3"/>
  <c r="AE39" i="3" s="1"/>
  <c r="AG36" i="3"/>
  <c r="AG38" i="3" s="1"/>
  <c r="AD37" i="3"/>
  <c r="AD39" i="3" s="1"/>
  <c r="AG78" i="3"/>
  <c r="AE79" i="3"/>
  <c r="AC66" i="3"/>
  <c r="AC68" i="3" s="1"/>
  <c r="BJ65" i="3"/>
  <c r="AD66" i="3"/>
  <c r="AF66" i="3"/>
  <c r="AE66" i="3"/>
  <c r="BJ10" i="3"/>
  <c r="AG10" i="3"/>
  <c r="AG12" i="3" s="1"/>
  <c r="AF11" i="3"/>
  <c r="AF13" i="3" s="1"/>
  <c r="AD11" i="3"/>
  <c r="AD13" i="3" s="1"/>
  <c r="AG91" i="3"/>
  <c r="AG93" i="3" s="1"/>
  <c r="BJ91" i="3"/>
  <c r="AF118" i="3"/>
  <c r="AF120" i="3" s="1"/>
  <c r="AD118" i="3"/>
  <c r="AD120" i="3" s="1"/>
  <c r="AE118" i="3"/>
  <c r="AE120" i="3" s="1"/>
  <c r="BJ117" i="3"/>
  <c r="AC118" i="3"/>
  <c r="AC120" i="3" s="1"/>
  <c r="BO115" i="3"/>
  <c r="E27" i="4" s="1"/>
  <c r="BO102" i="3"/>
  <c r="E22" i="4" s="1"/>
  <c r="BI36" i="3"/>
  <c r="X37" i="3"/>
  <c r="X39" i="3" s="1"/>
  <c r="Z37" i="3"/>
  <c r="Z39" i="3" s="1"/>
  <c r="F2" i="4"/>
  <c r="W37" i="3"/>
  <c r="W39" i="3" s="1"/>
  <c r="AA10" i="3"/>
  <c r="AA12" i="3" s="1"/>
  <c r="F8" i="4"/>
  <c r="BO3" i="3"/>
  <c r="E48" i="4" s="1"/>
  <c r="Z11" i="3"/>
  <c r="Z120" i="3" s="1"/>
  <c r="BI78" i="3"/>
  <c r="W79" i="3"/>
  <c r="W81" i="3" s="1"/>
  <c r="Y79" i="3"/>
  <c r="Y81" i="3" s="1"/>
  <c r="X79" i="3"/>
  <c r="X81" i="3" s="1"/>
  <c r="F33" i="4"/>
  <c r="BO44" i="3"/>
  <c r="E33" i="4" s="1"/>
  <c r="Z53" i="3"/>
  <c r="Y53" i="3"/>
  <c r="Y55" i="3" s="1"/>
  <c r="W53" i="3"/>
  <c r="X131" i="3"/>
  <c r="W131" i="3"/>
  <c r="Y131" i="3"/>
  <c r="Z131" i="3"/>
  <c r="AA23" i="3"/>
  <c r="AA25" i="3" s="1"/>
  <c r="W24" i="3"/>
  <c r="W26" i="3" s="1"/>
  <c r="Z24" i="3"/>
  <c r="Z26" i="3" s="1"/>
  <c r="X118" i="3"/>
  <c r="Y105" i="3"/>
  <c r="Z105" i="3"/>
  <c r="Z107" i="3" s="1"/>
  <c r="BI104" i="3"/>
  <c r="W105" i="3"/>
  <c r="X105" i="3"/>
  <c r="AA65" i="3"/>
  <c r="Y66" i="3"/>
  <c r="X92" i="3"/>
  <c r="Z92" i="3"/>
  <c r="W92" i="3"/>
  <c r="W94" i="3" s="1"/>
  <c r="BO86" i="3"/>
  <c r="E53" i="4" s="1"/>
  <c r="S93" i="3"/>
  <c r="Q92" i="3"/>
  <c r="S92" i="3"/>
  <c r="S94" i="3" s="1"/>
  <c r="BH91" i="3"/>
  <c r="R92" i="3"/>
  <c r="T92" i="3"/>
  <c r="BO73" i="3"/>
  <c r="E52" i="4" s="1"/>
  <c r="BH23" i="3"/>
  <c r="U23" i="3"/>
  <c r="U25" i="3" s="1"/>
  <c r="S24" i="3"/>
  <c r="S26" i="3" s="1"/>
  <c r="T24" i="3"/>
  <c r="T26" i="3" s="1"/>
  <c r="R24" i="3"/>
  <c r="R26" i="3" s="1"/>
  <c r="BH104" i="3"/>
  <c r="U104" i="3"/>
  <c r="S105" i="3"/>
  <c r="T105" i="3"/>
  <c r="T107" i="3" s="1"/>
  <c r="R105" i="3"/>
  <c r="F77" i="4"/>
  <c r="BO58" i="3"/>
  <c r="E36" i="4" s="1"/>
  <c r="Q66" i="3"/>
  <c r="Q68" i="3" s="1"/>
  <c r="R66" i="3"/>
  <c r="R68" i="3" s="1"/>
  <c r="T53" i="3"/>
  <c r="T55" i="3" s="1"/>
  <c r="R53" i="3"/>
  <c r="BH52" i="3"/>
  <c r="S53" i="3"/>
  <c r="S55" i="3" s="1"/>
  <c r="E80" i="4"/>
  <c r="F79" i="4"/>
  <c r="U130" i="3"/>
  <c r="BO124" i="3"/>
  <c r="E32" i="4" s="1"/>
  <c r="R131" i="3"/>
  <c r="S131" i="3"/>
  <c r="Q131" i="3"/>
  <c r="F50" i="4"/>
  <c r="BO125" i="3"/>
  <c r="E50" i="4" s="1"/>
  <c r="T11" i="3"/>
  <c r="BH10" i="3"/>
  <c r="U10" i="3"/>
  <c r="BO5" i="3"/>
  <c r="E57" i="4" s="1"/>
  <c r="R37" i="3"/>
  <c r="BH36" i="3"/>
  <c r="Q37" i="3"/>
  <c r="S37" i="3"/>
  <c r="T37" i="3"/>
  <c r="R118" i="3"/>
  <c r="R120" i="3" s="1"/>
  <c r="S118" i="3"/>
  <c r="Q118" i="3"/>
  <c r="BO113" i="3"/>
  <c r="E38" i="4" s="1"/>
  <c r="O104" i="3"/>
  <c r="BO98" i="3"/>
  <c r="E54" i="4" s="1"/>
  <c r="K105" i="3"/>
  <c r="M105" i="3"/>
  <c r="F51" i="4"/>
  <c r="BO97" i="3"/>
  <c r="E51" i="4" s="1"/>
  <c r="BG130" i="3"/>
  <c r="N131" i="3"/>
  <c r="L131" i="3"/>
  <c r="N92" i="3"/>
  <c r="BO84" i="3"/>
  <c r="E31" i="4" s="1"/>
  <c r="M92" i="3"/>
  <c r="L92" i="3"/>
  <c r="O10" i="3"/>
  <c r="BO4" i="3"/>
  <c r="E40" i="4" s="1"/>
  <c r="F40" i="4"/>
  <c r="L118" i="3"/>
  <c r="L120" i="3" s="1"/>
  <c r="E79" i="4"/>
  <c r="BO111" i="3"/>
  <c r="E34" i="4" s="1"/>
  <c r="O117" i="3"/>
  <c r="BO30" i="3"/>
  <c r="E46" i="4" s="1"/>
  <c r="L37" i="3"/>
  <c r="L39" i="3" s="1"/>
  <c r="M37" i="3"/>
  <c r="M94" i="3" s="1"/>
  <c r="BO29" i="3"/>
  <c r="E42" i="4" s="1"/>
  <c r="N37" i="3"/>
  <c r="K37" i="3"/>
  <c r="E77" i="4"/>
  <c r="E78" i="4"/>
  <c r="BO17" i="3"/>
  <c r="E61" i="4" s="1"/>
  <c r="BG23" i="3"/>
  <c r="BO16" i="3"/>
  <c r="E60" i="4" s="1"/>
  <c r="L24" i="3"/>
  <c r="K24" i="3"/>
  <c r="M24" i="3"/>
  <c r="N24" i="3"/>
  <c r="BG78" i="3"/>
  <c r="BO71" i="3"/>
  <c r="E49" i="4" s="1"/>
  <c r="O78" i="3"/>
  <c r="O80" i="3" s="1"/>
  <c r="N79" i="3"/>
  <c r="L79" i="3"/>
  <c r="M79" i="3"/>
  <c r="N66" i="3"/>
  <c r="BO43" i="3"/>
  <c r="E62" i="4" s="1"/>
  <c r="L53" i="3"/>
  <c r="L55" i="3" s="1"/>
  <c r="BO42" i="3"/>
  <c r="E39" i="4" s="1"/>
  <c r="M53" i="3"/>
  <c r="M55" i="3" s="1"/>
  <c r="E26" i="3"/>
  <c r="BQ21" i="3"/>
  <c r="I12" i="3"/>
  <c r="F24" i="4"/>
  <c r="BQ8" i="3"/>
  <c r="BF36" i="3"/>
  <c r="E37" i="3"/>
  <c r="BC53" i="3"/>
  <c r="BN52" i="3"/>
  <c r="I65" i="3"/>
  <c r="BM65" i="3"/>
  <c r="AU66" i="3"/>
  <c r="AU68" i="3" s="1"/>
  <c r="F58" i="4"/>
  <c r="K11" i="3"/>
  <c r="BG10" i="3"/>
  <c r="BF10" i="3"/>
  <c r="BL10" i="3"/>
  <c r="L11" i="3"/>
  <c r="L13" i="3" s="1"/>
  <c r="Q11" i="3"/>
  <c r="BB11" i="3"/>
  <c r="BB13" i="3" s="1"/>
  <c r="BI23" i="3"/>
  <c r="BN23" i="3"/>
  <c r="G24" i="3"/>
  <c r="Q24" i="3"/>
  <c r="Q26" i="3" s="1"/>
  <c r="AA36" i="3"/>
  <c r="AA38" i="3" s="1"/>
  <c r="AY36" i="3"/>
  <c r="BJ36" i="3"/>
  <c r="AC37" i="3"/>
  <c r="AC39" i="3" s="1"/>
  <c r="AQ37" i="3"/>
  <c r="AQ39" i="3" s="1"/>
  <c r="O52" i="3"/>
  <c r="AM52" i="3"/>
  <c r="F43" i="4"/>
  <c r="F29" i="4"/>
  <c r="Q53" i="3"/>
  <c r="G80" i="3"/>
  <c r="F80" i="3"/>
  <c r="I80" i="3"/>
  <c r="H79" i="3"/>
  <c r="H81" i="3" s="1"/>
  <c r="H80" i="3"/>
  <c r="G79" i="3"/>
  <c r="AV79" i="3"/>
  <c r="AI11" i="3"/>
  <c r="BK10" i="3"/>
  <c r="BO20" i="3"/>
  <c r="E12" i="4" s="1"/>
  <c r="X24" i="3"/>
  <c r="X26" i="3" s="1"/>
  <c r="BJ23" i="3"/>
  <c r="AU24" i="3"/>
  <c r="H25" i="3"/>
  <c r="BN36" i="3"/>
  <c r="BA37" i="3"/>
  <c r="F26" i="4"/>
  <c r="G53" i="3"/>
  <c r="G39" i="3" s="1"/>
  <c r="G54" i="3"/>
  <c r="BF52" i="3"/>
  <c r="M66" i="3"/>
  <c r="BG65" i="3"/>
  <c r="Z66" i="3"/>
  <c r="Z68" i="3" s="1"/>
  <c r="W66" i="3"/>
  <c r="T79" i="3"/>
  <c r="BH78" i="3"/>
  <c r="Q80" i="3"/>
  <c r="T80" i="3"/>
  <c r="T81" i="3"/>
  <c r="R80" i="3"/>
  <c r="S79" i="3"/>
  <c r="S81" i="3" s="1"/>
  <c r="E80" i="3"/>
  <c r="AR92" i="3"/>
  <c r="BO31" i="3"/>
  <c r="E2" i="4" s="1"/>
  <c r="F16" i="4"/>
  <c r="G16" i="4" s="1"/>
  <c r="H16" i="4" s="1"/>
  <c r="U52" i="3"/>
  <c r="F20" i="4"/>
  <c r="BQ63" i="3"/>
  <c r="AE11" i="3"/>
  <c r="BM10" i="3"/>
  <c r="M11" i="3"/>
  <c r="M13" i="3" s="1"/>
  <c r="R11" i="3"/>
  <c r="X11" i="3"/>
  <c r="X13" i="3" s="1"/>
  <c r="AC11" i="3"/>
  <c r="W11" i="3"/>
  <c r="W13" i="3" s="1"/>
  <c r="AQ11" i="3"/>
  <c r="AQ13" i="3" s="1"/>
  <c r="BI10" i="3"/>
  <c r="E13" i="3"/>
  <c r="H12" i="3"/>
  <c r="N11" i="3"/>
  <c r="N13" i="3" s="1"/>
  <c r="AU12" i="3"/>
  <c r="E12" i="3"/>
  <c r="Q12" i="3"/>
  <c r="AW12" i="3"/>
  <c r="H13" i="3"/>
  <c r="O23" i="3"/>
  <c r="AM23" i="3"/>
  <c r="AM25" i="3" s="1"/>
  <c r="BL23" i="3"/>
  <c r="BF23" i="3"/>
  <c r="BK23" i="3"/>
  <c r="Y24" i="3"/>
  <c r="Y26" i="3" s="1"/>
  <c r="AW24" i="3"/>
  <c r="O36" i="3"/>
  <c r="AM36" i="3"/>
  <c r="AM38" i="3" s="1"/>
  <c r="BG36" i="3"/>
  <c r="AA52" i="3"/>
  <c r="AY52" i="3"/>
  <c r="AY54" i="3" s="1"/>
  <c r="BO48" i="3"/>
  <c r="AE53" i="3"/>
  <c r="BJ52" i="3"/>
  <c r="BI52" i="3"/>
  <c r="H66" i="3"/>
  <c r="H67" i="3"/>
  <c r="F79" i="3"/>
  <c r="F68" i="3" s="1"/>
  <c r="K79" i="3"/>
  <c r="K81" i="3" s="1"/>
  <c r="S80" i="3"/>
  <c r="H37" i="3"/>
  <c r="AF37" i="3"/>
  <c r="AF39" i="3" s="1"/>
  <c r="BD37" i="3"/>
  <c r="E38" i="3"/>
  <c r="I38" i="3"/>
  <c r="N53" i="3"/>
  <c r="N55" i="3" s="1"/>
  <c r="AL53" i="3"/>
  <c r="O65" i="3"/>
  <c r="AM65" i="3"/>
  <c r="AM67" i="3" s="1"/>
  <c r="L66" i="3"/>
  <c r="Q79" i="3"/>
  <c r="Q81" i="3" s="1"/>
  <c r="BJ78" i="3"/>
  <c r="AC79" i="3"/>
  <c r="AE92" i="3"/>
  <c r="AE94" i="3" s="1"/>
  <c r="AF92" i="3"/>
  <c r="AF94" i="3" s="1"/>
  <c r="H118" i="3"/>
  <c r="BF117" i="3"/>
  <c r="I25" i="3"/>
  <c r="F38" i="3"/>
  <c r="BG52" i="3"/>
  <c r="BK52" i="3"/>
  <c r="H54" i="3"/>
  <c r="BD54" i="3"/>
  <c r="E55" i="3"/>
  <c r="U65" i="3"/>
  <c r="U67" i="3" s="1"/>
  <c r="AS65" i="3"/>
  <c r="AS67" i="3" s="1"/>
  <c r="BI65" i="3"/>
  <c r="AK66" i="3"/>
  <c r="AK68" i="3" s="1"/>
  <c r="BF65" i="3"/>
  <c r="BN65" i="3"/>
  <c r="K66" i="3"/>
  <c r="U78" i="3"/>
  <c r="AS78" i="3"/>
  <c r="AS80" i="3" s="1"/>
  <c r="R79" i="3"/>
  <c r="BO87" i="3"/>
  <c r="E58" i="4" s="1"/>
  <c r="BQ88" i="3"/>
  <c r="AP92" i="3"/>
  <c r="G38" i="3"/>
  <c r="X53" i="3"/>
  <c r="AV53" i="3"/>
  <c r="AV55" i="3" s="1"/>
  <c r="E54" i="3"/>
  <c r="I54" i="3"/>
  <c r="BA54" i="3"/>
  <c r="BO59" i="3"/>
  <c r="E41" i="4" s="1"/>
  <c r="BO62" i="3"/>
  <c r="E11" i="4" s="1"/>
  <c r="BH65" i="3"/>
  <c r="X66" i="3"/>
  <c r="AJ66" i="3"/>
  <c r="AA78" i="3"/>
  <c r="AA80" i="3" s="1"/>
  <c r="AY78" i="3"/>
  <c r="BO72" i="3"/>
  <c r="E55" i="4" s="1"/>
  <c r="BF78" i="3"/>
  <c r="E79" i="3"/>
  <c r="E81" i="3" s="1"/>
  <c r="I78" i="3"/>
  <c r="BN78" i="3"/>
  <c r="BA79" i="3"/>
  <c r="BA81" i="3" s="1"/>
  <c r="BK78" i="3"/>
  <c r="BC79" i="3"/>
  <c r="BC81" i="3" s="1"/>
  <c r="O91" i="3"/>
  <c r="AM91" i="3"/>
  <c r="AM93" i="3" s="1"/>
  <c r="BL104" i="3"/>
  <c r="AO105" i="3"/>
  <c r="AO107" i="3" s="1"/>
  <c r="AX105" i="3"/>
  <c r="BM104" i="3"/>
  <c r="K92" i="3"/>
  <c r="BG91" i="3"/>
  <c r="AQ92" i="3"/>
  <c r="AQ94" i="3" s="1"/>
  <c r="BC92" i="3"/>
  <c r="F107" i="3"/>
  <c r="I117" i="3"/>
  <c r="AG117" i="3"/>
  <c r="AG119" i="3" s="1"/>
  <c r="BE117" i="3"/>
  <c r="BI117" i="3"/>
  <c r="W118" i="3"/>
  <c r="F74" i="4"/>
  <c r="G74" i="4" s="1"/>
  <c r="H74" i="4" s="1"/>
  <c r="E67" i="3"/>
  <c r="I67" i="3"/>
  <c r="U91" i="3"/>
  <c r="U93" i="3" s="1"/>
  <c r="AS91" i="3"/>
  <c r="BO85" i="3"/>
  <c r="E63" i="4" s="1"/>
  <c r="BI91" i="3"/>
  <c r="AI92" i="3"/>
  <c r="BK91" i="3"/>
  <c r="BD92" i="3"/>
  <c r="AA104" i="3"/>
  <c r="AY104" i="3"/>
  <c r="F22" i="4"/>
  <c r="F106" i="3"/>
  <c r="AU118" i="3"/>
  <c r="AU120" i="3" s="1"/>
  <c r="BM117" i="3"/>
  <c r="K118" i="3"/>
  <c r="K120" i="3" s="1"/>
  <c r="Y118" i="3"/>
  <c r="BN130" i="3"/>
  <c r="BA131" i="3"/>
  <c r="BA133" i="3" s="1"/>
  <c r="F67" i="3"/>
  <c r="AA91" i="3"/>
  <c r="AA93" i="3" s="1"/>
  <c r="AY91" i="3"/>
  <c r="AY93" i="3" s="1"/>
  <c r="BO89" i="3"/>
  <c r="E25" i="4" s="1"/>
  <c r="AD92" i="3"/>
  <c r="AD94" i="3" s="1"/>
  <c r="AO92" i="3"/>
  <c r="AO94" i="3" s="1"/>
  <c r="BN91" i="3"/>
  <c r="H93" i="3"/>
  <c r="G92" i="3"/>
  <c r="G93" i="3"/>
  <c r="F93" i="3"/>
  <c r="R93" i="3"/>
  <c r="Q93" i="3"/>
  <c r="Q94" i="3"/>
  <c r="T93" i="3"/>
  <c r="Q105" i="3"/>
  <c r="Q107" i="3" s="1"/>
  <c r="U117" i="3"/>
  <c r="U137" i="3" s="1"/>
  <c r="U138" i="3" s="1"/>
  <c r="AS117" i="3"/>
  <c r="BO114" i="3"/>
  <c r="E10" i="4" s="1"/>
  <c r="M118" i="3"/>
  <c r="M120" i="3" s="1"/>
  <c r="N118" i="3"/>
  <c r="N120" i="3" s="1"/>
  <c r="Z118" i="3"/>
  <c r="AI118" i="3"/>
  <c r="AI120" i="3" s="1"/>
  <c r="F67" i="4"/>
  <c r="G67" i="4" s="1"/>
  <c r="H67" i="4" s="1"/>
  <c r="E92" i="3"/>
  <c r="E107" i="3" s="1"/>
  <c r="AC92" i="3"/>
  <c r="AC94" i="3" s="1"/>
  <c r="BA92" i="3"/>
  <c r="BF104" i="3"/>
  <c r="BJ104" i="3"/>
  <c r="BN104" i="3"/>
  <c r="N105" i="3"/>
  <c r="N107" i="3" s="1"/>
  <c r="AL105" i="3"/>
  <c r="AL107" i="3" s="1"/>
  <c r="G106" i="3"/>
  <c r="AX106" i="3"/>
  <c r="BA118" i="3"/>
  <c r="BA120" i="3" s="1"/>
  <c r="BG117" i="3"/>
  <c r="BK117" i="3"/>
  <c r="G118" i="3"/>
  <c r="BO127" i="3"/>
  <c r="E15" i="4" s="1"/>
  <c r="F71" i="4"/>
  <c r="F68" i="4"/>
  <c r="BG104" i="3"/>
  <c r="BK104" i="3"/>
  <c r="H106" i="3"/>
  <c r="AU106" i="3"/>
  <c r="AW118" i="3"/>
  <c r="AW120" i="3" s="1"/>
  <c r="BH117" i="3"/>
  <c r="BL117" i="3"/>
  <c r="F119" i="3"/>
  <c r="F120" i="3"/>
  <c r="E119" i="3"/>
  <c r="H119" i="3"/>
  <c r="AA130" i="3"/>
  <c r="AY130" i="3"/>
  <c r="AY132" i="3" s="1"/>
  <c r="BO123" i="3"/>
  <c r="E64" i="4" s="1"/>
  <c r="BF130" i="3"/>
  <c r="E131" i="3"/>
  <c r="I130" i="3"/>
  <c r="BK130" i="3"/>
  <c r="H105" i="3"/>
  <c r="AF105" i="3"/>
  <c r="BD105" i="3"/>
  <c r="E106" i="3"/>
  <c r="I106" i="3"/>
  <c r="BB119" i="3"/>
  <c r="BA119" i="3"/>
  <c r="BD119" i="3"/>
  <c r="BC119" i="3"/>
  <c r="BO128" i="3"/>
  <c r="E23" i="4" s="1"/>
  <c r="BI130" i="3"/>
  <c r="BJ130" i="3"/>
  <c r="AC131" i="3"/>
  <c r="E71" i="4"/>
  <c r="F75" i="4"/>
  <c r="G75" i="4" s="1"/>
  <c r="H75" i="4" s="1"/>
  <c r="BH130" i="3"/>
  <c r="BL130" i="3"/>
  <c r="E132" i="3"/>
  <c r="I132" i="3"/>
  <c r="F133" i="3"/>
  <c r="F70" i="4"/>
  <c r="G70" i="4" s="1"/>
  <c r="H70" i="4" s="1"/>
  <c r="F132" i="3"/>
  <c r="E65" i="4"/>
  <c r="E76" i="4"/>
  <c r="G132" i="3"/>
  <c r="BD39" i="3" l="1"/>
  <c r="BC39" i="3"/>
  <c r="BE38" i="3"/>
  <c r="BA39" i="3"/>
  <c r="BA94" i="3"/>
  <c r="BE93" i="3"/>
  <c r="BD94" i="3"/>
  <c r="BC94" i="3"/>
  <c r="BB94" i="3"/>
  <c r="BE54" i="3"/>
  <c r="BC120" i="3"/>
  <c r="BC26" i="3"/>
  <c r="BE25" i="3"/>
  <c r="BB26" i="3"/>
  <c r="BD26" i="3"/>
  <c r="BA26" i="3"/>
  <c r="BD107" i="3"/>
  <c r="BE106" i="3"/>
  <c r="BB107" i="3"/>
  <c r="BA107" i="3"/>
  <c r="BC107" i="3"/>
  <c r="AW68" i="3"/>
  <c r="AY67" i="3"/>
  <c r="AV68" i="3"/>
  <c r="AW26" i="3"/>
  <c r="AV26" i="3"/>
  <c r="AX26" i="3"/>
  <c r="AY25" i="3"/>
  <c r="AU26" i="3"/>
  <c r="AX81" i="3"/>
  <c r="AY80" i="3"/>
  <c r="AW81" i="3"/>
  <c r="AU81" i="3"/>
  <c r="AV81" i="3"/>
  <c r="AU107" i="3"/>
  <c r="AV13" i="3"/>
  <c r="AV107" i="3"/>
  <c r="AV39" i="3"/>
  <c r="AY38" i="3"/>
  <c r="AX39" i="3"/>
  <c r="AW39" i="3"/>
  <c r="AR26" i="3"/>
  <c r="AS38" i="3"/>
  <c r="AO39" i="3"/>
  <c r="AP39" i="3"/>
  <c r="AR39" i="3"/>
  <c r="AO68" i="3"/>
  <c r="AQ68" i="3"/>
  <c r="AR94" i="3"/>
  <c r="AS93" i="3"/>
  <c r="AP94" i="3"/>
  <c r="AS54" i="3"/>
  <c r="AR55" i="3"/>
  <c r="AJ13" i="3"/>
  <c r="AL13" i="3"/>
  <c r="AM12" i="3"/>
  <c r="AK13" i="3"/>
  <c r="AI13" i="3"/>
  <c r="AL81" i="3"/>
  <c r="AM80" i="3"/>
  <c r="AK81" i="3"/>
  <c r="AJ68" i="3"/>
  <c r="AI68" i="3"/>
  <c r="AI94" i="3"/>
  <c r="AL94" i="3"/>
  <c r="AC13" i="3"/>
  <c r="AE13" i="3"/>
  <c r="AD68" i="3"/>
  <c r="AG67" i="3"/>
  <c r="AE68" i="3"/>
  <c r="AF68" i="3"/>
  <c r="AE55" i="3"/>
  <c r="AF55" i="3"/>
  <c r="AG54" i="3"/>
  <c r="AC55" i="3"/>
  <c r="AD55" i="3"/>
  <c r="BQ46" i="3"/>
  <c r="AC107" i="3"/>
  <c r="AD107" i="3"/>
  <c r="AG106" i="3"/>
  <c r="AE107" i="3"/>
  <c r="AF107" i="3"/>
  <c r="AC81" i="3"/>
  <c r="AG80" i="3"/>
  <c r="AE81" i="3"/>
  <c r="AF81" i="3"/>
  <c r="AD81" i="3"/>
  <c r="AC133" i="3"/>
  <c r="AG132" i="3"/>
  <c r="AF133" i="3"/>
  <c r="AE133" i="3"/>
  <c r="AD133" i="3"/>
  <c r="Z94" i="3"/>
  <c r="X94" i="3"/>
  <c r="Y94" i="3"/>
  <c r="G17" i="4"/>
  <c r="H17" i="4" s="1"/>
  <c r="G53" i="4"/>
  <c r="H53" i="4" s="1"/>
  <c r="AA132" i="3"/>
  <c r="Z133" i="3"/>
  <c r="W133" i="3"/>
  <c r="X133" i="3"/>
  <c r="Y133" i="3"/>
  <c r="Y107" i="3"/>
  <c r="X107" i="3"/>
  <c r="AA106" i="3"/>
  <c r="W107" i="3"/>
  <c r="X55" i="3"/>
  <c r="W55" i="3"/>
  <c r="AA54" i="3"/>
  <c r="Z55" i="3"/>
  <c r="W68" i="3"/>
  <c r="Y68" i="3"/>
  <c r="AA67" i="3"/>
  <c r="X68" i="3"/>
  <c r="Z13" i="3"/>
  <c r="AA119" i="3"/>
  <c r="Y120" i="3"/>
  <c r="X120" i="3"/>
  <c r="W120" i="3"/>
  <c r="S107" i="3"/>
  <c r="U106" i="3"/>
  <c r="O119" i="3"/>
  <c r="O137" i="3"/>
  <c r="O138" i="3" s="1"/>
  <c r="S120" i="3"/>
  <c r="BP91" i="3"/>
  <c r="R39" i="3"/>
  <c r="T39" i="3"/>
  <c r="S39" i="3"/>
  <c r="BP23" i="3"/>
  <c r="U38" i="3"/>
  <c r="Q39" i="3"/>
  <c r="BP36" i="3"/>
  <c r="BP10" i="3"/>
  <c r="U119" i="3"/>
  <c r="BQ99" i="3"/>
  <c r="T120" i="3"/>
  <c r="Q120" i="3"/>
  <c r="U54" i="3"/>
  <c r="R55" i="3"/>
  <c r="Q55" i="3"/>
  <c r="BP52" i="3"/>
  <c r="G133" i="3"/>
  <c r="E120" i="3"/>
  <c r="BH118" i="3"/>
  <c r="K39" i="3"/>
  <c r="N39" i="3"/>
  <c r="M81" i="3"/>
  <c r="N81" i="3"/>
  <c r="L81" i="3"/>
  <c r="K107" i="3"/>
  <c r="G37" i="4"/>
  <c r="H37" i="4" s="1"/>
  <c r="G43" i="4"/>
  <c r="H43" i="4" s="1"/>
  <c r="G30" i="4"/>
  <c r="H30" i="4" s="1"/>
  <c r="O106" i="3"/>
  <c r="O54" i="3"/>
  <c r="L107" i="3"/>
  <c r="M107" i="3"/>
  <c r="BP104" i="3"/>
  <c r="N68" i="3"/>
  <c r="M68" i="3"/>
  <c r="L68" i="3"/>
  <c r="O67" i="3"/>
  <c r="BP130" i="3"/>
  <c r="K68" i="3"/>
  <c r="BP65" i="3"/>
  <c r="K26" i="3"/>
  <c r="N26" i="3"/>
  <c r="M26" i="3"/>
  <c r="L26" i="3"/>
  <c r="BP117" i="3"/>
  <c r="O25" i="3"/>
  <c r="BP78" i="3"/>
  <c r="K13" i="3"/>
  <c r="O12" i="3"/>
  <c r="O93" i="3"/>
  <c r="L94" i="3"/>
  <c r="K94" i="3"/>
  <c r="O38" i="3"/>
  <c r="M39" i="3"/>
  <c r="N94" i="3"/>
  <c r="G14" i="4"/>
  <c r="H14" i="4" s="1"/>
  <c r="G19" i="4"/>
  <c r="H19" i="4" s="1"/>
  <c r="G20" i="4"/>
  <c r="H20" i="4" s="1"/>
  <c r="G26" i="4"/>
  <c r="H26" i="4" s="1"/>
  <c r="G59" i="4"/>
  <c r="H59" i="4" s="1"/>
  <c r="G35" i="4"/>
  <c r="H35" i="4" s="1"/>
  <c r="H120" i="3"/>
  <c r="G94" i="3"/>
  <c r="I93" i="3"/>
  <c r="H94" i="3"/>
  <c r="E68" i="3"/>
  <c r="F81" i="3"/>
  <c r="F13" i="3"/>
  <c r="I66" i="3"/>
  <c r="BF24" i="3"/>
  <c r="BQ102" i="3"/>
  <c r="BQ33" i="3"/>
  <c r="BQ101" i="3"/>
  <c r="G22" i="4"/>
  <c r="H22" i="4" s="1"/>
  <c r="BQ47" i="3"/>
  <c r="BQ45" i="3"/>
  <c r="G8" i="4"/>
  <c r="H8" i="4" s="1"/>
  <c r="G3" i="4"/>
  <c r="H3" i="4" s="1"/>
  <c r="G7" i="4"/>
  <c r="H7" i="4" s="1"/>
  <c r="BF11" i="3"/>
  <c r="G47" i="4"/>
  <c r="H47" i="4" s="1"/>
  <c r="G9" i="4"/>
  <c r="H9" i="4" s="1"/>
  <c r="AG105" i="3"/>
  <c r="BL11" i="3"/>
  <c r="G24" i="4"/>
  <c r="H24" i="4" s="1"/>
  <c r="BQ60" i="3"/>
  <c r="BQ49" i="3"/>
  <c r="BK131" i="3"/>
  <c r="BL79" i="3"/>
  <c r="BQ126" i="3"/>
  <c r="BQ61" i="3"/>
  <c r="BQ18" i="3"/>
  <c r="I11" i="3"/>
  <c r="BQ76" i="3"/>
  <c r="G5" i="4"/>
  <c r="H5" i="4" s="1"/>
  <c r="G56" i="4"/>
  <c r="H56" i="4" s="1"/>
  <c r="BQ50" i="3"/>
  <c r="G29" i="4"/>
  <c r="H29" i="4" s="1"/>
  <c r="BH37" i="3"/>
  <c r="BQ100" i="3"/>
  <c r="BI92" i="3"/>
  <c r="AA131" i="3"/>
  <c r="AS53" i="3"/>
  <c r="G21" i="4"/>
  <c r="H21" i="4" s="1"/>
  <c r="BQ128" i="3"/>
  <c r="U131" i="3"/>
  <c r="BQ7" i="3"/>
  <c r="G40" i="4"/>
  <c r="H40" i="4" s="1"/>
  <c r="AS37" i="3"/>
  <c r="BQ74" i="3"/>
  <c r="BQ86" i="3"/>
  <c r="BL118" i="3"/>
  <c r="BB55" i="3"/>
  <c r="G44" i="4"/>
  <c r="H44" i="4" s="1"/>
  <c r="AY12" i="3"/>
  <c r="AU13" i="3"/>
  <c r="AX13" i="3"/>
  <c r="AW13" i="3"/>
  <c r="G68" i="4"/>
  <c r="H68" i="4" s="1"/>
  <c r="BH131" i="3"/>
  <c r="I118" i="3"/>
  <c r="H133" i="3"/>
  <c r="BF118" i="3"/>
  <c r="AA92" i="3"/>
  <c r="AM53" i="3"/>
  <c r="U66" i="3"/>
  <c r="U68" i="3" s="1"/>
  <c r="T94" i="3"/>
  <c r="BQ20" i="3"/>
  <c r="BJ24" i="3"/>
  <c r="BI37" i="3"/>
  <c r="AG24" i="3"/>
  <c r="AG26" i="3" s="1"/>
  <c r="AM37" i="3"/>
  <c r="AM39" i="3" s="1"/>
  <c r="G18" i="4"/>
  <c r="H18" i="4" s="1"/>
  <c r="BQ34" i="3"/>
  <c r="BE105" i="3"/>
  <c r="BN24" i="3"/>
  <c r="BE24" i="3"/>
  <c r="BD55" i="3"/>
  <c r="BC55" i="3"/>
  <c r="BQ112" i="3"/>
  <c r="BA55" i="3"/>
  <c r="BE53" i="3"/>
  <c r="BN53" i="3"/>
  <c r="BN66" i="3"/>
  <c r="BE66" i="3"/>
  <c r="BE68" i="3" s="1"/>
  <c r="BN11" i="3"/>
  <c r="BE11" i="3"/>
  <c r="BE13" i="3" s="1"/>
  <c r="BE137" i="3"/>
  <c r="BE138" i="3" s="1"/>
  <c r="AY11" i="3"/>
  <c r="AY106" i="3"/>
  <c r="BM11" i="3"/>
  <c r="BQ6" i="3"/>
  <c r="AY105" i="3"/>
  <c r="BM105" i="3"/>
  <c r="AX107" i="3"/>
  <c r="BM37" i="3"/>
  <c r="AY37" i="3"/>
  <c r="BM79" i="3"/>
  <c r="AY79" i="3"/>
  <c r="BM92" i="3"/>
  <c r="AY92" i="3"/>
  <c r="BQ113" i="3"/>
  <c r="AY131" i="3"/>
  <c r="AY133" i="3" s="1"/>
  <c r="BM131" i="3"/>
  <c r="BL37" i="3"/>
  <c r="BQ71" i="3"/>
  <c r="AS79" i="3"/>
  <c r="AS81" i="3" s="1"/>
  <c r="AS118" i="3"/>
  <c r="G27" i="4"/>
  <c r="H27" i="4" s="1"/>
  <c r="AS11" i="3"/>
  <c r="AS13" i="3" s="1"/>
  <c r="BL131" i="3"/>
  <c r="AS131" i="3"/>
  <c r="BL24" i="3"/>
  <c r="AS24" i="3"/>
  <c r="G33" i="4"/>
  <c r="H33" i="4" s="1"/>
  <c r="BL53" i="3"/>
  <c r="AS137" i="3"/>
  <c r="AS138" i="3" s="1"/>
  <c r="BL66" i="3"/>
  <c r="AS66" i="3"/>
  <c r="BK53" i="3"/>
  <c r="BK24" i="3"/>
  <c r="AM24" i="3"/>
  <c r="BK105" i="3"/>
  <c r="AM105" i="3"/>
  <c r="AM107" i="3" s="1"/>
  <c r="BK37" i="3"/>
  <c r="AM131" i="3"/>
  <c r="AM133" i="3" s="1"/>
  <c r="BQ73" i="3"/>
  <c r="AM79" i="3"/>
  <c r="BK79" i="3"/>
  <c r="AG53" i="3"/>
  <c r="BQ44" i="3"/>
  <c r="AG66" i="3"/>
  <c r="BJ66" i="3"/>
  <c r="BQ111" i="3"/>
  <c r="AG118" i="3"/>
  <c r="AG120" i="3" s="1"/>
  <c r="BJ118" i="3"/>
  <c r="BQ115" i="3"/>
  <c r="BJ105" i="3"/>
  <c r="AG137" i="3"/>
  <c r="AG138" i="3" s="1"/>
  <c r="G12" i="4"/>
  <c r="H12" i="4" s="1"/>
  <c r="G52" i="4"/>
  <c r="H52" i="4" s="1"/>
  <c r="AA37" i="3"/>
  <c r="AA39" i="3" s="1"/>
  <c r="AA79" i="3"/>
  <c r="AA81" i="3" s="1"/>
  <c r="BI79" i="3"/>
  <c r="AA53" i="3"/>
  <c r="BI53" i="3"/>
  <c r="BI131" i="3"/>
  <c r="BQ16" i="3"/>
  <c r="G60" i="4"/>
  <c r="H60" i="4" s="1"/>
  <c r="AA24" i="3"/>
  <c r="BI24" i="3"/>
  <c r="BQ114" i="3"/>
  <c r="BI105" i="3"/>
  <c r="AA105" i="3"/>
  <c r="BQ87" i="3"/>
  <c r="G38" i="4"/>
  <c r="H38" i="4" s="1"/>
  <c r="G57" i="4"/>
  <c r="H57" i="4" s="1"/>
  <c r="G34" i="4"/>
  <c r="H34" i="4" s="1"/>
  <c r="BH92" i="3"/>
  <c r="U92" i="3"/>
  <c r="R94" i="3"/>
  <c r="R81" i="3"/>
  <c r="U80" i="3"/>
  <c r="BO23" i="3"/>
  <c r="BQ97" i="3"/>
  <c r="G51" i="4"/>
  <c r="H51" i="4" s="1"/>
  <c r="BH66" i="3"/>
  <c r="BQ42" i="3"/>
  <c r="G32" i="4"/>
  <c r="H32" i="4" s="1"/>
  <c r="BQ124" i="3"/>
  <c r="BQ125" i="3"/>
  <c r="G50" i="4"/>
  <c r="H50" i="4" s="1"/>
  <c r="BQ5" i="3"/>
  <c r="U37" i="3"/>
  <c r="U118" i="3"/>
  <c r="G77" i="4"/>
  <c r="H77" i="4" s="1"/>
  <c r="G79" i="4"/>
  <c r="H79" i="4" s="1"/>
  <c r="G71" i="4"/>
  <c r="H71" i="4" s="1"/>
  <c r="G49" i="4"/>
  <c r="H49" i="4" s="1"/>
  <c r="G25" i="4"/>
  <c r="H25" i="4" s="1"/>
  <c r="O131" i="3"/>
  <c r="BG131" i="3"/>
  <c r="BO91" i="3"/>
  <c r="BQ4" i="3"/>
  <c r="O37" i="3"/>
  <c r="BO36" i="3"/>
  <c r="BG37" i="3"/>
  <c r="BG24" i="3"/>
  <c r="O24" i="3"/>
  <c r="G41" i="4"/>
  <c r="H41" i="4" s="1"/>
  <c r="BG53" i="3"/>
  <c r="O53" i="3"/>
  <c r="O55" i="3" s="1"/>
  <c r="G39" i="4"/>
  <c r="H39" i="4" s="1"/>
  <c r="F80" i="4"/>
  <c r="G80" i="4" s="1"/>
  <c r="H80" i="4" s="1"/>
  <c r="F64" i="4"/>
  <c r="G64" i="4" s="1"/>
  <c r="H64" i="4" s="1"/>
  <c r="BQ123" i="3"/>
  <c r="BJ79" i="3"/>
  <c r="AG79" i="3"/>
  <c r="F76" i="4"/>
  <c r="G76" i="4" s="1"/>
  <c r="H76" i="4" s="1"/>
  <c r="BO130" i="3"/>
  <c r="F69" i="4"/>
  <c r="G69" i="4" s="1"/>
  <c r="H69" i="4" s="1"/>
  <c r="I105" i="3"/>
  <c r="H39" i="3"/>
  <c r="H55" i="3"/>
  <c r="E28" i="4"/>
  <c r="G28" i="4" s="1"/>
  <c r="H28" i="4" s="1"/>
  <c r="BQ48" i="3"/>
  <c r="G81" i="3"/>
  <c r="G68" i="3"/>
  <c r="E72" i="4"/>
  <c r="G72" i="4" s="1"/>
  <c r="H72" i="4" s="1"/>
  <c r="F78" i="4"/>
  <c r="G78" i="4" s="1"/>
  <c r="H78" i="4" s="1"/>
  <c r="F15" i="4"/>
  <c r="G15" i="4" s="1"/>
  <c r="H15" i="4" s="1"/>
  <c r="BQ127" i="3"/>
  <c r="BK118" i="3"/>
  <c r="AM118" i="3"/>
  <c r="F63" i="4"/>
  <c r="G63" i="4" s="1"/>
  <c r="H63" i="4" s="1"/>
  <c r="BQ85" i="3"/>
  <c r="BF105" i="3"/>
  <c r="BI118" i="3"/>
  <c r="AA118" i="3"/>
  <c r="I119" i="3"/>
  <c r="F48" i="4"/>
  <c r="G48" i="4" s="1"/>
  <c r="H48" i="4" s="1"/>
  <c r="BQ3" i="3"/>
  <c r="BG11" i="3"/>
  <c r="O11" i="3"/>
  <c r="F36" i="4"/>
  <c r="G36" i="4" s="1"/>
  <c r="H36" i="4" s="1"/>
  <c r="BQ58" i="3"/>
  <c r="BJ131" i="3"/>
  <c r="AG131" i="3"/>
  <c r="O105" i="3"/>
  <c r="BG105" i="3"/>
  <c r="F31" i="4"/>
  <c r="G31" i="4" s="1"/>
  <c r="H31" i="4" s="1"/>
  <c r="BQ84" i="3"/>
  <c r="BH105" i="3"/>
  <c r="U105" i="3"/>
  <c r="E73" i="4"/>
  <c r="G73" i="4" s="1"/>
  <c r="H73" i="4" s="1"/>
  <c r="AA137" i="3"/>
  <c r="AA138" i="3" s="1"/>
  <c r="H107" i="3"/>
  <c r="BO104" i="3"/>
  <c r="BF92" i="3"/>
  <c r="I92" i="3"/>
  <c r="F54" i="4"/>
  <c r="G54" i="4" s="1"/>
  <c r="H54" i="4" s="1"/>
  <c r="BQ98" i="3"/>
  <c r="E94" i="3"/>
  <c r="BO78" i="3"/>
  <c r="F55" i="4"/>
  <c r="G55" i="4" s="1"/>
  <c r="H55" i="4" s="1"/>
  <c r="BQ72" i="3"/>
  <c r="BK66" i="3"/>
  <c r="AM66" i="3"/>
  <c r="F11" i="4"/>
  <c r="G11" i="4" s="1"/>
  <c r="H11" i="4" s="1"/>
  <c r="BQ62" i="3"/>
  <c r="AY53" i="3"/>
  <c r="AY55" i="3" s="1"/>
  <c r="BM53" i="3"/>
  <c r="F46" i="4"/>
  <c r="G46" i="4" s="1"/>
  <c r="H46" i="4" s="1"/>
  <c r="BQ30" i="3"/>
  <c r="AS92" i="3"/>
  <c r="BL92" i="3"/>
  <c r="F45" i="4"/>
  <c r="G45" i="4" s="1"/>
  <c r="H45" i="4" s="1"/>
  <c r="BQ110" i="3"/>
  <c r="BJ11" i="3"/>
  <c r="AG11" i="3"/>
  <c r="G55" i="3"/>
  <c r="I53" i="3"/>
  <c r="F42" i="4"/>
  <c r="G42" i="4" s="1"/>
  <c r="H42" i="4" s="1"/>
  <c r="BQ29" i="3"/>
  <c r="BM24" i="3"/>
  <c r="AY24" i="3"/>
  <c r="BK11" i="3"/>
  <c r="AM11" i="3"/>
  <c r="BM66" i="3"/>
  <c r="AY66" i="3"/>
  <c r="AY137" i="3"/>
  <c r="AY138" i="3" s="1"/>
  <c r="BF131" i="3"/>
  <c r="I131" i="3"/>
  <c r="E133" i="3"/>
  <c r="BE118" i="3"/>
  <c r="BE120" i="3" s="1"/>
  <c r="BE121" i="3" s="1"/>
  <c r="L6" i="2" s="1"/>
  <c r="BN118" i="3"/>
  <c r="BJ92" i="3"/>
  <c r="AG92" i="3"/>
  <c r="BG118" i="3"/>
  <c r="O118" i="3"/>
  <c r="O120" i="3" s="1"/>
  <c r="BG92" i="3"/>
  <c r="O92" i="3"/>
  <c r="BN79" i="3"/>
  <c r="BE79" i="3"/>
  <c r="BF79" i="3"/>
  <c r="I79" i="3"/>
  <c r="BF53" i="3"/>
  <c r="AA11" i="3"/>
  <c r="AA13" i="3" s="1"/>
  <c r="BI11" i="3"/>
  <c r="BN105" i="3"/>
  <c r="BQ89" i="3"/>
  <c r="BI66" i="3"/>
  <c r="AA66" i="3"/>
  <c r="AA68" i="3" s="1"/>
  <c r="BQ59" i="3"/>
  <c r="BO52" i="3"/>
  <c r="BN37" i="3"/>
  <c r="BE37" i="3"/>
  <c r="BJ37" i="3"/>
  <c r="AG37" i="3"/>
  <c r="AG39" i="3" s="1"/>
  <c r="G13" i="3"/>
  <c r="G26" i="3"/>
  <c r="BH11" i="3"/>
  <c r="U11" i="3"/>
  <c r="BF37" i="3"/>
  <c r="I37" i="3"/>
  <c r="E39" i="3"/>
  <c r="I24" i="3"/>
  <c r="BK92" i="3"/>
  <c r="AM92" i="3"/>
  <c r="BO65" i="3"/>
  <c r="BH53" i="3"/>
  <c r="U53" i="3"/>
  <c r="BQ31" i="3"/>
  <c r="F65" i="4"/>
  <c r="G65" i="4" s="1"/>
  <c r="H65" i="4" s="1"/>
  <c r="AM137" i="3"/>
  <c r="AM138" i="3" s="1"/>
  <c r="G120" i="3"/>
  <c r="BN92" i="3"/>
  <c r="BE92" i="3"/>
  <c r="BN131" i="3"/>
  <c r="BE131" i="3"/>
  <c r="BM118" i="3"/>
  <c r="AY118" i="3"/>
  <c r="AY120" i="3" s="1"/>
  <c r="G23" i="4"/>
  <c r="H23" i="4" s="1"/>
  <c r="BL105" i="3"/>
  <c r="AS105" i="3"/>
  <c r="AS107" i="3" s="1"/>
  <c r="F13" i="4"/>
  <c r="G13" i="4" s="1"/>
  <c r="H13" i="4" s="1"/>
  <c r="BQ75" i="3"/>
  <c r="G10" i="4"/>
  <c r="H10" i="4" s="1"/>
  <c r="BG66" i="3"/>
  <c r="O66" i="3"/>
  <c r="O68" i="3" s="1"/>
  <c r="BO117" i="3"/>
  <c r="U79" i="3"/>
  <c r="BH79" i="3"/>
  <c r="O79" i="3"/>
  <c r="BG79" i="3"/>
  <c r="BF66" i="3"/>
  <c r="H68" i="3"/>
  <c r="F62" i="4"/>
  <c r="G62" i="4" s="1"/>
  <c r="H62" i="4" s="1"/>
  <c r="BQ43" i="3"/>
  <c r="F6" i="4"/>
  <c r="G6" i="4" s="1"/>
  <c r="H6" i="4" s="1"/>
  <c r="BQ32" i="3"/>
  <c r="F4" i="4"/>
  <c r="G4" i="4" s="1"/>
  <c r="H4" i="4" s="1"/>
  <c r="BQ19" i="3"/>
  <c r="BJ53" i="3"/>
  <c r="BH24" i="3"/>
  <c r="U24" i="3"/>
  <c r="F61" i="4"/>
  <c r="G61" i="4" s="1"/>
  <c r="H61" i="4" s="1"/>
  <c r="BQ17" i="3"/>
  <c r="BO10" i="3"/>
  <c r="G58" i="4"/>
  <c r="H58" i="4" s="1"/>
  <c r="G2" i="4"/>
  <c r="H2" i="4" s="1"/>
  <c r="BE81" i="3" l="1"/>
  <c r="BE82" i="3" s="1"/>
  <c r="L5" i="2" s="1"/>
  <c r="BE39" i="3"/>
  <c r="BE40" i="3" s="1"/>
  <c r="L8" i="2" s="1"/>
  <c r="BE94" i="3"/>
  <c r="BE95" i="3" s="1"/>
  <c r="L9" i="2" s="1"/>
  <c r="BE26" i="3"/>
  <c r="BE27" i="3" s="1"/>
  <c r="L10" i="2" s="1"/>
  <c r="BE133" i="3"/>
  <c r="BE134" i="3" s="1"/>
  <c r="L3" i="2" s="1"/>
  <c r="BE107" i="3"/>
  <c r="AY94" i="3"/>
  <c r="AY95" i="3" s="1"/>
  <c r="K9" i="2" s="1"/>
  <c r="AY68" i="3"/>
  <c r="AY69" i="3" s="1"/>
  <c r="K11" i="2" s="1"/>
  <c r="AY26" i="3"/>
  <c r="AY81" i="3"/>
  <c r="AY82" i="3" s="1"/>
  <c r="K5" i="2" s="1"/>
  <c r="AY107" i="3"/>
  <c r="AY39" i="3"/>
  <c r="AS26" i="3"/>
  <c r="AS39" i="3"/>
  <c r="AS133" i="3"/>
  <c r="AS134" i="3" s="1"/>
  <c r="J3" i="2" s="1"/>
  <c r="AS68" i="3"/>
  <c r="AS69" i="3" s="1"/>
  <c r="J11" i="2" s="1"/>
  <c r="AS120" i="3"/>
  <c r="AS121" i="3" s="1"/>
  <c r="J6" i="2" s="1"/>
  <c r="AS94" i="3"/>
  <c r="AS95" i="3" s="1"/>
  <c r="J9" i="2" s="1"/>
  <c r="AS55" i="3"/>
  <c r="AS56" i="3" s="1"/>
  <c r="J7" i="2" s="1"/>
  <c r="AM120" i="3"/>
  <c r="AM13" i="3"/>
  <c r="AM14" i="3" s="1"/>
  <c r="I2" i="2" s="1"/>
  <c r="AM81" i="3"/>
  <c r="AM68" i="3"/>
  <c r="AM69" i="3" s="1"/>
  <c r="I11" i="2" s="1"/>
  <c r="AM26" i="3"/>
  <c r="AM27" i="3" s="1"/>
  <c r="I10" i="2" s="1"/>
  <c r="AM94" i="3"/>
  <c r="AG13" i="3"/>
  <c r="AG14" i="3" s="1"/>
  <c r="H2" i="2" s="1"/>
  <c r="AG68" i="3"/>
  <c r="AG69" i="3" s="1"/>
  <c r="H11" i="2" s="1"/>
  <c r="AG55" i="3"/>
  <c r="AG56" i="3" s="1"/>
  <c r="H7" i="2" s="1"/>
  <c r="AG107" i="3"/>
  <c r="AG108" i="3" s="1"/>
  <c r="H4" i="2" s="1"/>
  <c r="AG81" i="3"/>
  <c r="AG82" i="3" s="1"/>
  <c r="H5" i="2" s="1"/>
  <c r="AG94" i="3"/>
  <c r="AG95" i="3" s="1"/>
  <c r="H9" i="2" s="1"/>
  <c r="AG133" i="3"/>
  <c r="AG134" i="3" s="1"/>
  <c r="H3" i="2" s="1"/>
  <c r="AA94" i="3"/>
  <c r="AA95" i="3" s="1"/>
  <c r="G9" i="2" s="1"/>
  <c r="AA26" i="3"/>
  <c r="AA27" i="3" s="1"/>
  <c r="G10" i="2" s="1"/>
  <c r="AA133" i="3"/>
  <c r="AA134" i="3" s="1"/>
  <c r="G3" i="2" s="1"/>
  <c r="AA107" i="3"/>
  <c r="AA108" i="3" s="1"/>
  <c r="G4" i="2" s="1"/>
  <c r="AA55" i="3"/>
  <c r="AA120" i="3"/>
  <c r="AA121" i="3" s="1"/>
  <c r="G6" i="2" s="1"/>
  <c r="U107" i="3"/>
  <c r="U108" i="3" s="1"/>
  <c r="F4" i="2" s="1"/>
  <c r="U81" i="3"/>
  <c r="U82" i="3" s="1"/>
  <c r="F5" i="2" s="1"/>
  <c r="U26" i="3"/>
  <c r="U27" i="3" s="1"/>
  <c r="F10" i="2" s="1"/>
  <c r="U39" i="3"/>
  <c r="U40" i="3" s="1"/>
  <c r="F8" i="2" s="1"/>
  <c r="U120" i="3"/>
  <c r="U121" i="3" s="1"/>
  <c r="F6" i="2" s="1"/>
  <c r="U55" i="3"/>
  <c r="O39" i="3"/>
  <c r="O40" i="3" s="1"/>
  <c r="E8" i="2" s="1"/>
  <c r="O81" i="3"/>
  <c r="BP53" i="3"/>
  <c r="O107" i="3"/>
  <c r="O108" i="3" s="1"/>
  <c r="E4" i="2" s="1"/>
  <c r="BP105" i="3"/>
  <c r="BP131" i="3"/>
  <c r="BP66" i="3"/>
  <c r="BP118" i="3"/>
  <c r="O26" i="3"/>
  <c r="O27" i="3" s="1"/>
  <c r="E10" i="2" s="1"/>
  <c r="BP79" i="3"/>
  <c r="O13" i="3"/>
  <c r="O14" i="3" s="1"/>
  <c r="E2" i="2" s="1"/>
  <c r="BP11" i="3"/>
  <c r="BP37" i="3"/>
  <c r="O94" i="3"/>
  <c r="O95" i="3" s="1"/>
  <c r="E9" i="2" s="1"/>
  <c r="BP92" i="3"/>
  <c r="I68" i="3"/>
  <c r="I13" i="3"/>
  <c r="I14" i="3" s="1"/>
  <c r="D2" i="2" s="1"/>
  <c r="BP24" i="3"/>
  <c r="AG40" i="3"/>
  <c r="H8" i="2" s="1"/>
  <c r="AA82" i="3"/>
  <c r="G5" i="2" s="1"/>
  <c r="I69" i="3"/>
  <c r="D11" i="2" s="1"/>
  <c r="BE14" i="3"/>
  <c r="L2" i="2" s="1"/>
  <c r="BE69" i="3"/>
  <c r="L11" i="2" s="1"/>
  <c r="AS82" i="3"/>
  <c r="J5" i="2" s="1"/>
  <c r="AY13" i="3"/>
  <c r="AY14" i="3" s="1"/>
  <c r="K2" i="2" s="1"/>
  <c r="BE108" i="3"/>
  <c r="L4" i="2" s="1"/>
  <c r="U56" i="3"/>
  <c r="F7" i="2" s="1"/>
  <c r="U94" i="3"/>
  <c r="U95" i="3" s="1"/>
  <c r="F9" i="2" s="1"/>
  <c r="U134" i="3"/>
  <c r="F3" i="2" s="1"/>
  <c r="BE55" i="3"/>
  <c r="BE56" i="3" s="1"/>
  <c r="L7" i="2" s="1"/>
  <c r="BQ10" i="3"/>
  <c r="BQ104" i="3"/>
  <c r="AY108" i="3"/>
  <c r="K4" i="2" s="1"/>
  <c r="AY40" i="3"/>
  <c r="K8" i="2" s="1"/>
  <c r="AY27" i="3"/>
  <c r="K10" i="2" s="1"/>
  <c r="AY56" i="3"/>
  <c r="K7" i="2" s="1"/>
  <c r="AY121" i="3"/>
  <c r="K6" i="2" s="1"/>
  <c r="AY134" i="3"/>
  <c r="K3" i="2" s="1"/>
  <c r="AS40" i="3"/>
  <c r="J8" i="2" s="1"/>
  <c r="AS108" i="3"/>
  <c r="J4" i="2" s="1"/>
  <c r="AS14" i="3"/>
  <c r="J2" i="2" s="1"/>
  <c r="AS27" i="3"/>
  <c r="J10" i="2" s="1"/>
  <c r="AM121" i="3"/>
  <c r="I6" i="2" s="1"/>
  <c r="AM95" i="3"/>
  <c r="I9" i="2" s="1"/>
  <c r="AM56" i="3"/>
  <c r="I7" i="2" s="1"/>
  <c r="AM40" i="3"/>
  <c r="I8" i="2" s="1"/>
  <c r="AM108" i="3"/>
  <c r="I4" i="2" s="1"/>
  <c r="AM134" i="3"/>
  <c r="I3" i="2" s="1"/>
  <c r="AM82" i="3"/>
  <c r="I5" i="2" s="1"/>
  <c r="AG27" i="3"/>
  <c r="H10" i="2" s="1"/>
  <c r="AG121" i="3"/>
  <c r="H6" i="2" s="1"/>
  <c r="BO118" i="3"/>
  <c r="AA40" i="3"/>
  <c r="G8" i="2" s="1"/>
  <c r="AA14" i="3"/>
  <c r="G2" i="2" s="1"/>
  <c r="AA56" i="3"/>
  <c r="G7" i="2" s="1"/>
  <c r="BQ23" i="3"/>
  <c r="AA69" i="3"/>
  <c r="G11" i="2" s="1"/>
  <c r="BQ91" i="3"/>
  <c r="U69" i="3"/>
  <c r="F11" i="2" s="1"/>
  <c r="BQ52" i="3"/>
  <c r="U14" i="3"/>
  <c r="F2" i="2" s="1"/>
  <c r="BO11" i="3"/>
  <c r="O134" i="3"/>
  <c r="E3" i="2" s="1"/>
  <c r="BQ130" i="3"/>
  <c r="O121" i="3"/>
  <c r="E6" i="2" s="1"/>
  <c r="BQ36" i="3"/>
  <c r="BO24" i="3"/>
  <c r="O82" i="3"/>
  <c r="E5" i="2" s="1"/>
  <c r="O69" i="3"/>
  <c r="E11" i="2" s="1"/>
  <c r="BQ65" i="3"/>
  <c r="O56" i="3"/>
  <c r="E7" i="2" s="1"/>
  <c r="I133" i="3"/>
  <c r="I134" i="3" s="1"/>
  <c r="D3" i="2" s="1"/>
  <c r="BO92" i="3"/>
  <c r="I81" i="3"/>
  <c r="I82" i="3" s="1"/>
  <c r="D5" i="2" s="1"/>
  <c r="BO131" i="3"/>
  <c r="I55" i="3"/>
  <c r="I56" i="3" s="1"/>
  <c r="D7" i="2" s="1"/>
  <c r="I26" i="3"/>
  <c r="I27" i="3" s="1"/>
  <c r="D10" i="2" s="1"/>
  <c r="BO66" i="3"/>
  <c r="I39" i="3"/>
  <c r="I40" i="3" s="1"/>
  <c r="D8" i="2" s="1"/>
  <c r="BO53" i="3"/>
  <c r="BQ117" i="3"/>
  <c r="BO105" i="3"/>
  <c r="I120" i="3"/>
  <c r="I121" i="3" s="1"/>
  <c r="D6" i="2" s="1"/>
  <c r="BQ78" i="3"/>
  <c r="BO79" i="3"/>
  <c r="BO37" i="3"/>
  <c r="I94" i="3"/>
  <c r="I95" i="3" s="1"/>
  <c r="D9" i="2" s="1"/>
  <c r="I107" i="3"/>
  <c r="I108" i="3" s="1"/>
  <c r="D4" i="2" s="1"/>
  <c r="D12" i="2" l="1"/>
  <c r="E12" i="2"/>
  <c r="M10" i="2"/>
  <c r="M4" i="2"/>
  <c r="M3" i="2"/>
  <c r="M2" i="2"/>
  <c r="M9" i="2"/>
  <c r="M8" i="2"/>
  <c r="M7" i="2"/>
  <c r="M11" i="2"/>
  <c r="M6" i="2"/>
  <c r="M5" i="2"/>
  <c r="L12" i="2"/>
  <c r="K12" i="2"/>
  <c r="J12" i="2"/>
  <c r="BQ118" i="3"/>
  <c r="I12" i="2"/>
  <c r="H12" i="2"/>
  <c r="G12" i="2"/>
  <c r="BQ24" i="3"/>
  <c r="BQ11" i="3"/>
  <c r="F12" i="2"/>
  <c r="BQ105" i="3"/>
  <c r="BQ92" i="3"/>
  <c r="BQ37" i="3"/>
  <c r="BQ66" i="3"/>
  <c r="BQ53" i="3"/>
  <c r="BQ131" i="3"/>
  <c r="BQ79" i="3"/>
  <c r="N7" i="2" l="1"/>
  <c r="N5" i="2"/>
  <c r="N3" i="2"/>
  <c r="N8" i="2"/>
  <c r="N9" i="2"/>
  <c r="O12" i="2"/>
  <c r="O13" i="2" s="1"/>
  <c r="N11" i="2"/>
  <c r="N10" i="2"/>
  <c r="N4" i="2"/>
  <c r="N2" i="2"/>
  <c r="N6" i="2"/>
  <c r="M12" i="2"/>
  <c r="N12" i="2" l="1"/>
  <c r="O23" i="2" s="1"/>
  <c r="P12" i="2"/>
</calcChain>
</file>

<file path=xl/sharedStrings.xml><?xml version="1.0" encoding="utf-8"?>
<sst xmlns="http://schemas.openxmlformats.org/spreadsheetml/2006/main" count="721" uniqueCount="115">
  <si>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</si>
  <si>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</si>
  <si>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</si>
  <si>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</si>
  <si>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</si>
  <si>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</si>
  <si>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</si>
  <si>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 xml:space="preserve">Total </t>
  </si>
  <si>
    <t>Remise</t>
  </si>
  <si>
    <t>Cagnotte</t>
  </si>
  <si>
    <t>Détail par équipe</t>
  </si>
  <si>
    <t>Codes</t>
  </si>
  <si>
    <t>NJ J1</t>
  </si>
  <si>
    <t>NJ J2</t>
  </si>
  <si>
    <t>NJ J3</t>
  </si>
  <si>
    <t>NJ J4</t>
  </si>
  <si>
    <t>NJ J5</t>
  </si>
  <si>
    <t>NJ J6</t>
  </si>
  <si>
    <t>NJ J7</t>
  </si>
  <si>
    <t>NJ J8</t>
  </si>
  <si>
    <t>NJ J9</t>
  </si>
  <si>
    <t>NJ</t>
  </si>
  <si>
    <t>Total</t>
  </si>
  <si>
    <t>Moyenne</t>
  </si>
  <si>
    <t>HD</t>
  </si>
  <si>
    <t>L1</t>
  </si>
  <si>
    <t>L2</t>
  </si>
  <si>
    <t>L3</t>
  </si>
  <si>
    <t>L4</t>
  </si>
  <si>
    <t>Bonus Dame</t>
  </si>
  <si>
    <t>Total Scratch</t>
  </si>
  <si>
    <t>Total HD</t>
  </si>
  <si>
    <t>Points scratch</t>
  </si>
  <si>
    <t>Points handicap</t>
  </si>
  <si>
    <t>Total Points</t>
  </si>
  <si>
    <t>Mary</t>
  </si>
  <si>
    <t>Freddy</t>
  </si>
  <si>
    <t>Lerouge</t>
  </si>
  <si>
    <t>Joël</t>
  </si>
  <si>
    <t>Moyennes</t>
  </si>
  <si>
    <t>Nom</t>
  </si>
  <si>
    <t>Prénom</t>
  </si>
  <si>
    <t>NJ P1</t>
  </si>
  <si>
    <t>Total P1</t>
  </si>
  <si>
    <t>Oscar</t>
  </si>
  <si>
    <t>Milich</t>
  </si>
  <si>
    <t>Bernard</t>
  </si>
  <si>
    <t>Les scorpions</t>
  </si>
  <si>
    <t>Tran</t>
  </si>
  <si>
    <t>Minh</t>
  </si>
  <si>
    <t>Nicolas</t>
  </si>
  <si>
    <t>Jacques</t>
  </si>
  <si>
    <t>Mosmant</t>
  </si>
  <si>
    <t>Christian</t>
  </si>
  <si>
    <t>Lavergne</t>
  </si>
  <si>
    <t>Thierry</t>
  </si>
  <si>
    <t>Les Miclos</t>
  </si>
  <si>
    <t>Subacchi</t>
  </si>
  <si>
    <t>Claudine</t>
  </si>
  <si>
    <t>Michel</t>
  </si>
  <si>
    <t xml:space="preserve">Les Wizards </t>
  </si>
  <si>
    <t>BCF Boys</t>
  </si>
  <si>
    <t>Lafournière</t>
  </si>
  <si>
    <t>Les Criquets</t>
  </si>
  <si>
    <t>Grosjean</t>
  </si>
  <si>
    <t>Louis</t>
  </si>
  <si>
    <t>Les Robots</t>
  </si>
  <si>
    <t>Roux</t>
  </si>
  <si>
    <t>BCF Girls</t>
  </si>
  <si>
    <t>Bourgeois</t>
  </si>
  <si>
    <t>Anne</t>
  </si>
  <si>
    <t>Vierien</t>
  </si>
  <si>
    <t>Evelyne</t>
  </si>
  <si>
    <t>XBS</t>
  </si>
  <si>
    <t>Portat</t>
  </si>
  <si>
    <t>Sébastien</t>
  </si>
  <si>
    <t>Rollier</t>
  </si>
  <si>
    <t xml:space="preserve">Fred </t>
  </si>
  <si>
    <t>Le Trio</t>
  </si>
  <si>
    <t>Maya</t>
  </si>
  <si>
    <t>Thimothé</t>
  </si>
  <si>
    <t>Stéphane</t>
  </si>
  <si>
    <t>ABC IdF</t>
  </si>
  <si>
    <t>Vo Dupuy</t>
  </si>
  <si>
    <t>Phusi</t>
  </si>
  <si>
    <t>Brunaud</t>
  </si>
  <si>
    <t>Gouyon</t>
  </si>
  <si>
    <t>7,2/joueur</t>
  </si>
  <si>
    <t>Saincé</t>
  </si>
  <si>
    <t>Daniel</t>
  </si>
  <si>
    <t>Renard</t>
  </si>
  <si>
    <t>Patricia</t>
  </si>
  <si>
    <t>Salzer</t>
  </si>
  <si>
    <t>Marc</t>
  </si>
  <si>
    <t>Maurice</t>
  </si>
  <si>
    <t>Lou</t>
  </si>
  <si>
    <t>Nocera</t>
  </si>
  <si>
    <t>Morgane</t>
  </si>
  <si>
    <t>Moricone</t>
  </si>
  <si>
    <t>David</t>
  </si>
  <si>
    <t>Dehorter</t>
  </si>
  <si>
    <t>Pascal</t>
  </si>
  <si>
    <t>Grand</t>
  </si>
  <si>
    <t>Olivier</t>
  </si>
  <si>
    <t>Sancho</t>
  </si>
  <si>
    <t>Sylvie</t>
  </si>
  <si>
    <t>Fatima</t>
  </si>
  <si>
    <t>Isabelle</t>
  </si>
  <si>
    <t>Jourdan</t>
  </si>
  <si>
    <t xml:space="preserve">Guesdon </t>
  </si>
  <si>
    <t>Eric</t>
  </si>
  <si>
    <t>Loraux</t>
  </si>
  <si>
    <t>Fred</t>
  </si>
  <si>
    <t>Patrick</t>
  </si>
  <si>
    <t>Blot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</si>
</sst>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quot;"/>
  </numFmts>
  <fonts count="22" x14ac:knownFonts="1">
    <font>
      <sz val="10"/>
      <color indexed="8"/>
      <name val="Verdana"/>
    </font>
    <font>
      <sz val="12"/>
      <color indexed="8"/>
      <name val="Verdana"/>
    </font>
    <font>
      <sz val="14"/>
      <color indexed="8"/>
      <name val="Verdana"/>
    </font>
    <font>
      <u/>
      <sz val="12"/>
      <color indexed="11"/>
      <name val="Verdana"/>
    </font>
    <font>
      <sz val="6"/>
      <color indexed="8"/>
      <name val="Verdana"/>
    </font>
    <font>
      <b/>
      <sz val="4"/>
      <color indexed="8"/>
      <name val="Arial Narrow"/>
    </font>
    <font>
      <b/>
      <sz val="10"/>
      <color indexed="8"/>
      <name val="Arial Narrow"/>
    </font>
    <font>
      <b/>
      <sz val="12"/>
      <color indexed="8"/>
      <name val="Arial Narrow"/>
    </font>
    <font>
      <b/>
      <sz val="8"/>
      <color indexed="8"/>
      <name val="Verdana"/>
    </font>
    <font>
      <b/>
      <sz val="10"/>
      <color indexed="8"/>
      <name val="Verdana"/>
    </font>
    <font>
      <sz val="12"/>
      <color indexed="8"/>
      <name val="Times New Roman"/>
    </font>
    <font>
      <b/>
      <sz val="12"/>
      <color indexed="8"/>
      <name val="Times New Roman"/>
    </font>
    <font>
      <b/>
      <sz val="12"/>
      <color indexed="16"/>
      <name val="Times New Roman"/>
    </font>
    <font>
      <b/>
      <sz val="12"/>
      <color indexed="17"/>
      <name val="Times New Roman"/>
    </font>
    <font>
      <b/>
      <sz val="12"/>
      <color indexed="18"/>
      <name val="Verdana"/>
    </font>
    <font>
      <b/>
      <sz val="12"/>
      <color rgb="FFFF0066"/>
      <name val="Times New Roman"/>
      <family val="1"/>
    </font>
    <font>
      <b/>
      <sz val="10"/>
      <color rgb="FFFF0066"/>
      <name val="Verdana"/>
      <family val="2"/>
    </font>
    <font>
      <sz val="10"/>
      <color rgb="FFFF0066"/>
      <name val="Verdana"/>
      <family val="2"/>
    </font>
    <font>
      <b/>
      <sz val="12"/>
      <color indexed="8"/>
      <name val="Times New Roman"/>
      <family val="1"/>
    </font>
    <font>
      <sz val="12"/>
      <color indexed="8"/>
      <name val="Times New Roman"/>
      <family val="1"/>
    </font>
    <font>
      <sz val="12"/>
      <color indexed="8"/>
      <name val="Verdana"/>
      <family val="2"/>
    </font>
    <font>
      <sz val="12"/>
      <name val="Times New Roman"/>
      <family val="1"/>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30">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right style="thin">
        <color indexed="8"/>
      </right>
      <top/>
      <bottom/>
      <diagonal/>
    </border>
    <border>
      <left style="thin">
        <color indexed="8"/>
      </left>
      <right/>
      <top/>
      <bottom/>
      <diagonal/>
    </border>
    <border>
      <left style="thin">
        <color indexed="8"/>
      </left>
      <right style="thin">
        <color indexed="13"/>
      </right>
      <top style="thin">
        <color indexed="13"/>
      </top>
      <bottom style="thin">
        <color indexed="13"/>
      </bottom>
      <diagonal/>
    </border>
    <border>
      <left style="thin">
        <color indexed="13"/>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top/>
      <bottom style="thin">
        <color indexed="13"/>
      </bottom>
      <diagonal/>
    </border>
  </borders>
  <cellStyleXfs count="1">
    <xf numFmtId="0" fontId="0" fillId="0" borderId="0" applyNumberFormat="0" applyFill="0" applyBorder="0" applyProtection="0"/>
  </cellStyleXfs>
  <cellXfs count="117">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49" fontId="4" fillId="4" borderId="1" xfId="0" applyNumberFormat="1" applyFont="1" applyFill="1" applyBorder="1"/>
    <xf numFmtId="14" fontId="5" fillId="4" borderId="2" xfId="0" applyNumberFormat="1" applyFont="1" applyFill="1" applyBorder="1" applyAlignment="1">
      <alignment horizontal="center"/>
    </xf>
    <xf numFmtId="49" fontId="6" fillId="4" borderId="2" xfId="0" applyNumberFormat="1" applyFont="1" applyFill="1" applyBorder="1" applyAlignment="1">
      <alignment horizontal="center"/>
    </xf>
    <xf numFmtId="49" fontId="0" fillId="4" borderId="2" xfId="0" applyNumberFormat="1" applyFill="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4" borderId="5" xfId="0" applyNumberFormat="1" applyFill="1" applyBorder="1" applyAlignment="1">
      <alignment horizontal="center"/>
    </xf>
    <xf numFmtId="164" fontId="0" fillId="4" borderId="2" xfId="0" applyNumberFormat="1" applyFill="1" applyBorder="1" applyAlignment="1">
      <alignment horizontal="center"/>
    </xf>
    <xf numFmtId="164" fontId="9" fillId="4" borderId="2" xfId="0" applyNumberFormat="1" applyFont="1" applyFill="1" applyBorder="1" applyAlignment="1">
      <alignment horizontal="center"/>
    </xf>
    <xf numFmtId="0" fontId="0" fillId="4" borderId="2" xfId="0" applyNumberFormat="1" applyFill="1" applyBorder="1"/>
    <xf numFmtId="0" fontId="0" fillId="4" borderId="6" xfId="0" applyFill="1" applyBorder="1"/>
    <xf numFmtId="0" fontId="0" fillId="4" borderId="2" xfId="0" applyFill="1" applyBorder="1"/>
    <xf numFmtId="165" fontId="0" fillId="4" borderId="2" xfId="0" applyNumberFormat="1" applyFill="1" applyBorder="1"/>
    <xf numFmtId="2" fontId="0" fillId="4" borderId="2" xfId="0" applyNumberFormat="1" applyFill="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4" borderId="11" xfId="0" applyNumberFormat="1" applyFill="1" applyBorder="1"/>
    <xf numFmtId="49" fontId="0" fillId="4" borderId="12" xfId="0" applyNumberFormat="1" applyFill="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4" borderId="17" xfId="0" applyFill="1" applyBorder="1"/>
    <xf numFmtId="0" fontId="0" fillId="4" borderId="18" xfId="0" applyFill="1"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4" borderId="21" xfId="0" applyNumberFormat="1" applyFill="1" applyBorder="1"/>
    <xf numFmtId="0" fontId="10" fillId="5" borderId="4" xfId="0" applyNumberFormat="1" applyFont="1" applyFill="1" applyBorder="1"/>
    <xf numFmtId="0" fontId="10" fillId="5" borderId="19" xfId="0" applyFont="1" applyFill="1" applyBorder="1"/>
    <xf numFmtId="0" fontId="11" fillId="5" borderId="3" xfId="0" applyFont="1" applyFill="1" applyBorder="1" applyAlignment="1">
      <alignment horizontal="left"/>
    </xf>
    <xf numFmtId="49" fontId="11" fillId="5" borderId="4" xfId="0" applyNumberFormat="1" applyFont="1" applyFill="1" applyBorder="1"/>
    <xf numFmtId="0" fontId="11" fillId="5" borderId="19" xfId="0" applyFont="1" applyFill="1" applyBorder="1"/>
    <xf numFmtId="0" fontId="11" fillId="6" borderId="20" xfId="0" applyFont="1" applyFill="1" applyBorder="1" applyAlignment="1">
      <alignment horizontal="center"/>
    </xf>
    <xf numFmtId="0" fontId="11" fillId="6" borderId="4" xfId="0" applyFont="1" applyFill="1" applyBorder="1" applyAlignment="1">
      <alignment horizontal="center"/>
    </xf>
    <xf numFmtId="0" fontId="11" fillId="6" borderId="19" xfId="0" applyNumberFormat="1" applyFont="1" applyFill="1" applyBorder="1" applyAlignment="1">
      <alignment horizontal="center"/>
    </xf>
    <xf numFmtId="0" fontId="9" fillId="4" borderId="21" xfId="0" applyFont="1" applyFill="1" applyBorder="1"/>
    <xf numFmtId="0" fontId="9" fillId="4" borderId="2" xfId="0" applyFont="1" applyFill="1" applyBorder="1"/>
    <xf numFmtId="0" fontId="0" fillId="4" borderId="21" xfId="0" applyFill="1"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4" borderId="11" xfId="0" applyFill="1" applyBorder="1"/>
    <xf numFmtId="0" fontId="0" fillId="4" borderId="12" xfId="0" applyFill="1" applyBorder="1"/>
    <xf numFmtId="0" fontId="13" fillId="5" borderId="3" xfId="0" applyFont="1" applyFill="1" applyBorder="1" applyAlignment="1">
      <alignment horizontal="left"/>
    </xf>
    <xf numFmtId="49" fontId="13" fillId="5" borderId="4" xfId="0" applyNumberFormat="1" applyFont="1" applyFill="1" applyBorder="1"/>
    <xf numFmtId="0" fontId="13" fillId="5" borderId="19" xfId="0" applyFont="1" applyFill="1" applyBorder="1"/>
    <xf numFmtId="0" fontId="13" fillId="6" borderId="20" xfId="0" applyFont="1" applyFill="1" applyBorder="1" applyAlignment="1">
      <alignment horizontal="center"/>
    </xf>
    <xf numFmtId="0" fontId="13" fillId="6" borderId="4" xfId="0" applyFont="1" applyFill="1" applyBorder="1" applyAlignment="1">
      <alignment horizontal="center"/>
    </xf>
    <xf numFmtId="0" fontId="13" fillId="6" borderId="19" xfId="0" applyNumberFormat="1" applyFont="1" applyFill="1" applyBorder="1" applyAlignment="1">
      <alignment horizontal="center"/>
    </xf>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6" xfId="0" applyFill="1" applyBorder="1"/>
    <xf numFmtId="0" fontId="0" fillId="5" borderId="27" xfId="0" applyFill="1" applyBorder="1"/>
    <xf numFmtId="0" fontId="0" fillId="5" borderId="28" xfId="0" applyFill="1" applyBorder="1"/>
    <xf numFmtId="0" fontId="0" fillId="6" borderId="29" xfId="0" applyFill="1" applyBorder="1"/>
    <xf numFmtId="0" fontId="0" fillId="6" borderId="27" xfId="0" applyFill="1" applyBorder="1"/>
    <xf numFmtId="0" fontId="0" fillId="6" borderId="28" xfId="0" applyNumberFormat="1" applyFill="1" applyBorder="1"/>
    <xf numFmtId="49" fontId="14" fillId="0" borderId="2" xfId="0" applyNumberFormat="1" applyFont="1" applyBorder="1"/>
    <xf numFmtId="0" fontId="0" fillId="0" borderId="2" xfId="0" applyNumberFormat="1" applyBorder="1"/>
    <xf numFmtId="0" fontId="0" fillId="0" borderId="2" xfId="0" applyBorder="1"/>
    <xf numFmtId="49" fontId="0" fillId="0" borderId="2" xfId="0" applyNumberFormat="1" applyBorder="1"/>
    <xf numFmtId="0" fontId="15" fillId="5" borderId="3" xfId="0" applyFont="1" applyFill="1" applyBorder="1" applyAlignment="1">
      <alignment horizontal="left"/>
    </xf>
    <xf numFmtId="49" fontId="15" fillId="5" borderId="4" xfId="0" applyNumberFormat="1" applyFont="1" applyFill="1" applyBorder="1"/>
    <xf numFmtId="0" fontId="15" fillId="5" borderId="19" xfId="0" applyFont="1" applyFill="1" applyBorder="1"/>
    <xf numFmtId="0" fontId="15" fillId="6" borderId="20" xfId="0" applyFont="1" applyFill="1" applyBorder="1" applyAlignment="1">
      <alignment horizontal="center"/>
    </xf>
    <xf numFmtId="0" fontId="15" fillId="6" borderId="4" xfId="0" applyFont="1" applyFill="1" applyBorder="1" applyAlignment="1">
      <alignment horizontal="center"/>
    </xf>
    <xf numFmtId="0" fontId="15" fillId="6" borderId="19" xfId="0" applyNumberFormat="1" applyFont="1" applyFill="1" applyBorder="1" applyAlignment="1">
      <alignment horizontal="center"/>
    </xf>
    <xf numFmtId="0" fontId="16" fillId="4" borderId="21" xfId="0" applyFont="1" applyFill="1" applyBorder="1"/>
    <xf numFmtId="0" fontId="16" fillId="4" borderId="2" xfId="0" applyFont="1" applyFill="1" applyBorder="1"/>
    <xf numFmtId="0" fontId="17" fillId="0" borderId="0" xfId="0" applyNumberFormat="1" applyFont="1"/>
    <xf numFmtId="49" fontId="19" fillId="5" borderId="4" xfId="0" applyNumberFormat="1" applyFont="1" applyFill="1" applyBorder="1"/>
    <xf numFmtId="49" fontId="19" fillId="5" borderId="19" xfId="0" applyNumberFormat="1" applyFont="1" applyFill="1" applyBorder="1"/>
    <xf numFmtId="164" fontId="0" fillId="4" borderId="2" xfId="0" applyNumberFormat="1" applyFill="1" applyBorder="1"/>
    <xf numFmtId="0" fontId="19" fillId="5" borderId="4" xfId="0" applyNumberFormat="1" applyFont="1" applyFill="1" applyBorder="1"/>
    <xf numFmtId="0" fontId="19" fillId="5" borderId="19" xfId="0" applyFont="1" applyFill="1" applyBorder="1"/>
    <xf numFmtId="0" fontId="20" fillId="3" borderId="0" xfId="0" applyFont="1" applyFill="1" applyAlignment="1">
      <alignment horizontal="left"/>
    </xf>
    <xf numFmtId="0" fontId="20" fillId="2" borderId="0" xfId="0" applyFont="1" applyFill="1" applyAlignment="1">
      <alignment horizontal="left"/>
    </xf>
    <xf numFmtId="0" fontId="21" fillId="6" borderId="4" xfId="0" applyNumberFormat="1" applyFont="1" applyFill="1" applyBorder="1" applyAlignment="1">
      <alignment horizontal="center"/>
    </xf>
    <xf numFmtId="2" fontId="0" fillId="6" borderId="28" xfId="0" applyNumberFormat="1" applyFill="1" applyBorder="1"/>
    <xf numFmtId="0" fontId="1" fillId="0" borderId="0" xfId="0" applyFont="1" applyAlignment="1">
      <alignment horizontal="left" wrapText="1"/>
    </xf>
    <xf numFmtId="0" fontId="0" fillId="0" borderId="0" xfId="0"/>
    <xf numFmtId="49" fontId="18" fillId="5" borderId="14" xfId="0" applyNumberFormat="1" applyFont="1" applyFill="1" applyBorder="1"/>
    <xf numFmtId="0" fontId="11" fillId="5" borderId="15" xfId="0" applyFont="1" applyFill="1" applyBorder="1"/>
    <xf numFmtId="0" fontId="10" fillId="5" borderId="15" xfId="0" applyFont="1" applyFill="1" applyBorder="1"/>
    <xf numFmtId="49" fontId="11" fillId="5" borderId="14" xfId="0" applyNumberFormat="1" applyFont="1" applyFill="1" applyBorder="1"/>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33CCCC"/>
      <rgbColor rgb="FFCCFFFF"/>
      <rgbColor rgb="FFFF00FF"/>
      <rgbColor rgb="FFFF0066"/>
      <rgbColor rgb="FF748C4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0" sqref="D10"/>
    </sheetView>
  </sheetViews>
  <sheetFormatPr baseColWidth="10" defaultColWidth="10" defaultRowHeight="12.95" customHeight="1" x14ac:dyDescent="0.2"/>
  <cols>
    <col min="1" max="1" width="2" customWidth="1"/>
    <col min="2" max="4" width="33.625" customWidth="1"/>
  </cols>
  <sheetData>
    <row r="3" spans="2:4" ht="50.1" customHeight="1" x14ac:dyDescent="0.2">
      <c r="B3" s="108" t="s">
        <v>0</v>
      </c>
      <c r="C3" s="109"/>
      <c r="D3" s="109"/>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105" t="s">
        <v>39</v>
      </c>
      <c r="C13" s="2"/>
      <c r="D13" s="2"/>
    </row>
    <row r="14" spans="2:4" ht="15" x14ac:dyDescent="0.2">
      <c r="B14" s="3"/>
      <c r="C14" s="104" t="s">
        <v>5</v>
      </c>
      <c r="D14" s="4" t="s">
        <v>39</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6"/>
  <sheetViews>
    <sheetView showGridLines="0" workbookViewId="0">
      <selection activeCell="M2" sqref="C2:M11"/>
    </sheetView>
  </sheetViews>
  <sheetFormatPr baseColWidth="10" defaultColWidth="10.875" defaultRowHeight="12.75" customHeight="1" x14ac:dyDescent="0.2"/>
  <cols>
    <col min="1" max="1" width="2.625" style="5" customWidth="1"/>
    <col min="2" max="2" width="10.875" style="5" hidden="1" customWidth="1"/>
    <col min="3" max="3" width="13.5" style="5" customWidth="1"/>
    <col min="4" max="4" width="5.875" style="5" customWidth="1"/>
    <col min="5" max="12" width="5.875" style="5" bestFit="1" customWidth="1"/>
    <col min="13" max="13" width="5.375" style="5" customWidth="1"/>
    <col min="14" max="14" width="6.875" style="5" bestFit="1" customWidth="1"/>
    <col min="15" max="15" width="9.125" style="5" bestFit="1" customWidth="1"/>
    <col min="16" max="16" width="11" style="5" customWidth="1"/>
    <col min="17" max="17" width="10.875" style="5" customWidth="1"/>
    <col min="18" max="16384" width="10.875" style="5"/>
  </cols>
  <sheetData>
    <row r="1" spans="1:16" ht="24.95" customHeight="1" x14ac:dyDescent="0.2">
      <c r="A1" s="6"/>
      <c r="B1" s="7" t="s">
        <v>6</v>
      </c>
      <c r="C1" s="6"/>
      <c r="D1" s="8">
        <f>'Détail par équipe'!D1</f>
        <v>45918</v>
      </c>
      <c r="E1" s="8">
        <f>'Détail par équipe'!J1</f>
        <v>45925</v>
      </c>
      <c r="F1" s="8">
        <f>'Détail par équipe'!P1</f>
        <v>45932</v>
      </c>
      <c r="G1" s="8">
        <f>'Détail par équipe'!V1</f>
        <v>45939</v>
      </c>
      <c r="H1" s="8">
        <f>'Détail par équipe'!AB1</f>
        <v>45946</v>
      </c>
      <c r="I1" s="8">
        <f>'Détail par équipe'!AH1</f>
        <v>45967</v>
      </c>
      <c r="J1" s="8">
        <f>'Détail par équipe'!AN1</f>
        <v>45974</v>
      </c>
      <c r="K1" s="8">
        <f>'Détail par équipe'!AT1</f>
        <v>45981</v>
      </c>
      <c r="L1" s="8">
        <f>'Détail par équipe'!AZ1</f>
        <v>45988</v>
      </c>
      <c r="M1" s="9" t="s">
        <v>7</v>
      </c>
      <c r="N1" s="10" t="s">
        <v>8</v>
      </c>
    </row>
    <row r="2" spans="1:16" ht="23.1" customHeight="1" x14ac:dyDescent="0.25">
      <c r="A2" s="11">
        <v>1</v>
      </c>
      <c r="B2" s="12">
        <v>12</v>
      </c>
      <c r="C2" s="13" t="str">
        <f>'Détail par équipe'!B2</f>
        <v>Les scorpions</v>
      </c>
      <c r="D2" s="14">
        <f>'Détail par équipe'!I14</f>
        <v>8</v>
      </c>
      <c r="E2" s="15">
        <f>'Détail par équipe'!O14</f>
        <v>9</v>
      </c>
      <c r="F2" s="15">
        <f>'Détail par équipe'!U14</f>
        <v>3</v>
      </c>
      <c r="G2" s="15">
        <f>'Détail par équipe'!AA14</f>
        <v>6</v>
      </c>
      <c r="H2" s="15">
        <f>'Détail par équipe'!AG14</f>
        <v>6</v>
      </c>
      <c r="I2" s="15">
        <f>'Détail par équipe'!AM14</f>
        <v>10</v>
      </c>
      <c r="J2" s="15">
        <f>'Détail par équipe'!AS14</f>
        <v>8</v>
      </c>
      <c r="K2" s="15">
        <f>'Détail par équipe'!AY14</f>
        <v>8.5</v>
      </c>
      <c r="L2" s="15">
        <f>'Détail par équipe'!BE14</f>
        <v>10</v>
      </c>
      <c r="M2" s="16">
        <f>D2+E2+F2+G2+H2+I2+J2+K2+L2</f>
        <v>68.5</v>
      </c>
      <c r="N2" s="17">
        <f>M2*2.88</f>
        <v>197.28</v>
      </c>
    </row>
    <row r="3" spans="1:16" ht="23.1" customHeight="1" x14ac:dyDescent="0.25">
      <c r="A3" s="11">
        <v>2</v>
      </c>
      <c r="B3" s="12">
        <v>1</v>
      </c>
      <c r="C3" s="13" t="str">
        <f>'Détail par équipe'!B122</f>
        <v>ABC IdF</v>
      </c>
      <c r="D3" s="14">
        <f>'Détail par équipe'!I134</f>
        <v>2</v>
      </c>
      <c r="E3" s="15">
        <f>'Détail par équipe'!O134</f>
        <v>5</v>
      </c>
      <c r="F3" s="15">
        <f>'Détail par équipe'!U134</f>
        <v>7</v>
      </c>
      <c r="G3" s="15">
        <f>'Détail par équipe'!AA134</f>
        <v>10</v>
      </c>
      <c r="H3" s="15">
        <f>'Détail par équipe'!AG134</f>
        <v>10</v>
      </c>
      <c r="I3" s="15">
        <f>'Détail par équipe'!AM134</f>
        <v>7.5</v>
      </c>
      <c r="J3" s="15">
        <f>'Détail par équipe'!AS134</f>
        <v>5</v>
      </c>
      <c r="K3" s="15">
        <f>'Détail par équipe'!AY134</f>
        <v>10</v>
      </c>
      <c r="L3" s="15">
        <f>'Détail par équipe'!BE134</f>
        <v>7</v>
      </c>
      <c r="M3" s="16">
        <f>D3+E3+F3+G3+H3+I3+J3+K3+L3</f>
        <v>63.5</v>
      </c>
      <c r="N3" s="17">
        <f t="shared" ref="N3:N11" si="0">M3*2.88</f>
        <v>182.88</v>
      </c>
    </row>
    <row r="4" spans="1:16" ht="23.1" customHeight="1" x14ac:dyDescent="0.25">
      <c r="A4" s="11">
        <v>3</v>
      </c>
      <c r="B4" s="12">
        <v>2</v>
      </c>
      <c r="C4" s="13" t="str">
        <f>'Détail par équipe'!B96</f>
        <v>XBS</v>
      </c>
      <c r="D4" s="14">
        <f>'Détail par équipe'!I108</f>
        <v>3</v>
      </c>
      <c r="E4" s="15">
        <f>'Détail par équipe'!O108</f>
        <v>3</v>
      </c>
      <c r="F4" s="15">
        <f>'Détail par équipe'!U108</f>
        <v>10</v>
      </c>
      <c r="G4" s="15">
        <f>'Détail par équipe'!AA108</f>
        <v>8</v>
      </c>
      <c r="H4" s="15">
        <f>'Détail par équipe'!AG108</f>
        <v>10</v>
      </c>
      <c r="I4" s="15">
        <f>'Détail par équipe'!AM108</f>
        <v>9</v>
      </c>
      <c r="J4" s="15">
        <f>'Détail par équipe'!AS108</f>
        <v>9</v>
      </c>
      <c r="K4" s="15">
        <f>'Détail par équipe'!AY108</f>
        <v>1.5</v>
      </c>
      <c r="L4" s="15">
        <f>'Détail par équipe'!BE108</f>
        <v>3</v>
      </c>
      <c r="M4" s="16">
        <f>D4+E4+F4+G4+H4+I4+J4+K4+L4</f>
        <v>56.5</v>
      </c>
      <c r="N4" s="17">
        <f t="shared" si="0"/>
        <v>162.72</v>
      </c>
    </row>
    <row r="5" spans="1:16" ht="23.1" customHeight="1" x14ac:dyDescent="0.25">
      <c r="A5" s="11">
        <v>4</v>
      </c>
      <c r="B5" s="12">
        <v>7</v>
      </c>
      <c r="C5" s="13" t="str">
        <f>'Détail par équipe'!B70</f>
        <v>Les Robots</v>
      </c>
      <c r="D5" s="14">
        <f>'Détail par équipe'!I82</f>
        <v>9</v>
      </c>
      <c r="E5" s="15">
        <f>'Détail par équipe'!O82</f>
        <v>1</v>
      </c>
      <c r="F5" s="15">
        <f>'Détail par équipe'!U82</f>
        <v>7</v>
      </c>
      <c r="G5" s="15">
        <f>'Détail par équipe'!AA82</f>
        <v>2</v>
      </c>
      <c r="H5" s="15">
        <f>'Détail par équipe'!AG82</f>
        <v>10</v>
      </c>
      <c r="I5" s="15">
        <f>'Détail par équipe'!AM82</f>
        <v>8</v>
      </c>
      <c r="J5" s="15">
        <f>'Détail par équipe'!AS82</f>
        <v>7.5</v>
      </c>
      <c r="K5" s="15">
        <f>'Détail par équipe'!AY82</f>
        <v>0</v>
      </c>
      <c r="L5" s="15">
        <f>'Détail par équipe'!BE82</f>
        <v>9</v>
      </c>
      <c r="M5" s="16">
        <f>D5+E5+F5+G5+H5+I5+J5+K5+L5</f>
        <v>53.5</v>
      </c>
      <c r="N5" s="17">
        <f t="shared" si="0"/>
        <v>154.07999999999998</v>
      </c>
    </row>
    <row r="6" spans="1:16" ht="23.1" customHeight="1" x14ac:dyDescent="0.25">
      <c r="A6" s="11">
        <v>5</v>
      </c>
      <c r="B6" s="12">
        <v>5</v>
      </c>
      <c r="C6" s="13" t="str">
        <f>'Détail par équipe'!B109</f>
        <v>Le Trio</v>
      </c>
      <c r="D6" s="14">
        <f>'Détail par équipe'!I121</f>
        <v>8</v>
      </c>
      <c r="E6" s="15">
        <f>'Détail par équipe'!O121</f>
        <v>9</v>
      </c>
      <c r="F6" s="15">
        <f>'Détail par équipe'!U121</f>
        <v>0</v>
      </c>
      <c r="G6" s="15">
        <f>'Détail par équipe'!AA121</f>
        <v>4</v>
      </c>
      <c r="H6" s="15">
        <f>'Détail par équipe'!AG121</f>
        <v>10</v>
      </c>
      <c r="I6" s="15">
        <f>'Détail par équipe'!AM121</f>
        <v>2</v>
      </c>
      <c r="J6" s="15">
        <f>'Détail par équipe'!AS121</f>
        <v>6</v>
      </c>
      <c r="K6" s="15">
        <f>'Détail par équipe'!AY121</f>
        <v>6</v>
      </c>
      <c r="L6" s="15">
        <f>'Détail par équipe'!BE121</f>
        <v>5.5</v>
      </c>
      <c r="M6" s="16">
        <f>D6+E6+F6+G6+H6+I6+J6+K6+L6</f>
        <v>50.5</v>
      </c>
      <c r="N6" s="17">
        <f t="shared" si="0"/>
        <v>145.44</v>
      </c>
    </row>
    <row r="7" spans="1:16" ht="23.1" customHeight="1" x14ac:dyDescent="0.25">
      <c r="A7" s="11">
        <v>6</v>
      </c>
      <c r="B7" s="12">
        <v>8</v>
      </c>
      <c r="C7" s="13" t="str">
        <f>'Détail par équipe'!B41</f>
        <v>BCF Boys</v>
      </c>
      <c r="D7" s="14">
        <f>'Détail par équipe'!I56</f>
        <v>3</v>
      </c>
      <c r="E7" s="15">
        <f>'Détail par équipe'!O56</f>
        <v>7</v>
      </c>
      <c r="F7" s="15">
        <f>'Détail par équipe'!U56</f>
        <v>8</v>
      </c>
      <c r="G7" s="15">
        <f>'Détail par équipe'!AA56</f>
        <v>6.5</v>
      </c>
      <c r="H7" s="15">
        <f>'Détail par équipe'!AG56</f>
        <v>4</v>
      </c>
      <c r="I7" s="15">
        <f>'Détail par équipe'!AM56</f>
        <v>2.5</v>
      </c>
      <c r="J7" s="15">
        <f>'Détail par équipe'!AS56</f>
        <v>2.5</v>
      </c>
      <c r="K7" s="15">
        <f>'Détail par équipe'!AY56</f>
        <v>7</v>
      </c>
      <c r="L7" s="15">
        <f>'Détail par équipe'!BE56</f>
        <v>4.5</v>
      </c>
      <c r="M7" s="16">
        <f>D7+E7+F7+G7+H7+I7+J7+K7+L7</f>
        <v>45</v>
      </c>
      <c r="N7" s="17">
        <f t="shared" si="0"/>
        <v>129.6</v>
      </c>
    </row>
    <row r="8" spans="1:16" ht="23.1" customHeight="1" x14ac:dyDescent="0.25">
      <c r="A8" s="11">
        <v>7</v>
      </c>
      <c r="B8" s="12">
        <v>3</v>
      </c>
      <c r="C8" s="13" t="str">
        <f>'Détail par équipe'!B28</f>
        <v xml:space="preserve">Les Wizards </v>
      </c>
      <c r="D8" s="14">
        <f>'Détail par équipe'!I40</f>
        <v>7</v>
      </c>
      <c r="E8" s="15">
        <f>'Détail par équipe'!O40</f>
        <v>5</v>
      </c>
      <c r="F8" s="15">
        <f>'Détail par équipe'!U40</f>
        <v>8</v>
      </c>
      <c r="G8" s="15">
        <f>'Détail par équipe'!AA40</f>
        <v>7</v>
      </c>
      <c r="H8" s="15">
        <f>'Détail par équipe'!AG40</f>
        <v>0</v>
      </c>
      <c r="I8" s="15">
        <f>'Détail par équipe'!AM40</f>
        <v>0</v>
      </c>
      <c r="J8" s="15">
        <f>'Détail par équipe'!AS40</f>
        <v>5</v>
      </c>
      <c r="K8" s="15">
        <f>'Détail par équipe'!AY40</f>
        <v>4</v>
      </c>
      <c r="L8" s="15">
        <f>'Détail par équipe'!BE40</f>
        <v>1</v>
      </c>
      <c r="M8" s="16">
        <f>D8+E8+F8+G8+H8+I8+J8+K8+L8</f>
        <v>37</v>
      </c>
      <c r="N8" s="17">
        <f t="shared" si="0"/>
        <v>106.56</v>
      </c>
    </row>
    <row r="9" spans="1:16" ht="23.1" customHeight="1" x14ac:dyDescent="0.25">
      <c r="A9" s="11">
        <v>8</v>
      </c>
      <c r="B9" s="12">
        <v>6</v>
      </c>
      <c r="C9" s="13" t="str">
        <f>'Détail par équipe'!B83</f>
        <v>BCF Girls</v>
      </c>
      <c r="D9" s="14">
        <f>'Détail par équipe'!I95</f>
        <v>7</v>
      </c>
      <c r="E9" s="15">
        <f>'Détail par équipe'!O95</f>
        <v>5</v>
      </c>
      <c r="F9" s="15">
        <f>'Détail par équipe'!U95</f>
        <v>3</v>
      </c>
      <c r="G9" s="15">
        <f>'Détail par équipe'!AA95</f>
        <v>3.5</v>
      </c>
      <c r="H9" s="15">
        <f>'Détail par équipe'!AG95</f>
        <v>0</v>
      </c>
      <c r="I9" s="15">
        <f>'Détail par équipe'!AM95</f>
        <v>3</v>
      </c>
      <c r="J9" s="15">
        <f>'Détail par équipe'!AS95</f>
        <v>4</v>
      </c>
      <c r="K9" s="15">
        <f>'Détail par équipe'!AY95</f>
        <v>7</v>
      </c>
      <c r="L9" s="15">
        <f>'Détail par équipe'!BE95</f>
        <v>0</v>
      </c>
      <c r="M9" s="16">
        <f>D9+E9+F9+G9+H9+I9+J9+K9+L9</f>
        <v>32.5</v>
      </c>
      <c r="N9" s="17">
        <f t="shared" si="0"/>
        <v>93.6</v>
      </c>
    </row>
    <row r="10" spans="1:16" ht="23.1" customHeight="1" x14ac:dyDescent="0.25">
      <c r="A10" s="11">
        <v>9</v>
      </c>
      <c r="B10" s="12">
        <v>10</v>
      </c>
      <c r="C10" s="13" t="str">
        <f>'Détail par équipe'!B15</f>
        <v>Les Miclos</v>
      </c>
      <c r="D10" s="14">
        <f>'Détail par équipe'!I27</f>
        <v>2</v>
      </c>
      <c r="E10" s="15">
        <f>'Détail par équipe'!O27</f>
        <v>1</v>
      </c>
      <c r="F10" s="15">
        <f>'Détail par équipe'!U27</f>
        <v>2</v>
      </c>
      <c r="G10" s="15">
        <f>'Détail par équipe'!AA27</f>
        <v>0</v>
      </c>
      <c r="H10" s="15">
        <f>'Détail par équipe'!AG27</f>
        <v>0</v>
      </c>
      <c r="I10" s="15">
        <f>'Détail par équipe'!AM27</f>
        <v>7</v>
      </c>
      <c r="J10" s="15">
        <f>'Détail par équipe'!AS27</f>
        <v>1</v>
      </c>
      <c r="K10" s="15">
        <f>'Détail par équipe'!AY27</f>
        <v>3</v>
      </c>
      <c r="L10" s="15">
        <f>'Détail par équipe'!BE27</f>
        <v>10</v>
      </c>
      <c r="M10" s="16">
        <f>D10+E10+F10+G10+H10+I10+J10+K10+L10</f>
        <v>26</v>
      </c>
      <c r="N10" s="17">
        <f t="shared" si="0"/>
        <v>74.88</v>
      </c>
    </row>
    <row r="11" spans="1:16" ht="23.1" customHeight="1" x14ac:dyDescent="0.25">
      <c r="A11" s="11">
        <v>10</v>
      </c>
      <c r="B11" s="12">
        <v>11</v>
      </c>
      <c r="C11" s="13" t="str">
        <f>'Détail par équipe'!B57</f>
        <v>Les Criquets</v>
      </c>
      <c r="D11" s="14">
        <f>'Détail par équipe'!I69</f>
        <v>1</v>
      </c>
      <c r="E11" s="15">
        <f>'Détail par équipe'!O69</f>
        <v>5</v>
      </c>
      <c r="F11" s="15">
        <f>'Détail par équipe'!U69</f>
        <v>2</v>
      </c>
      <c r="G11" s="15">
        <f>'Détail par équipe'!AA69</f>
        <v>3</v>
      </c>
      <c r="H11" s="15">
        <f>'Détail par équipe'!AG69</f>
        <v>0</v>
      </c>
      <c r="I11" s="15">
        <f>'Détail par équipe'!AM69</f>
        <v>1</v>
      </c>
      <c r="J11" s="15">
        <f>'Détail par équipe'!AS69</f>
        <v>2</v>
      </c>
      <c r="K11" s="15">
        <f>'Détail par équipe'!AY69</f>
        <v>3</v>
      </c>
      <c r="L11" s="15">
        <f>'Détail par équipe'!BE69</f>
        <v>0</v>
      </c>
      <c r="M11" s="16">
        <f>D11+E11+F11+G11+H11+I11+J11+K11+L11</f>
        <v>17</v>
      </c>
      <c r="N11" s="17">
        <f t="shared" si="0"/>
        <v>48.96</v>
      </c>
    </row>
    <row r="12" spans="1:16" ht="23.1" customHeight="1" x14ac:dyDescent="0.2">
      <c r="A12" s="18"/>
      <c r="B12" s="18"/>
      <c r="C12" s="19"/>
      <c r="D12" s="101">
        <f>SUM(D2:D11)</f>
        <v>50</v>
      </c>
      <c r="E12" s="101">
        <f>SUM(E2:E11)</f>
        <v>50</v>
      </c>
      <c r="F12" s="17">
        <f t="shared" ref="F12:L12" si="1">SUM(F2:F11)</f>
        <v>50</v>
      </c>
      <c r="G12" s="17">
        <f t="shared" si="1"/>
        <v>50</v>
      </c>
      <c r="H12" s="17">
        <f t="shared" si="1"/>
        <v>50</v>
      </c>
      <c r="I12" s="17">
        <f t="shared" si="1"/>
        <v>50</v>
      </c>
      <c r="J12" s="17">
        <f t="shared" si="1"/>
        <v>50</v>
      </c>
      <c r="K12" s="17">
        <f t="shared" si="1"/>
        <v>50</v>
      </c>
      <c r="L12" s="17">
        <f t="shared" si="1"/>
        <v>50</v>
      </c>
      <c r="M12" s="101">
        <f>SUM(M2+M3+M4+M5+M6+M7+M8+M9+M10+M11)</f>
        <v>450</v>
      </c>
      <c r="N12" s="101">
        <f>SUM(N2+N3+N4+N5+N6+N7+N8+N9+N10+N11)</f>
        <v>1296</v>
      </c>
      <c r="O12" s="17">
        <f>D12+E12+F12+G12+H12+I12+J12+K12+L12</f>
        <v>450</v>
      </c>
      <c r="P12" s="17">
        <f>SUM(N2:N11)</f>
        <v>1296</v>
      </c>
    </row>
    <row r="13" spans="1:16" ht="15" customHeight="1" x14ac:dyDescent="0.2">
      <c r="A13" s="19"/>
      <c r="B13" s="19"/>
      <c r="C13" s="19"/>
      <c r="D13" s="19"/>
      <c r="E13" s="19"/>
      <c r="F13" s="19"/>
      <c r="G13" s="19"/>
      <c r="H13" s="19"/>
      <c r="I13" s="19"/>
      <c r="J13" s="19"/>
      <c r="K13" s="19"/>
      <c r="L13" s="19"/>
      <c r="M13" s="19"/>
      <c r="N13" s="19"/>
      <c r="O13" s="20">
        <f>O12*2.88</f>
        <v>1296</v>
      </c>
      <c r="P13" s="19"/>
    </row>
    <row r="14" spans="1:16" ht="15" customHeight="1" x14ac:dyDescent="0.2">
      <c r="A14" s="19"/>
      <c r="B14" s="19"/>
      <c r="C14" s="19"/>
      <c r="D14" s="19"/>
      <c r="E14" s="19"/>
      <c r="F14" s="19"/>
      <c r="G14" s="19"/>
      <c r="H14" s="19"/>
      <c r="I14" s="19"/>
      <c r="J14" s="19"/>
      <c r="K14" s="19"/>
      <c r="L14" s="19"/>
      <c r="M14" s="19"/>
      <c r="N14" s="19"/>
      <c r="O14" s="19"/>
      <c r="P14" s="19"/>
    </row>
    <row r="15" spans="1:16" ht="15" customHeight="1" x14ac:dyDescent="0.2">
      <c r="A15" s="19"/>
      <c r="B15" s="19"/>
      <c r="C15" s="19"/>
      <c r="D15" s="19"/>
      <c r="E15" s="19"/>
      <c r="F15" s="19"/>
      <c r="G15" s="19"/>
      <c r="H15" s="19"/>
      <c r="I15" s="19"/>
      <c r="J15" s="19"/>
      <c r="K15" s="19"/>
      <c r="L15" s="19"/>
      <c r="M15" s="19"/>
      <c r="N15" s="19"/>
      <c r="O15" s="19"/>
      <c r="P15" s="19"/>
    </row>
    <row r="16" spans="1:16" ht="15" customHeight="1" x14ac:dyDescent="0.2">
      <c r="A16" s="19"/>
      <c r="B16" s="19"/>
      <c r="C16" s="10" t="s">
        <v>9</v>
      </c>
      <c r="D16" s="17">
        <v>144</v>
      </c>
      <c r="E16" s="19">
        <v>144</v>
      </c>
      <c r="F16" s="19">
        <v>144</v>
      </c>
      <c r="G16" s="19">
        <v>144</v>
      </c>
      <c r="H16" s="19">
        <v>144</v>
      </c>
      <c r="I16" s="19">
        <v>144</v>
      </c>
      <c r="J16" s="19">
        <v>144</v>
      </c>
      <c r="K16" s="19"/>
      <c r="L16" s="19"/>
      <c r="M16" s="19"/>
      <c r="N16" s="19"/>
      <c r="O16" s="17">
        <f>SUM(D16:N16)</f>
        <v>1008</v>
      </c>
      <c r="P16" s="19"/>
    </row>
    <row r="17" spans="1:16" ht="15" customHeight="1" x14ac:dyDescent="0.2">
      <c r="A17" s="19"/>
      <c r="B17" s="19"/>
      <c r="C17" s="10"/>
      <c r="D17" s="17"/>
      <c r="E17" s="19"/>
      <c r="F17" s="19"/>
      <c r="G17" s="19"/>
      <c r="H17" s="19"/>
      <c r="I17" s="19"/>
      <c r="J17" s="19"/>
      <c r="K17" s="19"/>
      <c r="L17" s="19"/>
      <c r="M17" s="19"/>
      <c r="N17" s="19"/>
      <c r="O17" s="17">
        <f>SUM(D17:N17)</f>
        <v>0</v>
      </c>
      <c r="P17" s="19"/>
    </row>
    <row r="18" spans="1:16" ht="15" customHeight="1" x14ac:dyDescent="0.2">
      <c r="A18" s="19"/>
      <c r="B18" s="19"/>
      <c r="C18" s="19" t="s">
        <v>87</v>
      </c>
      <c r="D18" s="19"/>
      <c r="E18" s="19"/>
      <c r="F18" s="19"/>
      <c r="G18" s="19"/>
      <c r="H18" s="19"/>
      <c r="I18" s="19"/>
      <c r="J18" s="19"/>
      <c r="K18" s="19"/>
      <c r="L18" s="19"/>
      <c r="M18" s="19"/>
      <c r="N18" s="19"/>
      <c r="O18" s="21"/>
      <c r="P18" s="19"/>
    </row>
    <row r="19" spans="1:16" ht="15" customHeight="1" x14ac:dyDescent="0.2">
      <c r="A19" s="19"/>
      <c r="B19" s="19"/>
      <c r="C19" s="19"/>
      <c r="D19" s="19"/>
      <c r="E19" s="19"/>
      <c r="F19" s="19"/>
      <c r="G19" s="19"/>
      <c r="H19" s="19"/>
      <c r="I19" s="19"/>
      <c r="J19" s="19"/>
      <c r="K19" s="19"/>
      <c r="L19" s="19"/>
      <c r="M19" s="19"/>
      <c r="N19" s="19"/>
      <c r="O19" s="17">
        <f>SUM(D19:N19)</f>
        <v>0</v>
      </c>
      <c r="P19" s="19"/>
    </row>
    <row r="20" spans="1:16" ht="15" customHeight="1" x14ac:dyDescent="0.2">
      <c r="A20" s="19"/>
      <c r="B20" s="19"/>
      <c r="C20" s="19"/>
      <c r="D20" s="19"/>
      <c r="E20" s="19"/>
      <c r="F20" s="19"/>
      <c r="G20" s="19"/>
      <c r="H20" s="19"/>
      <c r="I20" s="19"/>
      <c r="J20" s="19"/>
      <c r="K20" s="19"/>
      <c r="L20" s="19"/>
      <c r="M20" s="19"/>
      <c r="N20" s="19"/>
      <c r="O20" s="17">
        <f>SUM(D20:N20)</f>
        <v>0</v>
      </c>
      <c r="P20" s="19"/>
    </row>
    <row r="21" spans="1:16" ht="15" customHeight="1" x14ac:dyDescent="0.2">
      <c r="A21" s="19"/>
      <c r="B21" s="19"/>
      <c r="C21" s="19"/>
      <c r="D21" s="19"/>
      <c r="E21" s="19"/>
      <c r="F21" s="19"/>
      <c r="G21" s="19"/>
      <c r="H21" s="19"/>
      <c r="I21" s="19"/>
      <c r="J21" s="19"/>
      <c r="K21" s="19"/>
      <c r="L21" s="19"/>
      <c r="M21" s="19"/>
      <c r="N21" s="19"/>
      <c r="O21" s="17">
        <f>SUM(D21:N21)</f>
        <v>0</v>
      </c>
      <c r="P21" s="19"/>
    </row>
    <row r="22" spans="1:16" ht="15" customHeight="1" x14ac:dyDescent="0.2">
      <c r="A22" s="19"/>
      <c r="B22" s="19"/>
      <c r="C22" s="19"/>
      <c r="D22" s="19"/>
      <c r="E22" s="19"/>
      <c r="F22" s="19"/>
      <c r="G22" s="19"/>
      <c r="H22" s="19"/>
      <c r="I22" s="19"/>
      <c r="J22" s="19"/>
      <c r="K22" s="19"/>
      <c r="L22" s="19"/>
      <c r="M22" s="19"/>
      <c r="N22" s="19"/>
      <c r="O22" s="19"/>
      <c r="P22" s="19"/>
    </row>
    <row r="23" spans="1:16" ht="15" customHeight="1" x14ac:dyDescent="0.2">
      <c r="A23" s="19"/>
      <c r="B23" s="19"/>
      <c r="C23" s="19"/>
      <c r="D23" s="19"/>
      <c r="E23" s="19"/>
      <c r="F23" s="19"/>
      <c r="G23" s="19"/>
      <c r="H23" s="19"/>
      <c r="I23" s="19"/>
      <c r="J23" s="19"/>
      <c r="K23" s="19"/>
      <c r="L23" s="19"/>
      <c r="M23" s="19"/>
      <c r="N23" s="19"/>
      <c r="O23" s="21">
        <f>O13-O16-O19-O20-O21</f>
        <v>288</v>
      </c>
      <c r="P23" s="19"/>
    </row>
    <row r="24" spans="1:16" ht="15" customHeight="1" x14ac:dyDescent="0.2">
      <c r="A24" s="19"/>
      <c r="B24" s="19"/>
      <c r="C24" s="19"/>
      <c r="D24" s="17">
        <f t="shared" ref="D24:N24" si="2">SUM(D16:D21)</f>
        <v>144</v>
      </c>
      <c r="E24" s="17">
        <f t="shared" si="2"/>
        <v>144</v>
      </c>
      <c r="F24" s="17">
        <f t="shared" si="2"/>
        <v>144</v>
      </c>
      <c r="G24" s="17">
        <f t="shared" si="2"/>
        <v>144</v>
      </c>
      <c r="H24" s="17">
        <f t="shared" si="2"/>
        <v>144</v>
      </c>
      <c r="I24" s="17">
        <f t="shared" si="2"/>
        <v>144</v>
      </c>
      <c r="J24" s="17">
        <f t="shared" si="2"/>
        <v>144</v>
      </c>
      <c r="K24" s="17">
        <f t="shared" si="2"/>
        <v>0</v>
      </c>
      <c r="L24" s="17">
        <f t="shared" si="2"/>
        <v>0</v>
      </c>
      <c r="M24" s="17">
        <f t="shared" si="2"/>
        <v>0</v>
      </c>
      <c r="N24" s="17">
        <f t="shared" si="2"/>
        <v>0</v>
      </c>
      <c r="O24" s="19"/>
      <c r="P24" s="19"/>
    </row>
    <row r="25" spans="1:16" ht="15" customHeight="1" x14ac:dyDescent="0.2">
      <c r="A25" s="19"/>
      <c r="B25" s="19"/>
    </row>
    <row r="26" spans="1:16" ht="15" customHeight="1" x14ac:dyDescent="0.2">
      <c r="A26" s="19"/>
      <c r="B26" s="19"/>
    </row>
  </sheetData>
  <sortState xmlns:xlrd2="http://schemas.microsoft.com/office/spreadsheetml/2017/richdata2" ref="C2:M11">
    <sortCondition descending="1" ref="M2:M11"/>
  </sortState>
  <pageMargins left="0.31496062992125984" right="0.11811023622047245" top="0.98425196850393704" bottom="0.98425196850393704" header="0.51181102362204722" footer="0.51181102362204722"/>
  <pageSetup orientation="portrait" r:id="rId1"/>
  <headerFooter>
    <oddHeader>&amp;C&amp;K000000Ligue Mzercredi 20h30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38"/>
  <sheetViews>
    <sheetView showGridLines="0" tabSelected="1" topLeftCell="B1" zoomScale="60" zoomScaleNormal="60" workbookViewId="0">
      <pane xSplit="2685" ySplit="360" topLeftCell="AZ2" activePane="bottomRight"/>
      <selection activeCell="D112" sqref="D112"/>
      <selection pane="topRight" activeCell="I2" sqref="I1:I1048576"/>
      <selection pane="bottomLeft" activeCell="B86" sqref="B86"/>
      <selection pane="bottomRight" activeCell="AZ33" sqref="AZ33"/>
    </sheetView>
  </sheetViews>
  <sheetFormatPr baseColWidth="10" defaultColWidth="10.875" defaultRowHeight="12.75" customHeight="1" x14ac:dyDescent="0.2"/>
  <cols>
    <col min="1" max="1" width="7.375" style="5" customWidth="1"/>
    <col min="2" max="2" width="14.375" style="5" customWidth="1"/>
    <col min="3" max="3" width="13.125" style="5" customWidth="1"/>
    <col min="4" max="8" width="5.625" style="5" customWidth="1"/>
    <col min="9" max="9" width="7.625" style="5" bestFit="1" customWidth="1"/>
    <col min="10" max="20" width="5.625" style="5" customWidth="1"/>
    <col min="21" max="21" width="7.625" style="5" bestFit="1" customWidth="1"/>
    <col min="22" max="26" width="5.625" style="5" customWidth="1"/>
    <col min="27" max="27" width="7.625" style="5" bestFit="1" customWidth="1"/>
    <col min="28" max="32" width="5.625" style="5" customWidth="1"/>
    <col min="33" max="33" width="7.625" style="5" bestFit="1" customWidth="1"/>
    <col min="34" max="56" width="5.625" style="5" customWidth="1"/>
    <col min="57" max="57" width="6.25" style="5" customWidth="1"/>
    <col min="58" max="58" width="5.625" style="5" customWidth="1"/>
    <col min="59" max="66" width="6" style="5" customWidth="1"/>
    <col min="67" max="67" width="3.625" style="5" customWidth="1"/>
    <col min="68" max="68" width="6.125" style="5" customWidth="1"/>
    <col min="69" max="69" width="12" style="5" customWidth="1"/>
    <col min="70" max="70" width="10.875" style="5" customWidth="1"/>
    <col min="71" max="16384" width="10.875" style="5"/>
  </cols>
  <sheetData>
    <row r="1" spans="1:69" ht="17.100000000000001" customHeight="1" x14ac:dyDescent="0.25">
      <c r="A1" s="22" t="s">
        <v>11</v>
      </c>
      <c r="B1" s="23"/>
      <c r="C1" s="24"/>
      <c r="D1" s="114">
        <v>45918</v>
      </c>
      <c r="E1" s="115"/>
      <c r="F1" s="115"/>
      <c r="G1" s="115"/>
      <c r="H1" s="115"/>
      <c r="I1" s="116"/>
      <c r="J1" s="114">
        <v>45925</v>
      </c>
      <c r="K1" s="115"/>
      <c r="L1" s="115"/>
      <c r="M1" s="115"/>
      <c r="N1" s="115"/>
      <c r="O1" s="116"/>
      <c r="P1" s="114">
        <v>45932</v>
      </c>
      <c r="Q1" s="115"/>
      <c r="R1" s="115"/>
      <c r="S1" s="115"/>
      <c r="T1" s="115"/>
      <c r="U1" s="116"/>
      <c r="V1" s="114">
        <v>45939</v>
      </c>
      <c r="W1" s="115"/>
      <c r="X1" s="115"/>
      <c r="Y1" s="115"/>
      <c r="Z1" s="115"/>
      <c r="AA1" s="116"/>
      <c r="AB1" s="114">
        <v>45946</v>
      </c>
      <c r="AC1" s="115"/>
      <c r="AD1" s="115"/>
      <c r="AE1" s="115"/>
      <c r="AF1" s="115"/>
      <c r="AG1" s="116"/>
      <c r="AH1" s="114">
        <v>45967</v>
      </c>
      <c r="AI1" s="115"/>
      <c r="AJ1" s="115"/>
      <c r="AK1" s="115"/>
      <c r="AL1" s="115"/>
      <c r="AM1" s="116"/>
      <c r="AN1" s="114">
        <v>45974</v>
      </c>
      <c r="AO1" s="115"/>
      <c r="AP1" s="115"/>
      <c r="AQ1" s="115"/>
      <c r="AR1" s="115"/>
      <c r="AS1" s="116"/>
      <c r="AT1" s="114">
        <v>45981</v>
      </c>
      <c r="AU1" s="115"/>
      <c r="AV1" s="115"/>
      <c r="AW1" s="115"/>
      <c r="AX1" s="115"/>
      <c r="AY1" s="116"/>
      <c r="AZ1" s="114">
        <v>45988</v>
      </c>
      <c r="BA1" s="115"/>
      <c r="BB1" s="115"/>
      <c r="BC1" s="115"/>
      <c r="BD1" s="115"/>
      <c r="BE1" s="116"/>
      <c r="BF1" s="25" t="s">
        <v>12</v>
      </c>
      <c r="BG1" s="26" t="s">
        <v>13</v>
      </c>
      <c r="BH1" s="26" t="s">
        <v>14</v>
      </c>
      <c r="BI1" s="26" t="s">
        <v>15</v>
      </c>
      <c r="BJ1" s="26" t="s">
        <v>16</v>
      </c>
      <c r="BK1" s="26" t="s">
        <v>17</v>
      </c>
      <c r="BL1" s="26" t="s">
        <v>18</v>
      </c>
      <c r="BM1" s="26" t="s">
        <v>19</v>
      </c>
      <c r="BN1" s="26" t="s">
        <v>20</v>
      </c>
      <c r="BO1" s="26" t="s">
        <v>21</v>
      </c>
      <c r="BP1" s="26" t="s">
        <v>22</v>
      </c>
      <c r="BQ1" s="26" t="s">
        <v>23</v>
      </c>
    </row>
    <row r="2" spans="1:69" ht="27" customHeight="1" x14ac:dyDescent="0.25">
      <c r="A2" s="27">
        <v>1</v>
      </c>
      <c r="B2" s="113" t="s">
        <v>47</v>
      </c>
      <c r="C2" s="112"/>
      <c r="D2" s="28" t="s">
        <v>24</v>
      </c>
      <c r="E2" s="29" t="s">
        <v>25</v>
      </c>
      <c r="F2" s="29" t="s">
        <v>26</v>
      </c>
      <c r="G2" s="29" t="s">
        <v>27</v>
      </c>
      <c r="H2" s="29" t="s">
        <v>28</v>
      </c>
      <c r="I2" s="30" t="s">
        <v>22</v>
      </c>
      <c r="J2" s="28" t="s">
        <v>24</v>
      </c>
      <c r="K2" s="29" t="s">
        <v>25</v>
      </c>
      <c r="L2" s="29" t="s">
        <v>26</v>
      </c>
      <c r="M2" s="29" t="s">
        <v>27</v>
      </c>
      <c r="N2" s="29" t="s">
        <v>28</v>
      </c>
      <c r="O2" s="30" t="s">
        <v>22</v>
      </c>
      <c r="P2" s="28" t="s">
        <v>24</v>
      </c>
      <c r="Q2" s="29" t="s">
        <v>25</v>
      </c>
      <c r="R2" s="29" t="s">
        <v>26</v>
      </c>
      <c r="S2" s="29" t="s">
        <v>27</v>
      </c>
      <c r="T2" s="29" t="s">
        <v>28</v>
      </c>
      <c r="U2" s="30" t="s">
        <v>22</v>
      </c>
      <c r="V2" s="28" t="s">
        <v>24</v>
      </c>
      <c r="W2" s="29" t="s">
        <v>25</v>
      </c>
      <c r="X2" s="29" t="s">
        <v>26</v>
      </c>
      <c r="Y2" s="29" t="s">
        <v>27</v>
      </c>
      <c r="Z2" s="29" t="s">
        <v>28</v>
      </c>
      <c r="AA2" s="30" t="s">
        <v>22</v>
      </c>
      <c r="AB2" s="28" t="s">
        <v>24</v>
      </c>
      <c r="AC2" s="29" t="s">
        <v>25</v>
      </c>
      <c r="AD2" s="29" t="s">
        <v>26</v>
      </c>
      <c r="AE2" s="29" t="s">
        <v>27</v>
      </c>
      <c r="AF2" s="29" t="s">
        <v>28</v>
      </c>
      <c r="AG2" s="30" t="s">
        <v>22</v>
      </c>
      <c r="AH2" s="28" t="s">
        <v>24</v>
      </c>
      <c r="AI2" s="29" t="s">
        <v>25</v>
      </c>
      <c r="AJ2" s="29" t="s">
        <v>26</v>
      </c>
      <c r="AK2" s="29" t="s">
        <v>27</v>
      </c>
      <c r="AL2" s="29" t="s">
        <v>28</v>
      </c>
      <c r="AM2" s="30" t="s">
        <v>22</v>
      </c>
      <c r="AN2" s="28" t="s">
        <v>24</v>
      </c>
      <c r="AO2" s="29" t="s">
        <v>25</v>
      </c>
      <c r="AP2" s="29" t="s">
        <v>26</v>
      </c>
      <c r="AQ2" s="29" t="s">
        <v>27</v>
      </c>
      <c r="AR2" s="29" t="s">
        <v>28</v>
      </c>
      <c r="AS2" s="30" t="s">
        <v>22</v>
      </c>
      <c r="AT2" s="28" t="s">
        <v>24</v>
      </c>
      <c r="AU2" s="29" t="s">
        <v>25</v>
      </c>
      <c r="AV2" s="29" t="s">
        <v>26</v>
      </c>
      <c r="AW2" s="29" t="s">
        <v>27</v>
      </c>
      <c r="AX2" s="29" t="s">
        <v>28</v>
      </c>
      <c r="AY2" s="30" t="s">
        <v>22</v>
      </c>
      <c r="AZ2" s="28" t="s">
        <v>24</v>
      </c>
      <c r="BA2" s="29" t="s">
        <v>25</v>
      </c>
      <c r="BB2" s="29" t="s">
        <v>26</v>
      </c>
      <c r="BC2" s="29" t="s">
        <v>27</v>
      </c>
      <c r="BD2" s="29" t="s">
        <v>28</v>
      </c>
      <c r="BE2" s="30" t="s">
        <v>22</v>
      </c>
      <c r="BF2" s="31"/>
      <c r="BG2" s="32"/>
      <c r="BH2" s="32"/>
      <c r="BI2" s="32"/>
      <c r="BJ2" s="32"/>
      <c r="BK2" s="32"/>
      <c r="BL2" s="32"/>
      <c r="BM2" s="32"/>
      <c r="BN2" s="32"/>
      <c r="BO2" s="32"/>
      <c r="BP2" s="32"/>
      <c r="BQ2" s="32"/>
    </row>
    <row r="3" spans="1:69" ht="15.75" customHeight="1" x14ac:dyDescent="0.25">
      <c r="A3" s="33"/>
      <c r="B3" s="34" t="s">
        <v>52</v>
      </c>
      <c r="C3" s="35" t="s">
        <v>53</v>
      </c>
      <c r="D3" s="36">
        <v>25</v>
      </c>
      <c r="E3" s="37">
        <v>184</v>
      </c>
      <c r="F3" s="37">
        <v>190</v>
      </c>
      <c r="G3" s="37">
        <v>177</v>
      </c>
      <c r="H3" s="37">
        <v>188</v>
      </c>
      <c r="I3" s="38">
        <f t="shared" ref="I3:I9" si="0">SUM(E3:H3)</f>
        <v>739</v>
      </c>
      <c r="J3" s="39">
        <v>25</v>
      </c>
      <c r="K3" s="40">
        <v>204</v>
      </c>
      <c r="L3" s="40">
        <v>183</v>
      </c>
      <c r="M3" s="40">
        <v>208</v>
      </c>
      <c r="N3" s="40">
        <v>188</v>
      </c>
      <c r="O3" s="38">
        <f t="shared" ref="O3:O9" si="1">SUM(K3:N3)</f>
        <v>783</v>
      </c>
      <c r="P3" s="39"/>
      <c r="Q3" s="40"/>
      <c r="R3" s="40"/>
      <c r="S3" s="40"/>
      <c r="T3" s="40"/>
      <c r="U3" s="38">
        <f t="shared" ref="U3:U9" si="2">SUM(Q3:T3)</f>
        <v>0</v>
      </c>
      <c r="V3" s="39"/>
      <c r="W3" s="40"/>
      <c r="X3" s="40"/>
      <c r="Y3" s="40"/>
      <c r="Z3" s="40"/>
      <c r="AA3" s="38">
        <f t="shared" ref="AA3:AA9" si="3">SUM(W3:Z3)</f>
        <v>0</v>
      </c>
      <c r="AB3" s="39">
        <v>21</v>
      </c>
      <c r="AC3" s="40">
        <v>168</v>
      </c>
      <c r="AD3" s="40">
        <v>197</v>
      </c>
      <c r="AE3" s="40">
        <v>196</v>
      </c>
      <c r="AF3" s="40">
        <v>177</v>
      </c>
      <c r="AG3" s="38">
        <f t="shared" ref="AG3:AG9" si="4">SUM(AC3:AF3)</f>
        <v>738</v>
      </c>
      <c r="AH3" s="39">
        <v>22</v>
      </c>
      <c r="AI3" s="40">
        <v>210</v>
      </c>
      <c r="AJ3" s="40">
        <v>224</v>
      </c>
      <c r="AK3" s="40">
        <v>190</v>
      </c>
      <c r="AL3" s="40">
        <v>215</v>
      </c>
      <c r="AM3" s="38">
        <f t="shared" ref="AM3:AM9" si="5">SUM(AI3:AL3)</f>
        <v>839</v>
      </c>
      <c r="AN3" s="39"/>
      <c r="AO3" s="40"/>
      <c r="AP3" s="40"/>
      <c r="AQ3" s="40"/>
      <c r="AR3" s="40"/>
      <c r="AS3" s="38">
        <f t="shared" ref="AS3:AS9" si="6">SUM(AO3:AR3)</f>
        <v>0</v>
      </c>
      <c r="AT3" s="39">
        <v>18</v>
      </c>
      <c r="AU3" s="40">
        <v>219</v>
      </c>
      <c r="AV3" s="40">
        <v>174</v>
      </c>
      <c r="AW3" s="40">
        <v>193</v>
      </c>
      <c r="AX3" s="40">
        <v>181</v>
      </c>
      <c r="AY3" s="38">
        <f t="shared" ref="AY3:AY9" si="7">SUM(AU3:AX3)</f>
        <v>767</v>
      </c>
      <c r="AZ3" s="39">
        <v>18</v>
      </c>
      <c r="BA3" s="40">
        <v>194</v>
      </c>
      <c r="BB3" s="40">
        <v>246</v>
      </c>
      <c r="BC3" s="40">
        <v>211</v>
      </c>
      <c r="BD3" s="40">
        <v>224</v>
      </c>
      <c r="BE3" s="38">
        <f t="shared" ref="BE3:BE9" si="8">SUM(BA3:BD3)</f>
        <v>875</v>
      </c>
      <c r="BF3" s="41">
        <f t="shared" ref="BF3:BF8" si="9">SUM((IF(E3&gt;0,1,0)+(IF(F3&gt;0,1,0)+(IF(G3&gt;0,1,0)+(IF(H3&gt;0,1,0))))))</f>
        <v>4</v>
      </c>
      <c r="BG3" s="17">
        <f t="shared" ref="BG3:BG8" si="10">SUM((IF(K3&gt;0,1,0)+(IF(L3&gt;0,1,0)+(IF(M3&gt;0,1,0)+(IF(N3&gt;0,1,0))))))</f>
        <v>4</v>
      </c>
      <c r="BH3" s="17">
        <f t="shared" ref="BH3:BH8" si="11">SUM((IF(Q3&gt;0,1,0)+(IF(R3&gt;0,1,0)+(IF(S3&gt;0,1,0)+(IF(T3&gt;0,1,0))))))</f>
        <v>0</v>
      </c>
      <c r="BI3" s="17">
        <f t="shared" ref="BI3:BI8" si="12">SUM((IF(W3&gt;0,1,0)+(IF(X3&gt;0,1,0)+(IF(Y3&gt;0,1,0)+(IF(Z3&gt;0,1,0))))))</f>
        <v>0</v>
      </c>
      <c r="BJ3" s="17">
        <f t="shared" ref="BJ3:BJ8" si="13">SUM((IF(AC3&gt;0,1,0)+(IF(AD3&gt;0,1,0)+(IF(AE3&gt;0,1,0)+(IF(AF3&gt;0,1,0))))))</f>
        <v>4</v>
      </c>
      <c r="BK3" s="17">
        <f t="shared" ref="BK3:BK8" si="14">SUM((IF(AI3&gt;0,1,0)+(IF(AJ3&gt;0,1,0)+(IF(AK3&gt;0,1,0)+(IF(AL3&gt;0,1,0))))))</f>
        <v>4</v>
      </c>
      <c r="BL3" s="17">
        <f t="shared" ref="BL3:BL8" si="15">SUM((IF(AO3&gt;0,1,0)+(IF(AP3&gt;0,1,0)+(IF(AQ3&gt;0,1,0)+(IF(AR3&gt;0,1,0))))))</f>
        <v>0</v>
      </c>
      <c r="BM3" s="17">
        <f t="shared" ref="BM3:BM8" si="16">SUM((IF(AU3&gt;0,1,0)+(IF(AV3&gt;0,1,0)+(IF(AW3&gt;0,1,0)+(IF(AX3&gt;0,1,0))))))</f>
        <v>4</v>
      </c>
      <c r="BN3" s="17">
        <f t="shared" ref="BN3:BN8" si="17">SUM((IF(BA3&gt;0,1,0)+(IF(BB3&gt;0,1,0)+(IF(BC3&gt;0,1,0)+(IF(BD3&gt;0,1,0))))))</f>
        <v>4</v>
      </c>
      <c r="BO3" s="17">
        <f t="shared" ref="BO3:BO8" si="18">SUM(BF3:BN3)</f>
        <v>24</v>
      </c>
      <c r="BP3" s="17">
        <f>I3+O3+U3+AA3+AG3+AM3+AS3+AY3+BE3</f>
        <v>4741</v>
      </c>
      <c r="BQ3" s="17">
        <f t="shared" ref="BQ3:BQ8" si="19">BP3/BO3</f>
        <v>197.54166666666666</v>
      </c>
    </row>
    <row r="4" spans="1:69" ht="15.75" customHeight="1" x14ac:dyDescent="0.25">
      <c r="A4" s="33"/>
      <c r="B4" s="34" t="s">
        <v>54</v>
      </c>
      <c r="C4" s="35" t="s">
        <v>55</v>
      </c>
      <c r="D4" s="36">
        <v>37</v>
      </c>
      <c r="E4" s="37">
        <v>146</v>
      </c>
      <c r="F4" s="37">
        <v>177</v>
      </c>
      <c r="G4" s="37">
        <v>170</v>
      </c>
      <c r="H4" s="37">
        <v>175</v>
      </c>
      <c r="I4" s="38">
        <f t="shared" si="0"/>
        <v>668</v>
      </c>
      <c r="J4" s="39"/>
      <c r="K4" s="40"/>
      <c r="L4" s="40"/>
      <c r="M4" s="40"/>
      <c r="N4" s="40"/>
      <c r="O4" s="38">
        <f t="shared" si="1"/>
        <v>0</v>
      </c>
      <c r="P4" s="39">
        <v>37</v>
      </c>
      <c r="Q4" s="40">
        <v>170</v>
      </c>
      <c r="R4" s="40">
        <v>191</v>
      </c>
      <c r="S4" s="40">
        <v>154</v>
      </c>
      <c r="T4" s="40">
        <v>155</v>
      </c>
      <c r="U4" s="38">
        <f t="shared" si="2"/>
        <v>670</v>
      </c>
      <c r="V4" s="39">
        <v>37</v>
      </c>
      <c r="W4" s="40">
        <v>212</v>
      </c>
      <c r="X4" s="40">
        <v>172</v>
      </c>
      <c r="Y4" s="40">
        <v>161</v>
      </c>
      <c r="Z4" s="40">
        <v>199</v>
      </c>
      <c r="AA4" s="38">
        <f t="shared" si="3"/>
        <v>744</v>
      </c>
      <c r="AB4" s="39"/>
      <c r="AC4" s="40"/>
      <c r="AD4" s="40"/>
      <c r="AE4" s="40"/>
      <c r="AF4" s="40"/>
      <c r="AG4" s="38">
        <f t="shared" si="4"/>
        <v>0</v>
      </c>
      <c r="AH4" s="39">
        <v>32</v>
      </c>
      <c r="AI4" s="40">
        <v>166</v>
      </c>
      <c r="AJ4" s="40">
        <v>178</v>
      </c>
      <c r="AK4" s="40">
        <v>164</v>
      </c>
      <c r="AL4" s="40">
        <v>175</v>
      </c>
      <c r="AM4" s="38">
        <f t="shared" si="5"/>
        <v>683</v>
      </c>
      <c r="AN4" s="39">
        <v>33</v>
      </c>
      <c r="AO4" s="40">
        <v>205</v>
      </c>
      <c r="AP4" s="40">
        <v>193</v>
      </c>
      <c r="AQ4" s="40">
        <v>165</v>
      </c>
      <c r="AR4" s="40">
        <v>162</v>
      </c>
      <c r="AS4" s="38">
        <f t="shared" si="6"/>
        <v>725</v>
      </c>
      <c r="AT4" s="39"/>
      <c r="AU4" s="40"/>
      <c r="AV4" s="40"/>
      <c r="AW4" s="40"/>
      <c r="AX4" s="40"/>
      <c r="AY4" s="38">
        <f t="shared" si="7"/>
        <v>0</v>
      </c>
      <c r="AZ4" s="39">
        <v>32</v>
      </c>
      <c r="BA4" s="40">
        <v>185</v>
      </c>
      <c r="BB4" s="40">
        <v>184</v>
      </c>
      <c r="BC4" s="40">
        <v>243</v>
      </c>
      <c r="BD4" s="40">
        <v>191</v>
      </c>
      <c r="BE4" s="38">
        <f t="shared" si="8"/>
        <v>803</v>
      </c>
      <c r="BF4" s="41">
        <f t="shared" si="9"/>
        <v>4</v>
      </c>
      <c r="BG4" s="17">
        <f t="shared" si="10"/>
        <v>0</v>
      </c>
      <c r="BH4" s="17">
        <f t="shared" si="11"/>
        <v>4</v>
      </c>
      <c r="BI4" s="17">
        <f t="shared" si="12"/>
        <v>4</v>
      </c>
      <c r="BJ4" s="17">
        <f t="shared" si="13"/>
        <v>0</v>
      </c>
      <c r="BK4" s="17">
        <f t="shared" si="14"/>
        <v>4</v>
      </c>
      <c r="BL4" s="17">
        <f t="shared" si="15"/>
        <v>4</v>
      </c>
      <c r="BM4" s="17">
        <f t="shared" si="16"/>
        <v>0</v>
      </c>
      <c r="BN4" s="17">
        <f t="shared" si="17"/>
        <v>4</v>
      </c>
      <c r="BO4" s="17">
        <f t="shared" si="18"/>
        <v>24</v>
      </c>
      <c r="BP4" s="17">
        <f t="shared" ref="BP4:BP11" si="20">I4+O4+U4+AA4+AG4+AM4+AS4+AY4+BE4</f>
        <v>4293</v>
      </c>
      <c r="BQ4" s="17">
        <f t="shared" si="19"/>
        <v>178.875</v>
      </c>
    </row>
    <row r="5" spans="1:69" ht="15.75" customHeight="1" x14ac:dyDescent="0.25">
      <c r="A5" s="33"/>
      <c r="B5" s="42" t="s">
        <v>92</v>
      </c>
      <c r="C5" s="43" t="s">
        <v>93</v>
      </c>
      <c r="D5" s="39"/>
      <c r="E5" s="40"/>
      <c r="F5" s="40"/>
      <c r="G5" s="40"/>
      <c r="H5" s="40"/>
      <c r="I5" s="38">
        <f t="shared" si="0"/>
        <v>0</v>
      </c>
      <c r="J5" s="39">
        <v>26</v>
      </c>
      <c r="K5" s="40">
        <v>157</v>
      </c>
      <c r="L5" s="40">
        <v>230</v>
      </c>
      <c r="M5" s="40">
        <v>186</v>
      </c>
      <c r="N5" s="40">
        <v>158</v>
      </c>
      <c r="O5" s="38">
        <f t="shared" si="1"/>
        <v>731</v>
      </c>
      <c r="P5" s="39">
        <v>26</v>
      </c>
      <c r="Q5" s="40">
        <v>169</v>
      </c>
      <c r="R5" s="40">
        <v>202</v>
      </c>
      <c r="S5" s="40">
        <v>180</v>
      </c>
      <c r="T5" s="40">
        <v>184</v>
      </c>
      <c r="U5" s="38">
        <f t="shared" si="2"/>
        <v>735</v>
      </c>
      <c r="V5" s="39">
        <v>25</v>
      </c>
      <c r="W5" s="40">
        <v>202</v>
      </c>
      <c r="X5" s="40">
        <v>168</v>
      </c>
      <c r="Y5" s="40">
        <v>173</v>
      </c>
      <c r="Z5" s="40">
        <v>256</v>
      </c>
      <c r="AA5" s="38">
        <f t="shared" si="3"/>
        <v>799</v>
      </c>
      <c r="AB5" s="39">
        <v>22</v>
      </c>
      <c r="AC5" s="40">
        <v>169</v>
      </c>
      <c r="AD5" s="40">
        <v>158</v>
      </c>
      <c r="AE5" s="40">
        <v>155</v>
      </c>
      <c r="AF5" s="40">
        <v>204</v>
      </c>
      <c r="AG5" s="38">
        <f t="shared" si="4"/>
        <v>686</v>
      </c>
      <c r="AH5" s="39"/>
      <c r="AI5" s="40"/>
      <c r="AJ5" s="40"/>
      <c r="AK5" s="40"/>
      <c r="AL5" s="40"/>
      <c r="AM5" s="38">
        <f t="shared" si="5"/>
        <v>0</v>
      </c>
      <c r="AN5" s="39">
        <v>25</v>
      </c>
      <c r="AO5" s="40">
        <v>212</v>
      </c>
      <c r="AP5" s="40">
        <v>220</v>
      </c>
      <c r="AQ5" s="40">
        <v>190</v>
      </c>
      <c r="AR5" s="40">
        <v>124</v>
      </c>
      <c r="AS5" s="38">
        <f t="shared" si="6"/>
        <v>746</v>
      </c>
      <c r="AT5" s="39">
        <v>25</v>
      </c>
      <c r="AU5" s="40">
        <v>203</v>
      </c>
      <c r="AV5" s="40">
        <v>213</v>
      </c>
      <c r="AW5" s="40">
        <v>209</v>
      </c>
      <c r="AX5" s="40">
        <v>188</v>
      </c>
      <c r="AY5" s="38">
        <f t="shared" si="7"/>
        <v>813</v>
      </c>
      <c r="AZ5" s="39"/>
      <c r="BA5" s="40"/>
      <c r="BB5" s="40"/>
      <c r="BC5" s="40"/>
      <c r="BD5" s="40"/>
      <c r="BE5" s="38">
        <f t="shared" si="8"/>
        <v>0</v>
      </c>
      <c r="BF5" s="41">
        <f t="shared" si="9"/>
        <v>0</v>
      </c>
      <c r="BG5" s="17">
        <f t="shared" si="10"/>
        <v>4</v>
      </c>
      <c r="BH5" s="17">
        <f t="shared" si="11"/>
        <v>4</v>
      </c>
      <c r="BI5" s="17">
        <f t="shared" si="12"/>
        <v>4</v>
      </c>
      <c r="BJ5" s="17">
        <f t="shared" si="13"/>
        <v>4</v>
      </c>
      <c r="BK5" s="17">
        <f t="shared" si="14"/>
        <v>0</v>
      </c>
      <c r="BL5" s="17">
        <f t="shared" si="15"/>
        <v>4</v>
      </c>
      <c r="BM5" s="17">
        <f t="shared" si="16"/>
        <v>4</v>
      </c>
      <c r="BN5" s="17">
        <f t="shared" si="17"/>
        <v>0</v>
      </c>
      <c r="BO5" s="17">
        <f t="shared" si="18"/>
        <v>24</v>
      </c>
      <c r="BP5" s="17">
        <f t="shared" si="20"/>
        <v>4510</v>
      </c>
      <c r="BQ5" s="19">
        <f t="shared" si="19"/>
        <v>187.91666666666666</v>
      </c>
    </row>
    <row r="6" spans="1:69" ht="15.75" customHeight="1" x14ac:dyDescent="0.25">
      <c r="A6" s="33"/>
      <c r="B6" s="42">
        <v>4</v>
      </c>
      <c r="C6" s="43"/>
      <c r="D6" s="39"/>
      <c r="E6" s="40"/>
      <c r="F6" s="40"/>
      <c r="G6" s="40"/>
      <c r="H6" s="40"/>
      <c r="I6" s="38">
        <f t="shared" si="0"/>
        <v>0</v>
      </c>
      <c r="J6" s="39"/>
      <c r="K6" s="40"/>
      <c r="L6" s="40"/>
      <c r="M6" s="40"/>
      <c r="N6" s="40"/>
      <c r="O6" s="38">
        <f t="shared" si="1"/>
        <v>0</v>
      </c>
      <c r="P6" s="39"/>
      <c r="Q6" s="40"/>
      <c r="R6" s="40"/>
      <c r="S6" s="40"/>
      <c r="T6" s="40"/>
      <c r="U6" s="38">
        <f t="shared" si="2"/>
        <v>0</v>
      </c>
      <c r="V6" s="39"/>
      <c r="W6" s="40"/>
      <c r="X6" s="40"/>
      <c r="Y6" s="40"/>
      <c r="Z6" s="40"/>
      <c r="AA6" s="38">
        <f t="shared" si="3"/>
        <v>0</v>
      </c>
      <c r="AB6" s="39"/>
      <c r="AC6" s="40"/>
      <c r="AD6" s="40"/>
      <c r="AE6" s="40"/>
      <c r="AF6" s="40"/>
      <c r="AG6" s="38">
        <f t="shared" si="4"/>
        <v>0</v>
      </c>
      <c r="AH6" s="39"/>
      <c r="AI6" s="40"/>
      <c r="AJ6" s="40"/>
      <c r="AK6" s="40"/>
      <c r="AL6" s="40"/>
      <c r="AM6" s="38">
        <f t="shared" si="5"/>
        <v>0</v>
      </c>
      <c r="AN6" s="39"/>
      <c r="AO6" s="40"/>
      <c r="AP6" s="40"/>
      <c r="AQ6" s="40"/>
      <c r="AR6" s="40"/>
      <c r="AS6" s="38">
        <f t="shared" si="6"/>
        <v>0</v>
      </c>
      <c r="AT6" s="39"/>
      <c r="AU6" s="40"/>
      <c r="AV6" s="40"/>
      <c r="AW6" s="40"/>
      <c r="AX6" s="40"/>
      <c r="AY6" s="38">
        <f t="shared" si="7"/>
        <v>0</v>
      </c>
      <c r="AZ6" s="39"/>
      <c r="BA6" s="40"/>
      <c r="BB6" s="40"/>
      <c r="BC6" s="40"/>
      <c r="BD6" s="40"/>
      <c r="BE6" s="38">
        <f t="shared" si="8"/>
        <v>0</v>
      </c>
      <c r="BF6" s="41">
        <f t="shared" si="9"/>
        <v>0</v>
      </c>
      <c r="BG6" s="17">
        <f t="shared" si="10"/>
        <v>0</v>
      </c>
      <c r="BH6" s="17">
        <f t="shared" si="11"/>
        <v>0</v>
      </c>
      <c r="BI6" s="17">
        <f t="shared" si="12"/>
        <v>0</v>
      </c>
      <c r="BJ6" s="17">
        <f t="shared" si="13"/>
        <v>0</v>
      </c>
      <c r="BK6" s="17">
        <f t="shared" si="14"/>
        <v>0</v>
      </c>
      <c r="BL6" s="17">
        <f t="shared" si="15"/>
        <v>0</v>
      </c>
      <c r="BM6" s="17">
        <f t="shared" si="16"/>
        <v>0</v>
      </c>
      <c r="BN6" s="17">
        <f t="shared" si="17"/>
        <v>0</v>
      </c>
      <c r="BO6" s="17">
        <f t="shared" si="18"/>
        <v>0</v>
      </c>
      <c r="BP6" s="17">
        <f t="shared" si="20"/>
        <v>0</v>
      </c>
      <c r="BQ6" s="19" t="e">
        <f t="shared" si="19"/>
        <v>#DIV/0!</v>
      </c>
    </row>
    <row r="7" spans="1:69" ht="15.75" customHeight="1" x14ac:dyDescent="0.25">
      <c r="A7" s="33"/>
      <c r="B7" s="42">
        <v>5</v>
      </c>
      <c r="C7" s="43"/>
      <c r="D7" s="39"/>
      <c r="E7" s="40"/>
      <c r="F7" s="40"/>
      <c r="G7" s="40"/>
      <c r="H7" s="40"/>
      <c r="I7" s="38">
        <f t="shared" si="0"/>
        <v>0</v>
      </c>
      <c r="J7" s="39"/>
      <c r="K7" s="40"/>
      <c r="L7" s="40"/>
      <c r="M7" s="40"/>
      <c r="N7" s="40"/>
      <c r="O7" s="38">
        <f t="shared" si="1"/>
        <v>0</v>
      </c>
      <c r="P7" s="39"/>
      <c r="Q7" s="40"/>
      <c r="R7" s="40"/>
      <c r="S7" s="40"/>
      <c r="T7" s="40"/>
      <c r="U7" s="38">
        <f t="shared" si="2"/>
        <v>0</v>
      </c>
      <c r="V7" s="39"/>
      <c r="W7" s="40"/>
      <c r="X7" s="40"/>
      <c r="Y7" s="40"/>
      <c r="Z7" s="40"/>
      <c r="AA7" s="38">
        <f t="shared" si="3"/>
        <v>0</v>
      </c>
      <c r="AB7" s="39"/>
      <c r="AC7" s="40"/>
      <c r="AD7" s="40"/>
      <c r="AE7" s="40"/>
      <c r="AF7" s="40"/>
      <c r="AG7" s="38">
        <f t="shared" si="4"/>
        <v>0</v>
      </c>
      <c r="AH7" s="39"/>
      <c r="AI7" s="40"/>
      <c r="AJ7" s="40"/>
      <c r="AK7" s="40"/>
      <c r="AL7" s="40"/>
      <c r="AM7" s="38">
        <f t="shared" si="5"/>
        <v>0</v>
      </c>
      <c r="AN7" s="39"/>
      <c r="AO7" s="40"/>
      <c r="AP7" s="40"/>
      <c r="AQ7" s="40"/>
      <c r="AR7" s="40"/>
      <c r="AS7" s="38">
        <f t="shared" si="6"/>
        <v>0</v>
      </c>
      <c r="AT7" s="39"/>
      <c r="AU7" s="40"/>
      <c r="AV7" s="40"/>
      <c r="AW7" s="40"/>
      <c r="AX7" s="40"/>
      <c r="AY7" s="38">
        <f t="shared" si="7"/>
        <v>0</v>
      </c>
      <c r="AZ7" s="39"/>
      <c r="BA7" s="40"/>
      <c r="BB7" s="40"/>
      <c r="BC7" s="40"/>
      <c r="BD7" s="40"/>
      <c r="BE7" s="38">
        <f t="shared" si="8"/>
        <v>0</v>
      </c>
      <c r="BF7" s="41">
        <f t="shared" si="9"/>
        <v>0</v>
      </c>
      <c r="BG7" s="17">
        <f t="shared" si="10"/>
        <v>0</v>
      </c>
      <c r="BH7" s="17">
        <f t="shared" si="11"/>
        <v>0</v>
      </c>
      <c r="BI7" s="17">
        <f t="shared" si="12"/>
        <v>0</v>
      </c>
      <c r="BJ7" s="17">
        <f t="shared" si="13"/>
        <v>0</v>
      </c>
      <c r="BK7" s="17">
        <f t="shared" si="14"/>
        <v>0</v>
      </c>
      <c r="BL7" s="17">
        <f t="shared" si="15"/>
        <v>0</v>
      </c>
      <c r="BM7" s="17">
        <f t="shared" si="16"/>
        <v>0</v>
      </c>
      <c r="BN7" s="17">
        <f t="shared" si="17"/>
        <v>0</v>
      </c>
      <c r="BO7" s="17">
        <f t="shared" si="18"/>
        <v>0</v>
      </c>
      <c r="BP7" s="17">
        <f t="shared" si="20"/>
        <v>0</v>
      </c>
      <c r="BQ7" s="19" t="e">
        <f t="shared" si="19"/>
        <v>#DIV/0!</v>
      </c>
    </row>
    <row r="8" spans="1:69" ht="17.45" customHeight="1" x14ac:dyDescent="0.25">
      <c r="A8" s="33"/>
      <c r="B8" s="42">
        <v>6</v>
      </c>
      <c r="C8" s="43"/>
      <c r="D8" s="39"/>
      <c r="E8" s="40"/>
      <c r="F8" s="40"/>
      <c r="G8" s="40"/>
      <c r="H8" s="40"/>
      <c r="I8" s="38">
        <f t="shared" si="0"/>
        <v>0</v>
      </c>
      <c r="J8" s="39"/>
      <c r="K8" s="40"/>
      <c r="L8" s="40"/>
      <c r="M8" s="40"/>
      <c r="N8" s="40"/>
      <c r="O8" s="38">
        <f t="shared" si="1"/>
        <v>0</v>
      </c>
      <c r="P8" s="39"/>
      <c r="Q8" s="40"/>
      <c r="R8" s="40"/>
      <c r="S8" s="40"/>
      <c r="T8" s="40"/>
      <c r="U8" s="38">
        <f t="shared" si="2"/>
        <v>0</v>
      </c>
      <c r="V8" s="39"/>
      <c r="W8" s="40"/>
      <c r="X8" s="40"/>
      <c r="Y8" s="40"/>
      <c r="Z8" s="40"/>
      <c r="AA8" s="38">
        <f t="shared" si="3"/>
        <v>0</v>
      </c>
      <c r="AB8" s="39"/>
      <c r="AC8" s="40"/>
      <c r="AD8" s="40"/>
      <c r="AE8" s="40"/>
      <c r="AF8" s="40"/>
      <c r="AG8" s="38">
        <f t="shared" si="4"/>
        <v>0</v>
      </c>
      <c r="AH8" s="39"/>
      <c r="AI8" s="40"/>
      <c r="AJ8" s="40"/>
      <c r="AK8" s="40"/>
      <c r="AL8" s="40"/>
      <c r="AM8" s="38">
        <f t="shared" si="5"/>
        <v>0</v>
      </c>
      <c r="AN8" s="39"/>
      <c r="AO8" s="40"/>
      <c r="AP8" s="40"/>
      <c r="AQ8" s="40"/>
      <c r="AR8" s="40"/>
      <c r="AS8" s="38">
        <f t="shared" si="6"/>
        <v>0</v>
      </c>
      <c r="AT8" s="39"/>
      <c r="AU8" s="40"/>
      <c r="AV8" s="40"/>
      <c r="AW8" s="40"/>
      <c r="AX8" s="40"/>
      <c r="AY8" s="38">
        <f t="shared" si="7"/>
        <v>0</v>
      </c>
      <c r="AZ8" s="39"/>
      <c r="BA8" s="40"/>
      <c r="BB8" s="40"/>
      <c r="BC8" s="40"/>
      <c r="BD8" s="40"/>
      <c r="BE8" s="38">
        <f t="shared" si="8"/>
        <v>0</v>
      </c>
      <c r="BF8" s="41">
        <f t="shared" si="9"/>
        <v>0</v>
      </c>
      <c r="BG8" s="17">
        <f t="shared" si="10"/>
        <v>0</v>
      </c>
      <c r="BH8" s="17">
        <f t="shared" si="11"/>
        <v>0</v>
      </c>
      <c r="BI8" s="17">
        <f t="shared" si="12"/>
        <v>0</v>
      </c>
      <c r="BJ8" s="17">
        <f t="shared" si="13"/>
        <v>0</v>
      </c>
      <c r="BK8" s="17">
        <f t="shared" si="14"/>
        <v>0</v>
      </c>
      <c r="BL8" s="17">
        <f t="shared" si="15"/>
        <v>0</v>
      </c>
      <c r="BM8" s="17">
        <f t="shared" si="16"/>
        <v>0</v>
      </c>
      <c r="BN8" s="17">
        <f t="shared" si="17"/>
        <v>0</v>
      </c>
      <c r="BO8" s="17">
        <f t="shared" si="18"/>
        <v>0</v>
      </c>
      <c r="BP8" s="17">
        <f t="shared" si="20"/>
        <v>0</v>
      </c>
      <c r="BQ8" s="19" t="e">
        <f t="shared" si="19"/>
        <v>#DIV/0!</v>
      </c>
    </row>
    <row r="9" spans="1:69" ht="9" hidden="1" customHeight="1" x14ac:dyDescent="0.25">
      <c r="A9" s="44"/>
      <c r="B9" s="45" t="s">
        <v>29</v>
      </c>
      <c r="C9" s="46"/>
      <c r="D9" s="47"/>
      <c r="E9" s="48"/>
      <c r="F9" s="48"/>
      <c r="G9" s="48"/>
      <c r="H9" s="48"/>
      <c r="I9" s="49">
        <f t="shared" si="0"/>
        <v>0</v>
      </c>
      <c r="J9" s="47"/>
      <c r="K9" s="48"/>
      <c r="L9" s="48"/>
      <c r="M9" s="48"/>
      <c r="N9" s="48"/>
      <c r="O9" s="49">
        <f t="shared" si="1"/>
        <v>0</v>
      </c>
      <c r="P9" s="47"/>
      <c r="Q9" s="48"/>
      <c r="R9" s="48"/>
      <c r="S9" s="48"/>
      <c r="T9" s="48"/>
      <c r="U9" s="49">
        <f t="shared" si="2"/>
        <v>0</v>
      </c>
      <c r="V9" s="47"/>
      <c r="W9" s="48"/>
      <c r="X9" s="48"/>
      <c r="Y9" s="48"/>
      <c r="Z9" s="48"/>
      <c r="AA9" s="49">
        <f t="shared" si="3"/>
        <v>0</v>
      </c>
      <c r="AB9" s="47"/>
      <c r="AC9" s="48"/>
      <c r="AD9" s="48"/>
      <c r="AE9" s="48"/>
      <c r="AF9" s="48"/>
      <c r="AG9" s="49">
        <f t="shared" si="4"/>
        <v>0</v>
      </c>
      <c r="AH9" s="47"/>
      <c r="AI9" s="48"/>
      <c r="AJ9" s="48"/>
      <c r="AK9" s="48"/>
      <c r="AL9" s="48"/>
      <c r="AM9" s="49">
        <f t="shared" si="5"/>
        <v>0</v>
      </c>
      <c r="AN9" s="47"/>
      <c r="AO9" s="48"/>
      <c r="AP9" s="48"/>
      <c r="AQ9" s="48"/>
      <c r="AR9" s="48"/>
      <c r="AS9" s="49">
        <f t="shared" si="6"/>
        <v>0</v>
      </c>
      <c r="AT9" s="47"/>
      <c r="AU9" s="48"/>
      <c r="AV9" s="48"/>
      <c r="AW9" s="48"/>
      <c r="AX9" s="48"/>
      <c r="AY9" s="49">
        <f t="shared" si="7"/>
        <v>0</v>
      </c>
      <c r="AZ9" s="47"/>
      <c r="BA9" s="48"/>
      <c r="BB9" s="48"/>
      <c r="BC9" s="48"/>
      <c r="BD9" s="48"/>
      <c r="BE9" s="49">
        <f t="shared" si="8"/>
        <v>0</v>
      </c>
      <c r="BF9" s="50"/>
      <c r="BG9" s="51"/>
      <c r="BH9" s="51"/>
      <c r="BI9" s="51"/>
      <c r="BJ9" s="51"/>
      <c r="BK9" s="51"/>
      <c r="BL9" s="51"/>
      <c r="BM9" s="51"/>
      <c r="BN9" s="51"/>
      <c r="BO9" s="51"/>
      <c r="BP9" s="17">
        <f t="shared" si="20"/>
        <v>0</v>
      </c>
      <c r="BQ9" s="51"/>
    </row>
    <row r="10" spans="1:69" ht="17.45" customHeight="1" x14ac:dyDescent="0.25">
      <c r="A10" s="33"/>
      <c r="B10" s="34" t="s">
        <v>30</v>
      </c>
      <c r="C10" s="43"/>
      <c r="D10" s="39"/>
      <c r="E10" s="37">
        <f>SUM(E3:E9)</f>
        <v>330</v>
      </c>
      <c r="F10" s="37">
        <f>SUM(F3:F9)</f>
        <v>367</v>
      </c>
      <c r="G10" s="37">
        <f>SUM(G3:G9)</f>
        <v>347</v>
      </c>
      <c r="H10" s="37">
        <f>SUM(H3:H9)</f>
        <v>363</v>
      </c>
      <c r="I10" s="38">
        <f>SUM(I3:I9)</f>
        <v>1407</v>
      </c>
      <c r="J10" s="39"/>
      <c r="K10" s="37">
        <f>SUM(K3:K9)</f>
        <v>361</v>
      </c>
      <c r="L10" s="37">
        <f>SUM(L3:L9)</f>
        <v>413</v>
      </c>
      <c r="M10" s="37">
        <f>SUM(M3:M9)</f>
        <v>394</v>
      </c>
      <c r="N10" s="37">
        <f>SUM(N3:N9)</f>
        <v>346</v>
      </c>
      <c r="O10" s="38">
        <f>SUM(O3:O9)</f>
        <v>1514</v>
      </c>
      <c r="P10" s="39"/>
      <c r="Q10" s="37">
        <f>SUM(Q3:Q9)</f>
        <v>339</v>
      </c>
      <c r="R10" s="37">
        <f>SUM(R3:R9)</f>
        <v>393</v>
      </c>
      <c r="S10" s="37">
        <f>SUM(S3:S9)</f>
        <v>334</v>
      </c>
      <c r="T10" s="37">
        <f>SUM(T3:T9)</f>
        <v>339</v>
      </c>
      <c r="U10" s="38">
        <f>SUM(U3:U9)</f>
        <v>1405</v>
      </c>
      <c r="V10" s="39"/>
      <c r="W10" s="37">
        <f>SUM(W3:W9)</f>
        <v>414</v>
      </c>
      <c r="X10" s="37">
        <f>SUM(X3:X9)</f>
        <v>340</v>
      </c>
      <c r="Y10" s="37">
        <f>SUM(Y3:Y9)</f>
        <v>334</v>
      </c>
      <c r="Z10" s="37">
        <f>SUM(Z3:Z9)</f>
        <v>455</v>
      </c>
      <c r="AA10" s="38">
        <f>SUM(AA3:AA9)</f>
        <v>1543</v>
      </c>
      <c r="AB10" s="39"/>
      <c r="AC10" s="37">
        <f>SUM(AC3:AC9)</f>
        <v>337</v>
      </c>
      <c r="AD10" s="37">
        <f>SUM(AD3:AD9)</f>
        <v>355</v>
      </c>
      <c r="AE10" s="37">
        <f>SUM(AE3:AE9)</f>
        <v>351</v>
      </c>
      <c r="AF10" s="37">
        <f>SUM(AF3:AF9)</f>
        <v>381</v>
      </c>
      <c r="AG10" s="38">
        <f>SUM(AG3:AG9)</f>
        <v>1424</v>
      </c>
      <c r="AH10" s="39"/>
      <c r="AI10" s="37">
        <f>SUM(AI3:AI9)</f>
        <v>376</v>
      </c>
      <c r="AJ10" s="37">
        <f>SUM(AJ3:AJ9)</f>
        <v>402</v>
      </c>
      <c r="AK10" s="37">
        <f>SUM(AK3:AK9)</f>
        <v>354</v>
      </c>
      <c r="AL10" s="37">
        <f>SUM(AL3:AL9)</f>
        <v>390</v>
      </c>
      <c r="AM10" s="38">
        <f>SUM(AM3:AM9)</f>
        <v>1522</v>
      </c>
      <c r="AN10" s="39"/>
      <c r="AO10" s="37">
        <f>SUM(AO3:AO9)</f>
        <v>417</v>
      </c>
      <c r="AP10" s="37">
        <f>SUM(AP3:AP9)</f>
        <v>413</v>
      </c>
      <c r="AQ10" s="37">
        <f>SUM(AQ3:AQ9)</f>
        <v>355</v>
      </c>
      <c r="AR10" s="37">
        <f>SUM(AR3:AR9)</f>
        <v>286</v>
      </c>
      <c r="AS10" s="38">
        <f>SUM(AS3:AS9)</f>
        <v>1471</v>
      </c>
      <c r="AT10" s="39"/>
      <c r="AU10" s="37">
        <f>SUM(AU3:AU9)</f>
        <v>422</v>
      </c>
      <c r="AV10" s="37">
        <f>SUM(AV3:AV9)</f>
        <v>387</v>
      </c>
      <c r="AW10" s="37">
        <f>SUM(AW3:AW9)</f>
        <v>402</v>
      </c>
      <c r="AX10" s="37">
        <f>SUM(AX3:AX9)</f>
        <v>369</v>
      </c>
      <c r="AY10" s="38">
        <f>SUM(AY3:AY9)</f>
        <v>1580</v>
      </c>
      <c r="AZ10" s="39"/>
      <c r="BA10" s="37">
        <f>SUM(BA3:BA9)</f>
        <v>379</v>
      </c>
      <c r="BB10" s="37">
        <f>SUM(BB3:BB9)</f>
        <v>430</v>
      </c>
      <c r="BC10" s="37">
        <f>SUM(BC3:BC9)</f>
        <v>454</v>
      </c>
      <c r="BD10" s="37">
        <f>SUM(BD3:BD9)</f>
        <v>415</v>
      </c>
      <c r="BE10" s="38">
        <f>SUM(BE3:BE9)</f>
        <v>1678</v>
      </c>
      <c r="BF10" s="41">
        <f>SUM((IF(E10&gt;0,1,0)+(IF(F10&gt;0,1,0)+(IF(G10&gt;0,1,0)+(IF(H10&gt;0,1,0))))))</f>
        <v>4</v>
      </c>
      <c r="BG10" s="17">
        <f>SUM((IF(K10&gt;0,1,0)+(IF(L10&gt;0,1,0)+(IF(M10&gt;0,1,0)+(IF(N10&gt;0,1,0))))))</f>
        <v>4</v>
      </c>
      <c r="BH10" s="17">
        <f>SUM((IF(Q10&gt;0,1,0)+(IF(R10&gt;0,1,0)+(IF(S10&gt;0,1,0)+(IF(T10&gt;0,1,0))))))</f>
        <v>4</v>
      </c>
      <c r="BI10" s="17">
        <f>SUM((IF(W10&gt;0,1,0)+(IF(X10&gt;0,1,0)+(IF(Y10&gt;0,1,0)+(IF(Z10&gt;0,1,0))))))</f>
        <v>4</v>
      </c>
      <c r="BJ10" s="17">
        <f>SUM((IF(AC10&gt;0,1,0)+(IF(AD10&gt;0,1,0)+(IF(AE10&gt;0,1,0)+(IF(AF10&gt;0,1,0))))))</f>
        <v>4</v>
      </c>
      <c r="BK10" s="17">
        <f>SUM((IF(AI10&gt;0,1,0)+(IF(AJ10&gt;0,1,0)+(IF(AK10&gt;0,1,0)+(IF(AL10&gt;0,1,0))))))</f>
        <v>4</v>
      </c>
      <c r="BL10" s="17">
        <f>SUM((IF(AO10&gt;0,1,0)+(IF(AP10&gt;0,1,0)+(IF(AQ10&gt;0,1,0)+(IF(AR10&gt;0,1,0))))))</f>
        <v>4</v>
      </c>
      <c r="BM10" s="17">
        <f>SUM((IF(AU10&gt;0,1,0)+(IF(AV10&gt;0,1,0)+(IF(AW10&gt;0,1,0)+(IF(AX10&gt;0,1,0))))))</f>
        <v>4</v>
      </c>
      <c r="BN10" s="17">
        <f>SUM((IF(BA10&gt;0,1,0)+(IF(BB10&gt;0,1,0)+(IF(BC10&gt;0,1,0)+(IF(BD10&gt;0,1,0))))))</f>
        <v>4</v>
      </c>
      <c r="BO10" s="17">
        <f>SUM(BF10:BN10)</f>
        <v>36</v>
      </c>
      <c r="BP10" s="17">
        <f t="shared" si="20"/>
        <v>13544</v>
      </c>
      <c r="BQ10" s="17">
        <f>BP10/BO10</f>
        <v>376.22222222222223</v>
      </c>
    </row>
    <row r="11" spans="1:69" ht="15.75" customHeight="1" x14ac:dyDescent="0.25">
      <c r="A11" s="33"/>
      <c r="B11" s="34" t="s">
        <v>31</v>
      </c>
      <c r="C11" s="43"/>
      <c r="D11" s="36">
        <f>SUM(D3:D8)</f>
        <v>62</v>
      </c>
      <c r="E11" s="37">
        <f>E10+$D$11-E9</f>
        <v>392</v>
      </c>
      <c r="F11" s="37">
        <f>F10+$D$11-F9</f>
        <v>429</v>
      </c>
      <c r="G11" s="37">
        <f>G10+$D$11-G9</f>
        <v>409</v>
      </c>
      <c r="H11" s="37">
        <f>H10+$D$11-H9</f>
        <v>425</v>
      </c>
      <c r="I11" s="38">
        <f>SUM(E11:H11)</f>
        <v>1655</v>
      </c>
      <c r="J11" s="36">
        <f>SUM(J3:J8)</f>
        <v>51</v>
      </c>
      <c r="K11" s="37">
        <f>K10+$J$11-K9</f>
        <v>412</v>
      </c>
      <c r="L11" s="37">
        <f>L10+$J$11-L9</f>
        <v>464</v>
      </c>
      <c r="M11" s="37">
        <f>M10+$J$11-M9</f>
        <v>445</v>
      </c>
      <c r="N11" s="37">
        <f>N10+$J$11-N9</f>
        <v>397</v>
      </c>
      <c r="O11" s="38">
        <f>SUM(K11:N11)</f>
        <v>1718</v>
      </c>
      <c r="P11" s="36">
        <f>SUM(P3:P8)</f>
        <v>63</v>
      </c>
      <c r="Q11" s="37">
        <f>Q10+$P$11-Q9</f>
        <v>402</v>
      </c>
      <c r="R11" s="37">
        <f>R10+$P$11-R9</f>
        <v>456</v>
      </c>
      <c r="S11" s="37">
        <f>S10+$P$11-S9</f>
        <v>397</v>
      </c>
      <c r="T11" s="37">
        <f>T10+$P$11-T9</f>
        <v>402</v>
      </c>
      <c r="U11" s="38">
        <f>SUM(Q11:T11)</f>
        <v>1657</v>
      </c>
      <c r="V11" s="36">
        <f>SUM(V3:V8)</f>
        <v>62</v>
      </c>
      <c r="W11" s="37">
        <f>W10+$V$11-W9</f>
        <v>476</v>
      </c>
      <c r="X11" s="37">
        <f>X10+$V$11-X9</f>
        <v>402</v>
      </c>
      <c r="Y11" s="37">
        <f>Y10+$V$11-Y9</f>
        <v>396</v>
      </c>
      <c r="Z11" s="37">
        <f>Z10+$V$11-Z9</f>
        <v>517</v>
      </c>
      <c r="AA11" s="38">
        <f>SUM(W11:Z11)</f>
        <v>1791</v>
      </c>
      <c r="AB11" s="36">
        <f>SUM(AB3:AB8)</f>
        <v>43</v>
      </c>
      <c r="AC11" s="37">
        <f>AC10+$AB$11-AC9</f>
        <v>380</v>
      </c>
      <c r="AD11" s="37">
        <f>AD10+$AB$11-AD9</f>
        <v>398</v>
      </c>
      <c r="AE11" s="37">
        <f>AE10+$AB$11-AE9</f>
        <v>394</v>
      </c>
      <c r="AF11" s="37">
        <f>AF10+$AB$11-AF9</f>
        <v>424</v>
      </c>
      <c r="AG11" s="38">
        <f>SUM(AC11:AF11)</f>
        <v>1596</v>
      </c>
      <c r="AH11" s="36">
        <f>SUM(AH3:AH8)</f>
        <v>54</v>
      </c>
      <c r="AI11" s="37">
        <f>AI10+$AH$11-AI9</f>
        <v>430</v>
      </c>
      <c r="AJ11" s="37">
        <f>AJ10+$AH$11-AJ9</f>
        <v>456</v>
      </c>
      <c r="AK11" s="37">
        <f>AK10+$AH$11-AK9</f>
        <v>408</v>
      </c>
      <c r="AL11" s="37">
        <f>AL10+$AH$11-AL9</f>
        <v>444</v>
      </c>
      <c r="AM11" s="38">
        <f>SUM(AI11:AL11)</f>
        <v>1738</v>
      </c>
      <c r="AN11" s="36">
        <f>SUM(AN3:AN8)</f>
        <v>58</v>
      </c>
      <c r="AO11" s="37">
        <f>AO10+$AN$11-AO9</f>
        <v>475</v>
      </c>
      <c r="AP11" s="37">
        <f>AP10+$AN$11-AP9</f>
        <v>471</v>
      </c>
      <c r="AQ11" s="37">
        <f>AQ10+$AN$11-AQ9</f>
        <v>413</v>
      </c>
      <c r="AR11" s="37">
        <f>AR10+$AN$11-AR9</f>
        <v>344</v>
      </c>
      <c r="AS11" s="38">
        <f>SUM(AO11:AR11)</f>
        <v>1703</v>
      </c>
      <c r="AT11" s="36">
        <f>SUM(AT3:AT8)</f>
        <v>43</v>
      </c>
      <c r="AU11" s="37">
        <f>AU10+$AT$11-AU9</f>
        <v>465</v>
      </c>
      <c r="AV11" s="37">
        <f>AV10+$AT$11-AV9</f>
        <v>430</v>
      </c>
      <c r="AW11" s="37">
        <f>AW10+$AT$11-AW9</f>
        <v>445</v>
      </c>
      <c r="AX11" s="37">
        <f>AX10+$AT$11-AX9</f>
        <v>412</v>
      </c>
      <c r="AY11" s="38">
        <f>SUM(AU11:AX11)</f>
        <v>1752</v>
      </c>
      <c r="AZ11" s="36">
        <f>SUM(AZ3:AZ8)</f>
        <v>50</v>
      </c>
      <c r="BA11" s="37">
        <f>BA10+$AZ$11-BA9</f>
        <v>429</v>
      </c>
      <c r="BB11" s="37">
        <f>BB10+$AZ$11-BB9</f>
        <v>480</v>
      </c>
      <c r="BC11" s="37">
        <f>BC10+$AZ$11-BC9</f>
        <v>504</v>
      </c>
      <c r="BD11" s="37">
        <f>BD10+$AZ$11-BD9</f>
        <v>465</v>
      </c>
      <c r="BE11" s="38">
        <f>SUM(BA11:BD11)</f>
        <v>1878</v>
      </c>
      <c r="BF11" s="41">
        <f>SUM((IF(E11&gt;0,1,0)+(IF(F11&gt;0,1,0)+(IF(G11&gt;0,1,0)+(IF(H11&gt;0,1,0))))))</f>
        <v>4</v>
      </c>
      <c r="BG11" s="17">
        <f>SUM((IF(K11&gt;0,1,0)+(IF(L11&gt;0,1,0)+(IF(M11&gt;0,1,0)+(IF(N11&gt;0,1,0))))))</f>
        <v>4</v>
      </c>
      <c r="BH11" s="17">
        <f>SUM((IF(Q11&gt;0,1,0)+(IF(R11&gt;0,1,0)+(IF(S11&gt;0,1,0)+(IF(T11&gt;0,1,0))))))</f>
        <v>4</v>
      </c>
      <c r="BI11" s="17">
        <f>SUM((IF(W11&gt;0,1,0)+(IF(X11&gt;0,1,0)+(IF(Y11&gt;0,1,0)+(IF(Z11&gt;0,1,0))))))</f>
        <v>4</v>
      </c>
      <c r="BJ11" s="17">
        <f>SUM((IF(AC11&gt;0,1,0)+(IF(AD11&gt;0,1,0)+(IF(AE11&gt;0,1,0)+(IF(AF11&gt;0,1,0))))))</f>
        <v>4</v>
      </c>
      <c r="BK11" s="17">
        <f>SUM((IF(AI11&gt;0,1,0)+(IF(AJ11&gt;0,1,0)+(IF(AK11&gt;0,1,0)+(IF(AL11&gt;0,1,0))))))</f>
        <v>4</v>
      </c>
      <c r="BL11" s="17">
        <f>SUM((IF(AO11&gt;0,1,0)+(IF(AP11&gt;0,1,0)+(IF(AQ11&gt;0,1,0)+(IF(AR11&gt;0,1,0))))))</f>
        <v>4</v>
      </c>
      <c r="BM11" s="17">
        <f>SUM((IF(AU11&gt;0,1,0)+(IF(AV11&gt;0,1,0)+(IF(AW11&gt;0,1,0)+(IF(AX11&gt;0,1,0))))))</f>
        <v>4</v>
      </c>
      <c r="BN11" s="17">
        <f>SUM((IF(BA11&gt;0,1,0)+(IF(BB11&gt;0,1,0)+(IF(BC11&gt;0,1,0)+(IF(BD11&gt;0,1,0))))))</f>
        <v>4</v>
      </c>
      <c r="BO11" s="17">
        <f>SUM(BF11:BN11)</f>
        <v>36</v>
      </c>
      <c r="BP11" s="17">
        <f t="shared" si="20"/>
        <v>15488</v>
      </c>
      <c r="BQ11" s="17">
        <f>BP11/BO11</f>
        <v>430.22222222222223</v>
      </c>
    </row>
    <row r="12" spans="1:69" ht="15.75" customHeight="1" x14ac:dyDescent="0.25">
      <c r="A12" s="33"/>
      <c r="B12" s="34" t="s">
        <v>32</v>
      </c>
      <c r="C12" s="43"/>
      <c r="D12" s="39"/>
      <c r="E12" s="37">
        <f t="shared" ref="E12:I13" si="21">IF($D$11&gt;0,IF(E10=E23,0.5,IF(E10&gt;E23,1,0)),0)</f>
        <v>0</v>
      </c>
      <c r="F12" s="37">
        <f t="shared" si="21"/>
        <v>1</v>
      </c>
      <c r="G12" s="37">
        <f t="shared" si="21"/>
        <v>1</v>
      </c>
      <c r="H12" s="37">
        <f t="shared" si="21"/>
        <v>1</v>
      </c>
      <c r="I12" s="38">
        <f t="shared" si="21"/>
        <v>1</v>
      </c>
      <c r="J12" s="39"/>
      <c r="K12" s="37">
        <f>IF($J$11&gt;0,IF(K10=K78,0.5,IF(K10&gt;K78,1,0)),0)</f>
        <v>1</v>
      </c>
      <c r="L12" s="37">
        <f t="shared" ref="L12:O12" si="22">IF($J$11&gt;0,IF(L10=L78,0.5,IF(L10&gt;L78,1,0)),0)</f>
        <v>1</v>
      </c>
      <c r="M12" s="37">
        <f t="shared" si="22"/>
        <v>1</v>
      </c>
      <c r="N12" s="37">
        <f t="shared" si="22"/>
        <v>1</v>
      </c>
      <c r="O12" s="37">
        <f t="shared" si="22"/>
        <v>1</v>
      </c>
      <c r="P12" s="39"/>
      <c r="Q12" s="37">
        <f t="shared" ref="Q12:U13" si="23">IF($P$11&gt;0,IF(Q10=Q130,0.5,IF(Q10&gt;Q130,1,0)),0)</f>
        <v>0</v>
      </c>
      <c r="R12" s="37">
        <f t="shared" si="23"/>
        <v>1</v>
      </c>
      <c r="S12" s="37">
        <f t="shared" si="23"/>
        <v>0</v>
      </c>
      <c r="T12" s="37">
        <f t="shared" si="23"/>
        <v>0</v>
      </c>
      <c r="U12" s="37">
        <f t="shared" si="23"/>
        <v>0</v>
      </c>
      <c r="V12" s="39"/>
      <c r="W12" s="37">
        <f>IF($V$11&gt;0,IF(W10=W117,0.5,IF(W10&gt;W117,1,0)),0)</f>
        <v>1</v>
      </c>
      <c r="X12" s="37">
        <f t="shared" ref="X12:AA12" si="24">IF($V$11&gt;0,IF(X10=X117,0.5,IF(X10&gt;X117,1,0)),0)</f>
        <v>0</v>
      </c>
      <c r="Y12" s="37">
        <f t="shared" si="24"/>
        <v>0</v>
      </c>
      <c r="Z12" s="37">
        <f t="shared" si="24"/>
        <v>1</v>
      </c>
      <c r="AA12" s="37">
        <f t="shared" si="24"/>
        <v>1</v>
      </c>
      <c r="AB12" s="39"/>
      <c r="AC12" s="37">
        <f>IF($AB$11&gt;0,IF(AC10=AC52,0.5,IF(AC10&gt;AC52,1,0)),0)</f>
        <v>1</v>
      </c>
      <c r="AD12" s="37">
        <f t="shared" ref="AD12:AG13" si="25">IF($AB$11&gt;0,IF(AD10=AD52,0.5,IF(AD10&gt;AD52,1,0)),0)</f>
        <v>1</v>
      </c>
      <c r="AE12" s="37">
        <f t="shared" si="25"/>
        <v>1</v>
      </c>
      <c r="AF12" s="37">
        <f t="shared" si="25"/>
        <v>1</v>
      </c>
      <c r="AG12" s="37">
        <f t="shared" si="25"/>
        <v>1</v>
      </c>
      <c r="AH12" s="39"/>
      <c r="AI12" s="37">
        <f>IF($AH$11&gt;0,IF(AI10=AI36,0.5,IF(AI10&gt;AI36,1,0)),0)</f>
        <v>1</v>
      </c>
      <c r="AJ12" s="37">
        <f t="shared" ref="AJ12:AM13" si="26">IF($AH$11&gt;0,IF(AJ10=AJ36,0.5,IF(AJ10&gt;AJ36,1,0)),0)</f>
        <v>1</v>
      </c>
      <c r="AK12" s="37">
        <f t="shared" si="26"/>
        <v>1</v>
      </c>
      <c r="AL12" s="37">
        <f t="shared" si="26"/>
        <v>1</v>
      </c>
      <c r="AM12" s="37">
        <f t="shared" si="26"/>
        <v>1</v>
      </c>
      <c r="AN12" s="39"/>
      <c r="AO12" s="37">
        <f>IF($AN$11&gt;0,IF(AO10=AO65,0.5,IF(AO10&gt;AO65,1,0)),0)</f>
        <v>1</v>
      </c>
      <c r="AP12" s="37">
        <f t="shared" ref="AP12:AS13" si="27">IF($AN$11&gt;0,IF(AP10=AP65,0.5,IF(AP10&gt;AP65,1,0)),0)</f>
        <v>1</v>
      </c>
      <c r="AQ12" s="37">
        <f t="shared" si="27"/>
        <v>1</v>
      </c>
      <c r="AR12" s="37">
        <f t="shared" si="27"/>
        <v>0</v>
      </c>
      <c r="AS12" s="37">
        <f t="shared" si="27"/>
        <v>1</v>
      </c>
      <c r="AT12" s="39"/>
      <c r="AU12" s="37">
        <f t="shared" ref="AU12:AY13" si="28">IF($AT$11&gt;0,IF(AU10=AU104,0.5,IF(AU10&gt;AU104,1,0)),0)</f>
        <v>1</v>
      </c>
      <c r="AV12" s="37">
        <f t="shared" si="28"/>
        <v>1</v>
      </c>
      <c r="AW12" s="37">
        <f t="shared" si="28"/>
        <v>1</v>
      </c>
      <c r="AX12" s="37">
        <f t="shared" si="28"/>
        <v>0</v>
      </c>
      <c r="AY12" s="38">
        <f t="shared" si="28"/>
        <v>1</v>
      </c>
      <c r="AZ12" s="39"/>
      <c r="BA12" s="37">
        <f>IF($AZ$11&gt;0,IF(BA10=BA91,0.5,IF(BA10&gt;BA91,1,0)),0)</f>
        <v>1</v>
      </c>
      <c r="BB12" s="37">
        <f t="shared" ref="BB12:BE13" si="29">IF($AZ$11&gt;0,IF(BB10=BB91,0.5,IF(BB10&gt;BB91,1,0)),0)</f>
        <v>1</v>
      </c>
      <c r="BC12" s="37">
        <f t="shared" si="29"/>
        <v>1</v>
      </c>
      <c r="BD12" s="37">
        <f t="shared" si="29"/>
        <v>1</v>
      </c>
      <c r="BE12" s="37">
        <f t="shared" si="29"/>
        <v>1</v>
      </c>
      <c r="BF12" s="52"/>
      <c r="BG12" s="19"/>
      <c r="BH12" s="19"/>
      <c r="BI12" s="19"/>
      <c r="BJ12" s="19"/>
      <c r="BK12" s="19"/>
      <c r="BL12" s="19"/>
      <c r="BM12" s="19"/>
      <c r="BN12" s="19"/>
      <c r="BO12" s="19"/>
      <c r="BP12" s="19"/>
      <c r="BQ12" s="19"/>
    </row>
    <row r="13" spans="1:69" ht="15.75" customHeight="1" x14ac:dyDescent="0.25">
      <c r="A13" s="33"/>
      <c r="B13" s="34" t="s">
        <v>33</v>
      </c>
      <c r="C13" s="43"/>
      <c r="D13" s="39"/>
      <c r="E13" s="37">
        <f t="shared" si="21"/>
        <v>0</v>
      </c>
      <c r="F13" s="37">
        <f t="shared" si="21"/>
        <v>1</v>
      </c>
      <c r="G13" s="37">
        <f t="shared" si="21"/>
        <v>1</v>
      </c>
      <c r="H13" s="37">
        <f t="shared" si="21"/>
        <v>1</v>
      </c>
      <c r="I13" s="38">
        <f t="shared" si="21"/>
        <v>1</v>
      </c>
      <c r="J13" s="39"/>
      <c r="K13" s="37">
        <f>IF($J$11&gt;0,IF(K11=K79,0.5,IF(K11&gt;K79,1,0)),0)</f>
        <v>1</v>
      </c>
      <c r="L13" s="37">
        <f t="shared" ref="L13:O13" si="30">IF($J$11&gt;0,IF(L11=L79,0.5,IF(L11&gt;L79,1,0)),0)</f>
        <v>1</v>
      </c>
      <c r="M13" s="37">
        <f t="shared" si="30"/>
        <v>0</v>
      </c>
      <c r="N13" s="37">
        <f t="shared" si="30"/>
        <v>1</v>
      </c>
      <c r="O13" s="37">
        <f t="shared" si="30"/>
        <v>1</v>
      </c>
      <c r="P13" s="39"/>
      <c r="Q13" s="37">
        <f t="shared" si="23"/>
        <v>0</v>
      </c>
      <c r="R13" s="37">
        <f t="shared" si="23"/>
        <v>1</v>
      </c>
      <c r="S13" s="37">
        <f t="shared" si="23"/>
        <v>0</v>
      </c>
      <c r="T13" s="37">
        <f t="shared" si="23"/>
        <v>0</v>
      </c>
      <c r="U13" s="37">
        <f t="shared" si="23"/>
        <v>1</v>
      </c>
      <c r="V13" s="39"/>
      <c r="W13" s="37">
        <f>IF($V$11&gt;0,IF(W11=W118,0.5,IF(W11&gt;W118,1,0)),0)</f>
        <v>1</v>
      </c>
      <c r="X13" s="37">
        <f t="shared" ref="X13:AA13" si="31">IF($V$11&gt;0,IF(X11=X118,0.5,IF(X11&gt;X118,1,0)),0)</f>
        <v>0</v>
      </c>
      <c r="Y13" s="37">
        <f t="shared" si="31"/>
        <v>0</v>
      </c>
      <c r="Z13" s="37">
        <f t="shared" si="31"/>
        <v>1</v>
      </c>
      <c r="AA13" s="37">
        <f t="shared" si="31"/>
        <v>1</v>
      </c>
      <c r="AB13" s="39"/>
      <c r="AC13" s="37">
        <f>IF($AB$11&gt;0,IF(AC11=AC53,0.5,IF(AC11&gt;AC53,1,0)),0)</f>
        <v>0</v>
      </c>
      <c r="AD13" s="37">
        <f t="shared" si="25"/>
        <v>0</v>
      </c>
      <c r="AE13" s="37">
        <f t="shared" si="25"/>
        <v>0</v>
      </c>
      <c r="AF13" s="37">
        <f t="shared" si="25"/>
        <v>1</v>
      </c>
      <c r="AG13" s="37">
        <f t="shared" si="25"/>
        <v>0</v>
      </c>
      <c r="AH13" s="39"/>
      <c r="AI13" s="37">
        <f>IF($AH$11&gt;0,IF(AI11=AI37,0.5,IF(AI11&gt;AI37,1,0)),0)</f>
        <v>1</v>
      </c>
      <c r="AJ13" s="37">
        <f t="shared" si="26"/>
        <v>1</v>
      </c>
      <c r="AK13" s="37">
        <f t="shared" si="26"/>
        <v>1</v>
      </c>
      <c r="AL13" s="37">
        <f t="shared" si="26"/>
        <v>1</v>
      </c>
      <c r="AM13" s="37">
        <f t="shared" si="26"/>
        <v>1</v>
      </c>
      <c r="AN13" s="39"/>
      <c r="AO13" s="37">
        <f>IF($AN$11&gt;0,IF(AO11=AO66,0.5,IF(AO11&gt;AO66,1,0)),0)</f>
        <v>1</v>
      </c>
      <c r="AP13" s="37">
        <f t="shared" si="27"/>
        <v>1</v>
      </c>
      <c r="AQ13" s="37">
        <f t="shared" si="27"/>
        <v>1</v>
      </c>
      <c r="AR13" s="37">
        <f t="shared" si="27"/>
        <v>0</v>
      </c>
      <c r="AS13" s="37">
        <f t="shared" si="27"/>
        <v>1</v>
      </c>
      <c r="AT13" s="39"/>
      <c r="AU13" s="37">
        <f t="shared" si="28"/>
        <v>1</v>
      </c>
      <c r="AV13" s="37">
        <f t="shared" si="28"/>
        <v>1</v>
      </c>
      <c r="AW13" s="37">
        <f t="shared" si="28"/>
        <v>1</v>
      </c>
      <c r="AX13" s="37">
        <f t="shared" si="28"/>
        <v>0.5</v>
      </c>
      <c r="AY13" s="38">
        <f t="shared" si="28"/>
        <v>1</v>
      </c>
      <c r="AZ13" s="39"/>
      <c r="BA13" s="37">
        <f>IF($AZ$11&gt;0,IF(BA11=BA92,0.5,IF(BA11&gt;BA92,1,0)),0)</f>
        <v>1</v>
      </c>
      <c r="BB13" s="37">
        <f t="shared" si="29"/>
        <v>1</v>
      </c>
      <c r="BC13" s="37">
        <f t="shared" si="29"/>
        <v>1</v>
      </c>
      <c r="BD13" s="37">
        <f t="shared" si="29"/>
        <v>1</v>
      </c>
      <c r="BE13" s="37">
        <f t="shared" si="29"/>
        <v>1</v>
      </c>
      <c r="BF13" s="52"/>
      <c r="BG13" s="19"/>
      <c r="BH13" s="19"/>
      <c r="BI13" s="19"/>
      <c r="BJ13" s="19"/>
      <c r="BK13" s="19"/>
      <c r="BL13" s="19"/>
      <c r="BM13" s="19"/>
      <c r="BN13" s="19"/>
      <c r="BO13" s="19"/>
      <c r="BP13" s="19"/>
      <c r="BQ13" s="19"/>
    </row>
    <row r="14" spans="1:69" ht="14.25" customHeight="1" x14ac:dyDescent="0.25">
      <c r="A14" s="53"/>
      <c r="B14" s="54" t="s">
        <v>34</v>
      </c>
      <c r="C14" s="55"/>
      <c r="D14" s="56"/>
      <c r="E14" s="57"/>
      <c r="F14" s="57"/>
      <c r="G14" s="57"/>
      <c r="H14" s="57"/>
      <c r="I14" s="58">
        <f>SUM(E12+F12+G12+H12+I12+E13+F13+G13+H13+I13)</f>
        <v>8</v>
      </c>
      <c r="J14" s="56"/>
      <c r="K14" s="57"/>
      <c r="L14" s="57"/>
      <c r="M14" s="57"/>
      <c r="N14" s="57"/>
      <c r="O14" s="58">
        <f>SUM(K12+L12+M12+N12+O12+K13+L13+M13+N13+O13)</f>
        <v>9</v>
      </c>
      <c r="P14" s="56"/>
      <c r="Q14" s="57"/>
      <c r="R14" s="57"/>
      <c r="S14" s="57"/>
      <c r="T14" s="57"/>
      <c r="U14" s="58">
        <f>SUM(Q12+R12+S12+T12+U12+Q13+R13+S13+T13+U13)</f>
        <v>3</v>
      </c>
      <c r="V14" s="56"/>
      <c r="W14" s="57"/>
      <c r="X14" s="57"/>
      <c r="Y14" s="57"/>
      <c r="Z14" s="57"/>
      <c r="AA14" s="58">
        <f>SUM(W12+X12+Y12+Z12+AA12+W13+X13+Y13+Z13+AA13)</f>
        <v>6</v>
      </c>
      <c r="AB14" s="56"/>
      <c r="AC14" s="57"/>
      <c r="AD14" s="57"/>
      <c r="AE14" s="57"/>
      <c r="AF14" s="57"/>
      <c r="AG14" s="58">
        <f>SUM(AC12+AD12+AE12+AF12+AG12+AC13+AD13+AE13+AF13+AG13)</f>
        <v>6</v>
      </c>
      <c r="AH14" s="56"/>
      <c r="AI14" s="57"/>
      <c r="AJ14" s="57"/>
      <c r="AK14" s="57"/>
      <c r="AL14" s="57"/>
      <c r="AM14" s="58">
        <f>SUM(AI12+AJ12+AK12+AL12+AM12+AI13+AJ13+AK13+AL13+AM13)</f>
        <v>10</v>
      </c>
      <c r="AN14" s="56"/>
      <c r="AO14" s="57"/>
      <c r="AP14" s="57"/>
      <c r="AQ14" s="57"/>
      <c r="AR14" s="57"/>
      <c r="AS14" s="58">
        <f>SUM(AO12+AP12+AQ12+AR12+AS12+AO13+AP13+AQ13+AR13+AS13)</f>
        <v>8</v>
      </c>
      <c r="AT14" s="56"/>
      <c r="AU14" s="57"/>
      <c r="AV14" s="57"/>
      <c r="AW14" s="57"/>
      <c r="AX14" s="57"/>
      <c r="AY14" s="58">
        <f>SUM(AU12+AV12+AW12+AX12+AY12+AU13+AV13+AW13+AX13+AY13)</f>
        <v>8.5</v>
      </c>
      <c r="AZ14" s="56"/>
      <c r="BA14" s="57"/>
      <c r="BB14" s="57"/>
      <c r="BC14" s="57"/>
      <c r="BD14" s="57"/>
      <c r="BE14" s="58">
        <f>SUM(BA12+BB12+BC12+BD12+BE12+BA13+BB13+BC13+BD13+BE13)</f>
        <v>10</v>
      </c>
      <c r="BF14" s="59"/>
      <c r="BG14" s="60"/>
      <c r="BH14" s="60"/>
      <c r="BI14" s="60"/>
      <c r="BJ14" s="60"/>
      <c r="BK14" s="60"/>
      <c r="BL14" s="60"/>
      <c r="BM14" s="60"/>
      <c r="BN14" s="60"/>
      <c r="BO14" s="60"/>
      <c r="BP14" s="60"/>
      <c r="BQ14" s="60"/>
    </row>
    <row r="15" spans="1:69" ht="27" customHeight="1" x14ac:dyDescent="0.25">
      <c r="A15" s="27">
        <v>2</v>
      </c>
      <c r="B15" s="113" t="s">
        <v>56</v>
      </c>
      <c r="C15" s="112"/>
      <c r="D15" s="28" t="s">
        <v>24</v>
      </c>
      <c r="E15" s="29" t="s">
        <v>25</v>
      </c>
      <c r="F15" s="29" t="s">
        <v>26</v>
      </c>
      <c r="G15" s="29" t="s">
        <v>27</v>
      </c>
      <c r="H15" s="29" t="s">
        <v>28</v>
      </c>
      <c r="I15" s="30" t="s">
        <v>22</v>
      </c>
      <c r="J15" s="28" t="s">
        <v>24</v>
      </c>
      <c r="K15" s="29" t="s">
        <v>25</v>
      </c>
      <c r="L15" s="29" t="s">
        <v>26</v>
      </c>
      <c r="M15" s="29" t="s">
        <v>27</v>
      </c>
      <c r="N15" s="29" t="s">
        <v>28</v>
      </c>
      <c r="O15" s="30" t="s">
        <v>22</v>
      </c>
      <c r="P15" s="28" t="s">
        <v>24</v>
      </c>
      <c r="Q15" s="29" t="s">
        <v>25</v>
      </c>
      <c r="R15" s="29" t="s">
        <v>26</v>
      </c>
      <c r="S15" s="29" t="s">
        <v>27</v>
      </c>
      <c r="T15" s="29" t="s">
        <v>28</v>
      </c>
      <c r="U15" s="30" t="s">
        <v>22</v>
      </c>
      <c r="V15" s="28" t="s">
        <v>24</v>
      </c>
      <c r="W15" s="29" t="s">
        <v>25</v>
      </c>
      <c r="X15" s="29" t="s">
        <v>26</v>
      </c>
      <c r="Y15" s="29" t="s">
        <v>27</v>
      </c>
      <c r="Z15" s="29" t="s">
        <v>28</v>
      </c>
      <c r="AA15" s="30" t="s">
        <v>22</v>
      </c>
      <c r="AB15" s="28" t="s">
        <v>24</v>
      </c>
      <c r="AC15" s="29" t="s">
        <v>25</v>
      </c>
      <c r="AD15" s="29" t="s">
        <v>26</v>
      </c>
      <c r="AE15" s="29" t="s">
        <v>27</v>
      </c>
      <c r="AF15" s="29" t="s">
        <v>28</v>
      </c>
      <c r="AG15" s="30" t="s">
        <v>22</v>
      </c>
      <c r="AH15" s="28" t="s">
        <v>24</v>
      </c>
      <c r="AI15" s="29" t="s">
        <v>25</v>
      </c>
      <c r="AJ15" s="29" t="s">
        <v>26</v>
      </c>
      <c r="AK15" s="29" t="s">
        <v>27</v>
      </c>
      <c r="AL15" s="29" t="s">
        <v>28</v>
      </c>
      <c r="AM15" s="30" t="s">
        <v>22</v>
      </c>
      <c r="AN15" s="28" t="s">
        <v>24</v>
      </c>
      <c r="AO15" s="29" t="s">
        <v>25</v>
      </c>
      <c r="AP15" s="29" t="s">
        <v>26</v>
      </c>
      <c r="AQ15" s="29" t="s">
        <v>27</v>
      </c>
      <c r="AR15" s="29" t="s">
        <v>28</v>
      </c>
      <c r="AS15" s="30" t="s">
        <v>22</v>
      </c>
      <c r="AT15" s="28" t="s">
        <v>24</v>
      </c>
      <c r="AU15" s="29" t="s">
        <v>25</v>
      </c>
      <c r="AV15" s="29" t="s">
        <v>26</v>
      </c>
      <c r="AW15" s="29" t="s">
        <v>27</v>
      </c>
      <c r="AX15" s="29" t="s">
        <v>28</v>
      </c>
      <c r="AY15" s="30" t="s">
        <v>22</v>
      </c>
      <c r="AZ15" s="28" t="s">
        <v>24</v>
      </c>
      <c r="BA15" s="29" t="s">
        <v>25</v>
      </c>
      <c r="BB15" s="29" t="s">
        <v>26</v>
      </c>
      <c r="BC15" s="29" t="s">
        <v>27</v>
      </c>
      <c r="BD15" s="29" t="s">
        <v>28</v>
      </c>
      <c r="BE15" s="30" t="s">
        <v>22</v>
      </c>
      <c r="BF15" s="31"/>
      <c r="BG15" s="32"/>
      <c r="BH15" s="32"/>
      <c r="BI15" s="32"/>
      <c r="BJ15" s="32"/>
      <c r="BK15" s="32"/>
      <c r="BL15" s="32"/>
      <c r="BM15" s="32"/>
      <c r="BN15" s="32"/>
      <c r="BO15" s="32"/>
      <c r="BP15" s="32"/>
      <c r="BQ15" s="32"/>
    </row>
    <row r="16" spans="1:69" ht="15.75" customHeight="1" x14ac:dyDescent="0.25">
      <c r="A16" s="33"/>
      <c r="B16" s="34" t="s">
        <v>57</v>
      </c>
      <c r="C16" s="35" t="s">
        <v>58</v>
      </c>
      <c r="D16" s="36">
        <v>46</v>
      </c>
      <c r="E16" s="37">
        <v>157</v>
      </c>
      <c r="F16" s="37">
        <v>151</v>
      </c>
      <c r="G16" s="37">
        <v>151</v>
      </c>
      <c r="H16" s="37">
        <v>158</v>
      </c>
      <c r="I16" s="38">
        <f t="shared" ref="I16:I22" si="32">SUM(E16:H16)</f>
        <v>617</v>
      </c>
      <c r="J16" s="39">
        <v>46</v>
      </c>
      <c r="K16" s="40">
        <v>164</v>
      </c>
      <c r="L16" s="40">
        <v>146</v>
      </c>
      <c r="M16" s="40">
        <v>138</v>
      </c>
      <c r="N16" s="40">
        <v>124</v>
      </c>
      <c r="O16" s="38">
        <f t="shared" ref="O16:O22" si="33">SUM(K16:N16)</f>
        <v>572</v>
      </c>
      <c r="P16" s="39">
        <v>50</v>
      </c>
      <c r="Q16" s="40">
        <v>153</v>
      </c>
      <c r="R16" s="40">
        <v>166</v>
      </c>
      <c r="S16" s="40">
        <v>170</v>
      </c>
      <c r="T16" s="40">
        <v>170</v>
      </c>
      <c r="U16" s="38">
        <f t="shared" ref="U16:U22" si="34">SUM(Q16:T16)</f>
        <v>659</v>
      </c>
      <c r="V16" s="39">
        <v>46</v>
      </c>
      <c r="W16" s="40">
        <v>141</v>
      </c>
      <c r="X16" s="40">
        <v>137</v>
      </c>
      <c r="Y16" s="40">
        <v>154</v>
      </c>
      <c r="Z16" s="40">
        <v>138</v>
      </c>
      <c r="AA16" s="38">
        <f t="shared" ref="AA16:AA22" si="35">SUM(W16:Z16)</f>
        <v>570</v>
      </c>
      <c r="AB16" s="39">
        <v>48</v>
      </c>
      <c r="AC16" s="40">
        <v>147</v>
      </c>
      <c r="AD16" s="40">
        <v>177</v>
      </c>
      <c r="AE16" s="40">
        <v>178</v>
      </c>
      <c r="AF16" s="40">
        <v>136</v>
      </c>
      <c r="AG16" s="38">
        <f t="shared" ref="AG16:AG22" si="36">SUM(AC16:AF16)</f>
        <v>638</v>
      </c>
      <c r="AH16" s="39">
        <v>47</v>
      </c>
      <c r="AI16" s="40">
        <v>178</v>
      </c>
      <c r="AJ16" s="40">
        <v>113</v>
      </c>
      <c r="AK16" s="40">
        <v>156</v>
      </c>
      <c r="AL16" s="40">
        <v>148</v>
      </c>
      <c r="AM16" s="38">
        <f t="shared" ref="AM16:AM22" si="37">SUM(AI16:AL16)</f>
        <v>595</v>
      </c>
      <c r="AN16" s="39">
        <v>47</v>
      </c>
      <c r="AO16" s="40">
        <v>127</v>
      </c>
      <c r="AP16" s="40">
        <v>168</v>
      </c>
      <c r="AQ16" s="40">
        <v>143</v>
      </c>
      <c r="AR16" s="40">
        <v>160</v>
      </c>
      <c r="AS16" s="38">
        <f t="shared" ref="AS16:AS22" si="38">SUM(AO16:AR16)</f>
        <v>598</v>
      </c>
      <c r="AT16" s="39">
        <v>48</v>
      </c>
      <c r="AU16" s="40">
        <v>127</v>
      </c>
      <c r="AV16" s="40">
        <v>116</v>
      </c>
      <c r="AW16" s="40">
        <v>174</v>
      </c>
      <c r="AX16" s="40">
        <v>144</v>
      </c>
      <c r="AY16" s="38">
        <f t="shared" ref="AY16:AY22" si="39">SUM(AU16:AX16)</f>
        <v>561</v>
      </c>
      <c r="AZ16" s="39">
        <v>49</v>
      </c>
      <c r="BA16" s="40">
        <v>153</v>
      </c>
      <c r="BB16" s="40">
        <v>164</v>
      </c>
      <c r="BC16" s="40">
        <v>134</v>
      </c>
      <c r="BD16" s="40">
        <v>158</v>
      </c>
      <c r="BE16" s="38">
        <f t="shared" ref="BE16:BE22" si="40">SUM(BA16:BD16)</f>
        <v>609</v>
      </c>
      <c r="BF16" s="41">
        <f t="shared" ref="BF16:BF21" si="41">SUM((IF(E16&gt;0,1,0)+(IF(F16&gt;0,1,0)+(IF(G16&gt;0,1,0)+(IF(H16&gt;0,1,0))))))</f>
        <v>4</v>
      </c>
      <c r="BG16" s="17">
        <f t="shared" ref="BG16:BG21" si="42">SUM((IF(K16&gt;0,1,0)+(IF(L16&gt;0,1,0)+(IF(M16&gt;0,1,0)+(IF(N16&gt;0,1,0))))))</f>
        <v>4</v>
      </c>
      <c r="BH16" s="17">
        <f t="shared" ref="BH16:BH21" si="43">SUM((IF(Q16&gt;0,1,0)+(IF(R16&gt;0,1,0)+(IF(S16&gt;0,1,0)+(IF(T16&gt;0,1,0))))))</f>
        <v>4</v>
      </c>
      <c r="BI16" s="17">
        <f t="shared" ref="BI16:BI21" si="44">SUM((IF(W16&gt;0,1,0)+(IF(X16&gt;0,1,0)+(IF(Y16&gt;0,1,0)+(IF(Z16&gt;0,1,0))))))</f>
        <v>4</v>
      </c>
      <c r="BJ16" s="17">
        <f t="shared" ref="BJ16:BJ21" si="45">SUM((IF(AC16&gt;0,1,0)+(IF(AD16&gt;0,1,0)+(IF(AE16&gt;0,1,0)+(IF(AF16&gt;0,1,0))))))</f>
        <v>4</v>
      </c>
      <c r="BK16" s="17">
        <f t="shared" ref="BK16:BK21" si="46">SUM((IF(AI16&gt;0,1,0)+(IF(AJ16&gt;0,1,0)+(IF(AK16&gt;0,1,0)+(IF(AL16&gt;0,1,0))))))</f>
        <v>4</v>
      </c>
      <c r="BL16" s="17">
        <f t="shared" ref="BL16:BL21" si="47">SUM((IF(AO16&gt;0,1,0)+(IF(AP16&gt;0,1,0)+(IF(AQ16&gt;0,1,0)+(IF(AR16&gt;0,1,0))))))</f>
        <v>4</v>
      </c>
      <c r="BM16" s="17">
        <f t="shared" ref="BM16:BM21" si="48">SUM((IF(AU16&gt;0,1,0)+(IF(AV16&gt;0,1,0)+(IF(AW16&gt;0,1,0)+(IF(AX16&gt;0,1,0))))))</f>
        <v>4</v>
      </c>
      <c r="BN16" s="17">
        <f t="shared" ref="BN16:BN21" si="49">SUM((IF(BA16&gt;0,1,0)+(IF(BB16&gt;0,1,0)+(IF(BC16&gt;0,1,0)+(IF(BD16&gt;0,1,0))))))</f>
        <v>4</v>
      </c>
      <c r="BO16" s="17">
        <f t="shared" ref="BO16:BO21" si="50">SUM(BF16:BN16)</f>
        <v>36</v>
      </c>
      <c r="BP16" s="17">
        <f>I16+O16+U16+AA16+AG16+AM16+AS16+AY16+BE16</f>
        <v>5419</v>
      </c>
      <c r="BQ16" s="17">
        <f t="shared" ref="BQ16:BQ21" si="51">BP16/BO16</f>
        <v>150.52777777777777</v>
      </c>
    </row>
    <row r="17" spans="1:69" ht="15.75" customHeight="1" x14ac:dyDescent="0.25">
      <c r="A17" s="33"/>
      <c r="B17" s="34" t="s">
        <v>57</v>
      </c>
      <c r="C17" s="35" t="s">
        <v>59</v>
      </c>
      <c r="D17" s="36">
        <v>37</v>
      </c>
      <c r="E17" s="37">
        <v>201</v>
      </c>
      <c r="F17" s="37">
        <v>147</v>
      </c>
      <c r="G17" s="37">
        <v>169</v>
      </c>
      <c r="H17" s="37">
        <v>153</v>
      </c>
      <c r="I17" s="38">
        <f t="shared" si="32"/>
        <v>670</v>
      </c>
      <c r="J17" s="39">
        <v>37</v>
      </c>
      <c r="K17" s="40">
        <v>133</v>
      </c>
      <c r="L17" s="40">
        <v>184</v>
      </c>
      <c r="M17" s="40">
        <v>148</v>
      </c>
      <c r="N17" s="40">
        <v>171</v>
      </c>
      <c r="O17" s="38">
        <f t="shared" si="33"/>
        <v>636</v>
      </c>
      <c r="P17" s="39">
        <v>39</v>
      </c>
      <c r="Q17" s="40">
        <v>136</v>
      </c>
      <c r="R17" s="40">
        <v>159</v>
      </c>
      <c r="S17" s="40">
        <v>108</v>
      </c>
      <c r="T17" s="40">
        <v>155</v>
      </c>
      <c r="U17" s="38">
        <f t="shared" si="34"/>
        <v>558</v>
      </c>
      <c r="V17" s="39">
        <v>45</v>
      </c>
      <c r="W17" s="40">
        <v>146</v>
      </c>
      <c r="X17" s="40">
        <v>145</v>
      </c>
      <c r="Y17" s="40">
        <v>167</v>
      </c>
      <c r="Z17" s="40">
        <v>164</v>
      </c>
      <c r="AA17" s="38">
        <f t="shared" si="35"/>
        <v>622</v>
      </c>
      <c r="AB17" s="39">
        <v>45</v>
      </c>
      <c r="AC17" s="40">
        <v>144</v>
      </c>
      <c r="AD17" s="40">
        <v>182</v>
      </c>
      <c r="AE17" s="40">
        <v>114</v>
      </c>
      <c r="AF17" s="40">
        <v>150</v>
      </c>
      <c r="AG17" s="38">
        <f t="shared" si="36"/>
        <v>590</v>
      </c>
      <c r="AH17" s="39">
        <v>46</v>
      </c>
      <c r="AI17" s="40">
        <v>191</v>
      </c>
      <c r="AJ17" s="40">
        <v>174</v>
      </c>
      <c r="AK17" s="40">
        <v>148</v>
      </c>
      <c r="AL17" s="40">
        <v>181</v>
      </c>
      <c r="AM17" s="38">
        <f t="shared" si="37"/>
        <v>694</v>
      </c>
      <c r="AN17" s="39">
        <v>44</v>
      </c>
      <c r="AO17" s="40">
        <v>148</v>
      </c>
      <c r="AP17" s="40">
        <v>183</v>
      </c>
      <c r="AQ17" s="40">
        <v>155</v>
      </c>
      <c r="AR17" s="40">
        <v>174</v>
      </c>
      <c r="AS17" s="38">
        <f t="shared" si="38"/>
        <v>660</v>
      </c>
      <c r="AT17" s="39">
        <v>43</v>
      </c>
      <c r="AU17" s="40">
        <v>151</v>
      </c>
      <c r="AV17" s="40">
        <v>135</v>
      </c>
      <c r="AW17" s="40">
        <v>170</v>
      </c>
      <c r="AX17" s="40">
        <v>151</v>
      </c>
      <c r="AY17" s="38">
        <f t="shared" si="39"/>
        <v>607</v>
      </c>
      <c r="AZ17" s="39">
        <v>44</v>
      </c>
      <c r="BA17" s="40">
        <v>150</v>
      </c>
      <c r="BB17" s="40">
        <v>172</v>
      </c>
      <c r="BC17" s="40">
        <v>165</v>
      </c>
      <c r="BD17" s="40">
        <v>186</v>
      </c>
      <c r="BE17" s="38">
        <f t="shared" si="40"/>
        <v>673</v>
      </c>
      <c r="BF17" s="41">
        <f t="shared" si="41"/>
        <v>4</v>
      </c>
      <c r="BG17" s="17">
        <f t="shared" si="42"/>
        <v>4</v>
      </c>
      <c r="BH17" s="17">
        <f t="shared" si="43"/>
        <v>4</v>
      </c>
      <c r="BI17" s="17">
        <f t="shared" si="44"/>
        <v>4</v>
      </c>
      <c r="BJ17" s="17">
        <f t="shared" si="45"/>
        <v>4</v>
      </c>
      <c r="BK17" s="17">
        <f t="shared" si="46"/>
        <v>4</v>
      </c>
      <c r="BL17" s="17">
        <f t="shared" si="47"/>
        <v>4</v>
      </c>
      <c r="BM17" s="17">
        <f t="shared" si="48"/>
        <v>4</v>
      </c>
      <c r="BN17" s="17">
        <f t="shared" si="49"/>
        <v>4</v>
      </c>
      <c r="BO17" s="17">
        <f t="shared" si="50"/>
        <v>36</v>
      </c>
      <c r="BP17" s="17">
        <f t="shared" ref="BP17:BP24" si="52">I17+O17+U17+AA17+AG17+AM17+AS17+AY17+BE17</f>
        <v>5710</v>
      </c>
      <c r="BQ17" s="17">
        <f t="shared" si="51"/>
        <v>158.61111111111111</v>
      </c>
    </row>
    <row r="18" spans="1:69" ht="15.75" customHeight="1" x14ac:dyDescent="0.25">
      <c r="A18" s="33"/>
      <c r="B18" s="42">
        <v>3</v>
      </c>
      <c r="C18" s="43"/>
      <c r="D18" s="39"/>
      <c r="E18" s="40"/>
      <c r="F18" s="40"/>
      <c r="G18" s="40"/>
      <c r="H18" s="40"/>
      <c r="I18" s="38">
        <f t="shared" si="32"/>
        <v>0</v>
      </c>
      <c r="J18" s="39"/>
      <c r="K18" s="40"/>
      <c r="L18" s="40"/>
      <c r="M18" s="40"/>
      <c r="N18" s="40"/>
      <c r="O18" s="38">
        <f t="shared" si="33"/>
        <v>0</v>
      </c>
      <c r="P18" s="39"/>
      <c r="Q18" s="40"/>
      <c r="R18" s="40"/>
      <c r="S18" s="40"/>
      <c r="T18" s="40"/>
      <c r="U18" s="38">
        <f t="shared" si="34"/>
        <v>0</v>
      </c>
      <c r="V18" s="39"/>
      <c r="W18" s="40"/>
      <c r="X18" s="40"/>
      <c r="Y18" s="40"/>
      <c r="Z18" s="40"/>
      <c r="AA18" s="38">
        <f t="shared" si="35"/>
        <v>0</v>
      </c>
      <c r="AB18" s="39"/>
      <c r="AC18" s="40"/>
      <c r="AD18" s="40"/>
      <c r="AE18" s="40"/>
      <c r="AF18" s="40"/>
      <c r="AG18" s="38">
        <f t="shared" si="36"/>
        <v>0</v>
      </c>
      <c r="AH18" s="39"/>
      <c r="AI18" s="40"/>
      <c r="AJ18" s="40"/>
      <c r="AK18" s="40"/>
      <c r="AL18" s="40"/>
      <c r="AM18" s="38">
        <f t="shared" si="37"/>
        <v>0</v>
      </c>
      <c r="AN18" s="39"/>
      <c r="AO18" s="40"/>
      <c r="AP18" s="40"/>
      <c r="AQ18" s="40"/>
      <c r="AR18" s="40"/>
      <c r="AS18" s="38">
        <f t="shared" si="38"/>
        <v>0</v>
      </c>
      <c r="AT18" s="39"/>
      <c r="AU18" s="40"/>
      <c r="AV18" s="40"/>
      <c r="AW18" s="40"/>
      <c r="AX18" s="40"/>
      <c r="AY18" s="38">
        <f t="shared" si="39"/>
        <v>0</v>
      </c>
      <c r="AZ18" s="39"/>
      <c r="BA18" s="40"/>
      <c r="BB18" s="40"/>
      <c r="BC18" s="40"/>
      <c r="BD18" s="40"/>
      <c r="BE18" s="38">
        <f t="shared" si="40"/>
        <v>0</v>
      </c>
      <c r="BF18" s="41">
        <f t="shared" si="41"/>
        <v>0</v>
      </c>
      <c r="BG18" s="17">
        <f t="shared" si="42"/>
        <v>0</v>
      </c>
      <c r="BH18" s="17">
        <f t="shared" si="43"/>
        <v>0</v>
      </c>
      <c r="BI18" s="17">
        <f t="shared" si="44"/>
        <v>0</v>
      </c>
      <c r="BJ18" s="17">
        <f t="shared" si="45"/>
        <v>0</v>
      </c>
      <c r="BK18" s="17">
        <f t="shared" si="46"/>
        <v>0</v>
      </c>
      <c r="BL18" s="17">
        <f t="shared" si="47"/>
        <v>0</v>
      </c>
      <c r="BM18" s="17">
        <f t="shared" si="48"/>
        <v>0</v>
      </c>
      <c r="BN18" s="17">
        <f t="shared" si="49"/>
        <v>0</v>
      </c>
      <c r="BO18" s="17">
        <f t="shared" si="50"/>
        <v>0</v>
      </c>
      <c r="BP18" s="17">
        <f t="shared" si="52"/>
        <v>0</v>
      </c>
      <c r="BQ18" s="19" t="e">
        <f t="shared" si="51"/>
        <v>#DIV/0!</v>
      </c>
    </row>
    <row r="19" spans="1:69" ht="15.75" customHeight="1" x14ac:dyDescent="0.25">
      <c r="A19" s="33"/>
      <c r="B19" s="42">
        <v>4</v>
      </c>
      <c r="C19" s="43"/>
      <c r="D19" s="39"/>
      <c r="E19" s="40"/>
      <c r="F19" s="40"/>
      <c r="G19" s="40"/>
      <c r="H19" s="40"/>
      <c r="I19" s="38">
        <f t="shared" si="32"/>
        <v>0</v>
      </c>
      <c r="J19" s="39"/>
      <c r="K19" s="40"/>
      <c r="L19" s="40"/>
      <c r="M19" s="40"/>
      <c r="N19" s="40"/>
      <c r="O19" s="38">
        <f t="shared" si="33"/>
        <v>0</v>
      </c>
      <c r="P19" s="39"/>
      <c r="Q19" s="40"/>
      <c r="R19" s="40"/>
      <c r="S19" s="40"/>
      <c r="T19" s="40"/>
      <c r="U19" s="38">
        <f t="shared" si="34"/>
        <v>0</v>
      </c>
      <c r="V19" s="39"/>
      <c r="W19" s="40"/>
      <c r="X19" s="40"/>
      <c r="Y19" s="40"/>
      <c r="Z19" s="40"/>
      <c r="AA19" s="38">
        <f t="shared" si="35"/>
        <v>0</v>
      </c>
      <c r="AB19" s="39"/>
      <c r="AC19" s="40"/>
      <c r="AD19" s="40"/>
      <c r="AE19" s="40"/>
      <c r="AF19" s="40"/>
      <c r="AG19" s="38">
        <f t="shared" si="36"/>
        <v>0</v>
      </c>
      <c r="AH19" s="39"/>
      <c r="AI19" s="40"/>
      <c r="AJ19" s="40"/>
      <c r="AK19" s="40"/>
      <c r="AL19" s="40"/>
      <c r="AM19" s="38">
        <f t="shared" si="37"/>
        <v>0</v>
      </c>
      <c r="AN19" s="39"/>
      <c r="AO19" s="40"/>
      <c r="AP19" s="40"/>
      <c r="AQ19" s="40"/>
      <c r="AR19" s="40"/>
      <c r="AS19" s="38">
        <f t="shared" si="38"/>
        <v>0</v>
      </c>
      <c r="AT19" s="39"/>
      <c r="AU19" s="40"/>
      <c r="AV19" s="40"/>
      <c r="AW19" s="40"/>
      <c r="AX19" s="40"/>
      <c r="AY19" s="38">
        <f t="shared" si="39"/>
        <v>0</v>
      </c>
      <c r="AZ19" s="39"/>
      <c r="BA19" s="40"/>
      <c r="BB19" s="40"/>
      <c r="BC19" s="40"/>
      <c r="BD19" s="40"/>
      <c r="BE19" s="38">
        <f t="shared" si="40"/>
        <v>0</v>
      </c>
      <c r="BF19" s="41">
        <f t="shared" si="41"/>
        <v>0</v>
      </c>
      <c r="BG19" s="17">
        <f t="shared" si="42"/>
        <v>0</v>
      </c>
      <c r="BH19" s="17">
        <f t="shared" si="43"/>
        <v>0</v>
      </c>
      <c r="BI19" s="17">
        <f t="shared" si="44"/>
        <v>0</v>
      </c>
      <c r="BJ19" s="17">
        <f t="shared" si="45"/>
        <v>0</v>
      </c>
      <c r="BK19" s="17">
        <f t="shared" si="46"/>
        <v>0</v>
      </c>
      <c r="BL19" s="17">
        <f t="shared" si="47"/>
        <v>0</v>
      </c>
      <c r="BM19" s="17">
        <f t="shared" si="48"/>
        <v>0</v>
      </c>
      <c r="BN19" s="17">
        <f t="shared" si="49"/>
        <v>0</v>
      </c>
      <c r="BO19" s="17">
        <f t="shared" si="50"/>
        <v>0</v>
      </c>
      <c r="BP19" s="17">
        <f t="shared" si="52"/>
        <v>0</v>
      </c>
      <c r="BQ19" s="19" t="e">
        <f t="shared" si="51"/>
        <v>#DIV/0!</v>
      </c>
    </row>
    <row r="20" spans="1:69" ht="15.75" customHeight="1" x14ac:dyDescent="0.25">
      <c r="A20" s="33"/>
      <c r="B20" s="42">
        <v>5</v>
      </c>
      <c r="C20" s="43"/>
      <c r="D20" s="39"/>
      <c r="E20" s="40"/>
      <c r="F20" s="40"/>
      <c r="G20" s="40"/>
      <c r="H20" s="40"/>
      <c r="I20" s="38">
        <f t="shared" si="32"/>
        <v>0</v>
      </c>
      <c r="J20" s="39"/>
      <c r="K20" s="40"/>
      <c r="L20" s="40"/>
      <c r="M20" s="40"/>
      <c r="N20" s="40"/>
      <c r="O20" s="38">
        <f t="shared" si="33"/>
        <v>0</v>
      </c>
      <c r="P20" s="39"/>
      <c r="Q20" s="40"/>
      <c r="R20" s="40"/>
      <c r="S20" s="40"/>
      <c r="T20" s="40"/>
      <c r="U20" s="38">
        <f t="shared" si="34"/>
        <v>0</v>
      </c>
      <c r="V20" s="39"/>
      <c r="W20" s="40"/>
      <c r="X20" s="40"/>
      <c r="Y20" s="40"/>
      <c r="Z20" s="40"/>
      <c r="AA20" s="38">
        <f t="shared" si="35"/>
        <v>0</v>
      </c>
      <c r="AB20" s="39"/>
      <c r="AC20" s="40"/>
      <c r="AD20" s="40"/>
      <c r="AE20" s="40"/>
      <c r="AF20" s="40"/>
      <c r="AG20" s="38">
        <f t="shared" si="36"/>
        <v>0</v>
      </c>
      <c r="AH20" s="39"/>
      <c r="AI20" s="40"/>
      <c r="AJ20" s="40"/>
      <c r="AK20" s="40"/>
      <c r="AL20" s="40"/>
      <c r="AM20" s="38">
        <f t="shared" si="37"/>
        <v>0</v>
      </c>
      <c r="AN20" s="39"/>
      <c r="AO20" s="40"/>
      <c r="AP20" s="40"/>
      <c r="AQ20" s="40"/>
      <c r="AR20" s="40"/>
      <c r="AS20" s="38">
        <f t="shared" si="38"/>
        <v>0</v>
      </c>
      <c r="AT20" s="39"/>
      <c r="AU20" s="40"/>
      <c r="AV20" s="40"/>
      <c r="AW20" s="40"/>
      <c r="AX20" s="40"/>
      <c r="AY20" s="38">
        <f t="shared" si="39"/>
        <v>0</v>
      </c>
      <c r="AZ20" s="39"/>
      <c r="BA20" s="40"/>
      <c r="BB20" s="40"/>
      <c r="BC20" s="40"/>
      <c r="BD20" s="40"/>
      <c r="BE20" s="38">
        <f t="shared" si="40"/>
        <v>0</v>
      </c>
      <c r="BF20" s="41">
        <f t="shared" si="41"/>
        <v>0</v>
      </c>
      <c r="BG20" s="17">
        <f t="shared" si="42"/>
        <v>0</v>
      </c>
      <c r="BH20" s="17">
        <f t="shared" si="43"/>
        <v>0</v>
      </c>
      <c r="BI20" s="17">
        <f t="shared" si="44"/>
        <v>0</v>
      </c>
      <c r="BJ20" s="17">
        <f t="shared" si="45"/>
        <v>0</v>
      </c>
      <c r="BK20" s="17">
        <f t="shared" si="46"/>
        <v>0</v>
      </c>
      <c r="BL20" s="17">
        <f t="shared" si="47"/>
        <v>0</v>
      </c>
      <c r="BM20" s="17">
        <f t="shared" si="48"/>
        <v>0</v>
      </c>
      <c r="BN20" s="17">
        <f t="shared" si="49"/>
        <v>0</v>
      </c>
      <c r="BO20" s="17">
        <f t="shared" si="50"/>
        <v>0</v>
      </c>
      <c r="BP20" s="17">
        <f t="shared" si="52"/>
        <v>0</v>
      </c>
      <c r="BQ20" s="19" t="e">
        <f t="shared" si="51"/>
        <v>#DIV/0!</v>
      </c>
    </row>
    <row r="21" spans="1:69" ht="15.75" x14ac:dyDescent="0.25">
      <c r="A21" s="33"/>
      <c r="B21" s="42">
        <v>6</v>
      </c>
      <c r="C21" s="43"/>
      <c r="D21" s="39"/>
      <c r="E21" s="40"/>
      <c r="F21" s="40"/>
      <c r="G21" s="40"/>
      <c r="H21" s="40"/>
      <c r="I21" s="38">
        <f t="shared" si="32"/>
        <v>0</v>
      </c>
      <c r="J21" s="39"/>
      <c r="K21" s="40"/>
      <c r="L21" s="40"/>
      <c r="M21" s="40"/>
      <c r="N21" s="40"/>
      <c r="O21" s="38">
        <f t="shared" si="33"/>
        <v>0</v>
      </c>
      <c r="P21" s="39"/>
      <c r="Q21" s="40"/>
      <c r="R21" s="40"/>
      <c r="S21" s="40"/>
      <c r="T21" s="40"/>
      <c r="U21" s="38">
        <f t="shared" si="34"/>
        <v>0</v>
      </c>
      <c r="V21" s="39"/>
      <c r="W21" s="40"/>
      <c r="X21" s="40"/>
      <c r="Y21" s="40"/>
      <c r="Z21" s="40"/>
      <c r="AA21" s="38">
        <f t="shared" si="35"/>
        <v>0</v>
      </c>
      <c r="AB21" s="39"/>
      <c r="AC21" s="40"/>
      <c r="AD21" s="40"/>
      <c r="AE21" s="40"/>
      <c r="AF21" s="40"/>
      <c r="AG21" s="38">
        <f t="shared" si="36"/>
        <v>0</v>
      </c>
      <c r="AH21" s="39"/>
      <c r="AI21" s="40"/>
      <c r="AJ21" s="40"/>
      <c r="AK21" s="40"/>
      <c r="AL21" s="40"/>
      <c r="AM21" s="38">
        <f t="shared" si="37"/>
        <v>0</v>
      </c>
      <c r="AN21" s="39"/>
      <c r="AO21" s="40"/>
      <c r="AP21" s="40"/>
      <c r="AQ21" s="40"/>
      <c r="AR21" s="40"/>
      <c r="AS21" s="38">
        <f t="shared" si="38"/>
        <v>0</v>
      </c>
      <c r="AT21" s="39"/>
      <c r="AU21" s="40"/>
      <c r="AV21" s="40"/>
      <c r="AW21" s="40"/>
      <c r="AX21" s="40"/>
      <c r="AY21" s="38">
        <f t="shared" si="39"/>
        <v>0</v>
      </c>
      <c r="AZ21" s="39"/>
      <c r="BA21" s="40"/>
      <c r="BB21" s="40"/>
      <c r="BC21" s="40"/>
      <c r="BD21" s="40"/>
      <c r="BE21" s="38">
        <f t="shared" si="40"/>
        <v>0</v>
      </c>
      <c r="BF21" s="41">
        <f t="shared" si="41"/>
        <v>0</v>
      </c>
      <c r="BG21" s="17">
        <f t="shared" si="42"/>
        <v>0</v>
      </c>
      <c r="BH21" s="17">
        <f t="shared" si="43"/>
        <v>0</v>
      </c>
      <c r="BI21" s="17">
        <f t="shared" si="44"/>
        <v>0</v>
      </c>
      <c r="BJ21" s="17">
        <f t="shared" si="45"/>
        <v>0</v>
      </c>
      <c r="BK21" s="17">
        <f t="shared" si="46"/>
        <v>0</v>
      </c>
      <c r="BL21" s="17">
        <f t="shared" si="47"/>
        <v>0</v>
      </c>
      <c r="BM21" s="17">
        <f t="shared" si="48"/>
        <v>0</v>
      </c>
      <c r="BN21" s="17">
        <f t="shared" si="49"/>
        <v>0</v>
      </c>
      <c r="BO21" s="17">
        <f t="shared" si="50"/>
        <v>0</v>
      </c>
      <c r="BP21" s="17">
        <f t="shared" si="52"/>
        <v>0</v>
      </c>
      <c r="BQ21" s="19" t="e">
        <f t="shared" si="51"/>
        <v>#DIV/0!</v>
      </c>
    </row>
    <row r="22" spans="1:69" s="98" customFormat="1" ht="15.75" x14ac:dyDescent="0.25">
      <c r="A22" s="90"/>
      <c r="B22" s="91" t="s">
        <v>29</v>
      </c>
      <c r="C22" s="92"/>
      <c r="D22" s="93"/>
      <c r="E22" s="94">
        <v>8</v>
      </c>
      <c r="F22" s="94">
        <v>8</v>
      </c>
      <c r="G22" s="94">
        <v>8</v>
      </c>
      <c r="H22" s="94">
        <v>8</v>
      </c>
      <c r="I22" s="95">
        <f t="shared" si="32"/>
        <v>32</v>
      </c>
      <c r="J22" s="93"/>
      <c r="K22" s="94">
        <v>8</v>
      </c>
      <c r="L22" s="94">
        <v>8</v>
      </c>
      <c r="M22" s="94">
        <v>8</v>
      </c>
      <c r="N22" s="94">
        <v>8</v>
      </c>
      <c r="O22" s="95">
        <f t="shared" si="33"/>
        <v>32</v>
      </c>
      <c r="P22" s="93"/>
      <c r="Q22" s="94">
        <v>8</v>
      </c>
      <c r="R22" s="94">
        <v>8</v>
      </c>
      <c r="S22" s="94">
        <v>8</v>
      </c>
      <c r="T22" s="94">
        <v>8</v>
      </c>
      <c r="U22" s="95">
        <f t="shared" si="34"/>
        <v>32</v>
      </c>
      <c r="V22" s="93"/>
      <c r="W22" s="94">
        <v>8</v>
      </c>
      <c r="X22" s="94">
        <v>8</v>
      </c>
      <c r="Y22" s="94">
        <v>8</v>
      </c>
      <c r="Z22" s="94">
        <v>8</v>
      </c>
      <c r="AA22" s="95">
        <f t="shared" si="35"/>
        <v>32</v>
      </c>
      <c r="AB22" s="93"/>
      <c r="AC22" s="94">
        <v>8</v>
      </c>
      <c r="AD22" s="94">
        <v>8</v>
      </c>
      <c r="AE22" s="94">
        <v>8</v>
      </c>
      <c r="AF22" s="94">
        <v>8</v>
      </c>
      <c r="AG22" s="95">
        <f t="shared" si="36"/>
        <v>32</v>
      </c>
      <c r="AH22" s="93"/>
      <c r="AI22" s="94">
        <v>8</v>
      </c>
      <c r="AJ22" s="94">
        <v>8</v>
      </c>
      <c r="AK22" s="94">
        <v>8</v>
      </c>
      <c r="AL22" s="94">
        <v>8</v>
      </c>
      <c r="AM22" s="95">
        <f t="shared" si="37"/>
        <v>32</v>
      </c>
      <c r="AN22" s="93"/>
      <c r="AO22" s="94">
        <v>8</v>
      </c>
      <c r="AP22" s="94">
        <v>8</v>
      </c>
      <c r="AQ22" s="94">
        <v>8</v>
      </c>
      <c r="AR22" s="94">
        <v>8</v>
      </c>
      <c r="AS22" s="95">
        <f t="shared" si="38"/>
        <v>32</v>
      </c>
      <c r="AT22" s="93"/>
      <c r="AU22" s="94">
        <v>8</v>
      </c>
      <c r="AV22" s="94">
        <v>8</v>
      </c>
      <c r="AW22" s="94">
        <v>8</v>
      </c>
      <c r="AX22" s="94">
        <v>8</v>
      </c>
      <c r="AY22" s="95">
        <f t="shared" si="39"/>
        <v>32</v>
      </c>
      <c r="AZ22" s="93"/>
      <c r="BA22" s="94">
        <v>8</v>
      </c>
      <c r="BB22" s="94">
        <v>8</v>
      </c>
      <c r="BC22" s="94">
        <v>8</v>
      </c>
      <c r="BD22" s="94">
        <v>8</v>
      </c>
      <c r="BE22" s="95">
        <f t="shared" si="40"/>
        <v>32</v>
      </c>
      <c r="BF22" s="96"/>
      <c r="BG22" s="97"/>
      <c r="BH22" s="97"/>
      <c r="BI22" s="97"/>
      <c r="BJ22" s="97"/>
      <c r="BK22" s="97"/>
      <c r="BL22" s="97"/>
      <c r="BM22" s="97"/>
      <c r="BN22" s="97"/>
      <c r="BO22" s="97"/>
      <c r="BP22" s="17">
        <f t="shared" si="52"/>
        <v>288</v>
      </c>
      <c r="BQ22" s="97"/>
    </row>
    <row r="23" spans="1:69" ht="15.75" x14ac:dyDescent="0.25">
      <c r="A23" s="33"/>
      <c r="B23" s="34" t="s">
        <v>30</v>
      </c>
      <c r="C23" s="43"/>
      <c r="D23" s="39"/>
      <c r="E23" s="37">
        <f>SUM(E16:E22)</f>
        <v>366</v>
      </c>
      <c r="F23" s="37">
        <f>SUM(F16:F22)</f>
        <v>306</v>
      </c>
      <c r="G23" s="37">
        <f>SUM(G16:G22)</f>
        <v>328</v>
      </c>
      <c r="H23" s="37">
        <f>SUM(H16:H22)</f>
        <v>319</v>
      </c>
      <c r="I23" s="38">
        <f>SUM(I16:I22)</f>
        <v>1319</v>
      </c>
      <c r="J23" s="39"/>
      <c r="K23" s="37">
        <f>SUM(K16:K22)</f>
        <v>305</v>
      </c>
      <c r="L23" s="37">
        <f>SUM(L16:L22)</f>
        <v>338</v>
      </c>
      <c r="M23" s="37">
        <f>SUM(M16:M22)</f>
        <v>294</v>
      </c>
      <c r="N23" s="37">
        <f>SUM(N16:N22)</f>
        <v>303</v>
      </c>
      <c r="O23" s="38">
        <f>SUM(O16:O22)</f>
        <v>1240</v>
      </c>
      <c r="P23" s="39"/>
      <c r="Q23" s="37">
        <f>SUM(Q16:Q22)</f>
        <v>297</v>
      </c>
      <c r="R23" s="37">
        <f>SUM(R16:R22)</f>
        <v>333</v>
      </c>
      <c r="S23" s="37">
        <f>SUM(S16:S22)</f>
        <v>286</v>
      </c>
      <c r="T23" s="37">
        <f>SUM(T16:T22)</f>
        <v>333</v>
      </c>
      <c r="U23" s="38">
        <f>SUM(U16:U22)</f>
        <v>1249</v>
      </c>
      <c r="V23" s="39"/>
      <c r="W23" s="37">
        <f>SUM(W16:W22)</f>
        <v>295</v>
      </c>
      <c r="X23" s="37">
        <f>SUM(X16:X22)</f>
        <v>290</v>
      </c>
      <c r="Y23" s="37">
        <f>SUM(Y16:Y22)</f>
        <v>329</v>
      </c>
      <c r="Z23" s="37">
        <f>SUM(Z16:Z22)</f>
        <v>310</v>
      </c>
      <c r="AA23" s="38">
        <f>SUM(AA16:AA22)</f>
        <v>1224</v>
      </c>
      <c r="AB23" s="39"/>
      <c r="AC23" s="37">
        <f>SUM(AC16:AC22)</f>
        <v>299</v>
      </c>
      <c r="AD23" s="37">
        <f>SUM(AD16:AD22)</f>
        <v>367</v>
      </c>
      <c r="AE23" s="37">
        <f>SUM(AE16:AE22)</f>
        <v>300</v>
      </c>
      <c r="AF23" s="37">
        <f>SUM(AF16:AF22)</f>
        <v>294</v>
      </c>
      <c r="AG23" s="38">
        <f>SUM(AG16:AG22)</f>
        <v>1260</v>
      </c>
      <c r="AH23" s="39"/>
      <c r="AI23" s="37">
        <f>SUM(AI16:AI22)</f>
        <v>377</v>
      </c>
      <c r="AJ23" s="37">
        <f>SUM(AJ16:AJ22)</f>
        <v>295</v>
      </c>
      <c r="AK23" s="37">
        <f>SUM(AK16:AK22)</f>
        <v>312</v>
      </c>
      <c r="AL23" s="37">
        <f>SUM(AL16:AL22)</f>
        <v>337</v>
      </c>
      <c r="AM23" s="38">
        <f>SUM(AM16:AM22)</f>
        <v>1321</v>
      </c>
      <c r="AN23" s="39"/>
      <c r="AO23" s="37">
        <f>SUM(AO16:AO22)</f>
        <v>283</v>
      </c>
      <c r="AP23" s="37">
        <f>SUM(AP16:AP22)</f>
        <v>359</v>
      </c>
      <c r="AQ23" s="37">
        <f>SUM(AQ16:AQ22)</f>
        <v>306</v>
      </c>
      <c r="AR23" s="37">
        <f>SUM(AR16:AR22)</f>
        <v>342</v>
      </c>
      <c r="AS23" s="38">
        <f>SUM(AS16:AS22)</f>
        <v>1290</v>
      </c>
      <c r="AT23" s="39"/>
      <c r="AU23" s="37">
        <f>SUM(AU16:AU22)</f>
        <v>286</v>
      </c>
      <c r="AV23" s="37">
        <f>SUM(AV16:AV22)</f>
        <v>259</v>
      </c>
      <c r="AW23" s="37">
        <f>SUM(AW16:AW22)</f>
        <v>352</v>
      </c>
      <c r="AX23" s="37">
        <f>SUM(AX16:AX22)</f>
        <v>303</v>
      </c>
      <c r="AY23" s="38">
        <f>SUM(AY16:AY22)</f>
        <v>1200</v>
      </c>
      <c r="AZ23" s="39"/>
      <c r="BA23" s="37">
        <f>SUM(BA16:BA22)</f>
        <v>311</v>
      </c>
      <c r="BB23" s="37">
        <f>SUM(BB16:BB22)</f>
        <v>344</v>
      </c>
      <c r="BC23" s="37">
        <f>SUM(BC16:BC22)</f>
        <v>307</v>
      </c>
      <c r="BD23" s="37">
        <f>SUM(BD16:BD22)</f>
        <v>352</v>
      </c>
      <c r="BE23" s="38">
        <f>SUM(BE16:BE22)</f>
        <v>1314</v>
      </c>
      <c r="BF23" s="41">
        <f>SUM((IF(E23&gt;0,1,0)+(IF(F23&gt;0,1,0)+(IF(G23&gt;0,1,0)+(IF(H23&gt;0,1,0))))))</f>
        <v>4</v>
      </c>
      <c r="BG23" s="17">
        <f>SUM((IF(K23&gt;0,1,0)+(IF(L23&gt;0,1,0)+(IF(M23&gt;0,1,0)+(IF(N23&gt;0,1,0))))))</f>
        <v>4</v>
      </c>
      <c r="BH23" s="17">
        <f>SUM((IF(Q23&gt;0,1,0)+(IF(R23&gt;0,1,0)+(IF(S23&gt;0,1,0)+(IF(T23&gt;0,1,0))))))</f>
        <v>4</v>
      </c>
      <c r="BI23" s="17">
        <f>SUM((IF(W23&gt;0,1,0)+(IF(X23&gt;0,1,0)+(IF(Y23&gt;0,1,0)+(IF(Z23&gt;0,1,0))))))</f>
        <v>4</v>
      </c>
      <c r="BJ23" s="17">
        <f>SUM((IF(AC23&gt;0,1,0)+(IF(AD23&gt;0,1,0)+(IF(AE23&gt;0,1,0)+(IF(AF23&gt;0,1,0))))))</f>
        <v>4</v>
      </c>
      <c r="BK23" s="17">
        <f>SUM((IF(AI23&gt;0,1,0)+(IF(AJ23&gt;0,1,0)+(IF(AK23&gt;0,1,0)+(IF(AL23&gt;0,1,0))))))</f>
        <v>4</v>
      </c>
      <c r="BL23" s="17">
        <f>SUM((IF(AO23&gt;0,1,0)+(IF(AP23&gt;0,1,0)+(IF(AQ23&gt;0,1,0)+(IF(AR23&gt;0,1,0))))))</f>
        <v>4</v>
      </c>
      <c r="BM23" s="17">
        <f>SUM((IF(AU23&gt;0,1,0)+(IF(AV23&gt;0,1,0)+(IF(AW23&gt;0,1,0)+(IF(AX23&gt;0,1,0))))))</f>
        <v>4</v>
      </c>
      <c r="BN23" s="17">
        <f>SUM((IF(BA23&gt;0,1,0)+(IF(BB23&gt;0,1,0)+(IF(BC23&gt;0,1,0)+(IF(BD23&gt;0,1,0))))))</f>
        <v>4</v>
      </c>
      <c r="BO23" s="17">
        <f>SUM(BF23:BN23)</f>
        <v>36</v>
      </c>
      <c r="BP23" s="17">
        <f t="shared" si="52"/>
        <v>11417</v>
      </c>
      <c r="BQ23" s="17">
        <f>BP23/BO23</f>
        <v>317.13888888888891</v>
      </c>
    </row>
    <row r="24" spans="1:69" ht="15.75" customHeight="1" x14ac:dyDescent="0.25">
      <c r="A24" s="33"/>
      <c r="B24" s="34" t="s">
        <v>31</v>
      </c>
      <c r="C24" s="43"/>
      <c r="D24" s="36">
        <f>SUM(D16:D21)</f>
        <v>83</v>
      </c>
      <c r="E24" s="37">
        <f>E23+$D$24-E22</f>
        <v>441</v>
      </c>
      <c r="F24" s="37">
        <f>F23+$D$24-F22</f>
        <v>381</v>
      </c>
      <c r="G24" s="37">
        <f>G23+$D$24-G22</f>
        <v>403</v>
      </c>
      <c r="H24" s="37">
        <f>H23+$D$24-H22</f>
        <v>394</v>
      </c>
      <c r="I24" s="38">
        <f>SUM(E24:H24)</f>
        <v>1619</v>
      </c>
      <c r="J24" s="36">
        <f>SUM(J16:J21)</f>
        <v>83</v>
      </c>
      <c r="K24" s="37">
        <f>K23+$J$24-K22</f>
        <v>380</v>
      </c>
      <c r="L24" s="106">
        <f>L23+$J$24-L22</f>
        <v>413</v>
      </c>
      <c r="M24" s="106">
        <f>M23+$J$24-M22</f>
        <v>369</v>
      </c>
      <c r="N24" s="106">
        <f>N23+$J$24-N22</f>
        <v>378</v>
      </c>
      <c r="O24" s="38">
        <f>SUM(K24:N24)</f>
        <v>1540</v>
      </c>
      <c r="P24" s="36">
        <f>SUM(P16:P21)</f>
        <v>89</v>
      </c>
      <c r="Q24" s="37">
        <f>Q23+$P$24-Q22</f>
        <v>378</v>
      </c>
      <c r="R24" s="37">
        <f>R23+$P$24-R22</f>
        <v>414</v>
      </c>
      <c r="S24" s="37">
        <f>S23+$P$24-S22</f>
        <v>367</v>
      </c>
      <c r="T24" s="37">
        <f>T23+$P$24-T22</f>
        <v>414</v>
      </c>
      <c r="U24" s="38">
        <f>SUM(Q24:T24)</f>
        <v>1573</v>
      </c>
      <c r="V24" s="36">
        <f>SUM(V16:V21)</f>
        <v>91</v>
      </c>
      <c r="W24" s="37">
        <f>W23+$V$24-W22</f>
        <v>378</v>
      </c>
      <c r="X24" s="37">
        <f>X23+$V$24-X22</f>
        <v>373</v>
      </c>
      <c r="Y24" s="37">
        <f>Y23+$V$24-Y22</f>
        <v>412</v>
      </c>
      <c r="Z24" s="37">
        <f>Z23+$V$24-Z22</f>
        <v>393</v>
      </c>
      <c r="AA24" s="38">
        <f>SUM(W24:Z24)</f>
        <v>1556</v>
      </c>
      <c r="AB24" s="36">
        <f>SUM(AB16:AB21)</f>
        <v>93</v>
      </c>
      <c r="AC24" s="37">
        <f>AC23+$AB$24-AC22</f>
        <v>384</v>
      </c>
      <c r="AD24" s="37">
        <f>AD23+$AB$24-AD22</f>
        <v>452</v>
      </c>
      <c r="AE24" s="37">
        <f>AE23+$AB$24-AE22</f>
        <v>385</v>
      </c>
      <c r="AF24" s="37">
        <f>AF23+$AB$24-AF22</f>
        <v>379</v>
      </c>
      <c r="AG24" s="38">
        <f>SUM(AC24:AF24)</f>
        <v>1600</v>
      </c>
      <c r="AH24" s="36">
        <f>SUM(AH16:AH21)</f>
        <v>93</v>
      </c>
      <c r="AI24" s="37">
        <f>AI23+$AH$24-AI22</f>
        <v>462</v>
      </c>
      <c r="AJ24" s="37">
        <f>AJ23+$AH$24-AJ22</f>
        <v>380</v>
      </c>
      <c r="AK24" s="37">
        <f>AK23+$AH$24-AK22</f>
        <v>397</v>
      </c>
      <c r="AL24" s="37">
        <f>AL23+$AH$24-AL22</f>
        <v>422</v>
      </c>
      <c r="AM24" s="38">
        <f>SUM(AI24:AL24)</f>
        <v>1661</v>
      </c>
      <c r="AN24" s="36">
        <f>SUM(AN16:AN21)</f>
        <v>91</v>
      </c>
      <c r="AO24" s="37">
        <f>AO23+$AN$24-AO22</f>
        <v>366</v>
      </c>
      <c r="AP24" s="37">
        <f>AP23+$AN$24-AP22</f>
        <v>442</v>
      </c>
      <c r="AQ24" s="37">
        <f>AQ23+$AN$24-AQ22</f>
        <v>389</v>
      </c>
      <c r="AR24" s="37">
        <f>AR23+$AN$24-AR22</f>
        <v>425</v>
      </c>
      <c r="AS24" s="38">
        <f>SUM(AO24:AR24)</f>
        <v>1622</v>
      </c>
      <c r="AT24" s="36">
        <f>SUM(AT16:AT21)</f>
        <v>91</v>
      </c>
      <c r="AU24" s="37">
        <f>AU23+$AT$24-AU22</f>
        <v>369</v>
      </c>
      <c r="AV24" s="37">
        <f>AV23+$AT$24-AV22</f>
        <v>342</v>
      </c>
      <c r="AW24" s="37">
        <f>AW23+$AT$24-AW22</f>
        <v>435</v>
      </c>
      <c r="AX24" s="37">
        <f>AX23+$AT$24-AX22</f>
        <v>386</v>
      </c>
      <c r="AY24" s="38">
        <f>SUM(AU24:AX24)</f>
        <v>1532</v>
      </c>
      <c r="AZ24" s="36">
        <f>SUM(AZ16:AZ21)</f>
        <v>93</v>
      </c>
      <c r="BA24" s="37">
        <f>BA23+$AZ$24-BA22</f>
        <v>396</v>
      </c>
      <c r="BB24" s="37">
        <f>BB23+$AZ$24-BB22</f>
        <v>429</v>
      </c>
      <c r="BC24" s="37">
        <f>BC23+$AZ$24-BC22</f>
        <v>392</v>
      </c>
      <c r="BD24" s="37">
        <f>BD23+$AZ$24-BD22</f>
        <v>437</v>
      </c>
      <c r="BE24" s="38">
        <f>SUM(BA24:BD24)</f>
        <v>1654</v>
      </c>
      <c r="BF24" s="41">
        <f>SUM((IF(E24&gt;0,1,0)+(IF(F24&gt;0,1,0)+(IF(G24&gt;0,1,0)+(IF(H24&gt;0,1,0))))))</f>
        <v>4</v>
      </c>
      <c r="BG24" s="17">
        <f>SUM((IF(K24&gt;0,1,0)+(IF(L24&gt;0,1,0)+(IF(M24&gt;0,1,0)+(IF(N24&gt;0,1,0))))))</f>
        <v>4</v>
      </c>
      <c r="BH24" s="17">
        <f>SUM((IF(Q24&gt;0,1,0)+(IF(R24&gt;0,1,0)+(IF(S24&gt;0,1,0)+(IF(T24&gt;0,1,0))))))</f>
        <v>4</v>
      </c>
      <c r="BI24" s="17">
        <f>SUM((IF(W24&gt;0,1,0)+(IF(X24&gt;0,1,0)+(IF(Y24&gt;0,1,0)+(IF(Z24&gt;0,1,0))))))</f>
        <v>4</v>
      </c>
      <c r="BJ24" s="17">
        <f>SUM((IF(AC24&gt;0,1,0)+(IF(AD24&gt;0,1,0)+(IF(AE24&gt;0,1,0)+(IF(AF24&gt;0,1,0))))))</f>
        <v>4</v>
      </c>
      <c r="BK24" s="17">
        <f>SUM((IF(AI24&gt;0,1,0)+(IF(AJ24&gt;0,1,0)+(IF(AK24&gt;0,1,0)+(IF(AL24&gt;0,1,0))))))</f>
        <v>4</v>
      </c>
      <c r="BL24" s="17">
        <f>SUM((IF(AO24&gt;0,1,0)+(IF(AP24&gt;0,1,0)+(IF(AQ24&gt;0,1,0)+(IF(AR24&gt;0,1,0))))))</f>
        <v>4</v>
      </c>
      <c r="BM24" s="17">
        <f>SUM((IF(AU24&gt;0,1,0)+(IF(AV24&gt;0,1,0)+(IF(AW24&gt;0,1,0)+(IF(AX24&gt;0,1,0))))))</f>
        <v>4</v>
      </c>
      <c r="BN24" s="17">
        <f>SUM((IF(BA24&gt;0,1,0)+(IF(BB24&gt;0,1,0)+(IF(BC24&gt;0,1,0)+(IF(BD24&gt;0,1,0))))))</f>
        <v>4</v>
      </c>
      <c r="BO24" s="17">
        <f>SUM(BF24:BN24)</f>
        <v>36</v>
      </c>
      <c r="BP24" s="17">
        <f t="shared" si="52"/>
        <v>14357</v>
      </c>
      <c r="BQ24" s="17">
        <f>BP24/BO24</f>
        <v>398.80555555555554</v>
      </c>
    </row>
    <row r="25" spans="1:69" ht="15.75" customHeight="1" x14ac:dyDescent="0.25">
      <c r="A25" s="33"/>
      <c r="B25" s="34" t="s">
        <v>32</v>
      </c>
      <c r="C25" s="43"/>
      <c r="D25" s="39"/>
      <c r="E25" s="37">
        <f>IF($D$24&gt;0,IF(E23=E10,0.5,IF(E23&gt;E10,1,0)),0)</f>
        <v>1</v>
      </c>
      <c r="F25" s="37">
        <f t="shared" ref="E25:I26" si="53">IF($D$24&gt;0,IF(F23=F10,0.5,IF(F23&gt;F10,1,0)),0)</f>
        <v>0</v>
      </c>
      <c r="G25" s="37">
        <f t="shared" si="53"/>
        <v>0</v>
      </c>
      <c r="H25" s="37">
        <f t="shared" si="53"/>
        <v>0</v>
      </c>
      <c r="I25" s="38">
        <f t="shared" si="53"/>
        <v>0</v>
      </c>
      <c r="J25" s="39"/>
      <c r="K25" s="37">
        <f>IF($J$24&gt;0,IF(K23=K117,0.5,IF(K23&gt;K117,1,0)),0)</f>
        <v>0</v>
      </c>
      <c r="L25" s="37">
        <f t="shared" ref="L25:O26" si="54">IF($J$24&gt;0,IF(L23=L117,0.5,IF(L23&gt;L117,1,0)),0)</f>
        <v>0</v>
      </c>
      <c r="M25" s="37">
        <f t="shared" si="54"/>
        <v>0</v>
      </c>
      <c r="N25" s="37">
        <f t="shared" si="54"/>
        <v>0</v>
      </c>
      <c r="O25" s="37">
        <f t="shared" si="54"/>
        <v>0</v>
      </c>
      <c r="P25" s="39"/>
      <c r="Q25" s="37">
        <f>IF($P$24&gt;0,IF(Q23=Q36,0.5,IF(Q23&gt;Q36,1,0)),0)</f>
        <v>0</v>
      </c>
      <c r="R25" s="37">
        <f t="shared" ref="R25:U26" si="55">IF($P$24&gt;0,IF(R23=R36,0.5,IF(R23&gt;R36,1,0)),0)</f>
        <v>0</v>
      </c>
      <c r="S25" s="37">
        <f t="shared" si="55"/>
        <v>0</v>
      </c>
      <c r="T25" s="37">
        <f t="shared" si="55"/>
        <v>1</v>
      </c>
      <c r="U25" s="37">
        <f t="shared" si="55"/>
        <v>0</v>
      </c>
      <c r="V25" s="39"/>
      <c r="W25" s="37">
        <f>IF($V$24&gt;0,IF(W23=W130,0.5,IF(W23&gt;W130,1,0)),0)</f>
        <v>0</v>
      </c>
      <c r="X25" s="37">
        <f t="shared" ref="X25:AA26" si="56">IF($V$24&gt;0,IF(X23=X130,0.5,IF(X23&gt;X130,1,0)),0)</f>
        <v>0</v>
      </c>
      <c r="Y25" s="37">
        <f t="shared" si="56"/>
        <v>0</v>
      </c>
      <c r="Z25" s="37">
        <f t="shared" si="56"/>
        <v>0</v>
      </c>
      <c r="AA25" s="37">
        <f t="shared" si="56"/>
        <v>0</v>
      </c>
      <c r="AB25" s="39"/>
      <c r="AC25" s="37">
        <f>IF($AB$24&gt;0,IF(AC23=AC78,0.5,IF(AC23&gt;AC78,1,0)),0)</f>
        <v>0</v>
      </c>
      <c r="AD25" s="37">
        <f t="shared" ref="AD25:AG26" si="57">IF($AB$24&gt;0,IF(AD23=AD78,0.5,IF(AD23&gt;AD78,1,0)),0)</f>
        <v>0</v>
      </c>
      <c r="AE25" s="37">
        <f t="shared" si="57"/>
        <v>0</v>
      </c>
      <c r="AF25" s="37">
        <f t="shared" si="57"/>
        <v>0</v>
      </c>
      <c r="AG25" s="37">
        <f t="shared" si="57"/>
        <v>0</v>
      </c>
      <c r="AH25" s="39"/>
      <c r="AI25" s="37">
        <f>IF($AH$24&gt;0,IF(AI23=AI91,0.5,IF(AI23&gt;AI91,1,0)),0)</f>
        <v>1</v>
      </c>
      <c r="AJ25" s="37">
        <f t="shared" ref="AJ25:AM26" si="58">IF($AH$24&gt;0,IF(AJ23=AJ91,0.5,IF(AJ23&gt;AJ91,1,0)),0)</f>
        <v>0</v>
      </c>
      <c r="AK25" s="37">
        <f t="shared" si="58"/>
        <v>0</v>
      </c>
      <c r="AL25" s="37">
        <f t="shared" si="58"/>
        <v>1</v>
      </c>
      <c r="AM25" s="37">
        <f t="shared" si="58"/>
        <v>1</v>
      </c>
      <c r="AN25" s="39"/>
      <c r="AO25" s="37">
        <f>IF($AN$24&gt;0,IF(AO23=AO104,0.5,IF(AO23&gt;AO104,1,0)),0)</f>
        <v>0</v>
      </c>
      <c r="AP25" s="37">
        <f t="shared" ref="AP25:AS26" si="59">IF($AN$24&gt;0,IF(AP23=AP104,0.5,IF(AP23&gt;AP104,1,0)),0)</f>
        <v>0</v>
      </c>
      <c r="AQ25" s="37">
        <f t="shared" si="59"/>
        <v>0</v>
      </c>
      <c r="AR25" s="37">
        <f t="shared" si="59"/>
        <v>0</v>
      </c>
      <c r="AS25" s="37">
        <f t="shared" si="59"/>
        <v>0</v>
      </c>
      <c r="AT25" s="39"/>
      <c r="AU25" s="37">
        <f>IF($AT$24&gt;0,IF(AU23=AU52,0.5,IF(AU23&gt;AU52,1,0)),0)</f>
        <v>0</v>
      </c>
      <c r="AV25" s="37">
        <f t="shared" ref="AV25:AY26" si="60">IF($AT$24&gt;0,IF(AV23=AV52,0.5,IF(AV23&gt;AV52,1,0)),0)</f>
        <v>0</v>
      </c>
      <c r="AW25" s="37">
        <f t="shared" si="60"/>
        <v>1</v>
      </c>
      <c r="AX25" s="37">
        <f t="shared" si="60"/>
        <v>0</v>
      </c>
      <c r="AY25" s="37">
        <f t="shared" si="60"/>
        <v>0</v>
      </c>
      <c r="AZ25" s="39"/>
      <c r="BA25" s="37">
        <f>IF($AZ$24&gt;0,IF(BA23=BA65,0.5,IF(BA23&gt;BA65,1,0)),0)</f>
        <v>1</v>
      </c>
      <c r="BB25" s="37">
        <f t="shared" ref="BB25:BE26" si="61">IF($AZ$24&gt;0,IF(BB23=BB65,0.5,IF(BB23&gt;BB65,1,0)),0)</f>
        <v>1</v>
      </c>
      <c r="BC25" s="37">
        <f t="shared" si="61"/>
        <v>1</v>
      </c>
      <c r="BD25" s="37">
        <f t="shared" si="61"/>
        <v>1</v>
      </c>
      <c r="BE25" s="37">
        <f t="shared" si="61"/>
        <v>1</v>
      </c>
      <c r="BF25" s="52"/>
      <c r="BG25" s="19"/>
      <c r="BH25" s="19"/>
      <c r="BI25" s="19"/>
      <c r="BJ25" s="19"/>
      <c r="BK25" s="19"/>
      <c r="BL25" s="19"/>
      <c r="BM25" s="19"/>
      <c r="BN25" s="19"/>
      <c r="BO25" s="19"/>
      <c r="BP25" s="19"/>
      <c r="BQ25" s="19"/>
    </row>
    <row r="26" spans="1:69" ht="15.75" customHeight="1" x14ac:dyDescent="0.25">
      <c r="A26" s="33"/>
      <c r="B26" s="34" t="s">
        <v>33</v>
      </c>
      <c r="C26" s="43"/>
      <c r="D26" s="39"/>
      <c r="E26" s="37">
        <f t="shared" si="53"/>
        <v>1</v>
      </c>
      <c r="F26" s="37">
        <f t="shared" si="53"/>
        <v>0</v>
      </c>
      <c r="G26" s="37">
        <f t="shared" si="53"/>
        <v>0</v>
      </c>
      <c r="H26" s="37">
        <f t="shared" si="53"/>
        <v>0</v>
      </c>
      <c r="I26" s="38">
        <f t="shared" si="53"/>
        <v>0</v>
      </c>
      <c r="J26" s="39"/>
      <c r="K26" s="37">
        <f>IF($J$24&gt;0,IF(K24=K118,0.5,IF(K24&gt;K118,1,0)),0)</f>
        <v>0</v>
      </c>
      <c r="L26" s="37">
        <f t="shared" si="54"/>
        <v>1</v>
      </c>
      <c r="M26" s="37">
        <f t="shared" si="54"/>
        <v>0</v>
      </c>
      <c r="N26" s="37">
        <f t="shared" si="54"/>
        <v>0</v>
      </c>
      <c r="O26" s="37">
        <f t="shared" si="54"/>
        <v>0</v>
      </c>
      <c r="P26" s="39"/>
      <c r="Q26" s="37">
        <f>IF($P$24&gt;0,IF(Q24=Q37,0.5,IF(Q24&gt;Q37,1,0)),0)</f>
        <v>0</v>
      </c>
      <c r="R26" s="37">
        <f t="shared" si="55"/>
        <v>0</v>
      </c>
      <c r="S26" s="37">
        <f t="shared" si="55"/>
        <v>0</v>
      </c>
      <c r="T26" s="37">
        <f t="shared" si="55"/>
        <v>1</v>
      </c>
      <c r="U26" s="37">
        <f t="shared" si="55"/>
        <v>0</v>
      </c>
      <c r="V26" s="39"/>
      <c r="W26" s="37">
        <f>IF($V$24&gt;0,IF(W24=W131,0.5,IF(W24&gt;W131,1,0)),0)</f>
        <v>0</v>
      </c>
      <c r="X26" s="37">
        <f t="shared" si="56"/>
        <v>0</v>
      </c>
      <c r="Y26" s="37">
        <f t="shared" si="56"/>
        <v>0</v>
      </c>
      <c r="Z26" s="37">
        <f t="shared" si="56"/>
        <v>0</v>
      </c>
      <c r="AA26" s="37">
        <f t="shared" si="56"/>
        <v>0</v>
      </c>
      <c r="AB26" s="39"/>
      <c r="AC26" s="37">
        <f>IF($AB$24&gt;0,IF(AC24=AC79,0.5,IF(AC24&gt;AC79,1,0)),0)</f>
        <v>0</v>
      </c>
      <c r="AD26" s="37">
        <f t="shared" si="57"/>
        <v>0</v>
      </c>
      <c r="AE26" s="37">
        <f t="shared" si="57"/>
        <v>0</v>
      </c>
      <c r="AF26" s="37">
        <f t="shared" si="57"/>
        <v>0</v>
      </c>
      <c r="AG26" s="37">
        <f t="shared" si="57"/>
        <v>0</v>
      </c>
      <c r="AH26" s="39"/>
      <c r="AI26" s="37">
        <f>IF($AH$24&gt;0,IF(AI24=AI92,0.5,IF(AI24&gt;AI92,1,0)),0)</f>
        <v>1</v>
      </c>
      <c r="AJ26" s="37">
        <f t="shared" si="58"/>
        <v>0</v>
      </c>
      <c r="AK26" s="37">
        <f t="shared" si="58"/>
        <v>1</v>
      </c>
      <c r="AL26" s="37">
        <f t="shared" si="58"/>
        <v>1</v>
      </c>
      <c r="AM26" s="37">
        <f t="shared" si="58"/>
        <v>1</v>
      </c>
      <c r="AN26" s="39"/>
      <c r="AO26" s="37">
        <f>IF($AN$24&gt;0,IF(AO24=AO105,0.5,IF(AO24&gt;AO105,1,0)),0)</f>
        <v>1</v>
      </c>
      <c r="AP26" s="37">
        <f t="shared" si="59"/>
        <v>0</v>
      </c>
      <c r="AQ26" s="37">
        <f t="shared" si="59"/>
        <v>0</v>
      </c>
      <c r="AR26" s="37">
        <f t="shared" si="59"/>
        <v>0</v>
      </c>
      <c r="AS26" s="37">
        <f t="shared" si="59"/>
        <v>0</v>
      </c>
      <c r="AT26" s="39"/>
      <c r="AU26" s="37">
        <f>IF($AT$24&gt;0,IF(AU24=AU53,0.5,IF(AU24&gt;AU53,1,0)),0)</f>
        <v>0</v>
      </c>
      <c r="AV26" s="37">
        <f t="shared" si="60"/>
        <v>0</v>
      </c>
      <c r="AW26" s="37">
        <f t="shared" si="60"/>
        <v>1</v>
      </c>
      <c r="AX26" s="37">
        <f t="shared" si="60"/>
        <v>1</v>
      </c>
      <c r="AY26" s="37">
        <f t="shared" si="60"/>
        <v>0</v>
      </c>
      <c r="AZ26" s="39"/>
      <c r="BA26" s="37">
        <f>IF($AZ$24&gt;0,IF(BA24=BA66,0.5,IF(BA24&gt;BA66,1,0)),0)</f>
        <v>1</v>
      </c>
      <c r="BB26" s="37">
        <f t="shared" si="61"/>
        <v>1</v>
      </c>
      <c r="BC26" s="37">
        <f t="shared" si="61"/>
        <v>1</v>
      </c>
      <c r="BD26" s="37">
        <f t="shared" si="61"/>
        <v>1</v>
      </c>
      <c r="BE26" s="37">
        <f t="shared" si="61"/>
        <v>1</v>
      </c>
      <c r="BF26" s="52"/>
      <c r="BG26" s="19"/>
      <c r="BH26" s="19"/>
      <c r="BI26" s="19"/>
      <c r="BJ26" s="19"/>
      <c r="BK26" s="19"/>
      <c r="BL26" s="19"/>
      <c r="BM26" s="19"/>
      <c r="BN26" s="19"/>
      <c r="BO26" s="19"/>
      <c r="BP26" s="19"/>
      <c r="BQ26" s="19"/>
    </row>
    <row r="27" spans="1:69" ht="14.25" customHeight="1" x14ac:dyDescent="0.25">
      <c r="A27" s="53"/>
      <c r="B27" s="54" t="s">
        <v>34</v>
      </c>
      <c r="C27" s="55"/>
      <c r="D27" s="56"/>
      <c r="E27" s="57"/>
      <c r="F27" s="57"/>
      <c r="G27" s="57"/>
      <c r="H27" s="57"/>
      <c r="I27" s="58">
        <f>SUM(E25+F25+G25+H25+I25+E26+F26+G26+H26+I26)</f>
        <v>2</v>
      </c>
      <c r="J27" s="56"/>
      <c r="K27" s="57"/>
      <c r="L27" s="57"/>
      <c r="M27" s="57"/>
      <c r="N27" s="57"/>
      <c r="O27" s="58">
        <f>SUM(K25+L25+M25+N25+O25+K26+L26+M26+N26+O26)</f>
        <v>1</v>
      </c>
      <c r="P27" s="56"/>
      <c r="Q27" s="57"/>
      <c r="R27" s="57"/>
      <c r="S27" s="57"/>
      <c r="T27" s="57"/>
      <c r="U27" s="58">
        <f>SUM(Q25+R25+S25+T25+U25+Q26+R26+S26+T26+U26)</f>
        <v>2</v>
      </c>
      <c r="V27" s="56"/>
      <c r="W27" s="57"/>
      <c r="X27" s="57"/>
      <c r="Y27" s="57"/>
      <c r="Z27" s="57"/>
      <c r="AA27" s="58">
        <f>SUM(W25+X25+Y25+Z25+AA25+W26+X26+Y26+Z26+AA26)</f>
        <v>0</v>
      </c>
      <c r="AB27" s="56"/>
      <c r="AC27" s="57"/>
      <c r="AD27" s="57"/>
      <c r="AE27" s="57"/>
      <c r="AF27" s="57"/>
      <c r="AG27" s="58">
        <f>SUM(AC25+AD25+AE25+AF25+AG25+AC26+AD26+AE26+AF26+AG26)</f>
        <v>0</v>
      </c>
      <c r="AH27" s="56"/>
      <c r="AI27" s="57"/>
      <c r="AJ27" s="57"/>
      <c r="AK27" s="57"/>
      <c r="AL27" s="57"/>
      <c r="AM27" s="58">
        <f>SUM(AI25+AJ25+AK25+AL25+AM25+AI26+AJ26+AK26+AL26+AM26)</f>
        <v>7</v>
      </c>
      <c r="AN27" s="56"/>
      <c r="AO27" s="57"/>
      <c r="AP27" s="57"/>
      <c r="AQ27" s="57"/>
      <c r="AR27" s="57"/>
      <c r="AS27" s="58">
        <f>SUM(AO25+AP25+AQ25+AR25+AS25+AO26+AP26+AQ26+AR26+AS26)</f>
        <v>1</v>
      </c>
      <c r="AT27" s="56"/>
      <c r="AU27" s="57"/>
      <c r="AV27" s="57"/>
      <c r="AW27" s="57"/>
      <c r="AX27" s="57"/>
      <c r="AY27" s="58">
        <f>SUM(AU25+AV25+AW25+AX25+AY25+AU26+AV26+AW26+AX26+AY26)</f>
        <v>3</v>
      </c>
      <c r="AZ27" s="56"/>
      <c r="BA27" s="57"/>
      <c r="BB27" s="57"/>
      <c r="BC27" s="57"/>
      <c r="BD27" s="57"/>
      <c r="BE27" s="58">
        <f>SUM(BA25+BB25+BC25+BD25+BE25+BA26+BB26+BC26+BD26+BE26)</f>
        <v>10</v>
      </c>
      <c r="BF27" s="59"/>
      <c r="BG27" s="60"/>
      <c r="BH27" s="60"/>
      <c r="BI27" s="60"/>
      <c r="BJ27" s="60"/>
      <c r="BK27" s="60"/>
      <c r="BL27" s="60"/>
      <c r="BM27" s="60"/>
      <c r="BN27" s="60"/>
      <c r="BO27" s="60"/>
      <c r="BP27" s="60"/>
      <c r="BQ27" s="60"/>
    </row>
    <row r="28" spans="1:69" ht="27" customHeight="1" x14ac:dyDescent="0.25">
      <c r="A28" s="27">
        <v>3</v>
      </c>
      <c r="B28" s="110" t="s">
        <v>60</v>
      </c>
      <c r="C28" s="112"/>
      <c r="D28" s="28" t="s">
        <v>24</v>
      </c>
      <c r="E28" s="29" t="s">
        <v>25</v>
      </c>
      <c r="F28" s="29" t="s">
        <v>26</v>
      </c>
      <c r="G28" s="29" t="s">
        <v>27</v>
      </c>
      <c r="H28" s="29" t="s">
        <v>28</v>
      </c>
      <c r="I28" s="30" t="s">
        <v>22</v>
      </c>
      <c r="J28" s="28" t="s">
        <v>24</v>
      </c>
      <c r="K28" s="29" t="s">
        <v>25</v>
      </c>
      <c r="L28" s="29" t="s">
        <v>26</v>
      </c>
      <c r="M28" s="29" t="s">
        <v>27</v>
      </c>
      <c r="N28" s="29" t="s">
        <v>28</v>
      </c>
      <c r="O28" s="30" t="s">
        <v>22</v>
      </c>
      <c r="P28" s="28" t="s">
        <v>24</v>
      </c>
      <c r="Q28" s="29" t="s">
        <v>25</v>
      </c>
      <c r="R28" s="29" t="s">
        <v>26</v>
      </c>
      <c r="S28" s="29" t="s">
        <v>27</v>
      </c>
      <c r="T28" s="29" t="s">
        <v>28</v>
      </c>
      <c r="U28" s="30" t="s">
        <v>22</v>
      </c>
      <c r="V28" s="28" t="s">
        <v>24</v>
      </c>
      <c r="W28" s="29" t="s">
        <v>25</v>
      </c>
      <c r="X28" s="29" t="s">
        <v>26</v>
      </c>
      <c r="Y28" s="29" t="s">
        <v>27</v>
      </c>
      <c r="Z28" s="29" t="s">
        <v>28</v>
      </c>
      <c r="AA28" s="30" t="s">
        <v>22</v>
      </c>
      <c r="AB28" s="28" t="s">
        <v>24</v>
      </c>
      <c r="AC28" s="29" t="s">
        <v>25</v>
      </c>
      <c r="AD28" s="29" t="s">
        <v>26</v>
      </c>
      <c r="AE28" s="29" t="s">
        <v>27</v>
      </c>
      <c r="AF28" s="29" t="s">
        <v>28</v>
      </c>
      <c r="AG28" s="30" t="s">
        <v>22</v>
      </c>
      <c r="AH28" s="28" t="s">
        <v>24</v>
      </c>
      <c r="AI28" s="29" t="s">
        <v>25</v>
      </c>
      <c r="AJ28" s="29" t="s">
        <v>26</v>
      </c>
      <c r="AK28" s="29" t="s">
        <v>27</v>
      </c>
      <c r="AL28" s="29" t="s">
        <v>28</v>
      </c>
      <c r="AM28" s="30" t="s">
        <v>22</v>
      </c>
      <c r="AN28" s="28" t="s">
        <v>24</v>
      </c>
      <c r="AO28" s="29" t="s">
        <v>25</v>
      </c>
      <c r="AP28" s="29" t="s">
        <v>26</v>
      </c>
      <c r="AQ28" s="29" t="s">
        <v>27</v>
      </c>
      <c r="AR28" s="29" t="s">
        <v>28</v>
      </c>
      <c r="AS28" s="30" t="s">
        <v>22</v>
      </c>
      <c r="AT28" s="28" t="s">
        <v>24</v>
      </c>
      <c r="AU28" s="29" t="s">
        <v>25</v>
      </c>
      <c r="AV28" s="29" t="s">
        <v>26</v>
      </c>
      <c r="AW28" s="29" t="s">
        <v>27</v>
      </c>
      <c r="AX28" s="29" t="s">
        <v>28</v>
      </c>
      <c r="AY28" s="30" t="s">
        <v>22</v>
      </c>
      <c r="AZ28" s="28" t="s">
        <v>24</v>
      </c>
      <c r="BA28" s="29" t="s">
        <v>25</v>
      </c>
      <c r="BB28" s="29" t="s">
        <v>26</v>
      </c>
      <c r="BC28" s="29" t="s">
        <v>27</v>
      </c>
      <c r="BD28" s="29" t="s">
        <v>28</v>
      </c>
      <c r="BE28" s="30" t="s">
        <v>22</v>
      </c>
      <c r="BF28" s="31"/>
      <c r="BG28" s="32"/>
      <c r="BH28" s="32"/>
      <c r="BI28" s="32"/>
      <c r="BJ28" s="32"/>
      <c r="BK28" s="32"/>
      <c r="BL28" s="32"/>
      <c r="BM28" s="32"/>
      <c r="BN28" s="32"/>
      <c r="BO28" s="32"/>
      <c r="BP28" s="32"/>
      <c r="BQ28" s="32"/>
    </row>
    <row r="29" spans="1:69" ht="15.75" customHeight="1" x14ac:dyDescent="0.25">
      <c r="A29" s="33"/>
      <c r="B29" s="99" t="s">
        <v>35</v>
      </c>
      <c r="C29" s="100" t="s">
        <v>36</v>
      </c>
      <c r="D29" s="36">
        <v>41</v>
      </c>
      <c r="E29" s="37">
        <v>170</v>
      </c>
      <c r="F29" s="37">
        <v>164</v>
      </c>
      <c r="G29" s="37">
        <v>151</v>
      </c>
      <c r="H29" s="37">
        <v>162</v>
      </c>
      <c r="I29" s="38">
        <f t="shared" ref="I29:I35" si="62">SUM(E29:H29)</f>
        <v>647</v>
      </c>
      <c r="J29" s="39">
        <v>41</v>
      </c>
      <c r="K29" s="40">
        <v>139</v>
      </c>
      <c r="L29" s="40">
        <v>170</v>
      </c>
      <c r="M29" s="40">
        <v>135</v>
      </c>
      <c r="N29" s="40">
        <v>131</v>
      </c>
      <c r="O29" s="38">
        <f t="shared" ref="O29:O35" si="63">SUM(K29:N29)</f>
        <v>575</v>
      </c>
      <c r="P29" s="39">
        <v>47</v>
      </c>
      <c r="Q29" s="40">
        <v>134</v>
      </c>
      <c r="R29" s="40">
        <v>185</v>
      </c>
      <c r="S29" s="40">
        <v>160</v>
      </c>
      <c r="T29" s="40">
        <v>131</v>
      </c>
      <c r="U29" s="38">
        <f t="shared" ref="U29:U35" si="64">SUM(Q29:T29)</f>
        <v>610</v>
      </c>
      <c r="V29" s="39">
        <v>47</v>
      </c>
      <c r="W29" s="40">
        <v>171</v>
      </c>
      <c r="X29" s="40">
        <v>137</v>
      </c>
      <c r="Y29" s="40">
        <v>157</v>
      </c>
      <c r="Z29" s="40">
        <v>176</v>
      </c>
      <c r="AA29" s="38">
        <f t="shared" ref="AA29:AA35" si="65">SUM(W29:Z29)</f>
        <v>641</v>
      </c>
      <c r="AB29" s="39"/>
      <c r="AC29" s="40"/>
      <c r="AD29" s="40"/>
      <c r="AE29" s="40"/>
      <c r="AF29" s="40"/>
      <c r="AG29" s="38">
        <f t="shared" ref="AG29:AG35" si="66">SUM(AC29:AF29)</f>
        <v>0</v>
      </c>
      <c r="AH29" s="39"/>
      <c r="AI29" s="40"/>
      <c r="AJ29" s="40"/>
      <c r="AK29" s="40"/>
      <c r="AL29" s="40"/>
      <c r="AM29" s="38">
        <f t="shared" ref="AM29:AM35" si="67">SUM(AI29:AL29)</f>
        <v>0</v>
      </c>
      <c r="AN29" s="39">
        <v>46</v>
      </c>
      <c r="AO29" s="40">
        <v>160</v>
      </c>
      <c r="AP29" s="40">
        <v>115</v>
      </c>
      <c r="AQ29" s="40">
        <v>144</v>
      </c>
      <c r="AR29" s="40">
        <v>191</v>
      </c>
      <c r="AS29" s="38">
        <f t="shared" ref="AS29:AS35" si="68">SUM(AO29:AR29)</f>
        <v>610</v>
      </c>
      <c r="AT29" s="39">
        <v>46</v>
      </c>
      <c r="AU29" s="40">
        <v>125</v>
      </c>
      <c r="AV29" s="40">
        <v>180</v>
      </c>
      <c r="AW29" s="40">
        <v>157</v>
      </c>
      <c r="AX29" s="40">
        <v>114</v>
      </c>
      <c r="AY29" s="38">
        <f t="shared" ref="AY29:AY35" si="69">SUM(AU29:AX29)</f>
        <v>576</v>
      </c>
      <c r="AZ29" s="39">
        <v>47</v>
      </c>
      <c r="BA29" s="40">
        <v>167</v>
      </c>
      <c r="BB29" s="40">
        <v>141</v>
      </c>
      <c r="BC29" s="40">
        <v>210</v>
      </c>
      <c r="BD29" s="40">
        <v>170</v>
      </c>
      <c r="BE29" s="38">
        <f t="shared" ref="BE29:BE35" si="70">SUM(BA29:BD29)</f>
        <v>688</v>
      </c>
      <c r="BF29" s="41">
        <f t="shared" ref="BF29:BF34" si="71">SUM((IF(E29&gt;0,1,0)+(IF(F29&gt;0,1,0)+(IF(G29&gt;0,1,0)+(IF(H29&gt;0,1,0))))))</f>
        <v>4</v>
      </c>
      <c r="BG29" s="17">
        <f t="shared" ref="BG29:BG34" si="72">SUM((IF(K29&gt;0,1,0)+(IF(L29&gt;0,1,0)+(IF(M29&gt;0,1,0)+(IF(N29&gt;0,1,0))))))</f>
        <v>4</v>
      </c>
      <c r="BH29" s="17">
        <f t="shared" ref="BH29:BH34" si="73">SUM((IF(Q29&gt;0,1,0)+(IF(R29&gt;0,1,0)+(IF(S29&gt;0,1,0)+(IF(T29&gt;0,1,0))))))</f>
        <v>4</v>
      </c>
      <c r="BI29" s="17">
        <f t="shared" ref="BI29:BI34" si="74">SUM((IF(W29&gt;0,1,0)+(IF(X29&gt;0,1,0)+(IF(Y29&gt;0,1,0)+(IF(Z29&gt;0,1,0))))))</f>
        <v>4</v>
      </c>
      <c r="BJ29" s="17">
        <f t="shared" ref="BJ29:BJ34" si="75">SUM((IF(AC29&gt;0,1,0)+(IF(AD29&gt;0,1,0)+(IF(AE29&gt;0,1,0)+(IF(AF29&gt;0,1,0))))))</f>
        <v>0</v>
      </c>
      <c r="BK29" s="17">
        <f t="shared" ref="BK29:BK34" si="76">SUM((IF(AI29&gt;0,1,0)+(IF(AJ29&gt;0,1,0)+(IF(AK29&gt;0,1,0)+(IF(AL29&gt;0,1,0))))))</f>
        <v>0</v>
      </c>
      <c r="BL29" s="17">
        <f t="shared" ref="BL29:BL34" si="77">SUM((IF(AO29&gt;0,1,0)+(IF(AP29&gt;0,1,0)+(IF(AQ29&gt;0,1,0)+(IF(AR29&gt;0,1,0))))))</f>
        <v>4</v>
      </c>
      <c r="BM29" s="17">
        <f t="shared" ref="BM29:BM34" si="78">SUM((IF(AU29&gt;0,1,0)+(IF(AV29&gt;0,1,0)+(IF(AW29&gt;0,1,0)+(IF(AX29&gt;0,1,0))))))</f>
        <v>4</v>
      </c>
      <c r="BN29" s="17">
        <f t="shared" ref="BN29:BN34" si="79">SUM((IF(BA29&gt;0,1,0)+(IF(BB29&gt;0,1,0)+(IF(BC29&gt;0,1,0)+(IF(BD29&gt;0,1,0))))))</f>
        <v>4</v>
      </c>
      <c r="BO29" s="17">
        <f t="shared" ref="BO29:BO34" si="80">SUM(BF29:BN29)</f>
        <v>28</v>
      </c>
      <c r="BP29" s="17">
        <f>I29+O29+U29+AA29+AG29+AM29+AS29+AY29+BE29</f>
        <v>4347</v>
      </c>
      <c r="BQ29" s="17">
        <f t="shared" ref="BQ29:BQ34" si="81">BP29/BO29</f>
        <v>155.25</v>
      </c>
    </row>
    <row r="30" spans="1:69" ht="15.75" customHeight="1" x14ac:dyDescent="0.25">
      <c r="A30" s="33"/>
      <c r="B30" s="99" t="s">
        <v>45</v>
      </c>
      <c r="C30" s="100" t="s">
        <v>44</v>
      </c>
      <c r="D30" s="36">
        <v>32</v>
      </c>
      <c r="E30" s="37">
        <v>157</v>
      </c>
      <c r="F30" s="37">
        <v>184</v>
      </c>
      <c r="G30" s="37">
        <v>172</v>
      </c>
      <c r="H30" s="37">
        <v>184</v>
      </c>
      <c r="I30" s="38">
        <f t="shared" si="62"/>
        <v>697</v>
      </c>
      <c r="J30" s="39">
        <v>32</v>
      </c>
      <c r="K30" s="40">
        <v>141</v>
      </c>
      <c r="L30" s="40">
        <v>209</v>
      </c>
      <c r="M30" s="40">
        <v>157</v>
      </c>
      <c r="N30" s="40">
        <v>182</v>
      </c>
      <c r="O30" s="38">
        <f t="shared" si="63"/>
        <v>689</v>
      </c>
      <c r="P30" s="39">
        <v>32</v>
      </c>
      <c r="Q30" s="40">
        <v>172</v>
      </c>
      <c r="R30" s="40">
        <v>158</v>
      </c>
      <c r="S30" s="40">
        <v>157</v>
      </c>
      <c r="T30" s="40">
        <v>172</v>
      </c>
      <c r="U30" s="38">
        <f t="shared" si="64"/>
        <v>659</v>
      </c>
      <c r="V30" s="39">
        <v>35</v>
      </c>
      <c r="W30" s="40">
        <v>158</v>
      </c>
      <c r="X30" s="40">
        <v>165</v>
      </c>
      <c r="Y30" s="40">
        <v>171</v>
      </c>
      <c r="Z30" s="40">
        <v>118</v>
      </c>
      <c r="AA30" s="38">
        <f t="shared" si="65"/>
        <v>612</v>
      </c>
      <c r="AB30" s="39">
        <v>37</v>
      </c>
      <c r="AC30" s="40">
        <v>154</v>
      </c>
      <c r="AD30" s="40">
        <v>135</v>
      </c>
      <c r="AE30" s="40">
        <v>136</v>
      </c>
      <c r="AF30" s="40">
        <v>168</v>
      </c>
      <c r="AG30" s="38">
        <f t="shared" si="66"/>
        <v>593</v>
      </c>
      <c r="AH30" s="39">
        <v>40</v>
      </c>
      <c r="AI30" s="40">
        <v>165</v>
      </c>
      <c r="AJ30" s="40">
        <v>143</v>
      </c>
      <c r="AK30" s="40">
        <v>135</v>
      </c>
      <c r="AL30" s="40">
        <v>154</v>
      </c>
      <c r="AM30" s="38">
        <f t="shared" si="67"/>
        <v>597</v>
      </c>
      <c r="AN30" s="39">
        <v>42</v>
      </c>
      <c r="AO30" s="40">
        <v>199</v>
      </c>
      <c r="AP30" s="40">
        <v>216</v>
      </c>
      <c r="AQ30" s="40">
        <v>168</v>
      </c>
      <c r="AR30" s="40">
        <v>168</v>
      </c>
      <c r="AS30" s="38">
        <f t="shared" si="68"/>
        <v>751</v>
      </c>
      <c r="AT30" s="39">
        <v>39</v>
      </c>
      <c r="AU30" s="40">
        <v>165</v>
      </c>
      <c r="AV30" s="40">
        <v>186</v>
      </c>
      <c r="AW30" s="40">
        <v>157</v>
      </c>
      <c r="AX30" s="40">
        <v>139</v>
      </c>
      <c r="AY30" s="38">
        <f t="shared" si="69"/>
        <v>647</v>
      </c>
      <c r="AZ30" s="39">
        <v>39</v>
      </c>
      <c r="BA30" s="40">
        <v>163</v>
      </c>
      <c r="BB30" s="40">
        <v>137</v>
      </c>
      <c r="BC30" s="40">
        <v>177</v>
      </c>
      <c r="BD30" s="40">
        <v>172</v>
      </c>
      <c r="BE30" s="38">
        <f t="shared" si="70"/>
        <v>649</v>
      </c>
      <c r="BF30" s="41">
        <f t="shared" si="71"/>
        <v>4</v>
      </c>
      <c r="BG30" s="17">
        <f t="shared" si="72"/>
        <v>4</v>
      </c>
      <c r="BH30" s="17">
        <f t="shared" si="73"/>
        <v>4</v>
      </c>
      <c r="BI30" s="17">
        <f t="shared" si="74"/>
        <v>4</v>
      </c>
      <c r="BJ30" s="17">
        <f t="shared" si="75"/>
        <v>4</v>
      </c>
      <c r="BK30" s="17">
        <f t="shared" si="76"/>
        <v>4</v>
      </c>
      <c r="BL30" s="17">
        <f t="shared" si="77"/>
        <v>4</v>
      </c>
      <c r="BM30" s="17">
        <f t="shared" si="78"/>
        <v>4</v>
      </c>
      <c r="BN30" s="17">
        <f t="shared" si="79"/>
        <v>4</v>
      </c>
      <c r="BO30" s="17">
        <f t="shared" si="80"/>
        <v>36</v>
      </c>
      <c r="BP30" s="17">
        <f t="shared" ref="BP30:BP37" si="82">I30+O30+U30+AA30+AG30+AM30+AS30+AY30+BE30</f>
        <v>5894</v>
      </c>
      <c r="BQ30" s="17">
        <f t="shared" si="81"/>
        <v>163.72222222222223</v>
      </c>
    </row>
    <row r="31" spans="1:69" ht="15.75" customHeight="1" x14ac:dyDescent="0.25">
      <c r="A31" s="33"/>
      <c r="B31" s="42" t="s">
        <v>111</v>
      </c>
      <c r="C31" s="43" t="s">
        <v>101</v>
      </c>
      <c r="D31" s="39"/>
      <c r="E31" s="40"/>
      <c r="F31" s="40"/>
      <c r="G31" s="40"/>
      <c r="H31" s="40"/>
      <c r="I31" s="38">
        <f t="shared" si="62"/>
        <v>0</v>
      </c>
      <c r="J31" s="39"/>
      <c r="K31" s="40"/>
      <c r="L31" s="40"/>
      <c r="M31" s="40"/>
      <c r="N31" s="40"/>
      <c r="O31" s="38">
        <f t="shared" si="63"/>
        <v>0</v>
      </c>
      <c r="P31" s="39"/>
      <c r="Q31" s="40"/>
      <c r="R31" s="40"/>
      <c r="S31" s="40"/>
      <c r="T31" s="40"/>
      <c r="U31" s="38">
        <f t="shared" si="64"/>
        <v>0</v>
      </c>
      <c r="V31" s="39"/>
      <c r="W31" s="40"/>
      <c r="X31" s="40"/>
      <c r="Y31" s="40"/>
      <c r="Z31" s="40"/>
      <c r="AA31" s="38">
        <f t="shared" si="65"/>
        <v>0</v>
      </c>
      <c r="AB31" s="39">
        <v>46</v>
      </c>
      <c r="AC31" s="40">
        <v>169</v>
      </c>
      <c r="AD31" s="40">
        <v>137</v>
      </c>
      <c r="AE31" s="40">
        <v>175</v>
      </c>
      <c r="AF31" s="40">
        <v>131</v>
      </c>
      <c r="AG31" s="38">
        <f t="shared" si="66"/>
        <v>612</v>
      </c>
      <c r="AH31" s="39"/>
      <c r="AI31" s="40"/>
      <c r="AJ31" s="40"/>
      <c r="AK31" s="40"/>
      <c r="AL31" s="40"/>
      <c r="AM31" s="38">
        <f t="shared" si="67"/>
        <v>0</v>
      </c>
      <c r="AN31" s="39"/>
      <c r="AO31" s="40"/>
      <c r="AP31" s="40"/>
      <c r="AQ31" s="40"/>
      <c r="AR31" s="40"/>
      <c r="AS31" s="38">
        <f t="shared" si="68"/>
        <v>0</v>
      </c>
      <c r="AT31" s="39"/>
      <c r="AU31" s="40"/>
      <c r="AV31" s="40"/>
      <c r="AW31" s="40"/>
      <c r="AX31" s="40"/>
      <c r="AY31" s="38">
        <f t="shared" si="69"/>
        <v>0</v>
      </c>
      <c r="AZ31" s="39"/>
      <c r="BA31" s="40"/>
      <c r="BB31" s="40"/>
      <c r="BC31" s="40"/>
      <c r="BD31" s="40"/>
      <c r="BE31" s="38">
        <f t="shared" si="70"/>
        <v>0</v>
      </c>
      <c r="BF31" s="41">
        <f t="shared" si="71"/>
        <v>0</v>
      </c>
      <c r="BG31" s="17">
        <f t="shared" si="72"/>
        <v>0</v>
      </c>
      <c r="BH31" s="17">
        <f t="shared" si="73"/>
        <v>0</v>
      </c>
      <c r="BI31" s="17">
        <f t="shared" si="74"/>
        <v>0</v>
      </c>
      <c r="BJ31" s="17">
        <f t="shared" si="75"/>
        <v>4</v>
      </c>
      <c r="BK31" s="17">
        <f t="shared" si="76"/>
        <v>0</v>
      </c>
      <c r="BL31" s="17">
        <f t="shared" si="77"/>
        <v>0</v>
      </c>
      <c r="BM31" s="17">
        <f t="shared" si="78"/>
        <v>0</v>
      </c>
      <c r="BN31" s="17">
        <f t="shared" si="79"/>
        <v>0</v>
      </c>
      <c r="BO31" s="17">
        <f t="shared" si="80"/>
        <v>4</v>
      </c>
      <c r="BP31" s="17">
        <f t="shared" si="82"/>
        <v>612</v>
      </c>
      <c r="BQ31" s="19">
        <f t="shared" si="81"/>
        <v>153</v>
      </c>
    </row>
    <row r="32" spans="1:69" ht="15.75" customHeight="1" x14ac:dyDescent="0.25">
      <c r="A32" s="33"/>
      <c r="B32" s="102" t="s">
        <v>114</v>
      </c>
      <c r="C32" s="103" t="s">
        <v>46</v>
      </c>
      <c r="D32" s="39"/>
      <c r="E32" s="40"/>
      <c r="F32" s="40"/>
      <c r="G32" s="40"/>
      <c r="H32" s="40"/>
      <c r="I32" s="38">
        <f t="shared" si="62"/>
        <v>0</v>
      </c>
      <c r="J32" s="39"/>
      <c r="K32" s="40"/>
      <c r="L32" s="40"/>
      <c r="M32" s="40"/>
      <c r="N32" s="40"/>
      <c r="O32" s="38">
        <f t="shared" si="63"/>
        <v>0</v>
      </c>
      <c r="P32" s="39"/>
      <c r="Q32" s="40"/>
      <c r="R32" s="40"/>
      <c r="S32" s="40"/>
      <c r="T32" s="40"/>
      <c r="U32" s="38">
        <f t="shared" si="64"/>
        <v>0</v>
      </c>
      <c r="V32" s="39"/>
      <c r="W32" s="40"/>
      <c r="X32" s="40"/>
      <c r="Y32" s="40"/>
      <c r="Z32" s="40"/>
      <c r="AA32" s="38">
        <f t="shared" si="65"/>
        <v>0</v>
      </c>
      <c r="AB32" s="39"/>
      <c r="AC32" s="40"/>
      <c r="AD32" s="40"/>
      <c r="AE32" s="40"/>
      <c r="AF32" s="40"/>
      <c r="AG32" s="38">
        <f t="shared" si="66"/>
        <v>0</v>
      </c>
      <c r="AH32" s="39">
        <v>57</v>
      </c>
      <c r="AI32" s="40">
        <v>130</v>
      </c>
      <c r="AJ32" s="40">
        <v>126</v>
      </c>
      <c r="AK32" s="40">
        <v>169</v>
      </c>
      <c r="AL32" s="40">
        <v>129</v>
      </c>
      <c r="AM32" s="38">
        <f t="shared" si="67"/>
        <v>554</v>
      </c>
      <c r="AN32" s="39"/>
      <c r="AO32" s="40"/>
      <c r="AP32" s="40"/>
      <c r="AQ32" s="40"/>
      <c r="AR32" s="40"/>
      <c r="AS32" s="38">
        <f t="shared" si="68"/>
        <v>0</v>
      </c>
      <c r="AT32" s="39"/>
      <c r="AU32" s="40"/>
      <c r="AV32" s="40"/>
      <c r="AW32" s="40"/>
      <c r="AX32" s="40"/>
      <c r="AY32" s="38">
        <f t="shared" si="69"/>
        <v>0</v>
      </c>
      <c r="AZ32" s="39"/>
      <c r="BA32" s="40"/>
      <c r="BB32" s="40"/>
      <c r="BC32" s="40"/>
      <c r="BD32" s="40"/>
      <c r="BE32" s="38">
        <f t="shared" si="70"/>
        <v>0</v>
      </c>
      <c r="BF32" s="41">
        <f t="shared" si="71"/>
        <v>0</v>
      </c>
      <c r="BG32" s="17">
        <f t="shared" si="72"/>
        <v>0</v>
      </c>
      <c r="BH32" s="17">
        <f t="shared" si="73"/>
        <v>0</v>
      </c>
      <c r="BI32" s="17">
        <f t="shared" si="74"/>
        <v>0</v>
      </c>
      <c r="BJ32" s="17">
        <f t="shared" si="75"/>
        <v>0</v>
      </c>
      <c r="BK32" s="17">
        <f t="shared" si="76"/>
        <v>4</v>
      </c>
      <c r="BL32" s="17">
        <f t="shared" si="77"/>
        <v>0</v>
      </c>
      <c r="BM32" s="17">
        <f t="shared" si="78"/>
        <v>0</v>
      </c>
      <c r="BN32" s="17">
        <f t="shared" si="79"/>
        <v>0</v>
      </c>
      <c r="BO32" s="17">
        <f t="shared" si="80"/>
        <v>4</v>
      </c>
      <c r="BP32" s="17">
        <f t="shared" si="82"/>
        <v>554</v>
      </c>
      <c r="BQ32" s="19">
        <f t="shared" si="81"/>
        <v>138.5</v>
      </c>
    </row>
    <row r="33" spans="1:69" ht="15.75" customHeight="1" x14ac:dyDescent="0.25">
      <c r="A33" s="33"/>
      <c r="B33" s="42">
        <v>5</v>
      </c>
      <c r="C33" s="43"/>
      <c r="D33" s="39"/>
      <c r="E33" s="40"/>
      <c r="F33" s="40"/>
      <c r="G33" s="40"/>
      <c r="H33" s="40"/>
      <c r="I33" s="38">
        <f t="shared" si="62"/>
        <v>0</v>
      </c>
      <c r="J33" s="39"/>
      <c r="K33" s="40"/>
      <c r="L33" s="40"/>
      <c r="M33" s="40"/>
      <c r="N33" s="40"/>
      <c r="O33" s="38">
        <f t="shared" si="63"/>
        <v>0</v>
      </c>
      <c r="P33" s="39"/>
      <c r="Q33" s="40"/>
      <c r="R33" s="40"/>
      <c r="S33" s="40"/>
      <c r="T33" s="40"/>
      <c r="U33" s="38">
        <f t="shared" si="64"/>
        <v>0</v>
      </c>
      <c r="V33" s="39"/>
      <c r="W33" s="40"/>
      <c r="X33" s="40"/>
      <c r="Y33" s="40"/>
      <c r="Z33" s="40"/>
      <c r="AA33" s="38">
        <f t="shared" si="65"/>
        <v>0</v>
      </c>
      <c r="AB33" s="39"/>
      <c r="AC33" s="40"/>
      <c r="AD33" s="40"/>
      <c r="AE33" s="40"/>
      <c r="AF33" s="40"/>
      <c r="AG33" s="38">
        <f t="shared" si="66"/>
        <v>0</v>
      </c>
      <c r="AH33" s="39"/>
      <c r="AI33" s="40"/>
      <c r="AJ33" s="40"/>
      <c r="AK33" s="40"/>
      <c r="AL33" s="40"/>
      <c r="AM33" s="38">
        <f t="shared" si="67"/>
        <v>0</v>
      </c>
      <c r="AN33" s="39"/>
      <c r="AO33" s="40"/>
      <c r="AP33" s="40"/>
      <c r="AQ33" s="40"/>
      <c r="AR33" s="40"/>
      <c r="AS33" s="38">
        <f t="shared" si="68"/>
        <v>0</v>
      </c>
      <c r="AT33" s="39"/>
      <c r="AU33" s="40"/>
      <c r="AV33" s="40"/>
      <c r="AW33" s="40"/>
      <c r="AX33" s="40"/>
      <c r="AY33" s="38">
        <f t="shared" si="69"/>
        <v>0</v>
      </c>
      <c r="AZ33" s="39"/>
      <c r="BA33" s="40"/>
      <c r="BB33" s="40"/>
      <c r="BC33" s="40"/>
      <c r="BD33" s="40"/>
      <c r="BE33" s="38">
        <f t="shared" si="70"/>
        <v>0</v>
      </c>
      <c r="BF33" s="41">
        <f t="shared" si="71"/>
        <v>0</v>
      </c>
      <c r="BG33" s="17">
        <f t="shared" si="72"/>
        <v>0</v>
      </c>
      <c r="BH33" s="17">
        <f t="shared" si="73"/>
        <v>0</v>
      </c>
      <c r="BI33" s="17">
        <f t="shared" si="74"/>
        <v>0</v>
      </c>
      <c r="BJ33" s="17">
        <f t="shared" si="75"/>
        <v>0</v>
      </c>
      <c r="BK33" s="17">
        <f t="shared" si="76"/>
        <v>0</v>
      </c>
      <c r="BL33" s="17">
        <f t="shared" si="77"/>
        <v>0</v>
      </c>
      <c r="BM33" s="17">
        <f t="shared" si="78"/>
        <v>0</v>
      </c>
      <c r="BN33" s="17">
        <f t="shared" si="79"/>
        <v>0</v>
      </c>
      <c r="BO33" s="17">
        <f t="shared" si="80"/>
        <v>0</v>
      </c>
      <c r="BP33" s="17">
        <f t="shared" si="82"/>
        <v>0</v>
      </c>
      <c r="BQ33" s="19" t="e">
        <f t="shared" si="81"/>
        <v>#DIV/0!</v>
      </c>
    </row>
    <row r="34" spans="1:69" ht="15.75" customHeight="1" x14ac:dyDescent="0.25">
      <c r="A34" s="33"/>
      <c r="B34" s="42">
        <v>6</v>
      </c>
      <c r="C34" s="43"/>
      <c r="D34" s="39"/>
      <c r="E34" s="40"/>
      <c r="F34" s="40"/>
      <c r="G34" s="40"/>
      <c r="H34" s="40"/>
      <c r="I34" s="38">
        <f t="shared" si="62"/>
        <v>0</v>
      </c>
      <c r="J34" s="39"/>
      <c r="K34" s="40"/>
      <c r="L34" s="40"/>
      <c r="M34" s="40"/>
      <c r="N34" s="40"/>
      <c r="O34" s="38">
        <f t="shared" si="63"/>
        <v>0</v>
      </c>
      <c r="P34" s="39"/>
      <c r="Q34" s="40"/>
      <c r="R34" s="40"/>
      <c r="S34" s="40"/>
      <c r="T34" s="40"/>
      <c r="U34" s="38">
        <f t="shared" si="64"/>
        <v>0</v>
      </c>
      <c r="V34" s="39"/>
      <c r="W34" s="40"/>
      <c r="X34" s="40"/>
      <c r="Y34" s="40"/>
      <c r="Z34" s="40"/>
      <c r="AA34" s="38">
        <f t="shared" si="65"/>
        <v>0</v>
      </c>
      <c r="AB34" s="39"/>
      <c r="AC34" s="40"/>
      <c r="AD34" s="40"/>
      <c r="AE34" s="40"/>
      <c r="AF34" s="40"/>
      <c r="AG34" s="38">
        <f t="shared" si="66"/>
        <v>0</v>
      </c>
      <c r="AH34" s="39"/>
      <c r="AI34" s="40"/>
      <c r="AJ34" s="40"/>
      <c r="AK34" s="40"/>
      <c r="AL34" s="40"/>
      <c r="AM34" s="38">
        <f t="shared" si="67"/>
        <v>0</v>
      </c>
      <c r="AN34" s="39"/>
      <c r="AO34" s="40"/>
      <c r="AP34" s="40"/>
      <c r="AQ34" s="40"/>
      <c r="AR34" s="40"/>
      <c r="AS34" s="38">
        <f t="shared" si="68"/>
        <v>0</v>
      </c>
      <c r="AT34" s="39"/>
      <c r="AU34" s="40"/>
      <c r="AV34" s="40"/>
      <c r="AW34" s="40"/>
      <c r="AX34" s="40"/>
      <c r="AY34" s="38">
        <f t="shared" si="69"/>
        <v>0</v>
      </c>
      <c r="AZ34" s="39"/>
      <c r="BA34" s="40"/>
      <c r="BB34" s="40"/>
      <c r="BC34" s="40"/>
      <c r="BD34" s="40"/>
      <c r="BE34" s="38">
        <f t="shared" si="70"/>
        <v>0</v>
      </c>
      <c r="BF34" s="41">
        <f t="shared" si="71"/>
        <v>0</v>
      </c>
      <c r="BG34" s="17">
        <f t="shared" si="72"/>
        <v>0</v>
      </c>
      <c r="BH34" s="17">
        <f t="shared" si="73"/>
        <v>0</v>
      </c>
      <c r="BI34" s="17">
        <f t="shared" si="74"/>
        <v>0</v>
      </c>
      <c r="BJ34" s="17">
        <f t="shared" si="75"/>
        <v>0</v>
      </c>
      <c r="BK34" s="17">
        <f t="shared" si="76"/>
        <v>0</v>
      </c>
      <c r="BL34" s="17">
        <f t="shared" si="77"/>
        <v>0</v>
      </c>
      <c r="BM34" s="17">
        <f t="shared" si="78"/>
        <v>0</v>
      </c>
      <c r="BN34" s="17">
        <f t="shared" si="79"/>
        <v>0</v>
      </c>
      <c r="BO34" s="17">
        <f t="shared" si="80"/>
        <v>0</v>
      </c>
      <c r="BP34" s="17">
        <f t="shared" si="82"/>
        <v>0</v>
      </c>
      <c r="BQ34" s="19" t="e">
        <f t="shared" si="81"/>
        <v>#DIV/0!</v>
      </c>
    </row>
    <row r="35" spans="1:69" ht="15.75" hidden="1" customHeight="1" x14ac:dyDescent="0.25">
      <c r="A35" s="61"/>
      <c r="B35" s="62" t="s">
        <v>29</v>
      </c>
      <c r="C35" s="63"/>
      <c r="D35" s="64"/>
      <c r="E35" s="65"/>
      <c r="F35" s="65"/>
      <c r="G35" s="65"/>
      <c r="H35" s="65"/>
      <c r="I35" s="66">
        <f t="shared" si="62"/>
        <v>0</v>
      </c>
      <c r="J35" s="64"/>
      <c r="K35" s="65"/>
      <c r="L35" s="65"/>
      <c r="M35" s="65"/>
      <c r="N35" s="65"/>
      <c r="O35" s="66">
        <f t="shared" si="63"/>
        <v>0</v>
      </c>
      <c r="P35" s="64"/>
      <c r="Q35" s="65"/>
      <c r="R35" s="65"/>
      <c r="S35" s="65"/>
      <c r="T35" s="65"/>
      <c r="U35" s="66">
        <f t="shared" si="64"/>
        <v>0</v>
      </c>
      <c r="V35" s="64"/>
      <c r="W35" s="65"/>
      <c r="X35" s="65"/>
      <c r="Y35" s="65"/>
      <c r="Z35" s="65"/>
      <c r="AA35" s="66">
        <f t="shared" si="65"/>
        <v>0</v>
      </c>
      <c r="AB35" s="64"/>
      <c r="AC35" s="65"/>
      <c r="AD35" s="65"/>
      <c r="AE35" s="65"/>
      <c r="AF35" s="65"/>
      <c r="AG35" s="66">
        <f t="shared" si="66"/>
        <v>0</v>
      </c>
      <c r="AH35" s="64"/>
      <c r="AI35" s="65"/>
      <c r="AJ35" s="65"/>
      <c r="AK35" s="65"/>
      <c r="AL35" s="65"/>
      <c r="AM35" s="66">
        <f t="shared" si="67"/>
        <v>0</v>
      </c>
      <c r="AN35" s="64"/>
      <c r="AO35" s="65"/>
      <c r="AP35" s="65"/>
      <c r="AQ35" s="65"/>
      <c r="AR35" s="65"/>
      <c r="AS35" s="66">
        <f t="shared" si="68"/>
        <v>0</v>
      </c>
      <c r="AT35" s="64"/>
      <c r="AU35" s="65"/>
      <c r="AV35" s="65"/>
      <c r="AW35" s="65"/>
      <c r="AX35" s="65"/>
      <c r="AY35" s="66">
        <f t="shared" si="69"/>
        <v>0</v>
      </c>
      <c r="AZ35" s="64"/>
      <c r="BA35" s="65"/>
      <c r="BB35" s="65"/>
      <c r="BC35" s="65"/>
      <c r="BD35" s="65"/>
      <c r="BE35" s="66">
        <f t="shared" si="70"/>
        <v>0</v>
      </c>
      <c r="BF35" s="52"/>
      <c r="BG35" s="19"/>
      <c r="BH35" s="19"/>
      <c r="BI35" s="19"/>
      <c r="BJ35" s="19"/>
      <c r="BK35" s="19"/>
      <c r="BL35" s="19"/>
      <c r="BM35" s="19"/>
      <c r="BN35" s="19"/>
      <c r="BO35" s="19"/>
      <c r="BP35" s="17">
        <f t="shared" si="82"/>
        <v>0</v>
      </c>
      <c r="BQ35" s="19"/>
    </row>
    <row r="36" spans="1:69" ht="15.75" customHeight="1" x14ac:dyDescent="0.25">
      <c r="A36" s="33"/>
      <c r="B36" s="34" t="s">
        <v>30</v>
      </c>
      <c r="C36" s="43"/>
      <c r="D36" s="39"/>
      <c r="E36" s="37">
        <f>SUM(E29:E35)</f>
        <v>327</v>
      </c>
      <c r="F36" s="37">
        <f>SUM(F29:F35)</f>
        <v>348</v>
      </c>
      <c r="G36" s="37">
        <f>SUM(G29:G35)</f>
        <v>323</v>
      </c>
      <c r="H36" s="37">
        <f>SUM(H29:H35)</f>
        <v>346</v>
      </c>
      <c r="I36" s="38">
        <f>SUM(I29:I35)</f>
        <v>1344</v>
      </c>
      <c r="J36" s="39"/>
      <c r="K36" s="37">
        <f>SUM(K29:K35)</f>
        <v>280</v>
      </c>
      <c r="L36" s="37">
        <f>SUM(L29:L35)</f>
        <v>379</v>
      </c>
      <c r="M36" s="37">
        <f>SUM(M29:M35)</f>
        <v>292</v>
      </c>
      <c r="N36" s="37">
        <f>SUM(N29:N35)</f>
        <v>313</v>
      </c>
      <c r="O36" s="38">
        <f>SUM(O29:O35)</f>
        <v>1264</v>
      </c>
      <c r="P36" s="39"/>
      <c r="Q36" s="37">
        <f>SUM(Q29:Q35)</f>
        <v>306</v>
      </c>
      <c r="R36" s="37">
        <f>SUM(R29:R35)</f>
        <v>343</v>
      </c>
      <c r="S36" s="37">
        <f>SUM(S29:S35)</f>
        <v>317</v>
      </c>
      <c r="T36" s="37">
        <f>SUM(T29:T35)</f>
        <v>303</v>
      </c>
      <c r="U36" s="38">
        <f>SUM(U29:U35)</f>
        <v>1269</v>
      </c>
      <c r="V36" s="39"/>
      <c r="W36" s="37">
        <f>SUM(W29:W35)</f>
        <v>329</v>
      </c>
      <c r="X36" s="37">
        <f>SUM(X29:X35)</f>
        <v>302</v>
      </c>
      <c r="Y36" s="37">
        <f>SUM(Y29:Y35)</f>
        <v>328</v>
      </c>
      <c r="Z36" s="37">
        <f>SUM(Z29:Z35)</f>
        <v>294</v>
      </c>
      <c r="AA36" s="38">
        <f>SUM(AA29:AA35)</f>
        <v>1253</v>
      </c>
      <c r="AB36" s="39"/>
      <c r="AC36" s="37">
        <f>SUM(AC29:AC35)</f>
        <v>323</v>
      </c>
      <c r="AD36" s="37">
        <f>SUM(AD29:AD35)</f>
        <v>272</v>
      </c>
      <c r="AE36" s="37">
        <f>SUM(AE29:AE35)</f>
        <v>311</v>
      </c>
      <c r="AF36" s="37">
        <f>SUM(AF29:AF35)</f>
        <v>299</v>
      </c>
      <c r="AG36" s="38">
        <f>SUM(AG29:AG35)</f>
        <v>1205</v>
      </c>
      <c r="AH36" s="39"/>
      <c r="AI36" s="37">
        <f>SUM(AI29:AI35)</f>
        <v>295</v>
      </c>
      <c r="AJ36" s="37">
        <f>SUM(AJ29:AJ35)</f>
        <v>269</v>
      </c>
      <c r="AK36" s="37">
        <f>SUM(AK29:AK35)</f>
        <v>304</v>
      </c>
      <c r="AL36" s="37">
        <f>SUM(AL29:AL35)</f>
        <v>283</v>
      </c>
      <c r="AM36" s="38">
        <f>SUM(AM29:AM35)</f>
        <v>1151</v>
      </c>
      <c r="AN36" s="39"/>
      <c r="AO36" s="37">
        <f>SUM(AO29:AO35)</f>
        <v>359</v>
      </c>
      <c r="AP36" s="37">
        <f>SUM(AP29:AP35)</f>
        <v>331</v>
      </c>
      <c r="AQ36" s="37">
        <f>SUM(AQ29:AQ35)</f>
        <v>312</v>
      </c>
      <c r="AR36" s="37">
        <f>SUM(AR29:AR35)</f>
        <v>359</v>
      </c>
      <c r="AS36" s="38">
        <f>SUM(AS29:AS35)</f>
        <v>1361</v>
      </c>
      <c r="AT36" s="39"/>
      <c r="AU36" s="37">
        <f>SUM(AU29:AU35)</f>
        <v>290</v>
      </c>
      <c r="AV36" s="37">
        <f>SUM(AV29:AV35)</f>
        <v>366</v>
      </c>
      <c r="AW36" s="37">
        <f>SUM(AW29:AW35)</f>
        <v>314</v>
      </c>
      <c r="AX36" s="37">
        <f>SUM(AX29:AX35)</f>
        <v>253</v>
      </c>
      <c r="AY36" s="38">
        <f>SUM(AY29:AY35)</f>
        <v>1223</v>
      </c>
      <c r="AZ36" s="39"/>
      <c r="BA36" s="37">
        <f>SUM(BA29:BA35)</f>
        <v>330</v>
      </c>
      <c r="BB36" s="37">
        <f>SUM(BB29:BB35)</f>
        <v>278</v>
      </c>
      <c r="BC36" s="37">
        <f>SUM(BC29:BC35)</f>
        <v>387</v>
      </c>
      <c r="BD36" s="37">
        <f>SUM(BD29:BD35)</f>
        <v>342</v>
      </c>
      <c r="BE36" s="38">
        <f>SUM(BE29:BE35)</f>
        <v>1337</v>
      </c>
      <c r="BF36" s="41">
        <f>SUM((IF(E36&gt;0,1,0)+(IF(F36&gt;0,1,0)+(IF(G36&gt;0,1,0)+(IF(H36&gt;0,1,0))))))</f>
        <v>4</v>
      </c>
      <c r="BG36" s="17">
        <f>SUM((IF(K36&gt;0,1,0)+(IF(L36&gt;0,1,0)+(IF(M36&gt;0,1,0)+(IF(N36&gt;0,1,0))))))</f>
        <v>4</v>
      </c>
      <c r="BH36" s="17">
        <f>SUM((IF(Q36&gt;0,1,0)+(IF(R36&gt;0,1,0)+(IF(S36&gt;0,1,0)+(IF(T36&gt;0,1,0))))))</f>
        <v>4</v>
      </c>
      <c r="BI36" s="17">
        <f>SUM((IF(W36&gt;0,1,0)+(IF(X36&gt;0,1,0)+(IF(Y36&gt;0,1,0)+(IF(Z36&gt;0,1,0))))))</f>
        <v>4</v>
      </c>
      <c r="BJ36" s="17">
        <f>SUM((IF(AC36&gt;0,1,0)+(IF(AD36&gt;0,1,0)+(IF(AE36&gt;0,1,0)+(IF(AF36&gt;0,1,0))))))</f>
        <v>4</v>
      </c>
      <c r="BK36" s="17">
        <f>SUM((IF(AI36&gt;0,1,0)+(IF(AJ36&gt;0,1,0)+(IF(AK36&gt;0,1,0)+(IF(AL36&gt;0,1,0))))))</f>
        <v>4</v>
      </c>
      <c r="BL36" s="17">
        <f>SUM((IF(AO36&gt;0,1,0)+(IF(AP36&gt;0,1,0)+(IF(AQ36&gt;0,1,0)+(IF(AR36&gt;0,1,0))))))</f>
        <v>4</v>
      </c>
      <c r="BM36" s="17">
        <f>SUM((IF(AU36&gt;0,1,0)+(IF(AV36&gt;0,1,0)+(IF(AW36&gt;0,1,0)+(IF(AX36&gt;0,1,0))))))</f>
        <v>4</v>
      </c>
      <c r="BN36" s="17">
        <f>SUM((IF(BA36&gt;0,1,0)+(IF(BB36&gt;0,1,0)+(IF(BC36&gt;0,1,0)+(IF(BD36&gt;0,1,0))))))</f>
        <v>4</v>
      </c>
      <c r="BO36" s="17">
        <f>SUM(BF36:BN36)</f>
        <v>36</v>
      </c>
      <c r="BP36" s="17">
        <f t="shared" si="82"/>
        <v>11407</v>
      </c>
      <c r="BQ36" s="17">
        <f>BP36/BO36</f>
        <v>316.86111111111109</v>
      </c>
    </row>
    <row r="37" spans="1:69" ht="15.75" customHeight="1" x14ac:dyDescent="0.25">
      <c r="A37" s="33"/>
      <c r="B37" s="34" t="s">
        <v>31</v>
      </c>
      <c r="C37" s="43"/>
      <c r="D37" s="36">
        <f>SUM(D29:D34)</f>
        <v>73</v>
      </c>
      <c r="E37" s="37">
        <f>E36+$D$37-E35</f>
        <v>400</v>
      </c>
      <c r="F37" s="37">
        <f>F36+$D$37-F35</f>
        <v>421</v>
      </c>
      <c r="G37" s="37">
        <f>G36+$D$37-G35</f>
        <v>396</v>
      </c>
      <c r="H37" s="37">
        <f>H36+$D$37-H35</f>
        <v>419</v>
      </c>
      <c r="I37" s="38">
        <f>E37+F37+G37+H37</f>
        <v>1636</v>
      </c>
      <c r="J37" s="36">
        <f>SUM(J29:J34)</f>
        <v>73</v>
      </c>
      <c r="K37" s="37">
        <f>K36+$J$37-K35</f>
        <v>353</v>
      </c>
      <c r="L37" s="37">
        <f>L36+$J$37-L35</f>
        <v>452</v>
      </c>
      <c r="M37" s="37">
        <f>M36+$J$37-M35</f>
        <v>365</v>
      </c>
      <c r="N37" s="37">
        <f>N36+$J$37-N35</f>
        <v>386</v>
      </c>
      <c r="O37" s="38">
        <f>K37+L37+M37+N37</f>
        <v>1556</v>
      </c>
      <c r="P37" s="36">
        <f>SUM(P29:P34)</f>
        <v>79</v>
      </c>
      <c r="Q37" s="37">
        <f>Q36+$P$37-Q35</f>
        <v>385</v>
      </c>
      <c r="R37" s="37">
        <f>R36+$P$37-R35</f>
        <v>422</v>
      </c>
      <c r="S37" s="37">
        <f>S36+$P$37-S35</f>
        <v>396</v>
      </c>
      <c r="T37" s="37">
        <f>T36+$P$37-T35</f>
        <v>382</v>
      </c>
      <c r="U37" s="38">
        <f>Q37+R37+S37+T37</f>
        <v>1585</v>
      </c>
      <c r="V37" s="36">
        <f>SUM(V29:V34)</f>
        <v>82</v>
      </c>
      <c r="W37" s="37">
        <f>W36+$V$37-W35</f>
        <v>411</v>
      </c>
      <c r="X37" s="37">
        <f>X36+$V$37-X35</f>
        <v>384</v>
      </c>
      <c r="Y37" s="37">
        <f>Y36+$V$37-Y35</f>
        <v>410</v>
      </c>
      <c r="Z37" s="37">
        <f>Z36+$V$37-Z35</f>
        <v>376</v>
      </c>
      <c r="AA37" s="38">
        <f>W37+X37+Y37+Z37</f>
        <v>1581</v>
      </c>
      <c r="AB37" s="36">
        <f>SUM(AB29:AB34)</f>
        <v>83</v>
      </c>
      <c r="AC37" s="37">
        <f>AC36+$AB$37-AC35</f>
        <v>406</v>
      </c>
      <c r="AD37" s="37">
        <f>AD36+$AB$37-AD35</f>
        <v>355</v>
      </c>
      <c r="AE37" s="37">
        <f>AE36+$AB$37-AE35</f>
        <v>394</v>
      </c>
      <c r="AF37" s="37">
        <f>AF36+$AB$37-AF35</f>
        <v>382</v>
      </c>
      <c r="AG37" s="38">
        <f>AC37+AD37+AE37+AF37</f>
        <v>1537</v>
      </c>
      <c r="AH37" s="36">
        <f>SUM(AH29:AH34)</f>
        <v>97</v>
      </c>
      <c r="AI37" s="37">
        <f>AI36+$AH$37-AI35</f>
        <v>392</v>
      </c>
      <c r="AJ37" s="37">
        <f>AJ36+$AH$37-AJ35</f>
        <v>366</v>
      </c>
      <c r="AK37" s="37">
        <f>AK36+$AH$37-AK35</f>
        <v>401</v>
      </c>
      <c r="AL37" s="37">
        <f>AL36+$AH$37-AL35</f>
        <v>380</v>
      </c>
      <c r="AM37" s="38">
        <f>AI37+AJ37+AK37+AL37</f>
        <v>1539</v>
      </c>
      <c r="AN37" s="36">
        <f>SUM(AN29:AN34)</f>
        <v>88</v>
      </c>
      <c r="AO37" s="37">
        <f>AO36+$AN$37-AO35</f>
        <v>447</v>
      </c>
      <c r="AP37" s="37">
        <f>AP36+$AN$37-AP35</f>
        <v>419</v>
      </c>
      <c r="AQ37" s="37">
        <f>AQ36+$AN$37-AQ35</f>
        <v>400</v>
      </c>
      <c r="AR37" s="37">
        <f>AR36+$AN$37-AR35</f>
        <v>447</v>
      </c>
      <c r="AS37" s="38">
        <f>AO37+AP37+AQ37+AR37</f>
        <v>1713</v>
      </c>
      <c r="AT37" s="36">
        <f>SUM(AT29:AT34)</f>
        <v>85</v>
      </c>
      <c r="AU37" s="37">
        <f>AU36+$AT$37-AU35</f>
        <v>375</v>
      </c>
      <c r="AV37" s="37">
        <f>AV36+$AT$37-AV35</f>
        <v>451</v>
      </c>
      <c r="AW37" s="37">
        <f>AW36+$AT$37-AW35</f>
        <v>399</v>
      </c>
      <c r="AX37" s="37">
        <f>AX36+$AT$37-AX35</f>
        <v>338</v>
      </c>
      <c r="AY37" s="38">
        <f>AU37+AV37+AW37+AX37</f>
        <v>1563</v>
      </c>
      <c r="AZ37" s="36">
        <f>SUM(AZ29:AZ34)</f>
        <v>86</v>
      </c>
      <c r="BA37" s="37">
        <f>BA36+$AZ$37-BA35</f>
        <v>416</v>
      </c>
      <c r="BB37" s="37">
        <f>BB36+$AZ$37-BB35</f>
        <v>364</v>
      </c>
      <c r="BC37" s="37">
        <f>BC36+$AZ$37-BC35</f>
        <v>473</v>
      </c>
      <c r="BD37" s="37">
        <f>BD36+$AZ$37-BD35</f>
        <v>428</v>
      </c>
      <c r="BE37" s="38">
        <f>BA37+BB37+BC37+BD37</f>
        <v>1681</v>
      </c>
      <c r="BF37" s="41">
        <f>SUM((IF(E37&gt;0,1,0)+(IF(F37&gt;0,1,0)+(IF(G37&gt;0,1,0)+(IF(H37&gt;0,1,0))))))</f>
        <v>4</v>
      </c>
      <c r="BG37" s="17">
        <f>SUM((IF(K37&gt;0,1,0)+(IF(L37&gt;0,1,0)+(IF(M37&gt;0,1,0)+(IF(N37&gt;0,1,0))))))</f>
        <v>4</v>
      </c>
      <c r="BH37" s="17">
        <f>SUM((IF(Q37&gt;0,1,0)+(IF(R37&gt;0,1,0)+(IF(S37&gt;0,1,0)+(IF(T37&gt;0,1,0))))))</f>
        <v>4</v>
      </c>
      <c r="BI37" s="17">
        <f>SUM((IF(W37&gt;0,1,0)+(IF(X37&gt;0,1,0)+(IF(Y37&gt;0,1,0)+(IF(Z37&gt;0,1,0))))))</f>
        <v>4</v>
      </c>
      <c r="BJ37" s="17">
        <f>SUM((IF(AC37&gt;0,1,0)+(IF(AD37&gt;0,1,0)+(IF(AE37&gt;0,1,0)+(IF(AF37&gt;0,1,0))))))</f>
        <v>4</v>
      </c>
      <c r="BK37" s="17">
        <f>SUM((IF(AI37&gt;0,1,0)+(IF(AJ37&gt;0,1,0)+(IF(AK37&gt;0,1,0)+(IF(AL37&gt;0,1,0))))))</f>
        <v>4</v>
      </c>
      <c r="BL37" s="17">
        <f>SUM((IF(AO37&gt;0,1,0)+(IF(AP37&gt;0,1,0)+(IF(AQ37&gt;0,1,0)+(IF(AR37&gt;0,1,0))))))</f>
        <v>4</v>
      </c>
      <c r="BM37" s="17">
        <f>SUM((IF(AU37&gt;0,1,0)+(IF(AV37&gt;0,1,0)+(IF(AW37&gt;0,1,0)+(IF(AX37&gt;0,1,0))))))</f>
        <v>4</v>
      </c>
      <c r="BN37" s="17">
        <f>SUM((IF(BA37&gt;0,1,0)+(IF(BB37&gt;0,1,0)+(IF(BC37&gt;0,1,0)+(IF(BD37&gt;0,1,0))))))</f>
        <v>4</v>
      </c>
      <c r="BO37" s="17">
        <f>SUM(BF37:BN37)</f>
        <v>36</v>
      </c>
      <c r="BP37" s="17">
        <f t="shared" si="82"/>
        <v>14391</v>
      </c>
      <c r="BQ37" s="17">
        <f>BP37/BO37</f>
        <v>399.75</v>
      </c>
    </row>
    <row r="38" spans="1:69" ht="15.75" customHeight="1" x14ac:dyDescent="0.25">
      <c r="A38" s="33"/>
      <c r="B38" s="34" t="s">
        <v>32</v>
      </c>
      <c r="C38" s="43"/>
      <c r="D38" s="39"/>
      <c r="E38" s="37">
        <f t="shared" ref="E38:I39" si="83">IF($D$37&gt;0,IF(E36=E52,0.5,IF(E36&gt;E52,1,0)),0)</f>
        <v>1</v>
      </c>
      <c r="F38" s="37">
        <f t="shared" si="83"/>
        <v>1</v>
      </c>
      <c r="G38" s="37">
        <f t="shared" si="83"/>
        <v>1</v>
      </c>
      <c r="H38" s="37">
        <f t="shared" si="83"/>
        <v>0</v>
      </c>
      <c r="I38" s="38">
        <f t="shared" si="83"/>
        <v>1</v>
      </c>
      <c r="J38" s="39"/>
      <c r="K38" s="37">
        <f>IF($J$37&gt;0,IF(K36=K91,0.5,IF(K36&gt;K91,1,0)),0)</f>
        <v>0</v>
      </c>
      <c r="L38" s="37">
        <f t="shared" ref="L38:O39" si="84">IF($J$37&gt;0,IF(L36=L91,0.5,IF(L36&gt;L91,1,0)),0)</f>
        <v>1</v>
      </c>
      <c r="M38" s="37">
        <f t="shared" si="84"/>
        <v>0</v>
      </c>
      <c r="N38" s="37">
        <f t="shared" si="84"/>
        <v>1</v>
      </c>
      <c r="O38" s="37">
        <f t="shared" si="84"/>
        <v>0</v>
      </c>
      <c r="P38" s="39"/>
      <c r="Q38" s="37">
        <f>IF($P$37&gt;0,IF(Q36=Q23,0.5,IF(Q36&gt;Q23,1,0)),0)</f>
        <v>1</v>
      </c>
      <c r="R38" s="37">
        <f t="shared" ref="R38:U39" si="85">IF($P$37&gt;0,IF(R36=R23,0.5,IF(R36&gt;R23,1,0)),0)</f>
        <v>1</v>
      </c>
      <c r="S38" s="37">
        <f t="shared" si="85"/>
        <v>1</v>
      </c>
      <c r="T38" s="37">
        <f t="shared" si="85"/>
        <v>0</v>
      </c>
      <c r="U38" s="37">
        <f t="shared" si="85"/>
        <v>1</v>
      </c>
      <c r="V38" s="39"/>
      <c r="W38" s="37">
        <f>IF($V$37&gt;0,IF(W36=W65,0.5,IF(W36&gt;W65,1,0)),0)</f>
        <v>1</v>
      </c>
      <c r="X38" s="37">
        <f t="shared" ref="X38:AA39" si="86">IF($V$37&gt;0,IF(X36=X65,0.5,IF(X36&gt;X65,1,0)),0)</f>
        <v>0</v>
      </c>
      <c r="Y38" s="37">
        <f t="shared" si="86"/>
        <v>1</v>
      </c>
      <c r="Z38" s="37">
        <f t="shared" si="86"/>
        <v>1</v>
      </c>
      <c r="AA38" s="37">
        <f t="shared" si="86"/>
        <v>1</v>
      </c>
      <c r="AB38" s="39"/>
      <c r="AC38" s="37">
        <f>IF($AB$37&gt;0,IF(AC36=AC104,0.5,IF(AC36&gt;AC104,1,0)),0)</f>
        <v>0</v>
      </c>
      <c r="AD38" s="37">
        <f t="shared" ref="AD38:AG39" si="87">IF($AB$37&gt;0,IF(AD36=AD104,0.5,IF(AD36&gt;AD104,1,0)),0)</f>
        <v>0</v>
      </c>
      <c r="AE38" s="37">
        <f t="shared" si="87"/>
        <v>0</v>
      </c>
      <c r="AF38" s="37">
        <f t="shared" si="87"/>
        <v>0</v>
      </c>
      <c r="AG38" s="37">
        <f t="shared" si="87"/>
        <v>0</v>
      </c>
      <c r="AH38" s="39"/>
      <c r="AI38" s="37">
        <f>IF($AH$37&gt;0,IF(AI36=AI10,0.5,IF(AI36&gt;AI10,1,0)),0)</f>
        <v>0</v>
      </c>
      <c r="AJ38" s="37">
        <f t="shared" ref="AJ38:AM39" si="88">IF($AH$37&gt;0,IF(AJ36=AJ10,0.5,IF(AJ36&gt;AJ10,1,0)),0)</f>
        <v>0</v>
      </c>
      <c r="AK38" s="37">
        <f t="shared" si="88"/>
        <v>0</v>
      </c>
      <c r="AL38" s="37">
        <f t="shared" si="88"/>
        <v>0</v>
      </c>
      <c r="AM38" s="37">
        <f t="shared" si="88"/>
        <v>0</v>
      </c>
      <c r="AN38" s="39"/>
      <c r="AO38" s="37">
        <f>IF($AN$37&gt;0,IF(AO36=AO130,0.5,IF(AO36&gt;AO130,1,0)),0)</f>
        <v>1</v>
      </c>
      <c r="AP38" s="37">
        <f t="shared" ref="AP38:AS39" si="89">IF($AN$37&gt;0,IF(AP36=AP130,0.5,IF(AP36&gt;AP130,1,0)),0)</f>
        <v>0</v>
      </c>
      <c r="AQ38" s="37">
        <f t="shared" si="89"/>
        <v>0</v>
      </c>
      <c r="AR38" s="37">
        <f t="shared" si="89"/>
        <v>0</v>
      </c>
      <c r="AS38" s="37">
        <f t="shared" si="89"/>
        <v>0</v>
      </c>
      <c r="AT38" s="39"/>
      <c r="AU38" s="37">
        <f>IF($AT$37&gt;0,IF(AU36=AU117,0.5,IF(AU36&gt;AU117,1,0)),0)</f>
        <v>0</v>
      </c>
      <c r="AV38" s="37">
        <f t="shared" ref="AV38:AY39" si="90">IF($AT$37&gt;0,IF(AV36=AV117,0.5,IF(AV36&gt;AV117,1,0)),0)</f>
        <v>1</v>
      </c>
      <c r="AW38" s="37">
        <f t="shared" si="90"/>
        <v>1</v>
      </c>
      <c r="AX38" s="37">
        <f t="shared" si="90"/>
        <v>0</v>
      </c>
      <c r="AY38" s="37">
        <f t="shared" si="90"/>
        <v>0</v>
      </c>
      <c r="AZ38" s="39"/>
      <c r="BA38" s="37">
        <f>IF($AZ$37&gt;0,IF(BA36=BA78,0.5,IF(BA36&gt;BA78,1,0)),0)</f>
        <v>0</v>
      </c>
      <c r="BB38" s="37">
        <f t="shared" ref="BB38:BE39" si="91">IF($AZ$37&gt;0,IF(BB36=BB78,0.5,IF(BB36&gt;BB78,1,0)),0)</f>
        <v>0</v>
      </c>
      <c r="BC38" s="37">
        <f t="shared" si="91"/>
        <v>0</v>
      </c>
      <c r="BD38" s="37">
        <f t="shared" si="91"/>
        <v>0</v>
      </c>
      <c r="BE38" s="37">
        <f t="shared" si="91"/>
        <v>0</v>
      </c>
      <c r="BF38" s="52"/>
      <c r="BG38" s="19"/>
      <c r="BH38" s="19"/>
      <c r="BI38" s="19"/>
      <c r="BJ38" s="19"/>
      <c r="BK38" s="19"/>
      <c r="BL38" s="19"/>
      <c r="BM38" s="19"/>
      <c r="BN38" s="19"/>
      <c r="BO38" s="19"/>
      <c r="BP38" s="19"/>
      <c r="BQ38" s="19"/>
    </row>
    <row r="39" spans="1:69" ht="15.75" customHeight="1" x14ac:dyDescent="0.25">
      <c r="A39" s="33"/>
      <c r="B39" s="34" t="s">
        <v>33</v>
      </c>
      <c r="C39" s="43"/>
      <c r="D39" s="39"/>
      <c r="E39" s="37">
        <f t="shared" si="83"/>
        <v>1</v>
      </c>
      <c r="F39" s="37">
        <f t="shared" si="83"/>
        <v>1</v>
      </c>
      <c r="G39" s="37">
        <f t="shared" si="83"/>
        <v>0</v>
      </c>
      <c r="H39" s="37">
        <f t="shared" si="83"/>
        <v>0</v>
      </c>
      <c r="I39" s="38">
        <f t="shared" si="83"/>
        <v>1</v>
      </c>
      <c r="J39" s="39"/>
      <c r="K39" s="37">
        <f>IF($J$37&gt;0,IF(K37=K92,0.5,IF(K37&gt;K92,1,0)),0)</f>
        <v>0</v>
      </c>
      <c r="L39" s="37">
        <f t="shared" si="84"/>
        <v>1</v>
      </c>
      <c r="M39" s="37">
        <f t="shared" si="84"/>
        <v>0</v>
      </c>
      <c r="N39" s="37">
        <f t="shared" si="84"/>
        <v>1</v>
      </c>
      <c r="O39" s="37">
        <f t="shared" si="84"/>
        <v>1</v>
      </c>
      <c r="P39" s="39"/>
      <c r="Q39" s="37">
        <f>IF($P$37&gt;0,IF(Q37=Q24,0.5,IF(Q37&gt;Q24,1,0)),0)</f>
        <v>1</v>
      </c>
      <c r="R39" s="37">
        <f t="shared" si="85"/>
        <v>1</v>
      </c>
      <c r="S39" s="37">
        <f t="shared" si="85"/>
        <v>1</v>
      </c>
      <c r="T39" s="37">
        <f t="shared" si="85"/>
        <v>0</v>
      </c>
      <c r="U39" s="37">
        <f t="shared" si="85"/>
        <v>1</v>
      </c>
      <c r="V39" s="39"/>
      <c r="W39" s="37">
        <f>IF($V$37&gt;0,IF(W37=W66,0.5,IF(W37&gt;W66,1,0)),0)</f>
        <v>1</v>
      </c>
      <c r="X39" s="37">
        <f t="shared" si="86"/>
        <v>0</v>
      </c>
      <c r="Y39" s="37">
        <f t="shared" si="86"/>
        <v>1</v>
      </c>
      <c r="Z39" s="37">
        <f t="shared" si="86"/>
        <v>0</v>
      </c>
      <c r="AA39" s="37">
        <f t="shared" si="86"/>
        <v>1</v>
      </c>
      <c r="AB39" s="39"/>
      <c r="AC39" s="37">
        <f>IF($AB$37&gt;0,IF(AC37=AC105,0.5,IF(AC37&gt;AC105,1,0)),0)</f>
        <v>0</v>
      </c>
      <c r="AD39" s="37">
        <f t="shared" si="87"/>
        <v>0</v>
      </c>
      <c r="AE39" s="37">
        <f t="shared" si="87"/>
        <v>0</v>
      </c>
      <c r="AF39" s="37">
        <f t="shared" si="87"/>
        <v>0</v>
      </c>
      <c r="AG39" s="37">
        <f t="shared" si="87"/>
        <v>0</v>
      </c>
      <c r="AH39" s="39"/>
      <c r="AI39" s="37">
        <f>IF($AH$37&gt;0,IF(AI37=AI11,0.5,IF(AI37&gt;AI11,1,0)),0)</f>
        <v>0</v>
      </c>
      <c r="AJ39" s="37">
        <f t="shared" si="88"/>
        <v>0</v>
      </c>
      <c r="AK39" s="37">
        <f t="shared" si="88"/>
        <v>0</v>
      </c>
      <c r="AL39" s="37">
        <f t="shared" si="88"/>
        <v>0</v>
      </c>
      <c r="AM39" s="37">
        <f t="shared" si="88"/>
        <v>0</v>
      </c>
      <c r="AN39" s="39"/>
      <c r="AO39" s="37">
        <f>IF($AN$37&gt;0,IF(AO37=AO131,0.5,IF(AO37&gt;AO131,1,0)),0)</f>
        <v>1</v>
      </c>
      <c r="AP39" s="37">
        <f t="shared" si="89"/>
        <v>1</v>
      </c>
      <c r="AQ39" s="37">
        <f t="shared" si="89"/>
        <v>0</v>
      </c>
      <c r="AR39" s="37">
        <f t="shared" si="89"/>
        <v>1</v>
      </c>
      <c r="AS39" s="37">
        <f t="shared" si="89"/>
        <v>1</v>
      </c>
      <c r="AT39" s="39"/>
      <c r="AU39" s="37">
        <f>IF($AT$37&gt;0,IF(AU37=AU118,0.5,IF(AU37&gt;AU118,1,0)),0)</f>
        <v>0</v>
      </c>
      <c r="AV39" s="37">
        <f t="shared" si="90"/>
        <v>1</v>
      </c>
      <c r="AW39" s="37">
        <f t="shared" si="90"/>
        <v>1</v>
      </c>
      <c r="AX39" s="37">
        <f t="shared" si="90"/>
        <v>0</v>
      </c>
      <c r="AY39" s="37">
        <f t="shared" si="90"/>
        <v>0</v>
      </c>
      <c r="AZ39" s="39"/>
      <c r="BA39" s="37">
        <f>IF($AZ$37&gt;0,IF(BA37=BA79,0.5,IF(BA37&gt;BA79,1,0)),0)</f>
        <v>0</v>
      </c>
      <c r="BB39" s="37">
        <f t="shared" si="91"/>
        <v>0</v>
      </c>
      <c r="BC39" s="37">
        <f t="shared" si="91"/>
        <v>1</v>
      </c>
      <c r="BD39" s="37">
        <f t="shared" si="91"/>
        <v>0</v>
      </c>
      <c r="BE39" s="37">
        <f t="shared" si="91"/>
        <v>0</v>
      </c>
      <c r="BF39" s="52"/>
      <c r="BG39" s="19"/>
      <c r="BH39" s="19"/>
      <c r="BI39" s="19"/>
      <c r="BJ39" s="19"/>
      <c r="BK39" s="19"/>
      <c r="BL39" s="19"/>
      <c r="BM39" s="19"/>
      <c r="BN39" s="19"/>
      <c r="BO39" s="19"/>
      <c r="BP39" s="19"/>
      <c r="BQ39" s="19"/>
    </row>
    <row r="40" spans="1:69" ht="14.25" customHeight="1" x14ac:dyDescent="0.25">
      <c r="A40" s="53"/>
      <c r="B40" s="54" t="s">
        <v>34</v>
      </c>
      <c r="C40" s="55"/>
      <c r="D40" s="56"/>
      <c r="E40" s="57"/>
      <c r="F40" s="57"/>
      <c r="G40" s="57"/>
      <c r="H40" s="57"/>
      <c r="I40" s="58">
        <f>SUM(E38+F38+G38+H38+I38+E39+F39+G39+H39+I39)</f>
        <v>7</v>
      </c>
      <c r="J40" s="56"/>
      <c r="K40" s="57"/>
      <c r="L40" s="57"/>
      <c r="M40" s="57"/>
      <c r="N40" s="57"/>
      <c r="O40" s="58">
        <f>SUM(K38+L38+M38+N38+O38+K39+L39+M39+N39+O39)</f>
        <v>5</v>
      </c>
      <c r="P40" s="56"/>
      <c r="Q40" s="57"/>
      <c r="R40" s="57"/>
      <c r="S40" s="57"/>
      <c r="T40" s="57"/>
      <c r="U40" s="58">
        <f>SUM(Q38+R38+S38+T38+U38+Q39+R39+S39+T39+U39)</f>
        <v>8</v>
      </c>
      <c r="V40" s="56"/>
      <c r="W40" s="57"/>
      <c r="X40" s="57"/>
      <c r="Y40" s="57"/>
      <c r="Z40" s="57"/>
      <c r="AA40" s="58">
        <f>SUM(W38+X38+Y38+Z38+AA38+W39+X39+Y39+Z39+AA39)</f>
        <v>7</v>
      </c>
      <c r="AB40" s="56"/>
      <c r="AC40" s="57"/>
      <c r="AD40" s="57"/>
      <c r="AE40" s="57"/>
      <c r="AF40" s="57"/>
      <c r="AG40" s="58">
        <f>SUM(AC38+AD38+AE38+AF38+AG38+AC39+AD39+AE39+AF39+AG39)</f>
        <v>0</v>
      </c>
      <c r="AH40" s="56"/>
      <c r="AI40" s="57"/>
      <c r="AJ40" s="57"/>
      <c r="AK40" s="57"/>
      <c r="AL40" s="57"/>
      <c r="AM40" s="58">
        <f>SUM(AI38+AJ38+AK38+AL38+AM38+AI39+AJ39+AK39+AL39+AM39)</f>
        <v>0</v>
      </c>
      <c r="AN40" s="56"/>
      <c r="AO40" s="57"/>
      <c r="AP40" s="57"/>
      <c r="AQ40" s="57"/>
      <c r="AR40" s="57"/>
      <c r="AS40" s="58">
        <f>SUM(AO38+AP38+AQ38+AR38+AS38+AO39+AP39+AQ39+AR39+AS39)</f>
        <v>5</v>
      </c>
      <c r="AT40" s="56"/>
      <c r="AU40" s="57"/>
      <c r="AV40" s="57"/>
      <c r="AW40" s="57"/>
      <c r="AX40" s="57"/>
      <c r="AY40" s="58">
        <f>SUM(AU38+AV38+AW38+AX38+AY38+AU39+AV39+AW39+AX39+AY39)</f>
        <v>4</v>
      </c>
      <c r="AZ40" s="56"/>
      <c r="BA40" s="57"/>
      <c r="BB40" s="57"/>
      <c r="BC40" s="57"/>
      <c r="BD40" s="57"/>
      <c r="BE40" s="58">
        <f>SUM(BA38+BB38+BC38+BD38+BE38+BA39+BB39+BC39+BD39+BE39)</f>
        <v>1</v>
      </c>
      <c r="BF40" s="59"/>
      <c r="BG40" s="60"/>
      <c r="BH40" s="60"/>
      <c r="BI40" s="60"/>
      <c r="BJ40" s="60"/>
      <c r="BK40" s="60"/>
      <c r="BL40" s="60"/>
      <c r="BM40" s="60"/>
      <c r="BN40" s="60"/>
      <c r="BO40" s="60"/>
      <c r="BP40" s="60"/>
      <c r="BQ40" s="60"/>
    </row>
    <row r="41" spans="1:69" ht="27" customHeight="1" x14ac:dyDescent="0.25">
      <c r="A41" s="27">
        <v>4</v>
      </c>
      <c r="B41" s="110" t="s">
        <v>61</v>
      </c>
      <c r="C41" s="111"/>
      <c r="D41" s="28" t="s">
        <v>24</v>
      </c>
      <c r="E41" s="29" t="s">
        <v>25</v>
      </c>
      <c r="F41" s="29" t="s">
        <v>26</v>
      </c>
      <c r="G41" s="29" t="s">
        <v>27</v>
      </c>
      <c r="H41" s="29" t="s">
        <v>28</v>
      </c>
      <c r="I41" s="30" t="s">
        <v>22</v>
      </c>
      <c r="J41" s="28" t="s">
        <v>24</v>
      </c>
      <c r="K41" s="29" t="s">
        <v>25</v>
      </c>
      <c r="L41" s="29" t="s">
        <v>26</v>
      </c>
      <c r="M41" s="29" t="s">
        <v>27</v>
      </c>
      <c r="N41" s="29" t="s">
        <v>28</v>
      </c>
      <c r="O41" s="30" t="s">
        <v>22</v>
      </c>
      <c r="P41" s="28" t="s">
        <v>24</v>
      </c>
      <c r="Q41" s="29" t="s">
        <v>25</v>
      </c>
      <c r="R41" s="29" t="s">
        <v>26</v>
      </c>
      <c r="S41" s="29" t="s">
        <v>27</v>
      </c>
      <c r="T41" s="29" t="s">
        <v>28</v>
      </c>
      <c r="U41" s="30" t="s">
        <v>22</v>
      </c>
      <c r="V41" s="28" t="s">
        <v>24</v>
      </c>
      <c r="W41" s="29" t="s">
        <v>25</v>
      </c>
      <c r="X41" s="29" t="s">
        <v>26</v>
      </c>
      <c r="Y41" s="29" t="s">
        <v>27</v>
      </c>
      <c r="Z41" s="29" t="s">
        <v>28</v>
      </c>
      <c r="AA41" s="30" t="s">
        <v>22</v>
      </c>
      <c r="AB41" s="28" t="s">
        <v>24</v>
      </c>
      <c r="AC41" s="29" t="s">
        <v>25</v>
      </c>
      <c r="AD41" s="29" t="s">
        <v>26</v>
      </c>
      <c r="AE41" s="29" t="s">
        <v>27</v>
      </c>
      <c r="AF41" s="29" t="s">
        <v>28</v>
      </c>
      <c r="AG41" s="30" t="s">
        <v>22</v>
      </c>
      <c r="AH41" s="28" t="s">
        <v>24</v>
      </c>
      <c r="AI41" s="29" t="s">
        <v>25</v>
      </c>
      <c r="AJ41" s="29" t="s">
        <v>26</v>
      </c>
      <c r="AK41" s="29" t="s">
        <v>27</v>
      </c>
      <c r="AL41" s="29" t="s">
        <v>28</v>
      </c>
      <c r="AM41" s="30" t="s">
        <v>22</v>
      </c>
      <c r="AN41" s="28" t="s">
        <v>24</v>
      </c>
      <c r="AO41" s="29" t="s">
        <v>25</v>
      </c>
      <c r="AP41" s="29" t="s">
        <v>26</v>
      </c>
      <c r="AQ41" s="29" t="s">
        <v>27</v>
      </c>
      <c r="AR41" s="29" t="s">
        <v>28</v>
      </c>
      <c r="AS41" s="30" t="s">
        <v>22</v>
      </c>
      <c r="AT41" s="28" t="s">
        <v>24</v>
      </c>
      <c r="AU41" s="29" t="s">
        <v>25</v>
      </c>
      <c r="AV41" s="29" t="s">
        <v>26</v>
      </c>
      <c r="AW41" s="29" t="s">
        <v>27</v>
      </c>
      <c r="AX41" s="29" t="s">
        <v>28</v>
      </c>
      <c r="AY41" s="30" t="s">
        <v>22</v>
      </c>
      <c r="AZ41" s="28" t="s">
        <v>24</v>
      </c>
      <c r="BA41" s="29" t="s">
        <v>25</v>
      </c>
      <c r="BB41" s="29" t="s">
        <v>26</v>
      </c>
      <c r="BC41" s="29" t="s">
        <v>27</v>
      </c>
      <c r="BD41" s="29" t="s">
        <v>28</v>
      </c>
      <c r="BE41" s="30" t="s">
        <v>22</v>
      </c>
      <c r="BF41" s="31"/>
      <c r="BG41" s="32"/>
      <c r="BH41" s="32"/>
      <c r="BI41" s="32"/>
      <c r="BJ41" s="32"/>
      <c r="BK41" s="32"/>
      <c r="BL41" s="32"/>
      <c r="BM41" s="32"/>
      <c r="BN41" s="32"/>
      <c r="BO41" s="32"/>
      <c r="BP41" s="32"/>
      <c r="BQ41" s="32"/>
    </row>
    <row r="42" spans="1:69" ht="15.75" customHeight="1" x14ac:dyDescent="0.25">
      <c r="A42" s="33"/>
      <c r="B42" s="99" t="s">
        <v>62</v>
      </c>
      <c r="C42" s="100" t="s">
        <v>59</v>
      </c>
      <c r="D42" s="36">
        <v>42</v>
      </c>
      <c r="E42" s="37">
        <v>129</v>
      </c>
      <c r="F42" s="37">
        <v>164</v>
      </c>
      <c r="G42" s="37">
        <v>168</v>
      </c>
      <c r="H42" s="37">
        <v>178</v>
      </c>
      <c r="I42" s="38">
        <f t="shared" ref="I42:I51" si="92">SUM(E42:H42)</f>
        <v>639</v>
      </c>
      <c r="J42" s="39">
        <v>42</v>
      </c>
      <c r="K42" s="40">
        <v>159</v>
      </c>
      <c r="L42" s="40">
        <v>186</v>
      </c>
      <c r="M42" s="40">
        <v>205</v>
      </c>
      <c r="N42" s="40">
        <v>212</v>
      </c>
      <c r="O42" s="38">
        <f t="shared" ref="O42:O51" si="93">SUM(K42:N42)</f>
        <v>762</v>
      </c>
      <c r="P42" s="39">
        <v>31</v>
      </c>
      <c r="Q42" s="40">
        <v>219</v>
      </c>
      <c r="R42" s="40">
        <v>170</v>
      </c>
      <c r="S42" s="40">
        <v>243</v>
      </c>
      <c r="T42" s="40">
        <v>213</v>
      </c>
      <c r="U42" s="38">
        <f t="shared" ref="U42:U51" si="94">SUM(Q42:T42)</f>
        <v>845</v>
      </c>
      <c r="V42" s="39">
        <v>23</v>
      </c>
      <c r="W42" s="40">
        <v>227</v>
      </c>
      <c r="X42" s="40">
        <v>157</v>
      </c>
      <c r="Y42" s="40">
        <v>231</v>
      </c>
      <c r="Z42" s="40">
        <v>170</v>
      </c>
      <c r="AA42" s="38">
        <f t="shared" ref="AA42:AA51" si="95">SUM(W42:Z42)</f>
        <v>785</v>
      </c>
      <c r="AB42" s="39"/>
      <c r="AC42" s="40"/>
      <c r="AD42" s="40"/>
      <c r="AE42" s="40"/>
      <c r="AF42" s="40"/>
      <c r="AG42" s="38">
        <f t="shared" ref="AG42:AG51" si="96">SUM(AC42:AF42)</f>
        <v>0</v>
      </c>
      <c r="AH42" s="39"/>
      <c r="AI42" s="40"/>
      <c r="AJ42" s="40"/>
      <c r="AK42" s="40"/>
      <c r="AL42" s="40"/>
      <c r="AM42" s="38">
        <f t="shared" ref="AM42:AM51" si="97">SUM(AI42:AL42)</f>
        <v>0</v>
      </c>
      <c r="AN42" s="39">
        <v>21</v>
      </c>
      <c r="AO42" s="40">
        <v>175</v>
      </c>
      <c r="AP42" s="40">
        <v>177</v>
      </c>
      <c r="AQ42" s="40">
        <v>173</v>
      </c>
      <c r="AR42" s="40">
        <v>138</v>
      </c>
      <c r="AS42" s="38">
        <f t="shared" ref="AS42:AS51" si="98">SUM(AO42:AR42)</f>
        <v>663</v>
      </c>
      <c r="AT42" s="39">
        <v>25</v>
      </c>
      <c r="AU42" s="40">
        <v>181</v>
      </c>
      <c r="AV42" s="40">
        <v>162</v>
      </c>
      <c r="AW42" s="40">
        <v>188</v>
      </c>
      <c r="AX42" s="40">
        <v>154</v>
      </c>
      <c r="AY42" s="38">
        <f t="shared" ref="AY42:AY51" si="99">SUM(AU42:AX42)</f>
        <v>685</v>
      </c>
      <c r="AZ42" s="39"/>
      <c r="BA42" s="40"/>
      <c r="BB42" s="40"/>
      <c r="BC42" s="40"/>
      <c r="BD42" s="40"/>
      <c r="BE42" s="38">
        <f t="shared" ref="BE42:BE51" si="100">SUM(BA42:BD42)</f>
        <v>0</v>
      </c>
      <c r="BF42" s="41">
        <f t="shared" ref="BF42:BF50" si="101">SUM((IF(E42&gt;0,1,0)+(IF(F42&gt;0,1,0)+(IF(G42&gt;0,1,0)+(IF(H42&gt;0,1,0))))))</f>
        <v>4</v>
      </c>
      <c r="BG42" s="17">
        <f t="shared" ref="BG42:BG50" si="102">SUM((IF(K42&gt;0,1,0)+(IF(L42&gt;0,1,0)+(IF(M42&gt;0,1,0)+(IF(N42&gt;0,1,0))))))</f>
        <v>4</v>
      </c>
      <c r="BH42" s="17">
        <f t="shared" ref="BH42:BH50" si="103">SUM((IF(Q42&gt;0,1,0)+(IF(R42&gt;0,1,0)+(IF(S42&gt;0,1,0)+(IF(T42&gt;0,1,0))))))</f>
        <v>4</v>
      </c>
      <c r="BI42" s="17">
        <f t="shared" ref="BI42:BI50" si="104">SUM((IF(W42&gt;0,1,0)+(IF(X42&gt;0,1,0)+(IF(Y42&gt;0,1,0)+(IF(Z42&gt;0,1,0))))))</f>
        <v>4</v>
      </c>
      <c r="BJ42" s="17">
        <f t="shared" ref="BJ42:BJ50" si="105">SUM((IF(AC42&gt;0,1,0)+(IF(AD42&gt;0,1,0)+(IF(AE42&gt;0,1,0)+(IF(AF42&gt;0,1,0))))))</f>
        <v>0</v>
      </c>
      <c r="BK42" s="17">
        <f t="shared" ref="BK42:BK50" si="106">SUM((IF(AI42&gt;0,1,0)+(IF(AJ42&gt;0,1,0)+(IF(AK42&gt;0,1,0)+(IF(AL42&gt;0,1,0))))))</f>
        <v>0</v>
      </c>
      <c r="BL42" s="17">
        <f t="shared" ref="BL42:BL50" si="107">SUM((IF(AO42&gt;0,1,0)+(IF(AP42&gt;0,1,0)+(IF(AQ42&gt;0,1,0)+(IF(AR42&gt;0,1,0))))))</f>
        <v>4</v>
      </c>
      <c r="BM42" s="17">
        <f t="shared" ref="BM42:BM50" si="108">SUM((IF(AU42&gt;0,1,0)+(IF(AV42&gt;0,1,0)+(IF(AW42&gt;0,1,0)+(IF(AX42&gt;0,1,0))))))</f>
        <v>4</v>
      </c>
      <c r="BN42" s="17">
        <f t="shared" ref="BN42:BN50" si="109">SUM((IF(BA42&gt;0,1,0)+(IF(BB42&gt;0,1,0)+(IF(BC42&gt;0,1,0)+(IF(BD42&gt;0,1,0))))))</f>
        <v>0</v>
      </c>
      <c r="BO42" s="17">
        <f t="shared" ref="BO42:BO50" si="110">SUM(BF42:BN42)</f>
        <v>24</v>
      </c>
      <c r="BP42" s="17">
        <f>I42+O42+U42+AA42+AG42+AM42+AS42+AY42+BE42</f>
        <v>4379</v>
      </c>
      <c r="BQ42" s="17">
        <f t="shared" ref="BQ42:BQ50" si="111">BP42/BO42</f>
        <v>182.45833333333334</v>
      </c>
    </row>
    <row r="43" spans="1:69" ht="15.75" customHeight="1" x14ac:dyDescent="0.25">
      <c r="A43" s="33"/>
      <c r="B43" s="99" t="s">
        <v>48</v>
      </c>
      <c r="C43" s="100" t="s">
        <v>49</v>
      </c>
      <c r="D43" s="36">
        <v>41</v>
      </c>
      <c r="E43" s="37">
        <v>178</v>
      </c>
      <c r="F43" s="37">
        <v>145</v>
      </c>
      <c r="G43" s="37">
        <v>150</v>
      </c>
      <c r="H43" s="37">
        <v>174</v>
      </c>
      <c r="I43" s="38">
        <f t="shared" si="92"/>
        <v>647</v>
      </c>
      <c r="J43" s="39"/>
      <c r="K43" s="40"/>
      <c r="L43" s="40"/>
      <c r="M43" s="40"/>
      <c r="N43" s="40"/>
      <c r="O43" s="38">
        <f t="shared" si="93"/>
        <v>0</v>
      </c>
      <c r="P43" s="39">
        <v>41</v>
      </c>
      <c r="Q43" s="40">
        <v>146</v>
      </c>
      <c r="R43" s="40">
        <v>146</v>
      </c>
      <c r="S43" s="40">
        <v>152</v>
      </c>
      <c r="T43" s="40">
        <v>135</v>
      </c>
      <c r="U43" s="38">
        <f t="shared" si="94"/>
        <v>579</v>
      </c>
      <c r="V43" s="39"/>
      <c r="W43" s="40"/>
      <c r="X43" s="40"/>
      <c r="Y43" s="40"/>
      <c r="Z43" s="40"/>
      <c r="AA43" s="38">
        <f t="shared" si="95"/>
        <v>0</v>
      </c>
      <c r="AB43" s="39">
        <v>46</v>
      </c>
      <c r="AC43" s="40">
        <v>153</v>
      </c>
      <c r="AD43" s="40">
        <v>166</v>
      </c>
      <c r="AE43" s="40">
        <v>147</v>
      </c>
      <c r="AF43" s="40">
        <v>151</v>
      </c>
      <c r="AG43" s="38">
        <f t="shared" si="96"/>
        <v>617</v>
      </c>
      <c r="AH43" s="39">
        <v>46</v>
      </c>
      <c r="AI43" s="40">
        <v>143</v>
      </c>
      <c r="AJ43" s="40">
        <v>129</v>
      </c>
      <c r="AK43" s="40">
        <v>197</v>
      </c>
      <c r="AL43" s="40">
        <v>143</v>
      </c>
      <c r="AM43" s="38">
        <f t="shared" si="97"/>
        <v>612</v>
      </c>
      <c r="AN43" s="39"/>
      <c r="AO43" s="40"/>
      <c r="AP43" s="40"/>
      <c r="AQ43" s="40"/>
      <c r="AR43" s="40"/>
      <c r="AS43" s="38">
        <f t="shared" si="98"/>
        <v>0</v>
      </c>
      <c r="AT43" s="39">
        <v>46</v>
      </c>
      <c r="AU43" s="40">
        <v>185</v>
      </c>
      <c r="AV43" s="40">
        <v>162</v>
      </c>
      <c r="AW43" s="40">
        <v>114</v>
      </c>
      <c r="AX43" s="40">
        <v>159</v>
      </c>
      <c r="AY43" s="38">
        <f t="shared" si="99"/>
        <v>620</v>
      </c>
      <c r="AZ43" s="39">
        <v>46</v>
      </c>
      <c r="BA43" s="40">
        <v>144</v>
      </c>
      <c r="BB43" s="40">
        <v>155</v>
      </c>
      <c r="BC43" s="40">
        <v>136</v>
      </c>
      <c r="BD43" s="40">
        <v>162</v>
      </c>
      <c r="BE43" s="38">
        <f t="shared" si="100"/>
        <v>597</v>
      </c>
      <c r="BF43" s="41">
        <f t="shared" si="101"/>
        <v>4</v>
      </c>
      <c r="BG43" s="17">
        <f t="shared" si="102"/>
        <v>0</v>
      </c>
      <c r="BH43" s="17">
        <f t="shared" si="103"/>
        <v>4</v>
      </c>
      <c r="BI43" s="17">
        <f t="shared" si="104"/>
        <v>0</v>
      </c>
      <c r="BJ43" s="17">
        <f t="shared" si="105"/>
        <v>4</v>
      </c>
      <c r="BK43" s="17">
        <f t="shared" si="106"/>
        <v>4</v>
      </c>
      <c r="BL43" s="17">
        <f t="shared" si="107"/>
        <v>0</v>
      </c>
      <c r="BM43" s="17">
        <f t="shared" si="108"/>
        <v>4</v>
      </c>
      <c r="BN43" s="17">
        <f t="shared" si="109"/>
        <v>4</v>
      </c>
      <c r="BO43" s="17">
        <f t="shared" si="110"/>
        <v>24</v>
      </c>
      <c r="BP43" s="17">
        <f t="shared" ref="BP43:BP53" si="112">I43+O43+U43+AA43+AG43+AM43+AS43+AY43+BE43</f>
        <v>3672</v>
      </c>
      <c r="BQ43" s="17">
        <f t="shared" si="111"/>
        <v>153</v>
      </c>
    </row>
    <row r="44" spans="1:69" ht="15.75" customHeight="1" x14ac:dyDescent="0.25">
      <c r="A44" s="33"/>
      <c r="B44" s="102" t="s">
        <v>100</v>
      </c>
      <c r="C44" s="103" t="s">
        <v>101</v>
      </c>
      <c r="D44" s="39"/>
      <c r="E44" s="40"/>
      <c r="F44" s="40"/>
      <c r="G44" s="40"/>
      <c r="H44" s="40"/>
      <c r="I44" s="38">
        <f t="shared" si="92"/>
        <v>0</v>
      </c>
      <c r="J44" s="39">
        <v>32</v>
      </c>
      <c r="K44" s="40">
        <v>165</v>
      </c>
      <c r="L44" s="40">
        <v>171</v>
      </c>
      <c r="M44" s="40">
        <v>183</v>
      </c>
      <c r="N44" s="40">
        <v>178</v>
      </c>
      <c r="O44" s="38">
        <f t="shared" si="93"/>
        <v>697</v>
      </c>
      <c r="P44" s="39"/>
      <c r="Q44" s="40"/>
      <c r="R44" s="40"/>
      <c r="S44" s="40"/>
      <c r="T44" s="40"/>
      <c r="U44" s="38">
        <f t="shared" si="94"/>
        <v>0</v>
      </c>
      <c r="V44" s="39"/>
      <c r="W44" s="40"/>
      <c r="X44" s="40"/>
      <c r="Y44" s="40"/>
      <c r="Z44" s="40"/>
      <c r="AA44" s="38">
        <f t="shared" si="95"/>
        <v>0</v>
      </c>
      <c r="AB44" s="39"/>
      <c r="AC44" s="40"/>
      <c r="AD44" s="40"/>
      <c r="AE44" s="40"/>
      <c r="AF44" s="40"/>
      <c r="AG44" s="38">
        <f t="shared" si="96"/>
        <v>0</v>
      </c>
      <c r="AH44" s="39"/>
      <c r="AI44" s="40"/>
      <c r="AJ44" s="40"/>
      <c r="AK44" s="40"/>
      <c r="AL44" s="40"/>
      <c r="AM44" s="38">
        <f t="shared" si="97"/>
        <v>0</v>
      </c>
      <c r="AN44" s="39"/>
      <c r="AO44" s="40"/>
      <c r="AP44" s="40"/>
      <c r="AQ44" s="40"/>
      <c r="AR44" s="40"/>
      <c r="AS44" s="38">
        <f t="shared" si="98"/>
        <v>0</v>
      </c>
      <c r="AT44" s="39"/>
      <c r="AU44" s="40"/>
      <c r="AV44" s="40"/>
      <c r="AW44" s="40"/>
      <c r="AX44" s="40"/>
      <c r="AY44" s="38">
        <f t="shared" si="99"/>
        <v>0</v>
      </c>
      <c r="AZ44" s="39">
        <v>32</v>
      </c>
      <c r="BA44" s="40">
        <v>161</v>
      </c>
      <c r="BB44" s="40">
        <v>195</v>
      </c>
      <c r="BC44" s="40">
        <v>185</v>
      </c>
      <c r="BD44" s="40">
        <v>165</v>
      </c>
      <c r="BE44" s="38">
        <f t="shared" si="100"/>
        <v>706</v>
      </c>
      <c r="BF44" s="41">
        <f t="shared" si="101"/>
        <v>0</v>
      </c>
      <c r="BG44" s="17">
        <f t="shared" si="102"/>
        <v>4</v>
      </c>
      <c r="BH44" s="17">
        <f t="shared" si="103"/>
        <v>0</v>
      </c>
      <c r="BI44" s="17">
        <f t="shared" si="104"/>
        <v>0</v>
      </c>
      <c r="BJ44" s="17">
        <f t="shared" si="105"/>
        <v>0</v>
      </c>
      <c r="BK44" s="17">
        <f t="shared" si="106"/>
        <v>0</v>
      </c>
      <c r="BL44" s="17">
        <f t="shared" si="107"/>
        <v>0</v>
      </c>
      <c r="BM44" s="17">
        <f t="shared" si="108"/>
        <v>0</v>
      </c>
      <c r="BN44" s="17">
        <f t="shared" si="109"/>
        <v>4</v>
      </c>
      <c r="BO44" s="17">
        <f t="shared" si="110"/>
        <v>8</v>
      </c>
      <c r="BP44" s="17">
        <f t="shared" si="112"/>
        <v>1403</v>
      </c>
      <c r="BQ44" s="19">
        <f t="shared" si="111"/>
        <v>175.375</v>
      </c>
    </row>
    <row r="45" spans="1:69" ht="15.75" customHeight="1" x14ac:dyDescent="0.25">
      <c r="A45" s="33"/>
      <c r="B45" s="42" t="s">
        <v>109</v>
      </c>
      <c r="C45" s="43" t="s">
        <v>110</v>
      </c>
      <c r="D45" s="39"/>
      <c r="E45" s="40"/>
      <c r="F45" s="40"/>
      <c r="G45" s="40"/>
      <c r="H45" s="40"/>
      <c r="I45" s="38">
        <f t="shared" si="92"/>
        <v>0</v>
      </c>
      <c r="J45" s="39"/>
      <c r="K45" s="40"/>
      <c r="L45" s="40"/>
      <c r="M45" s="40"/>
      <c r="N45" s="40"/>
      <c r="O45" s="38">
        <f t="shared" si="93"/>
        <v>0</v>
      </c>
      <c r="P45" s="39"/>
      <c r="Q45" s="40"/>
      <c r="R45" s="40"/>
      <c r="S45" s="40"/>
      <c r="T45" s="40"/>
      <c r="U45" s="38">
        <f t="shared" si="94"/>
        <v>0</v>
      </c>
      <c r="V45" s="39">
        <v>37</v>
      </c>
      <c r="W45" s="40">
        <v>151</v>
      </c>
      <c r="X45" s="40">
        <v>180</v>
      </c>
      <c r="Y45" s="40">
        <v>161</v>
      </c>
      <c r="Z45" s="40">
        <v>176</v>
      </c>
      <c r="AA45" s="38">
        <f t="shared" si="95"/>
        <v>668</v>
      </c>
      <c r="AB45" s="39"/>
      <c r="AC45" s="40"/>
      <c r="AD45" s="40"/>
      <c r="AE45" s="40"/>
      <c r="AF45" s="40"/>
      <c r="AG45" s="38">
        <f t="shared" si="96"/>
        <v>0</v>
      </c>
      <c r="AH45" s="39">
        <v>37</v>
      </c>
      <c r="AI45" s="40">
        <v>149</v>
      </c>
      <c r="AJ45" s="40">
        <v>168</v>
      </c>
      <c r="AK45" s="40">
        <v>183</v>
      </c>
      <c r="AL45" s="40">
        <v>152</v>
      </c>
      <c r="AM45" s="38">
        <f t="shared" si="97"/>
        <v>652</v>
      </c>
      <c r="AN45" s="39"/>
      <c r="AO45" s="40"/>
      <c r="AP45" s="40"/>
      <c r="AQ45" s="40"/>
      <c r="AR45" s="40"/>
      <c r="AS45" s="38">
        <f t="shared" si="98"/>
        <v>0</v>
      </c>
      <c r="AT45" s="39"/>
      <c r="AU45" s="40"/>
      <c r="AV45" s="40"/>
      <c r="AW45" s="40"/>
      <c r="AX45" s="40"/>
      <c r="AY45" s="38">
        <f t="shared" si="99"/>
        <v>0</v>
      </c>
      <c r="AZ45" s="39"/>
      <c r="BA45" s="40"/>
      <c r="BB45" s="40"/>
      <c r="BC45" s="40"/>
      <c r="BD45" s="40"/>
      <c r="BE45" s="38">
        <f t="shared" si="100"/>
        <v>0</v>
      </c>
      <c r="BF45" s="41">
        <f t="shared" si="101"/>
        <v>0</v>
      </c>
      <c r="BG45" s="17">
        <f t="shared" si="102"/>
        <v>0</v>
      </c>
      <c r="BH45" s="17">
        <f t="shared" si="103"/>
        <v>0</v>
      </c>
      <c r="BI45" s="17">
        <f t="shared" si="104"/>
        <v>4</v>
      </c>
      <c r="BJ45" s="17">
        <f t="shared" si="105"/>
        <v>0</v>
      </c>
      <c r="BK45" s="17">
        <f t="shared" si="106"/>
        <v>4</v>
      </c>
      <c r="BL45" s="17">
        <f t="shared" si="107"/>
        <v>0</v>
      </c>
      <c r="BM45" s="17">
        <f t="shared" si="108"/>
        <v>0</v>
      </c>
      <c r="BN45" s="17">
        <f t="shared" si="109"/>
        <v>0</v>
      </c>
      <c r="BO45" s="17">
        <f t="shared" si="110"/>
        <v>8</v>
      </c>
      <c r="BP45" s="17">
        <f t="shared" si="112"/>
        <v>1320</v>
      </c>
      <c r="BQ45" s="19">
        <f t="shared" si="111"/>
        <v>165</v>
      </c>
    </row>
    <row r="46" spans="1:69" ht="15.75" customHeight="1" x14ac:dyDescent="0.25">
      <c r="A46" s="33"/>
      <c r="B46" s="42" t="s">
        <v>94</v>
      </c>
      <c r="C46" s="43" t="s">
        <v>112</v>
      </c>
      <c r="D46" s="39"/>
      <c r="E46" s="40"/>
      <c r="F46" s="40"/>
      <c r="G46" s="40"/>
      <c r="H46" s="40"/>
      <c r="I46" s="38">
        <f t="shared" si="92"/>
        <v>0</v>
      </c>
      <c r="J46" s="39"/>
      <c r="K46" s="40"/>
      <c r="L46" s="40"/>
      <c r="M46" s="40"/>
      <c r="N46" s="40"/>
      <c r="O46" s="38">
        <f t="shared" si="93"/>
        <v>0</v>
      </c>
      <c r="P46" s="39"/>
      <c r="Q46" s="40"/>
      <c r="R46" s="40"/>
      <c r="S46" s="40"/>
      <c r="T46" s="40"/>
      <c r="U46" s="38">
        <f t="shared" si="94"/>
        <v>0</v>
      </c>
      <c r="V46" s="39"/>
      <c r="W46" s="40"/>
      <c r="X46" s="40"/>
      <c r="Y46" s="40"/>
      <c r="Z46" s="40"/>
      <c r="AA46" s="38">
        <f t="shared" si="95"/>
        <v>0</v>
      </c>
      <c r="AB46" s="39">
        <v>45</v>
      </c>
      <c r="AC46" s="40">
        <v>150</v>
      </c>
      <c r="AD46" s="40">
        <v>175</v>
      </c>
      <c r="AE46" s="40">
        <v>161</v>
      </c>
      <c r="AF46" s="40">
        <v>136</v>
      </c>
      <c r="AG46" s="38">
        <f t="shared" si="96"/>
        <v>622</v>
      </c>
      <c r="AH46" s="39"/>
      <c r="AI46" s="40"/>
      <c r="AJ46" s="40"/>
      <c r="AK46" s="40"/>
      <c r="AL46" s="40"/>
      <c r="AM46" s="38">
        <f t="shared" si="97"/>
        <v>0</v>
      </c>
      <c r="AN46" s="39">
        <v>45</v>
      </c>
      <c r="AO46" s="40">
        <v>181</v>
      </c>
      <c r="AP46" s="40">
        <v>166</v>
      </c>
      <c r="AQ46" s="40">
        <v>193</v>
      </c>
      <c r="AR46" s="40">
        <v>166</v>
      </c>
      <c r="AS46" s="38">
        <f t="shared" si="98"/>
        <v>706</v>
      </c>
      <c r="AT46" s="39"/>
      <c r="AU46" s="40"/>
      <c r="AV46" s="40"/>
      <c r="AW46" s="40"/>
      <c r="AX46" s="40"/>
      <c r="AY46" s="38">
        <f t="shared" si="99"/>
        <v>0</v>
      </c>
      <c r="AZ46" s="39"/>
      <c r="BA46" s="40"/>
      <c r="BB46" s="40"/>
      <c r="BC46" s="40"/>
      <c r="BD46" s="40"/>
      <c r="BE46" s="38">
        <f t="shared" si="100"/>
        <v>0</v>
      </c>
      <c r="BF46" s="41">
        <f t="shared" si="101"/>
        <v>0</v>
      </c>
      <c r="BG46" s="17">
        <f t="shared" si="102"/>
        <v>0</v>
      </c>
      <c r="BH46" s="17">
        <f t="shared" si="103"/>
        <v>0</v>
      </c>
      <c r="BI46" s="17">
        <f t="shared" si="104"/>
        <v>0</v>
      </c>
      <c r="BJ46" s="17">
        <f t="shared" si="105"/>
        <v>4</v>
      </c>
      <c r="BK46" s="17">
        <f t="shared" si="106"/>
        <v>0</v>
      </c>
      <c r="BL46" s="17">
        <f t="shared" si="107"/>
        <v>4</v>
      </c>
      <c r="BM46" s="17">
        <f t="shared" si="108"/>
        <v>0</v>
      </c>
      <c r="BN46" s="17">
        <f t="shared" si="109"/>
        <v>0</v>
      </c>
      <c r="BO46" s="17">
        <f t="shared" si="110"/>
        <v>8</v>
      </c>
      <c r="BP46" s="17">
        <f t="shared" si="112"/>
        <v>1328</v>
      </c>
      <c r="BQ46" s="19">
        <f t="shared" si="111"/>
        <v>166</v>
      </c>
    </row>
    <row r="47" spans="1:69" ht="15.75" customHeight="1" x14ac:dyDescent="0.25">
      <c r="A47" s="33"/>
      <c r="B47" s="42">
        <v>6</v>
      </c>
      <c r="C47" s="43"/>
      <c r="D47" s="39"/>
      <c r="E47" s="40"/>
      <c r="F47" s="40"/>
      <c r="G47" s="40"/>
      <c r="H47" s="40"/>
      <c r="I47" s="38">
        <f t="shared" si="92"/>
        <v>0</v>
      </c>
      <c r="J47" s="39"/>
      <c r="K47" s="40"/>
      <c r="L47" s="40"/>
      <c r="M47" s="40"/>
      <c r="N47" s="40"/>
      <c r="O47" s="38">
        <f t="shared" si="93"/>
        <v>0</v>
      </c>
      <c r="P47" s="39"/>
      <c r="Q47" s="40"/>
      <c r="R47" s="40"/>
      <c r="S47" s="40"/>
      <c r="T47" s="40"/>
      <c r="U47" s="38">
        <f t="shared" si="94"/>
        <v>0</v>
      </c>
      <c r="V47" s="39"/>
      <c r="W47" s="40"/>
      <c r="X47" s="40"/>
      <c r="Y47" s="40"/>
      <c r="Z47" s="40"/>
      <c r="AA47" s="38">
        <f t="shared" si="95"/>
        <v>0</v>
      </c>
      <c r="AB47" s="39"/>
      <c r="AC47" s="40"/>
      <c r="AD47" s="40"/>
      <c r="AE47" s="40"/>
      <c r="AF47" s="40"/>
      <c r="AG47" s="38">
        <f t="shared" si="96"/>
        <v>0</v>
      </c>
      <c r="AH47" s="39"/>
      <c r="AI47" s="40"/>
      <c r="AJ47" s="40"/>
      <c r="AK47" s="40"/>
      <c r="AL47" s="40"/>
      <c r="AM47" s="38">
        <f t="shared" si="97"/>
        <v>0</v>
      </c>
      <c r="AN47" s="39"/>
      <c r="AO47" s="40"/>
      <c r="AP47" s="40"/>
      <c r="AQ47" s="40"/>
      <c r="AR47" s="40"/>
      <c r="AS47" s="38">
        <f t="shared" si="98"/>
        <v>0</v>
      </c>
      <c r="AT47" s="39"/>
      <c r="AU47" s="40"/>
      <c r="AV47" s="40"/>
      <c r="AW47" s="40"/>
      <c r="AX47" s="40"/>
      <c r="AY47" s="38">
        <f t="shared" si="99"/>
        <v>0</v>
      </c>
      <c r="AZ47" s="39"/>
      <c r="BA47" s="40"/>
      <c r="BB47" s="40"/>
      <c r="BC47" s="40"/>
      <c r="BD47" s="40"/>
      <c r="BE47" s="38">
        <f t="shared" si="100"/>
        <v>0</v>
      </c>
      <c r="BF47" s="41">
        <f t="shared" si="101"/>
        <v>0</v>
      </c>
      <c r="BG47" s="17">
        <f t="shared" si="102"/>
        <v>0</v>
      </c>
      <c r="BH47" s="17">
        <f t="shared" si="103"/>
        <v>0</v>
      </c>
      <c r="BI47" s="17">
        <f t="shared" si="104"/>
        <v>0</v>
      </c>
      <c r="BJ47" s="17">
        <f t="shared" si="105"/>
        <v>0</v>
      </c>
      <c r="BK47" s="17">
        <f t="shared" si="106"/>
        <v>0</v>
      </c>
      <c r="BL47" s="17">
        <f t="shared" si="107"/>
        <v>0</v>
      </c>
      <c r="BM47" s="17">
        <f t="shared" si="108"/>
        <v>0</v>
      </c>
      <c r="BN47" s="17">
        <f t="shared" si="109"/>
        <v>0</v>
      </c>
      <c r="BO47" s="17">
        <f t="shared" si="110"/>
        <v>0</v>
      </c>
      <c r="BP47" s="17">
        <f t="shared" si="112"/>
        <v>0</v>
      </c>
      <c r="BQ47" s="19" t="e">
        <f t="shared" si="111"/>
        <v>#DIV/0!</v>
      </c>
    </row>
    <row r="48" spans="1:69" ht="15.75" hidden="1" customHeight="1" x14ac:dyDescent="0.25">
      <c r="A48" s="33"/>
      <c r="B48" s="42">
        <v>7</v>
      </c>
      <c r="C48" s="43"/>
      <c r="D48" s="39"/>
      <c r="E48" s="40"/>
      <c r="F48" s="40"/>
      <c r="G48" s="40"/>
      <c r="H48" s="40"/>
      <c r="I48" s="38">
        <f t="shared" si="92"/>
        <v>0</v>
      </c>
      <c r="J48" s="39"/>
      <c r="K48" s="40"/>
      <c r="L48" s="40"/>
      <c r="M48" s="40"/>
      <c r="N48" s="40"/>
      <c r="O48" s="38">
        <f t="shared" si="93"/>
        <v>0</v>
      </c>
      <c r="P48" s="39"/>
      <c r="Q48" s="40"/>
      <c r="R48" s="40"/>
      <c r="S48" s="40"/>
      <c r="T48" s="40"/>
      <c r="U48" s="38">
        <f t="shared" si="94"/>
        <v>0</v>
      </c>
      <c r="V48" s="39"/>
      <c r="W48" s="40"/>
      <c r="X48" s="40"/>
      <c r="Y48" s="40"/>
      <c r="Z48" s="40"/>
      <c r="AA48" s="38">
        <f t="shared" si="95"/>
        <v>0</v>
      </c>
      <c r="AB48" s="39"/>
      <c r="AC48" s="40"/>
      <c r="AD48" s="40"/>
      <c r="AE48" s="40"/>
      <c r="AF48" s="40"/>
      <c r="AG48" s="38">
        <f t="shared" si="96"/>
        <v>0</v>
      </c>
      <c r="AH48" s="39"/>
      <c r="AI48" s="40"/>
      <c r="AJ48" s="40"/>
      <c r="AK48" s="40"/>
      <c r="AL48" s="40"/>
      <c r="AM48" s="38">
        <f t="shared" si="97"/>
        <v>0</v>
      </c>
      <c r="AN48" s="39"/>
      <c r="AO48" s="40"/>
      <c r="AP48" s="40"/>
      <c r="AQ48" s="40"/>
      <c r="AR48" s="40"/>
      <c r="AS48" s="38">
        <f t="shared" si="98"/>
        <v>0</v>
      </c>
      <c r="AT48" s="39"/>
      <c r="AU48" s="40"/>
      <c r="AV48" s="40"/>
      <c r="AW48" s="40"/>
      <c r="AX48" s="40"/>
      <c r="AY48" s="38">
        <f t="shared" si="99"/>
        <v>0</v>
      </c>
      <c r="AZ48" s="39"/>
      <c r="BA48" s="40"/>
      <c r="BB48" s="40"/>
      <c r="BC48" s="40"/>
      <c r="BD48" s="40"/>
      <c r="BE48" s="38">
        <f t="shared" si="100"/>
        <v>0</v>
      </c>
      <c r="BF48" s="41">
        <f t="shared" si="101"/>
        <v>0</v>
      </c>
      <c r="BG48" s="17">
        <f t="shared" si="102"/>
        <v>0</v>
      </c>
      <c r="BH48" s="17">
        <f t="shared" si="103"/>
        <v>0</v>
      </c>
      <c r="BI48" s="17">
        <f t="shared" si="104"/>
        <v>0</v>
      </c>
      <c r="BJ48" s="17">
        <f t="shared" si="105"/>
        <v>0</v>
      </c>
      <c r="BK48" s="17">
        <f t="shared" si="106"/>
        <v>0</v>
      </c>
      <c r="BL48" s="17">
        <f t="shared" si="107"/>
        <v>0</v>
      </c>
      <c r="BM48" s="17">
        <f t="shared" si="108"/>
        <v>0</v>
      </c>
      <c r="BN48" s="17">
        <f t="shared" si="109"/>
        <v>0</v>
      </c>
      <c r="BO48" s="17">
        <f t="shared" si="110"/>
        <v>0</v>
      </c>
      <c r="BP48" s="17">
        <f t="shared" si="112"/>
        <v>0</v>
      </c>
      <c r="BQ48" s="19" t="e">
        <f t="shared" si="111"/>
        <v>#DIV/0!</v>
      </c>
    </row>
    <row r="49" spans="1:69" ht="15.75" hidden="1" customHeight="1" x14ac:dyDescent="0.25">
      <c r="A49" s="33"/>
      <c r="B49" s="42">
        <v>8</v>
      </c>
      <c r="C49" s="43"/>
      <c r="D49" s="39"/>
      <c r="E49" s="40"/>
      <c r="F49" s="40"/>
      <c r="G49" s="40"/>
      <c r="H49" s="40"/>
      <c r="I49" s="38">
        <f t="shared" si="92"/>
        <v>0</v>
      </c>
      <c r="J49" s="39"/>
      <c r="K49" s="40"/>
      <c r="L49" s="40"/>
      <c r="M49" s="40"/>
      <c r="N49" s="40"/>
      <c r="O49" s="38">
        <f t="shared" si="93"/>
        <v>0</v>
      </c>
      <c r="P49" s="39"/>
      <c r="Q49" s="40"/>
      <c r="R49" s="40"/>
      <c r="S49" s="40"/>
      <c r="T49" s="40"/>
      <c r="U49" s="38">
        <f t="shared" si="94"/>
        <v>0</v>
      </c>
      <c r="V49" s="39"/>
      <c r="W49" s="40"/>
      <c r="X49" s="40"/>
      <c r="Y49" s="40"/>
      <c r="Z49" s="40"/>
      <c r="AA49" s="38">
        <f t="shared" si="95"/>
        <v>0</v>
      </c>
      <c r="AB49" s="39"/>
      <c r="AC49" s="40"/>
      <c r="AD49" s="40"/>
      <c r="AE49" s="40"/>
      <c r="AF49" s="40"/>
      <c r="AG49" s="38">
        <f t="shared" si="96"/>
        <v>0</v>
      </c>
      <c r="AH49" s="39"/>
      <c r="AI49" s="40"/>
      <c r="AJ49" s="40"/>
      <c r="AK49" s="40"/>
      <c r="AL49" s="40"/>
      <c r="AM49" s="38">
        <f t="shared" si="97"/>
        <v>0</v>
      </c>
      <c r="AN49" s="39"/>
      <c r="AO49" s="40"/>
      <c r="AP49" s="40"/>
      <c r="AQ49" s="40"/>
      <c r="AR49" s="40"/>
      <c r="AS49" s="38">
        <f t="shared" si="98"/>
        <v>0</v>
      </c>
      <c r="AT49" s="39"/>
      <c r="AU49" s="40"/>
      <c r="AV49" s="40"/>
      <c r="AW49" s="40"/>
      <c r="AX49" s="40"/>
      <c r="AY49" s="38">
        <f t="shared" si="99"/>
        <v>0</v>
      </c>
      <c r="AZ49" s="39"/>
      <c r="BA49" s="40"/>
      <c r="BB49" s="40"/>
      <c r="BC49" s="40"/>
      <c r="BD49" s="40"/>
      <c r="BE49" s="38">
        <f t="shared" si="100"/>
        <v>0</v>
      </c>
      <c r="BF49" s="41">
        <f t="shared" si="101"/>
        <v>0</v>
      </c>
      <c r="BG49" s="17">
        <f t="shared" si="102"/>
        <v>0</v>
      </c>
      <c r="BH49" s="17">
        <f t="shared" si="103"/>
        <v>0</v>
      </c>
      <c r="BI49" s="17">
        <f t="shared" si="104"/>
        <v>0</v>
      </c>
      <c r="BJ49" s="17">
        <f t="shared" si="105"/>
        <v>0</v>
      </c>
      <c r="BK49" s="17">
        <f t="shared" si="106"/>
        <v>0</v>
      </c>
      <c r="BL49" s="17">
        <f t="shared" si="107"/>
        <v>0</v>
      </c>
      <c r="BM49" s="17">
        <f t="shared" si="108"/>
        <v>0</v>
      </c>
      <c r="BN49" s="17">
        <f t="shared" si="109"/>
        <v>0</v>
      </c>
      <c r="BO49" s="17">
        <f t="shared" si="110"/>
        <v>0</v>
      </c>
      <c r="BP49" s="17">
        <f t="shared" si="112"/>
        <v>0</v>
      </c>
      <c r="BQ49" s="19" t="e">
        <f t="shared" si="111"/>
        <v>#DIV/0!</v>
      </c>
    </row>
    <row r="50" spans="1:69" ht="15.75" hidden="1" customHeight="1" x14ac:dyDescent="0.25">
      <c r="A50" s="33"/>
      <c r="B50" s="42">
        <v>9</v>
      </c>
      <c r="C50" s="43"/>
      <c r="D50" s="39"/>
      <c r="E50" s="40"/>
      <c r="F50" s="40"/>
      <c r="G50" s="40"/>
      <c r="H50" s="40"/>
      <c r="I50" s="38">
        <f t="shared" si="92"/>
        <v>0</v>
      </c>
      <c r="J50" s="39"/>
      <c r="K50" s="40"/>
      <c r="L50" s="40"/>
      <c r="M50" s="40"/>
      <c r="N50" s="40"/>
      <c r="O50" s="38">
        <f t="shared" si="93"/>
        <v>0</v>
      </c>
      <c r="P50" s="39"/>
      <c r="Q50" s="40"/>
      <c r="R50" s="40"/>
      <c r="S50" s="40"/>
      <c r="T50" s="40"/>
      <c r="U50" s="38">
        <f t="shared" si="94"/>
        <v>0</v>
      </c>
      <c r="V50" s="39"/>
      <c r="W50" s="40"/>
      <c r="X50" s="40"/>
      <c r="Y50" s="40"/>
      <c r="Z50" s="40"/>
      <c r="AA50" s="38">
        <f t="shared" si="95"/>
        <v>0</v>
      </c>
      <c r="AB50" s="39"/>
      <c r="AC50" s="40"/>
      <c r="AD50" s="40"/>
      <c r="AE50" s="40"/>
      <c r="AF50" s="40"/>
      <c r="AG50" s="38">
        <f t="shared" si="96"/>
        <v>0</v>
      </c>
      <c r="AH50" s="39"/>
      <c r="AI50" s="40"/>
      <c r="AJ50" s="40"/>
      <c r="AK50" s="40"/>
      <c r="AL50" s="40"/>
      <c r="AM50" s="38">
        <f t="shared" si="97"/>
        <v>0</v>
      </c>
      <c r="AN50" s="39"/>
      <c r="AO50" s="40"/>
      <c r="AP50" s="40"/>
      <c r="AQ50" s="40"/>
      <c r="AR50" s="40"/>
      <c r="AS50" s="38">
        <f t="shared" si="98"/>
        <v>0</v>
      </c>
      <c r="AT50" s="39"/>
      <c r="AU50" s="40"/>
      <c r="AV50" s="40"/>
      <c r="AW50" s="40"/>
      <c r="AX50" s="40"/>
      <c r="AY50" s="38">
        <f t="shared" si="99"/>
        <v>0</v>
      </c>
      <c r="AZ50" s="39"/>
      <c r="BA50" s="40"/>
      <c r="BB50" s="40"/>
      <c r="BC50" s="40"/>
      <c r="BD50" s="40"/>
      <c r="BE50" s="38">
        <f t="shared" si="100"/>
        <v>0</v>
      </c>
      <c r="BF50" s="41">
        <f t="shared" si="101"/>
        <v>0</v>
      </c>
      <c r="BG50" s="17">
        <f t="shared" si="102"/>
        <v>0</v>
      </c>
      <c r="BH50" s="17">
        <f t="shared" si="103"/>
        <v>0</v>
      </c>
      <c r="BI50" s="17">
        <f t="shared" si="104"/>
        <v>0</v>
      </c>
      <c r="BJ50" s="17">
        <f t="shared" si="105"/>
        <v>0</v>
      </c>
      <c r="BK50" s="17">
        <f t="shared" si="106"/>
        <v>0</v>
      </c>
      <c r="BL50" s="17">
        <f t="shared" si="107"/>
        <v>0</v>
      </c>
      <c r="BM50" s="17">
        <f t="shared" si="108"/>
        <v>0</v>
      </c>
      <c r="BN50" s="17">
        <f t="shared" si="109"/>
        <v>0</v>
      </c>
      <c r="BO50" s="17">
        <f t="shared" si="110"/>
        <v>0</v>
      </c>
      <c r="BP50" s="17">
        <f t="shared" si="112"/>
        <v>0</v>
      </c>
      <c r="BQ50" s="19" t="e">
        <f t="shared" si="111"/>
        <v>#DIV/0!</v>
      </c>
    </row>
    <row r="51" spans="1:69" ht="15.75" hidden="1" customHeight="1" x14ac:dyDescent="0.25">
      <c r="A51" s="61"/>
      <c r="B51" s="62" t="s">
        <v>29</v>
      </c>
      <c r="C51" s="63"/>
      <c r="D51" s="64"/>
      <c r="E51" s="65"/>
      <c r="F51" s="65"/>
      <c r="G51" s="65"/>
      <c r="H51" s="65"/>
      <c r="I51" s="66">
        <f t="shared" si="92"/>
        <v>0</v>
      </c>
      <c r="J51" s="64"/>
      <c r="K51" s="65"/>
      <c r="L51" s="65"/>
      <c r="M51" s="65"/>
      <c r="N51" s="65"/>
      <c r="O51" s="66">
        <f t="shared" si="93"/>
        <v>0</v>
      </c>
      <c r="P51" s="64"/>
      <c r="Q51" s="65"/>
      <c r="R51" s="65"/>
      <c r="S51" s="65"/>
      <c r="T51" s="65"/>
      <c r="U51" s="66">
        <f t="shared" si="94"/>
        <v>0</v>
      </c>
      <c r="V51" s="64"/>
      <c r="W51" s="65"/>
      <c r="X51" s="65"/>
      <c r="Y51" s="65"/>
      <c r="Z51" s="65"/>
      <c r="AA51" s="66">
        <f t="shared" si="95"/>
        <v>0</v>
      </c>
      <c r="AB51" s="64"/>
      <c r="AC51" s="65"/>
      <c r="AD51" s="65"/>
      <c r="AE51" s="65"/>
      <c r="AF51" s="65"/>
      <c r="AG51" s="66">
        <f t="shared" si="96"/>
        <v>0</v>
      </c>
      <c r="AH51" s="64"/>
      <c r="AI51" s="65"/>
      <c r="AJ51" s="65"/>
      <c r="AK51" s="65"/>
      <c r="AL51" s="65"/>
      <c r="AM51" s="66">
        <f t="shared" si="97"/>
        <v>0</v>
      </c>
      <c r="AN51" s="64"/>
      <c r="AO51" s="65"/>
      <c r="AP51" s="65"/>
      <c r="AQ51" s="65"/>
      <c r="AR51" s="65"/>
      <c r="AS51" s="66">
        <f t="shared" si="98"/>
        <v>0</v>
      </c>
      <c r="AT51" s="64"/>
      <c r="AU51" s="65"/>
      <c r="AV51" s="65"/>
      <c r="AW51" s="65"/>
      <c r="AX51" s="65"/>
      <c r="AY51" s="66">
        <f t="shared" si="99"/>
        <v>0</v>
      </c>
      <c r="AZ51" s="64"/>
      <c r="BA51" s="65"/>
      <c r="BB51" s="65"/>
      <c r="BC51" s="65"/>
      <c r="BD51" s="65"/>
      <c r="BE51" s="66">
        <f t="shared" si="100"/>
        <v>0</v>
      </c>
      <c r="BF51" s="52"/>
      <c r="BG51" s="19"/>
      <c r="BH51" s="19"/>
      <c r="BI51" s="19"/>
      <c r="BJ51" s="19"/>
      <c r="BK51" s="19"/>
      <c r="BL51" s="19"/>
      <c r="BM51" s="19"/>
      <c r="BN51" s="19"/>
      <c r="BO51" s="19"/>
      <c r="BP51" s="17">
        <f t="shared" si="112"/>
        <v>0</v>
      </c>
      <c r="BQ51" s="19"/>
    </row>
    <row r="52" spans="1:69" ht="15.75" customHeight="1" x14ac:dyDescent="0.25">
      <c r="A52" s="33"/>
      <c r="B52" s="34" t="s">
        <v>30</v>
      </c>
      <c r="C52" s="43"/>
      <c r="D52" s="39"/>
      <c r="E52" s="37">
        <f>SUM(E42:E51)</f>
        <v>307</v>
      </c>
      <c r="F52" s="37">
        <f>SUM(F42:F51)</f>
        <v>309</v>
      </c>
      <c r="G52" s="37">
        <f>SUM(G42:G51)</f>
        <v>318</v>
      </c>
      <c r="H52" s="37">
        <f>SUM(H42:H51)</f>
        <v>352</v>
      </c>
      <c r="I52" s="38">
        <f>SUM(I42:I51)</f>
        <v>1286</v>
      </c>
      <c r="J52" s="39"/>
      <c r="K52" s="37">
        <f>SUM(K42:K51)</f>
        <v>324</v>
      </c>
      <c r="L52" s="37">
        <f>SUM(L42:L51)</f>
        <v>357</v>
      </c>
      <c r="M52" s="37">
        <f>SUM(M42:M51)</f>
        <v>388</v>
      </c>
      <c r="N52" s="37">
        <f>SUM(N42:N51)</f>
        <v>390</v>
      </c>
      <c r="O52" s="38">
        <f>SUM(O42:O51)</f>
        <v>1459</v>
      </c>
      <c r="P52" s="39"/>
      <c r="Q52" s="37">
        <f>SUM(Q42:Q51)</f>
        <v>365</v>
      </c>
      <c r="R52" s="37">
        <f>SUM(R42:R51)</f>
        <v>316</v>
      </c>
      <c r="S52" s="37">
        <f>SUM(S42:S51)</f>
        <v>395</v>
      </c>
      <c r="T52" s="37">
        <f>SUM(T42:T51)</f>
        <v>348</v>
      </c>
      <c r="U52" s="38">
        <f>SUM(U42:U51)</f>
        <v>1424</v>
      </c>
      <c r="V52" s="39"/>
      <c r="W52" s="37">
        <f>SUM(W42:W51)</f>
        <v>378</v>
      </c>
      <c r="X52" s="37">
        <f>SUM(X42:X51)</f>
        <v>337</v>
      </c>
      <c r="Y52" s="37">
        <f>SUM(Y42:Y51)</f>
        <v>392</v>
      </c>
      <c r="Z52" s="37">
        <f>SUM(Z42:Z51)</f>
        <v>346</v>
      </c>
      <c r="AA52" s="38">
        <f>SUM(AA42:AA51)</f>
        <v>1453</v>
      </c>
      <c r="AB52" s="39"/>
      <c r="AC52" s="37">
        <f>SUM(AC42:AC51)</f>
        <v>303</v>
      </c>
      <c r="AD52" s="37">
        <f>SUM(AD42:AD51)</f>
        <v>341</v>
      </c>
      <c r="AE52" s="37">
        <f>SUM(AE42:AE51)</f>
        <v>308</v>
      </c>
      <c r="AF52" s="37">
        <f>SUM(AF42:AF51)</f>
        <v>287</v>
      </c>
      <c r="AG52" s="38">
        <f>SUM(AG42:AG51)</f>
        <v>1239</v>
      </c>
      <c r="AH52" s="39"/>
      <c r="AI52" s="37">
        <f>SUM(AI42:AI51)</f>
        <v>292</v>
      </c>
      <c r="AJ52" s="37">
        <f>SUM(AJ42:AJ51)</f>
        <v>297</v>
      </c>
      <c r="AK52" s="37">
        <f>SUM(AK42:AK51)</f>
        <v>380</v>
      </c>
      <c r="AL52" s="37">
        <f>SUM(AL42:AL51)</f>
        <v>295</v>
      </c>
      <c r="AM52" s="38">
        <f>SUM(AM42:AM51)</f>
        <v>1264</v>
      </c>
      <c r="AN52" s="39"/>
      <c r="AO52" s="37">
        <f>SUM(AO42:AO51)</f>
        <v>356</v>
      </c>
      <c r="AP52" s="37">
        <f>SUM(AP42:AP51)</f>
        <v>343</v>
      </c>
      <c r="AQ52" s="37">
        <f>SUM(AQ42:AQ51)</f>
        <v>366</v>
      </c>
      <c r="AR52" s="37">
        <f>SUM(AR42:AR51)</f>
        <v>304</v>
      </c>
      <c r="AS52" s="38">
        <f>SUM(AS42:AS51)</f>
        <v>1369</v>
      </c>
      <c r="AT52" s="39"/>
      <c r="AU52" s="37">
        <f>SUM(AU42:AU51)</f>
        <v>366</v>
      </c>
      <c r="AV52" s="37">
        <f>SUM(AV42:AV51)</f>
        <v>324</v>
      </c>
      <c r="AW52" s="37">
        <f>SUM(AW42:AW51)</f>
        <v>302</v>
      </c>
      <c r="AX52" s="37">
        <f>SUM(AX42:AX51)</f>
        <v>313</v>
      </c>
      <c r="AY52" s="38">
        <f>SUM(AY42:AY51)</f>
        <v>1305</v>
      </c>
      <c r="AZ52" s="39"/>
      <c r="BA52" s="37">
        <f>SUM(BA42:BA51)</f>
        <v>305</v>
      </c>
      <c r="BB52" s="37">
        <f>SUM(BB42:BB51)</f>
        <v>350</v>
      </c>
      <c r="BC52" s="37">
        <f>SUM(BC42:BC51)</f>
        <v>321</v>
      </c>
      <c r="BD52" s="37">
        <f>SUM(BD42:BD51)</f>
        <v>327</v>
      </c>
      <c r="BE52" s="38">
        <f>SUM(BE42:BE51)</f>
        <v>1303</v>
      </c>
      <c r="BF52" s="41">
        <f>SUM((IF(E52&gt;0,1,0)+(IF(F52&gt;0,1,0)+(IF(G52&gt;0,1,0)+(IF(H52&gt;0,1,0))))))</f>
        <v>4</v>
      </c>
      <c r="BG52" s="17">
        <f>SUM((IF(K52&gt;0,1,0)+(IF(L52&gt;0,1,0)+(IF(M52&gt;0,1,0)+(IF(N52&gt;0,1,0))))))</f>
        <v>4</v>
      </c>
      <c r="BH52" s="17">
        <f>SUM((IF(Q52&gt;0,1,0)+(IF(R52&gt;0,1,0)+(IF(S52&gt;0,1,0)+(IF(T52&gt;0,1,0))))))</f>
        <v>4</v>
      </c>
      <c r="BI52" s="17">
        <f>SUM((IF(W52&gt;0,1,0)+(IF(X52&gt;0,1,0)+(IF(Y52&gt;0,1,0)+(IF(Z52&gt;0,1,0))))))</f>
        <v>4</v>
      </c>
      <c r="BJ52" s="17">
        <f>SUM((IF(AC52&gt;0,1,0)+(IF(AD52&gt;0,1,0)+(IF(AE52&gt;0,1,0)+(IF(AF52&gt;0,1,0))))))</f>
        <v>4</v>
      </c>
      <c r="BK52" s="17">
        <f>SUM((IF(AI52&gt;0,1,0)+(IF(AJ52&gt;0,1,0)+(IF(AK52&gt;0,1,0)+(IF(AL52&gt;0,1,0))))))</f>
        <v>4</v>
      </c>
      <c r="BL52" s="17">
        <f>SUM((IF(AO52&gt;0,1,0)+(IF(AP52&gt;0,1,0)+(IF(AQ52&gt;0,1,0)+(IF(AR52&gt;0,1,0))))))</f>
        <v>4</v>
      </c>
      <c r="BM52" s="17">
        <f>SUM((IF(AU52&gt;0,1,0)+(IF(AV52&gt;0,1,0)+(IF(AW52&gt;0,1,0)+(IF(AX52&gt;0,1,0))))))</f>
        <v>4</v>
      </c>
      <c r="BN52" s="17">
        <f>SUM((IF(BA52&gt;0,1,0)+(IF(BB52&gt;0,1,0)+(IF(BC52&gt;0,1,0)+(IF(BD52&gt;0,1,0))))))</f>
        <v>4</v>
      </c>
      <c r="BO52" s="17">
        <f>SUM(BF52:BN52)</f>
        <v>36</v>
      </c>
      <c r="BP52" s="17">
        <f t="shared" si="112"/>
        <v>12102</v>
      </c>
      <c r="BQ52" s="17">
        <f>BP52/BO52</f>
        <v>336.16666666666669</v>
      </c>
    </row>
    <row r="53" spans="1:69" ht="15.75" customHeight="1" x14ac:dyDescent="0.25">
      <c r="A53" s="33"/>
      <c r="B53" s="34" t="s">
        <v>31</v>
      </c>
      <c r="C53" s="43"/>
      <c r="D53" s="36">
        <f>SUM(D42:D50)</f>
        <v>83</v>
      </c>
      <c r="E53" s="37">
        <f>E52+$D$53-E51</f>
        <v>390</v>
      </c>
      <c r="F53" s="37">
        <f>F52+$D$53-F51</f>
        <v>392</v>
      </c>
      <c r="G53" s="37">
        <f>G52+$D$53-G51</f>
        <v>401</v>
      </c>
      <c r="H53" s="37">
        <f>H52+$D$53-H51</f>
        <v>435</v>
      </c>
      <c r="I53" s="38">
        <f>E53+F53+G53+H53</f>
        <v>1618</v>
      </c>
      <c r="J53" s="36">
        <f>SUM(J42:J50)</f>
        <v>74</v>
      </c>
      <c r="K53" s="37">
        <f>K52+$J$53-K51</f>
        <v>398</v>
      </c>
      <c r="L53" s="37">
        <f>L52+$J$53-L51</f>
        <v>431</v>
      </c>
      <c r="M53" s="37">
        <f>M52+$J$53-M51</f>
        <v>462</v>
      </c>
      <c r="N53" s="37">
        <f>N52+$J$53-N51</f>
        <v>464</v>
      </c>
      <c r="O53" s="38">
        <f>K53+L53+M53+N53</f>
        <v>1755</v>
      </c>
      <c r="P53" s="36">
        <f>SUM(P42:P50)</f>
        <v>72</v>
      </c>
      <c r="Q53" s="37">
        <f>Q52+$P$53-Q51</f>
        <v>437</v>
      </c>
      <c r="R53" s="37">
        <f>R52+$P$53-R51</f>
        <v>388</v>
      </c>
      <c r="S53" s="37">
        <f>S52+$P$53-S51</f>
        <v>467</v>
      </c>
      <c r="T53" s="37">
        <f>T52+$P$53-T51</f>
        <v>420</v>
      </c>
      <c r="U53" s="38">
        <f>Q53+R53+S53+T53</f>
        <v>1712</v>
      </c>
      <c r="V53" s="36">
        <f>SUM(V42:V50)</f>
        <v>60</v>
      </c>
      <c r="W53" s="37">
        <f>W52+$V$53-W51</f>
        <v>438</v>
      </c>
      <c r="X53" s="37">
        <f>X52+$V$53-X51</f>
        <v>397</v>
      </c>
      <c r="Y53" s="37">
        <f>Y52+$V$53-Y51</f>
        <v>452</v>
      </c>
      <c r="Z53" s="37">
        <f>Z52+$V$53-Z51</f>
        <v>406</v>
      </c>
      <c r="AA53" s="38">
        <f>W53+X53+Y53+Z53</f>
        <v>1693</v>
      </c>
      <c r="AB53" s="36">
        <f>SUM(AB42:AB50)</f>
        <v>91</v>
      </c>
      <c r="AC53" s="37">
        <f>AC52+$AB$53-AC51</f>
        <v>394</v>
      </c>
      <c r="AD53" s="37">
        <f>AD52+$AB$53-AD51</f>
        <v>432</v>
      </c>
      <c r="AE53" s="37">
        <f>AE52+$AB$53-AE51</f>
        <v>399</v>
      </c>
      <c r="AF53" s="37">
        <f>AF52+$AB$53-AF51</f>
        <v>378</v>
      </c>
      <c r="AG53" s="38">
        <f>AC53+AD53+AE53+AF53</f>
        <v>1603</v>
      </c>
      <c r="AH53" s="36">
        <f>SUM(AH42:AH50)</f>
        <v>83</v>
      </c>
      <c r="AI53" s="37">
        <f>AI52+$AH$53-AI51</f>
        <v>375</v>
      </c>
      <c r="AJ53" s="37">
        <f>AJ52+$AH$53-AJ51</f>
        <v>380</v>
      </c>
      <c r="AK53" s="37">
        <f>AK52+$AH$53-AK51</f>
        <v>463</v>
      </c>
      <c r="AL53" s="37">
        <f>AL52+$AH$53-AL51</f>
        <v>378</v>
      </c>
      <c r="AM53" s="38">
        <f>AI53+AJ53+AK53+AL53</f>
        <v>1596</v>
      </c>
      <c r="AN53" s="36">
        <f>SUM(AN42:AN50)</f>
        <v>66</v>
      </c>
      <c r="AO53" s="37">
        <f>AO52+$AN$53-AO51</f>
        <v>422</v>
      </c>
      <c r="AP53" s="37">
        <f>AP52+$AN$53-AP51</f>
        <v>409</v>
      </c>
      <c r="AQ53" s="37">
        <f>AQ52+$AN$53-AQ51</f>
        <v>432</v>
      </c>
      <c r="AR53" s="37">
        <f>AR52+$AN$53-AR51</f>
        <v>370</v>
      </c>
      <c r="AS53" s="38">
        <f>AO53+AP53+AQ53+AR53</f>
        <v>1633</v>
      </c>
      <c r="AT53" s="36">
        <f>SUM(AT42:AT50)</f>
        <v>71</v>
      </c>
      <c r="AU53" s="37">
        <f>AU52+$AT$53-AU51</f>
        <v>437</v>
      </c>
      <c r="AV53" s="37">
        <f>AV52+$AT$53-AV51</f>
        <v>395</v>
      </c>
      <c r="AW53" s="37">
        <f>AW52+$AT$53-AW51</f>
        <v>373</v>
      </c>
      <c r="AX53" s="37">
        <f>AX52+$AT$53-AX51</f>
        <v>384</v>
      </c>
      <c r="AY53" s="38">
        <f>AU53+AV53+AW53+AX53</f>
        <v>1589</v>
      </c>
      <c r="AZ53" s="36">
        <f>SUM(AZ42:AZ50)</f>
        <v>78</v>
      </c>
      <c r="BA53" s="37">
        <f>BA52+$AZ$53-BA51</f>
        <v>383</v>
      </c>
      <c r="BB53" s="37">
        <f>BB52+$AZ$53-BB51</f>
        <v>428</v>
      </c>
      <c r="BC53" s="37">
        <f>BC52+$AZ$53-BC51</f>
        <v>399</v>
      </c>
      <c r="BD53" s="37">
        <f>BD52+$AZ$53-BD51</f>
        <v>405</v>
      </c>
      <c r="BE53" s="38">
        <f>BA53+BB53+BC53+BD53</f>
        <v>1615</v>
      </c>
      <c r="BF53" s="41">
        <f>SUM((IF(E53&gt;0,1,0)+(IF(F53&gt;0,1,0)+(IF(G53&gt;0,1,0)+(IF(H53&gt;0,1,0))))))</f>
        <v>4</v>
      </c>
      <c r="BG53" s="17">
        <f>SUM((IF(K53&gt;0,1,0)+(IF(L53&gt;0,1,0)+(IF(M53&gt;0,1,0)+(IF(N53&gt;0,1,0))))))</f>
        <v>4</v>
      </c>
      <c r="BH53" s="17">
        <f>SUM((IF(Q53&gt;0,1,0)+(IF(R53&gt;0,1,0)+(IF(S53&gt;0,1,0)+(IF(T53&gt;0,1,0))))))</f>
        <v>4</v>
      </c>
      <c r="BI53" s="17">
        <f>SUM((IF(W53&gt;0,1,0)+(IF(X53&gt;0,1,0)+(IF(Y53&gt;0,1,0)+(IF(Z53&gt;0,1,0))))))</f>
        <v>4</v>
      </c>
      <c r="BJ53" s="17">
        <f>SUM((IF(AC53&gt;0,1,0)+(IF(AD53&gt;0,1,0)+(IF(AE53&gt;0,1,0)+(IF(AF53&gt;0,1,0))))))</f>
        <v>4</v>
      </c>
      <c r="BK53" s="17">
        <f>SUM((IF(AI53&gt;0,1,0)+(IF(AJ53&gt;0,1,0)+(IF(AK53&gt;0,1,0)+(IF(AL53&gt;0,1,0))))))</f>
        <v>4</v>
      </c>
      <c r="BL53" s="17">
        <f>SUM((IF(AO53&gt;0,1,0)+(IF(AP53&gt;0,1,0)+(IF(AQ53&gt;0,1,0)+(IF(AR53&gt;0,1,0))))))</f>
        <v>4</v>
      </c>
      <c r="BM53" s="17">
        <f>SUM((IF(AU53&gt;0,1,0)+(IF(AV53&gt;0,1,0)+(IF(AW53&gt;0,1,0)+(IF(AX53&gt;0,1,0))))))</f>
        <v>4</v>
      </c>
      <c r="BN53" s="17">
        <f>SUM((IF(BA53&gt;0,1,0)+(IF(BB53&gt;0,1,0)+(IF(BC53&gt;0,1,0)+(IF(BD53&gt;0,1,0))))))</f>
        <v>4</v>
      </c>
      <c r="BO53" s="17">
        <f>SUM(BF53:BN53)</f>
        <v>36</v>
      </c>
      <c r="BP53" s="17">
        <f t="shared" si="112"/>
        <v>14814</v>
      </c>
      <c r="BQ53" s="17">
        <f>BP53/BO53</f>
        <v>411.5</v>
      </c>
    </row>
    <row r="54" spans="1:69" ht="15.75" customHeight="1" x14ac:dyDescent="0.25">
      <c r="A54" s="33"/>
      <c r="B54" s="34" t="s">
        <v>32</v>
      </c>
      <c r="C54" s="43"/>
      <c r="D54" s="39"/>
      <c r="E54" s="37">
        <f t="shared" ref="E54:I55" si="113">IF($D$53&gt;0,IF(E52=E36,0.5,IF(E52&gt;E36,1,0)),0)</f>
        <v>0</v>
      </c>
      <c r="F54" s="37">
        <f t="shared" si="113"/>
        <v>0</v>
      </c>
      <c r="G54" s="37">
        <f t="shared" si="113"/>
        <v>0</v>
      </c>
      <c r="H54" s="37">
        <f t="shared" si="113"/>
        <v>1</v>
      </c>
      <c r="I54" s="38">
        <f t="shared" si="113"/>
        <v>0</v>
      </c>
      <c r="J54" s="39"/>
      <c r="K54" s="37">
        <f>IF($J$53&gt;0,IF(K52=K104,0.5,IF(K52&gt;K104,1,0)),0)</f>
        <v>0</v>
      </c>
      <c r="L54" s="37">
        <f t="shared" ref="L54:O55" si="114">IF($J$53&gt;0,IF(L52=L104,0.5,IF(L52&gt;L104,1,0)),0)</f>
        <v>0</v>
      </c>
      <c r="M54" s="37">
        <f t="shared" si="114"/>
        <v>1</v>
      </c>
      <c r="N54" s="37">
        <f t="shared" si="114"/>
        <v>1</v>
      </c>
      <c r="O54" s="37">
        <f t="shared" si="114"/>
        <v>0</v>
      </c>
      <c r="P54" s="39"/>
      <c r="Q54" s="37">
        <f>IF($P$53&gt;0,IF(Q52=Q65,0.5,IF(Q52&gt;Q65,1,0)),0)</f>
        <v>1</v>
      </c>
      <c r="R54" s="37">
        <f t="shared" ref="R54:U55" si="115">IF($P$53&gt;0,IF(R52=R65,0.5,IF(R52&gt;R65,1,0)),0)</f>
        <v>0</v>
      </c>
      <c r="S54" s="37">
        <f t="shared" si="115"/>
        <v>1</v>
      </c>
      <c r="T54" s="37">
        <f t="shared" si="115"/>
        <v>1</v>
      </c>
      <c r="U54" s="37">
        <f t="shared" si="115"/>
        <v>1</v>
      </c>
      <c r="V54" s="39"/>
      <c r="W54" s="37">
        <f>IF($V$53&gt;0,IF(W52=W91,0.5,IF(W52&gt;W91,1,0)),0)</f>
        <v>1</v>
      </c>
      <c r="X54" s="37">
        <f t="shared" ref="X54:AA55" si="116">IF($V$53&gt;0,IF(X52=X91,0.5,IF(X52&gt;X91,1,0)),0)</f>
        <v>0</v>
      </c>
      <c r="Y54" s="37">
        <f t="shared" si="116"/>
        <v>1</v>
      </c>
      <c r="Z54" s="37">
        <f t="shared" si="116"/>
        <v>0.5</v>
      </c>
      <c r="AA54" s="37">
        <f t="shared" si="116"/>
        <v>1</v>
      </c>
      <c r="AB54" s="39"/>
      <c r="AC54" s="37">
        <f>IF($AB$53&gt;0,IF(AC52=AC10,0.5,IF(AC52&gt;AC10,1,0)),0)</f>
        <v>0</v>
      </c>
      <c r="AD54" s="37">
        <f t="shared" ref="AD54:AG55" si="117">IF($AB$53&gt;0,IF(AD52=AD10,0.5,IF(AD52&gt;AD10,1,0)),0)</f>
        <v>0</v>
      </c>
      <c r="AE54" s="37">
        <f t="shared" si="117"/>
        <v>0</v>
      </c>
      <c r="AF54" s="37">
        <f t="shared" si="117"/>
        <v>0</v>
      </c>
      <c r="AG54" s="37">
        <f t="shared" si="117"/>
        <v>0</v>
      </c>
      <c r="AH54" s="39"/>
      <c r="AI54" s="37">
        <f>IF($AH$53&gt;0,IF(AI52=AI130,0.5,IF(AI52&gt;AI130,1,0)),0)</f>
        <v>0</v>
      </c>
      <c r="AJ54" s="37">
        <f t="shared" ref="AJ54:AM55" si="118">IF($AH$53&gt;0,IF(AJ52=AJ130,0.5,IF(AJ52&gt;AJ130,1,0)),0)</f>
        <v>0</v>
      </c>
      <c r="AK54" s="37">
        <f t="shared" si="118"/>
        <v>0.5</v>
      </c>
      <c r="AL54" s="37">
        <f t="shared" si="118"/>
        <v>0</v>
      </c>
      <c r="AM54" s="37">
        <f t="shared" si="118"/>
        <v>0</v>
      </c>
      <c r="AN54" s="39"/>
      <c r="AO54" s="37">
        <f>IF($AN$53&gt;0,IF(AO52=AO78,0.5,IF(AO52&gt;AO78,1,0)),0)</f>
        <v>1</v>
      </c>
      <c r="AP54" s="37">
        <f t="shared" ref="AP54:AS55" si="119">IF($AN$53&gt;0,IF(AP52=AP78,0.5,IF(AP52&gt;AP78,1,0)),0)</f>
        <v>0</v>
      </c>
      <c r="AQ54" s="37">
        <f t="shared" si="119"/>
        <v>0</v>
      </c>
      <c r="AR54" s="37">
        <f t="shared" si="119"/>
        <v>0</v>
      </c>
      <c r="AS54" s="37">
        <f t="shared" si="119"/>
        <v>0</v>
      </c>
      <c r="AT54" s="39"/>
      <c r="AU54" s="37">
        <f>IF($AT$53&gt;0,IF(AU52=AU23,0.5,IF(AU52&gt;AU23,1,0)),0)</f>
        <v>1</v>
      </c>
      <c r="AV54" s="37">
        <f t="shared" ref="AV54:AY55" si="120">IF($AT$53&gt;0,IF(AV52=AV23,0.5,IF(AV52&gt;AV23,1,0)),0)</f>
        <v>1</v>
      </c>
      <c r="AW54" s="37">
        <f t="shared" si="120"/>
        <v>0</v>
      </c>
      <c r="AX54" s="37">
        <f t="shared" si="120"/>
        <v>1</v>
      </c>
      <c r="AY54" s="37">
        <f t="shared" si="120"/>
        <v>1</v>
      </c>
      <c r="AZ54" s="39"/>
      <c r="BA54" s="37">
        <f t="shared" ref="BA54:BE55" si="121">IF($AZ$53&gt;0,IF(BA52=BA117,0.5,IF(BA52&gt;BA117,1,0)),0)</f>
        <v>0</v>
      </c>
      <c r="BB54" s="37">
        <f t="shared" si="121"/>
        <v>0</v>
      </c>
      <c r="BC54" s="37">
        <f t="shared" si="121"/>
        <v>0</v>
      </c>
      <c r="BD54" s="37">
        <f t="shared" si="121"/>
        <v>1</v>
      </c>
      <c r="BE54" s="38">
        <f t="shared" si="121"/>
        <v>0.5</v>
      </c>
      <c r="BF54" s="52"/>
      <c r="BG54" s="19"/>
      <c r="BH54" s="19"/>
      <c r="BI54" s="19"/>
      <c r="BJ54" s="19"/>
      <c r="BK54" s="19"/>
      <c r="BL54" s="19"/>
      <c r="BM54" s="19"/>
      <c r="BN54" s="19"/>
      <c r="BO54" s="19"/>
      <c r="BP54" s="19"/>
      <c r="BQ54" s="19"/>
    </row>
    <row r="55" spans="1:69" ht="15.75" customHeight="1" x14ac:dyDescent="0.25">
      <c r="A55" s="33"/>
      <c r="B55" s="34" t="s">
        <v>33</v>
      </c>
      <c r="C55" s="43"/>
      <c r="D55" s="39"/>
      <c r="E55" s="37">
        <f t="shared" si="113"/>
        <v>0</v>
      </c>
      <c r="F55" s="37">
        <f t="shared" si="113"/>
        <v>0</v>
      </c>
      <c r="G55" s="37">
        <f t="shared" si="113"/>
        <v>1</v>
      </c>
      <c r="H55" s="37">
        <f t="shared" si="113"/>
        <v>1</v>
      </c>
      <c r="I55" s="38">
        <f t="shared" si="113"/>
        <v>0</v>
      </c>
      <c r="J55" s="39"/>
      <c r="K55" s="37">
        <f>IF($J$53&gt;0,IF(K53=K105,0.5,IF(K53&gt;K105,1,0)),0)</f>
        <v>1</v>
      </c>
      <c r="L55" s="37">
        <f t="shared" si="114"/>
        <v>1</v>
      </c>
      <c r="M55" s="37">
        <f t="shared" si="114"/>
        <v>1</v>
      </c>
      <c r="N55" s="37">
        <f t="shared" si="114"/>
        <v>1</v>
      </c>
      <c r="O55" s="37">
        <f t="shared" si="114"/>
        <v>1</v>
      </c>
      <c r="P55" s="39"/>
      <c r="Q55" s="37">
        <f>IF($P$53&gt;0,IF(Q53=Q66,0.5,IF(Q53&gt;Q66,1,0)),0)</f>
        <v>1</v>
      </c>
      <c r="R55" s="37">
        <f t="shared" si="115"/>
        <v>0</v>
      </c>
      <c r="S55" s="37">
        <f t="shared" si="115"/>
        <v>1</v>
      </c>
      <c r="T55" s="37">
        <f t="shared" si="115"/>
        <v>1</v>
      </c>
      <c r="U55" s="37">
        <f t="shared" si="115"/>
        <v>1</v>
      </c>
      <c r="V55" s="39"/>
      <c r="W55" s="37">
        <f>IF($V$53&gt;0,IF(W53=W92,0.5,IF(W53&gt;W92,1,0)),0)</f>
        <v>1</v>
      </c>
      <c r="X55" s="37">
        <f t="shared" si="116"/>
        <v>0</v>
      </c>
      <c r="Y55" s="37">
        <f t="shared" si="116"/>
        <v>1</v>
      </c>
      <c r="Z55" s="37">
        <f t="shared" si="116"/>
        <v>0</v>
      </c>
      <c r="AA55" s="37">
        <f t="shared" si="116"/>
        <v>1</v>
      </c>
      <c r="AB55" s="39"/>
      <c r="AC55" s="37">
        <f>IF($AB$53&gt;0,IF(AC53=AC11,0.5,IF(AC53&gt;AC11,1,0)),0)</f>
        <v>1</v>
      </c>
      <c r="AD55" s="37">
        <f t="shared" si="117"/>
        <v>1</v>
      </c>
      <c r="AE55" s="37">
        <f t="shared" si="117"/>
        <v>1</v>
      </c>
      <c r="AF55" s="37">
        <f t="shared" si="117"/>
        <v>0</v>
      </c>
      <c r="AG55" s="37">
        <f t="shared" si="117"/>
        <v>1</v>
      </c>
      <c r="AH55" s="39"/>
      <c r="AI55" s="37">
        <f>IF($AH$53&gt;0,IF(AI53=AI131,0.5,IF(AI53&gt;AI131,1,0)),0)</f>
        <v>0</v>
      </c>
      <c r="AJ55" s="37">
        <f t="shared" si="118"/>
        <v>0</v>
      </c>
      <c r="AK55" s="37">
        <f t="shared" si="118"/>
        <v>1</v>
      </c>
      <c r="AL55" s="37">
        <f t="shared" si="118"/>
        <v>1</v>
      </c>
      <c r="AM55" s="37">
        <f t="shared" si="118"/>
        <v>0</v>
      </c>
      <c r="AN55" s="39"/>
      <c r="AO55" s="37">
        <f>IF($AN$53&gt;0,IF(AO53=AO79,0.5,IF(AO53&gt;AO79,1,0)),0)</f>
        <v>1</v>
      </c>
      <c r="AP55" s="37">
        <f t="shared" si="119"/>
        <v>0</v>
      </c>
      <c r="AQ55" s="37">
        <f t="shared" si="119"/>
        <v>0.5</v>
      </c>
      <c r="AR55" s="37">
        <f t="shared" si="119"/>
        <v>0</v>
      </c>
      <c r="AS55" s="37">
        <f t="shared" si="119"/>
        <v>0</v>
      </c>
      <c r="AT55" s="39"/>
      <c r="AU55" s="37">
        <f>IF($AT$53&gt;0,IF(AU53=AU24,0.5,IF(AU53&gt;AU24,1,0)),0)</f>
        <v>1</v>
      </c>
      <c r="AV55" s="37">
        <f t="shared" si="120"/>
        <v>1</v>
      </c>
      <c r="AW55" s="37">
        <f t="shared" si="120"/>
        <v>0</v>
      </c>
      <c r="AX55" s="37">
        <f t="shared" si="120"/>
        <v>0</v>
      </c>
      <c r="AY55" s="37">
        <f t="shared" si="120"/>
        <v>1</v>
      </c>
      <c r="AZ55" s="39"/>
      <c r="BA55" s="37">
        <f t="shared" si="121"/>
        <v>0</v>
      </c>
      <c r="BB55" s="37">
        <f t="shared" si="121"/>
        <v>1</v>
      </c>
      <c r="BC55" s="37">
        <f t="shared" si="121"/>
        <v>0</v>
      </c>
      <c r="BD55" s="37">
        <f t="shared" si="121"/>
        <v>1</v>
      </c>
      <c r="BE55" s="38">
        <f t="shared" si="121"/>
        <v>1</v>
      </c>
      <c r="BF55" s="52"/>
      <c r="BG55" s="19"/>
      <c r="BH55" s="19"/>
      <c r="BI55" s="19"/>
      <c r="BJ55" s="19"/>
      <c r="BK55" s="19"/>
      <c r="BL55" s="19"/>
      <c r="BM55" s="19"/>
      <c r="BN55" s="19"/>
      <c r="BO55" s="19"/>
      <c r="BP55" s="19"/>
      <c r="BQ55" s="19"/>
    </row>
    <row r="56" spans="1:69" ht="14.25" customHeight="1" x14ac:dyDescent="0.25">
      <c r="A56" s="53"/>
      <c r="B56" s="54" t="s">
        <v>34</v>
      </c>
      <c r="C56" s="55"/>
      <c r="D56" s="56"/>
      <c r="E56" s="57"/>
      <c r="F56" s="57"/>
      <c r="G56" s="57"/>
      <c r="H56" s="57"/>
      <c r="I56" s="58">
        <f>SUM(E54+F54+G54+H54+I54+E55+F55+G55+H55+I55)</f>
        <v>3</v>
      </c>
      <c r="J56" s="56"/>
      <c r="K56" s="57"/>
      <c r="L56" s="57"/>
      <c r="M56" s="57"/>
      <c r="N56" s="57"/>
      <c r="O56" s="58">
        <f>SUM(K54+L54+M54+N54+O54+K55+L55+M55+N55+O55)</f>
        <v>7</v>
      </c>
      <c r="P56" s="56"/>
      <c r="Q56" s="57"/>
      <c r="R56" s="57"/>
      <c r="S56" s="57"/>
      <c r="T56" s="57"/>
      <c r="U56" s="58">
        <f>SUM(Q54+R54+S54+T54+U54+Q55+R55+S55+T55+U55)</f>
        <v>8</v>
      </c>
      <c r="V56" s="56"/>
      <c r="W56" s="57"/>
      <c r="X56" s="57"/>
      <c r="Y56" s="57"/>
      <c r="Z56" s="57"/>
      <c r="AA56" s="58">
        <f>SUM(W54+X54+Y54+Z54+AA54+W55+X55+Y55+Z55+AA55)</f>
        <v>6.5</v>
      </c>
      <c r="AB56" s="56"/>
      <c r="AC56" s="57"/>
      <c r="AD56" s="57"/>
      <c r="AE56" s="57"/>
      <c r="AF56" s="57"/>
      <c r="AG56" s="58">
        <f>SUM(AC54+AD54+AE54+AF54+AG54+AC55+AD55+AE55+AF55+AG55)</f>
        <v>4</v>
      </c>
      <c r="AH56" s="56"/>
      <c r="AI56" s="57"/>
      <c r="AJ56" s="57"/>
      <c r="AK56" s="57"/>
      <c r="AL56" s="57"/>
      <c r="AM56" s="58">
        <f>SUM(AI54+AJ54+AK54+AL54+AM54+AI55+AJ55+AK55+AL55+AM55)</f>
        <v>2.5</v>
      </c>
      <c r="AN56" s="56"/>
      <c r="AO56" s="57"/>
      <c r="AP56" s="57"/>
      <c r="AQ56" s="57"/>
      <c r="AR56" s="57"/>
      <c r="AS56" s="58">
        <f>SUM(AO54+AP54+AQ54+AR54+AS54+AO55+AP55+AQ55+AR55+AS55)</f>
        <v>2.5</v>
      </c>
      <c r="AT56" s="56"/>
      <c r="AU56" s="57"/>
      <c r="AV56" s="57"/>
      <c r="AW56" s="57"/>
      <c r="AX56" s="57"/>
      <c r="AY56" s="58">
        <f>SUM(AU54+AV54+AW54+AX54+AY54+AU55+AV55+AW55+AX55+AY55)</f>
        <v>7</v>
      </c>
      <c r="AZ56" s="56"/>
      <c r="BA56" s="57"/>
      <c r="BB56" s="57"/>
      <c r="BC56" s="57"/>
      <c r="BD56" s="57"/>
      <c r="BE56" s="58">
        <f>SUM(BA54+BB54+BC54+BD54+BE54+BA55+BB55+BC55+BD55+BE55)</f>
        <v>4.5</v>
      </c>
      <c r="BF56" s="59"/>
      <c r="BG56" s="60"/>
      <c r="BH56" s="60"/>
      <c r="BI56" s="60"/>
      <c r="BJ56" s="60"/>
      <c r="BK56" s="60"/>
      <c r="BL56" s="60"/>
      <c r="BM56" s="60"/>
      <c r="BN56" s="60"/>
      <c r="BO56" s="60"/>
      <c r="BP56" s="60"/>
      <c r="BQ56" s="60"/>
    </row>
    <row r="57" spans="1:69" ht="27" customHeight="1" x14ac:dyDescent="0.25">
      <c r="A57" s="27">
        <v>5</v>
      </c>
      <c r="B57" s="110" t="s">
        <v>63</v>
      </c>
      <c r="C57" s="112"/>
      <c r="D57" s="28" t="s">
        <v>24</v>
      </c>
      <c r="E57" s="29" t="s">
        <v>25</v>
      </c>
      <c r="F57" s="29" t="s">
        <v>26</v>
      </c>
      <c r="G57" s="29" t="s">
        <v>27</v>
      </c>
      <c r="H57" s="29" t="s">
        <v>28</v>
      </c>
      <c r="I57" s="30" t="s">
        <v>22</v>
      </c>
      <c r="J57" s="28" t="s">
        <v>24</v>
      </c>
      <c r="K57" s="29" t="s">
        <v>25</v>
      </c>
      <c r="L57" s="29" t="s">
        <v>26</v>
      </c>
      <c r="M57" s="29" t="s">
        <v>27</v>
      </c>
      <c r="N57" s="29" t="s">
        <v>28</v>
      </c>
      <c r="O57" s="30" t="s">
        <v>22</v>
      </c>
      <c r="P57" s="28" t="s">
        <v>24</v>
      </c>
      <c r="Q57" s="29" t="s">
        <v>25</v>
      </c>
      <c r="R57" s="29" t="s">
        <v>26</v>
      </c>
      <c r="S57" s="29" t="s">
        <v>27</v>
      </c>
      <c r="T57" s="29" t="s">
        <v>28</v>
      </c>
      <c r="U57" s="30" t="s">
        <v>22</v>
      </c>
      <c r="V57" s="28" t="s">
        <v>24</v>
      </c>
      <c r="W57" s="29" t="s">
        <v>25</v>
      </c>
      <c r="X57" s="29" t="s">
        <v>26</v>
      </c>
      <c r="Y57" s="29" t="s">
        <v>27</v>
      </c>
      <c r="Z57" s="29" t="s">
        <v>28</v>
      </c>
      <c r="AA57" s="30" t="s">
        <v>22</v>
      </c>
      <c r="AB57" s="28" t="s">
        <v>24</v>
      </c>
      <c r="AC57" s="29" t="s">
        <v>25</v>
      </c>
      <c r="AD57" s="29" t="s">
        <v>26</v>
      </c>
      <c r="AE57" s="29" t="s">
        <v>27</v>
      </c>
      <c r="AF57" s="29" t="s">
        <v>28</v>
      </c>
      <c r="AG57" s="30" t="s">
        <v>22</v>
      </c>
      <c r="AH57" s="28" t="s">
        <v>24</v>
      </c>
      <c r="AI57" s="29" t="s">
        <v>25</v>
      </c>
      <c r="AJ57" s="29" t="s">
        <v>26</v>
      </c>
      <c r="AK57" s="29" t="s">
        <v>27</v>
      </c>
      <c r="AL57" s="29" t="s">
        <v>28</v>
      </c>
      <c r="AM57" s="30" t="s">
        <v>22</v>
      </c>
      <c r="AN57" s="28" t="s">
        <v>24</v>
      </c>
      <c r="AO57" s="29" t="s">
        <v>25</v>
      </c>
      <c r="AP57" s="29" t="s">
        <v>26</v>
      </c>
      <c r="AQ57" s="29" t="s">
        <v>27</v>
      </c>
      <c r="AR57" s="29" t="s">
        <v>28</v>
      </c>
      <c r="AS57" s="30" t="s">
        <v>22</v>
      </c>
      <c r="AT57" s="28" t="s">
        <v>24</v>
      </c>
      <c r="AU57" s="29" t="s">
        <v>25</v>
      </c>
      <c r="AV57" s="29" t="s">
        <v>26</v>
      </c>
      <c r="AW57" s="29" t="s">
        <v>27</v>
      </c>
      <c r="AX57" s="29" t="s">
        <v>28</v>
      </c>
      <c r="AY57" s="30" t="s">
        <v>22</v>
      </c>
      <c r="AZ57" s="28" t="s">
        <v>24</v>
      </c>
      <c r="BA57" s="29" t="s">
        <v>25</v>
      </c>
      <c r="BB57" s="29" t="s">
        <v>26</v>
      </c>
      <c r="BC57" s="29" t="s">
        <v>27</v>
      </c>
      <c r="BD57" s="29" t="s">
        <v>28</v>
      </c>
      <c r="BE57" s="30" t="s">
        <v>22</v>
      </c>
      <c r="BF57" s="31"/>
      <c r="BG57" s="32"/>
      <c r="BH57" s="32"/>
      <c r="BI57" s="32"/>
      <c r="BJ57" s="32"/>
      <c r="BK57" s="32"/>
      <c r="BL57" s="32"/>
      <c r="BM57" s="32"/>
      <c r="BN57" s="32"/>
      <c r="BO57" s="32"/>
      <c r="BP57" s="32"/>
      <c r="BQ57" s="32"/>
    </row>
    <row r="58" spans="1:69" ht="15.75" customHeight="1" x14ac:dyDescent="0.25">
      <c r="A58" s="33"/>
      <c r="B58" s="99" t="s">
        <v>64</v>
      </c>
      <c r="C58" s="100" t="s">
        <v>65</v>
      </c>
      <c r="D58" s="36">
        <v>53</v>
      </c>
      <c r="E58" s="37">
        <v>125</v>
      </c>
      <c r="F58" s="37">
        <v>133</v>
      </c>
      <c r="G58" s="37">
        <v>147</v>
      </c>
      <c r="H58" s="37">
        <v>169</v>
      </c>
      <c r="I58" s="38">
        <f t="shared" ref="I58:I64" si="122">SUM(E58:H58)</f>
        <v>574</v>
      </c>
      <c r="J58" s="39"/>
      <c r="K58" s="40"/>
      <c r="L58" s="40"/>
      <c r="M58" s="40"/>
      <c r="N58" s="40"/>
      <c r="O58" s="38">
        <f t="shared" ref="O58:O64" si="123">SUM(K58:N58)</f>
        <v>0</v>
      </c>
      <c r="P58" s="39">
        <v>53</v>
      </c>
      <c r="Q58" s="40">
        <v>170</v>
      </c>
      <c r="R58" s="40">
        <v>188</v>
      </c>
      <c r="S58" s="40">
        <v>171</v>
      </c>
      <c r="T58" s="40">
        <v>145</v>
      </c>
      <c r="U58" s="38">
        <f t="shared" ref="U58:U64" si="124">SUM(Q58:T58)</f>
        <v>674</v>
      </c>
      <c r="V58" s="39"/>
      <c r="W58" s="40"/>
      <c r="X58" s="40"/>
      <c r="Y58" s="40"/>
      <c r="Z58" s="40"/>
      <c r="AA58" s="38">
        <f t="shared" ref="AA58:AA64" si="125">SUM(W58:Z58)</f>
        <v>0</v>
      </c>
      <c r="AB58" s="39">
        <v>44</v>
      </c>
      <c r="AC58" s="40">
        <v>181</v>
      </c>
      <c r="AD58" s="40">
        <v>114</v>
      </c>
      <c r="AE58" s="40">
        <v>135</v>
      </c>
      <c r="AF58" s="40">
        <v>144</v>
      </c>
      <c r="AG58" s="38">
        <f t="shared" ref="AG58:AG64" si="126">SUM(AC58:AF58)</f>
        <v>574</v>
      </c>
      <c r="AH58" s="39"/>
      <c r="AI58" s="40"/>
      <c r="AJ58" s="40"/>
      <c r="AK58" s="40"/>
      <c r="AL58" s="40"/>
      <c r="AM58" s="38">
        <f t="shared" ref="AM58:AM64" si="127">SUM(AI58:AL58)</f>
        <v>0</v>
      </c>
      <c r="AN58" s="39">
        <v>48</v>
      </c>
      <c r="AO58" s="40">
        <v>132</v>
      </c>
      <c r="AP58" s="40">
        <v>141</v>
      </c>
      <c r="AQ58" s="40">
        <v>130</v>
      </c>
      <c r="AR58" s="40">
        <v>167</v>
      </c>
      <c r="AS58" s="38">
        <f t="shared" ref="AS58:AS64" si="128">SUM(AO58:AR58)</f>
        <v>570</v>
      </c>
      <c r="AT58" s="39">
        <v>49</v>
      </c>
      <c r="AU58" s="40">
        <v>130</v>
      </c>
      <c r="AV58" s="40">
        <v>151</v>
      </c>
      <c r="AW58" s="40">
        <v>151</v>
      </c>
      <c r="AX58" s="40">
        <v>150</v>
      </c>
      <c r="AY58" s="38">
        <f t="shared" ref="AY58:AY64" si="129">SUM(AU58:AX58)</f>
        <v>582</v>
      </c>
      <c r="AZ58" s="39">
        <v>50</v>
      </c>
      <c r="BA58" s="40">
        <v>126</v>
      </c>
      <c r="BB58" s="40">
        <v>99</v>
      </c>
      <c r="BC58" s="40">
        <v>121</v>
      </c>
      <c r="BD58" s="40">
        <v>104</v>
      </c>
      <c r="BE58" s="38">
        <f t="shared" ref="BE58:BE64" si="130">SUM(BA58:BD58)</f>
        <v>450</v>
      </c>
      <c r="BF58" s="41">
        <f t="shared" ref="BF58:BF63" si="131">SUM((IF(E58&gt;0,1,0)+(IF(F58&gt;0,1,0)+(IF(G58&gt;0,1,0)+(IF(H58&gt;0,1,0))))))</f>
        <v>4</v>
      </c>
      <c r="BG58" s="17">
        <f t="shared" ref="BG58:BG63" si="132">SUM((IF(K58&gt;0,1,0)+(IF(L58&gt;0,1,0)+(IF(M58&gt;0,1,0)+(IF(N58&gt;0,1,0))))))</f>
        <v>0</v>
      </c>
      <c r="BH58" s="17">
        <f t="shared" ref="BH58:BH63" si="133">SUM((IF(Q58&gt;0,1,0)+(IF(R58&gt;0,1,0)+(IF(S58&gt;0,1,0)+(IF(T58&gt;0,1,0))))))</f>
        <v>4</v>
      </c>
      <c r="BI58" s="17">
        <f t="shared" ref="BI58:BI63" si="134">SUM((IF(W58&gt;0,1,0)+(IF(X58&gt;0,1,0)+(IF(Y58&gt;0,1,0)+(IF(Z58&gt;0,1,0))))))</f>
        <v>0</v>
      </c>
      <c r="BJ58" s="17">
        <f t="shared" ref="BJ58:BJ63" si="135">SUM((IF(AC58&gt;0,1,0)+(IF(AD58&gt;0,1,0)+(IF(AE58&gt;0,1,0)+(IF(AF58&gt;0,1,0))))))</f>
        <v>4</v>
      </c>
      <c r="BK58" s="17">
        <f t="shared" ref="BK58:BK63" si="136">SUM((IF(AI58&gt;0,1,0)+(IF(AJ58&gt;0,1,0)+(IF(AK58&gt;0,1,0)+(IF(AL58&gt;0,1,0))))))</f>
        <v>0</v>
      </c>
      <c r="BL58" s="17">
        <f t="shared" ref="BL58:BL63" si="137">SUM((IF(AO58&gt;0,1,0)+(IF(AP58&gt;0,1,0)+(IF(AQ58&gt;0,1,0)+(IF(AR58&gt;0,1,0))))))</f>
        <v>4</v>
      </c>
      <c r="BM58" s="17">
        <f t="shared" ref="BM58:BM63" si="138">SUM((IF(AU58&gt;0,1,0)+(IF(AV58&gt;0,1,0)+(IF(AW58&gt;0,1,0)+(IF(AX58&gt;0,1,0))))))</f>
        <v>4</v>
      </c>
      <c r="BN58" s="17">
        <f t="shared" ref="BN58:BN63" si="139">SUM((IF(BA58&gt;0,1,0)+(IF(BB58&gt;0,1,0)+(IF(BC58&gt;0,1,0)+(IF(BD58&gt;0,1,0))))))</f>
        <v>4</v>
      </c>
      <c r="BO58" s="17">
        <f t="shared" ref="BO58:BO63" si="140">SUM(BF58:BN58)</f>
        <v>24</v>
      </c>
      <c r="BP58" s="17">
        <f>I58+O58+U58+AA58+AG58+AM58+AS58+AY58+BE58</f>
        <v>3424</v>
      </c>
      <c r="BQ58" s="17">
        <f t="shared" ref="BQ58:BQ63" si="141">BP58/BO58</f>
        <v>142.66666666666666</v>
      </c>
    </row>
    <row r="59" spans="1:69" ht="15.75" customHeight="1" x14ac:dyDescent="0.25">
      <c r="A59" s="33"/>
      <c r="B59" s="99" t="s">
        <v>37</v>
      </c>
      <c r="C59" s="100" t="s">
        <v>38</v>
      </c>
      <c r="D59" s="36">
        <v>58</v>
      </c>
      <c r="E59" s="37">
        <v>117</v>
      </c>
      <c r="F59" s="37">
        <v>171</v>
      </c>
      <c r="G59" s="37">
        <v>135</v>
      </c>
      <c r="H59" s="37">
        <v>122</v>
      </c>
      <c r="I59" s="38">
        <f t="shared" si="122"/>
        <v>545</v>
      </c>
      <c r="J59" s="39">
        <v>58</v>
      </c>
      <c r="K59" s="40">
        <v>189</v>
      </c>
      <c r="L59" s="40">
        <v>192</v>
      </c>
      <c r="M59" s="40">
        <v>118</v>
      </c>
      <c r="N59" s="40">
        <v>174</v>
      </c>
      <c r="O59" s="38">
        <f t="shared" si="123"/>
        <v>673</v>
      </c>
      <c r="P59" s="39">
        <v>47</v>
      </c>
      <c r="Q59" s="40">
        <v>127</v>
      </c>
      <c r="R59" s="40">
        <v>154</v>
      </c>
      <c r="S59" s="40">
        <v>167</v>
      </c>
      <c r="T59" s="40">
        <v>131</v>
      </c>
      <c r="U59" s="38">
        <f t="shared" si="124"/>
        <v>579</v>
      </c>
      <c r="V59" s="39">
        <v>49</v>
      </c>
      <c r="W59" s="40">
        <v>140</v>
      </c>
      <c r="X59" s="40">
        <v>150</v>
      </c>
      <c r="Y59" s="40">
        <v>147</v>
      </c>
      <c r="Z59" s="40">
        <v>141</v>
      </c>
      <c r="AA59" s="38">
        <f t="shared" si="125"/>
        <v>578</v>
      </c>
      <c r="AB59" s="39">
        <v>50</v>
      </c>
      <c r="AC59" s="40">
        <v>126</v>
      </c>
      <c r="AD59" s="40">
        <v>140</v>
      </c>
      <c r="AE59" s="40">
        <v>160</v>
      </c>
      <c r="AF59" s="40">
        <v>114</v>
      </c>
      <c r="AG59" s="38">
        <f t="shared" si="126"/>
        <v>540</v>
      </c>
      <c r="AH59" s="39">
        <v>52</v>
      </c>
      <c r="AI59" s="40">
        <v>135</v>
      </c>
      <c r="AJ59" s="40">
        <v>172</v>
      </c>
      <c r="AK59" s="40">
        <v>133</v>
      </c>
      <c r="AL59" s="40">
        <v>174</v>
      </c>
      <c r="AM59" s="38">
        <f t="shared" si="127"/>
        <v>614</v>
      </c>
      <c r="AN59" s="39">
        <v>51</v>
      </c>
      <c r="AO59" s="40">
        <v>113</v>
      </c>
      <c r="AP59" s="40">
        <v>134</v>
      </c>
      <c r="AQ59" s="40">
        <v>127</v>
      </c>
      <c r="AR59" s="40">
        <v>157</v>
      </c>
      <c r="AS59" s="38">
        <f t="shared" si="128"/>
        <v>531</v>
      </c>
      <c r="AT59" s="39"/>
      <c r="AU59" s="40"/>
      <c r="AV59" s="40"/>
      <c r="AW59" s="40"/>
      <c r="AX59" s="40"/>
      <c r="AY59" s="38">
        <f>SUM(AU59:AX59)</f>
        <v>0</v>
      </c>
      <c r="AZ59" s="39"/>
      <c r="BA59" s="40"/>
      <c r="BB59" s="40"/>
      <c r="BC59" s="40"/>
      <c r="BD59" s="40"/>
      <c r="BE59" s="38">
        <f t="shared" si="130"/>
        <v>0</v>
      </c>
      <c r="BF59" s="41">
        <f t="shared" si="131"/>
        <v>4</v>
      </c>
      <c r="BG59" s="17">
        <f t="shared" si="132"/>
        <v>4</v>
      </c>
      <c r="BH59" s="17">
        <f t="shared" si="133"/>
        <v>4</v>
      </c>
      <c r="BI59" s="17">
        <f t="shared" si="134"/>
        <v>4</v>
      </c>
      <c r="BJ59" s="17">
        <f t="shared" si="135"/>
        <v>4</v>
      </c>
      <c r="BK59" s="17">
        <f t="shared" si="136"/>
        <v>4</v>
      </c>
      <c r="BL59" s="17">
        <f t="shared" si="137"/>
        <v>4</v>
      </c>
      <c r="BM59" s="17">
        <f t="shared" si="138"/>
        <v>0</v>
      </c>
      <c r="BN59" s="17">
        <f t="shared" si="139"/>
        <v>0</v>
      </c>
      <c r="BO59" s="17">
        <f t="shared" si="140"/>
        <v>28</v>
      </c>
      <c r="BP59" s="17">
        <f t="shared" ref="BP59:BP66" si="142">I59+O59+U59+AA59+AG59+AM59+AS59+AY59+BE59</f>
        <v>4060</v>
      </c>
      <c r="BQ59" s="17">
        <f t="shared" si="141"/>
        <v>145</v>
      </c>
    </row>
    <row r="60" spans="1:69" ht="15.75" customHeight="1" x14ac:dyDescent="0.25">
      <c r="A60" s="33"/>
      <c r="B60" s="42" t="s">
        <v>88</v>
      </c>
      <c r="C60" s="43" t="s">
        <v>89</v>
      </c>
      <c r="D60" s="39"/>
      <c r="E60" s="40"/>
      <c r="F60" s="40"/>
      <c r="G60" s="40"/>
      <c r="H60" s="40"/>
      <c r="I60" s="38">
        <f t="shared" si="122"/>
        <v>0</v>
      </c>
      <c r="J60" s="39">
        <v>44</v>
      </c>
      <c r="K60" s="40">
        <v>159</v>
      </c>
      <c r="L60" s="40">
        <v>178</v>
      </c>
      <c r="M60" s="40">
        <v>146</v>
      </c>
      <c r="N60" s="40">
        <v>147</v>
      </c>
      <c r="O60" s="38">
        <f t="shared" si="123"/>
        <v>630</v>
      </c>
      <c r="P60" s="39"/>
      <c r="Q60" s="40"/>
      <c r="R60" s="40"/>
      <c r="S60" s="40"/>
      <c r="T60" s="40"/>
      <c r="U60" s="38">
        <f t="shared" si="124"/>
        <v>0</v>
      </c>
      <c r="V60" s="39">
        <v>44</v>
      </c>
      <c r="W60" s="40">
        <v>141</v>
      </c>
      <c r="X60" s="40">
        <v>193</v>
      </c>
      <c r="Y60" s="40">
        <v>151</v>
      </c>
      <c r="Z60" s="40">
        <v>145</v>
      </c>
      <c r="AA60" s="38">
        <f t="shared" si="125"/>
        <v>630</v>
      </c>
      <c r="AB60" s="39"/>
      <c r="AC60" s="40"/>
      <c r="AD60" s="40"/>
      <c r="AE60" s="40"/>
      <c r="AF60" s="40"/>
      <c r="AG60" s="38">
        <f t="shared" si="126"/>
        <v>0</v>
      </c>
      <c r="AH60" s="39">
        <v>44</v>
      </c>
      <c r="AI60" s="40">
        <v>118</v>
      </c>
      <c r="AJ60" s="40">
        <v>133</v>
      </c>
      <c r="AK60" s="40">
        <v>137</v>
      </c>
      <c r="AL60" s="40">
        <v>163</v>
      </c>
      <c r="AM60" s="38">
        <f t="shared" si="127"/>
        <v>551</v>
      </c>
      <c r="AN60" s="39"/>
      <c r="AO60" s="40"/>
      <c r="AP60" s="40"/>
      <c r="AQ60" s="40"/>
      <c r="AR60" s="40"/>
      <c r="AS60" s="38">
        <f t="shared" si="128"/>
        <v>0</v>
      </c>
      <c r="AT60" s="39">
        <v>49</v>
      </c>
      <c r="AU60" s="40">
        <v>137</v>
      </c>
      <c r="AV60" s="40">
        <v>134</v>
      </c>
      <c r="AW60" s="40">
        <v>167</v>
      </c>
      <c r="AX60" s="40">
        <v>172</v>
      </c>
      <c r="AY60" s="38">
        <f t="shared" si="129"/>
        <v>610</v>
      </c>
      <c r="AZ60" s="39">
        <v>48</v>
      </c>
      <c r="BA60" s="40">
        <v>119</v>
      </c>
      <c r="BB60" s="40">
        <v>161</v>
      </c>
      <c r="BC60" s="40">
        <v>130</v>
      </c>
      <c r="BD60" s="40">
        <v>170</v>
      </c>
      <c r="BE60" s="38">
        <f t="shared" si="130"/>
        <v>580</v>
      </c>
      <c r="BF60" s="41">
        <f t="shared" si="131"/>
        <v>0</v>
      </c>
      <c r="BG60" s="17">
        <f t="shared" si="132"/>
        <v>4</v>
      </c>
      <c r="BH60" s="17">
        <f t="shared" si="133"/>
        <v>0</v>
      </c>
      <c r="BI60" s="17">
        <f t="shared" si="134"/>
        <v>4</v>
      </c>
      <c r="BJ60" s="17">
        <f t="shared" si="135"/>
        <v>0</v>
      </c>
      <c r="BK60" s="17">
        <f t="shared" si="136"/>
        <v>4</v>
      </c>
      <c r="BL60" s="17">
        <f t="shared" si="137"/>
        <v>0</v>
      </c>
      <c r="BM60" s="17">
        <f t="shared" si="138"/>
        <v>4</v>
      </c>
      <c r="BN60" s="17">
        <f t="shared" si="139"/>
        <v>4</v>
      </c>
      <c r="BO60" s="17">
        <f t="shared" si="140"/>
        <v>20</v>
      </c>
      <c r="BP60" s="17">
        <f t="shared" si="142"/>
        <v>3001</v>
      </c>
      <c r="BQ60" s="19">
        <f t="shared" si="141"/>
        <v>150.05000000000001</v>
      </c>
    </row>
    <row r="61" spans="1:69" ht="15.75" customHeight="1" x14ac:dyDescent="0.25">
      <c r="A61" s="33"/>
      <c r="B61" s="42">
        <v>4</v>
      </c>
      <c r="C61" s="43"/>
      <c r="D61" s="39"/>
      <c r="E61" s="40"/>
      <c r="F61" s="40"/>
      <c r="G61" s="40"/>
      <c r="H61" s="40"/>
      <c r="I61" s="38">
        <f t="shared" si="122"/>
        <v>0</v>
      </c>
      <c r="J61" s="39"/>
      <c r="K61" s="40"/>
      <c r="L61" s="40"/>
      <c r="M61" s="40"/>
      <c r="N61" s="40"/>
      <c r="O61" s="38">
        <f t="shared" si="123"/>
        <v>0</v>
      </c>
      <c r="P61" s="39"/>
      <c r="Q61" s="40"/>
      <c r="R61" s="40"/>
      <c r="S61" s="40"/>
      <c r="T61" s="40"/>
      <c r="U61" s="38">
        <f t="shared" si="124"/>
        <v>0</v>
      </c>
      <c r="V61" s="39"/>
      <c r="W61" s="40"/>
      <c r="X61" s="40"/>
      <c r="Y61" s="40"/>
      <c r="Z61" s="40"/>
      <c r="AA61" s="38">
        <f t="shared" si="125"/>
        <v>0</v>
      </c>
      <c r="AB61" s="39"/>
      <c r="AC61" s="40"/>
      <c r="AD61" s="40"/>
      <c r="AE61" s="40"/>
      <c r="AF61" s="40"/>
      <c r="AG61" s="38">
        <f t="shared" si="126"/>
        <v>0</v>
      </c>
      <c r="AH61" s="39"/>
      <c r="AI61" s="40"/>
      <c r="AJ61" s="40"/>
      <c r="AK61" s="40"/>
      <c r="AL61" s="40"/>
      <c r="AM61" s="38">
        <f t="shared" si="127"/>
        <v>0</v>
      </c>
      <c r="AN61" s="39"/>
      <c r="AO61" s="40"/>
      <c r="AP61" s="40"/>
      <c r="AQ61" s="40"/>
      <c r="AR61" s="40"/>
      <c r="AS61" s="38">
        <f t="shared" si="128"/>
        <v>0</v>
      </c>
      <c r="AT61" s="39"/>
      <c r="AU61" s="40"/>
      <c r="AV61" s="40"/>
      <c r="AW61" s="40"/>
      <c r="AX61" s="40"/>
      <c r="AY61" s="38">
        <f t="shared" si="129"/>
        <v>0</v>
      </c>
      <c r="AZ61" s="39"/>
      <c r="BA61" s="40"/>
      <c r="BB61" s="40"/>
      <c r="BC61" s="40"/>
      <c r="BD61" s="40"/>
      <c r="BE61" s="38">
        <f t="shared" si="130"/>
        <v>0</v>
      </c>
      <c r="BF61" s="41">
        <f t="shared" si="131"/>
        <v>0</v>
      </c>
      <c r="BG61" s="17">
        <f t="shared" si="132"/>
        <v>0</v>
      </c>
      <c r="BH61" s="17">
        <f t="shared" si="133"/>
        <v>0</v>
      </c>
      <c r="BI61" s="17">
        <f t="shared" si="134"/>
        <v>0</v>
      </c>
      <c r="BJ61" s="17">
        <f t="shared" si="135"/>
        <v>0</v>
      </c>
      <c r="BK61" s="17">
        <f t="shared" si="136"/>
        <v>0</v>
      </c>
      <c r="BL61" s="17">
        <f t="shared" si="137"/>
        <v>0</v>
      </c>
      <c r="BM61" s="17">
        <f t="shared" si="138"/>
        <v>0</v>
      </c>
      <c r="BN61" s="17">
        <f t="shared" si="139"/>
        <v>0</v>
      </c>
      <c r="BO61" s="17">
        <f t="shared" si="140"/>
        <v>0</v>
      </c>
      <c r="BP61" s="17">
        <f t="shared" si="142"/>
        <v>0</v>
      </c>
      <c r="BQ61" s="19" t="e">
        <f t="shared" si="141"/>
        <v>#DIV/0!</v>
      </c>
    </row>
    <row r="62" spans="1:69" ht="15.75" customHeight="1" x14ac:dyDescent="0.25">
      <c r="A62" s="33"/>
      <c r="B62" s="42">
        <v>5</v>
      </c>
      <c r="C62" s="43"/>
      <c r="D62" s="39"/>
      <c r="E62" s="40"/>
      <c r="F62" s="40"/>
      <c r="G62" s="40"/>
      <c r="H62" s="40"/>
      <c r="I62" s="38">
        <f t="shared" si="122"/>
        <v>0</v>
      </c>
      <c r="J62" s="39"/>
      <c r="K62" s="40"/>
      <c r="L62" s="40"/>
      <c r="M62" s="40"/>
      <c r="N62" s="40"/>
      <c r="O62" s="38">
        <f t="shared" si="123"/>
        <v>0</v>
      </c>
      <c r="P62" s="39"/>
      <c r="Q62" s="40"/>
      <c r="R62" s="40"/>
      <c r="S62" s="40"/>
      <c r="T62" s="40"/>
      <c r="U62" s="38">
        <f t="shared" si="124"/>
        <v>0</v>
      </c>
      <c r="V62" s="39"/>
      <c r="W62" s="40"/>
      <c r="X62" s="40"/>
      <c r="Y62" s="40"/>
      <c r="Z62" s="40"/>
      <c r="AA62" s="38">
        <f t="shared" si="125"/>
        <v>0</v>
      </c>
      <c r="AB62" s="39"/>
      <c r="AC62" s="40"/>
      <c r="AD62" s="40"/>
      <c r="AE62" s="40"/>
      <c r="AF62" s="40"/>
      <c r="AG62" s="38">
        <f t="shared" si="126"/>
        <v>0</v>
      </c>
      <c r="AH62" s="39"/>
      <c r="AI62" s="40"/>
      <c r="AJ62" s="40"/>
      <c r="AK62" s="40"/>
      <c r="AL62" s="40"/>
      <c r="AM62" s="38">
        <f t="shared" si="127"/>
        <v>0</v>
      </c>
      <c r="AN62" s="39"/>
      <c r="AO62" s="40"/>
      <c r="AP62" s="40"/>
      <c r="AQ62" s="40"/>
      <c r="AR62" s="40"/>
      <c r="AS62" s="38">
        <f t="shared" si="128"/>
        <v>0</v>
      </c>
      <c r="AT62" s="39"/>
      <c r="AU62" s="40"/>
      <c r="AV62" s="40"/>
      <c r="AW62" s="40"/>
      <c r="AX62" s="40"/>
      <c r="AY62" s="38">
        <f t="shared" si="129"/>
        <v>0</v>
      </c>
      <c r="AZ62" s="39"/>
      <c r="BA62" s="40"/>
      <c r="BB62" s="40"/>
      <c r="BC62" s="40"/>
      <c r="BD62" s="40"/>
      <c r="BE62" s="38">
        <f t="shared" si="130"/>
        <v>0</v>
      </c>
      <c r="BF62" s="41">
        <f t="shared" si="131"/>
        <v>0</v>
      </c>
      <c r="BG62" s="17">
        <f t="shared" si="132"/>
        <v>0</v>
      </c>
      <c r="BH62" s="17">
        <f t="shared" si="133"/>
        <v>0</v>
      </c>
      <c r="BI62" s="17">
        <f t="shared" si="134"/>
        <v>0</v>
      </c>
      <c r="BJ62" s="17">
        <f t="shared" si="135"/>
        <v>0</v>
      </c>
      <c r="BK62" s="17">
        <f t="shared" si="136"/>
        <v>0</v>
      </c>
      <c r="BL62" s="17">
        <f t="shared" si="137"/>
        <v>0</v>
      </c>
      <c r="BM62" s="17">
        <f t="shared" si="138"/>
        <v>0</v>
      </c>
      <c r="BN62" s="17">
        <f t="shared" si="139"/>
        <v>0</v>
      </c>
      <c r="BO62" s="17">
        <f t="shared" si="140"/>
        <v>0</v>
      </c>
      <c r="BP62" s="17">
        <f t="shared" si="142"/>
        <v>0</v>
      </c>
      <c r="BQ62" s="19" t="e">
        <f t="shared" si="141"/>
        <v>#DIV/0!</v>
      </c>
    </row>
    <row r="63" spans="1:69" ht="15.75" customHeight="1" x14ac:dyDescent="0.25">
      <c r="A63" s="33"/>
      <c r="B63" s="42">
        <v>6</v>
      </c>
      <c r="C63" s="43"/>
      <c r="D63" s="39"/>
      <c r="E63" s="40"/>
      <c r="F63" s="40"/>
      <c r="G63" s="40"/>
      <c r="H63" s="40"/>
      <c r="I63" s="38">
        <f t="shared" si="122"/>
        <v>0</v>
      </c>
      <c r="J63" s="39"/>
      <c r="K63" s="40"/>
      <c r="L63" s="40"/>
      <c r="M63" s="40"/>
      <c r="N63" s="40"/>
      <c r="O63" s="38">
        <f t="shared" si="123"/>
        <v>0</v>
      </c>
      <c r="P63" s="39"/>
      <c r="Q63" s="40"/>
      <c r="R63" s="40"/>
      <c r="S63" s="40"/>
      <c r="T63" s="40"/>
      <c r="U63" s="38">
        <f t="shared" si="124"/>
        <v>0</v>
      </c>
      <c r="V63" s="39"/>
      <c r="W63" s="40"/>
      <c r="X63" s="40"/>
      <c r="Y63" s="40"/>
      <c r="Z63" s="40"/>
      <c r="AA63" s="38">
        <f t="shared" si="125"/>
        <v>0</v>
      </c>
      <c r="AB63" s="39"/>
      <c r="AC63" s="40"/>
      <c r="AD63" s="40"/>
      <c r="AE63" s="40"/>
      <c r="AF63" s="40"/>
      <c r="AG63" s="38">
        <f t="shared" si="126"/>
        <v>0</v>
      </c>
      <c r="AH63" s="39"/>
      <c r="AI63" s="40"/>
      <c r="AJ63" s="40"/>
      <c r="AK63" s="40"/>
      <c r="AL63" s="40"/>
      <c r="AM63" s="38">
        <f t="shared" si="127"/>
        <v>0</v>
      </c>
      <c r="AN63" s="39"/>
      <c r="AO63" s="40"/>
      <c r="AP63" s="40"/>
      <c r="AQ63" s="40"/>
      <c r="AR63" s="40"/>
      <c r="AS63" s="38">
        <f t="shared" si="128"/>
        <v>0</v>
      </c>
      <c r="AT63" s="39"/>
      <c r="AU63" s="40"/>
      <c r="AV63" s="40"/>
      <c r="AW63" s="40"/>
      <c r="AX63" s="40"/>
      <c r="AY63" s="38">
        <f t="shared" si="129"/>
        <v>0</v>
      </c>
      <c r="AZ63" s="39"/>
      <c r="BA63" s="40"/>
      <c r="BB63" s="40"/>
      <c r="BC63" s="40"/>
      <c r="BD63" s="40"/>
      <c r="BE63" s="38">
        <f t="shared" si="130"/>
        <v>0</v>
      </c>
      <c r="BF63" s="41">
        <f t="shared" si="131"/>
        <v>0</v>
      </c>
      <c r="BG63" s="17">
        <f t="shared" si="132"/>
        <v>0</v>
      </c>
      <c r="BH63" s="17">
        <f t="shared" si="133"/>
        <v>0</v>
      </c>
      <c r="BI63" s="17">
        <f t="shared" si="134"/>
        <v>0</v>
      </c>
      <c r="BJ63" s="17">
        <f t="shared" si="135"/>
        <v>0</v>
      </c>
      <c r="BK63" s="17">
        <f t="shared" si="136"/>
        <v>0</v>
      </c>
      <c r="BL63" s="17">
        <f t="shared" si="137"/>
        <v>0</v>
      </c>
      <c r="BM63" s="17">
        <f t="shared" si="138"/>
        <v>0</v>
      </c>
      <c r="BN63" s="17">
        <f t="shared" si="139"/>
        <v>0</v>
      </c>
      <c r="BO63" s="17">
        <f t="shared" si="140"/>
        <v>0</v>
      </c>
      <c r="BP63" s="17">
        <f t="shared" si="142"/>
        <v>0</v>
      </c>
      <c r="BQ63" s="19" t="e">
        <f t="shared" si="141"/>
        <v>#DIV/0!</v>
      </c>
    </row>
    <row r="64" spans="1:69" ht="15.75" hidden="1" customHeight="1" x14ac:dyDescent="0.25">
      <c r="A64" s="61"/>
      <c r="B64" s="62" t="s">
        <v>29</v>
      </c>
      <c r="C64" s="63"/>
      <c r="D64" s="64"/>
      <c r="E64" s="65"/>
      <c r="F64" s="65"/>
      <c r="G64" s="65"/>
      <c r="H64" s="65"/>
      <c r="I64" s="66">
        <f t="shared" si="122"/>
        <v>0</v>
      </c>
      <c r="J64" s="64"/>
      <c r="K64" s="65"/>
      <c r="L64" s="65"/>
      <c r="M64" s="65"/>
      <c r="N64" s="65"/>
      <c r="O64" s="66">
        <f t="shared" si="123"/>
        <v>0</v>
      </c>
      <c r="P64" s="64"/>
      <c r="Q64" s="65"/>
      <c r="R64" s="65"/>
      <c r="S64" s="65"/>
      <c r="T64" s="65"/>
      <c r="U64" s="66">
        <f t="shared" si="124"/>
        <v>0</v>
      </c>
      <c r="V64" s="64"/>
      <c r="W64" s="65"/>
      <c r="X64" s="65"/>
      <c r="Y64" s="65"/>
      <c r="Z64" s="65"/>
      <c r="AA64" s="66">
        <f t="shared" si="125"/>
        <v>0</v>
      </c>
      <c r="AB64" s="64"/>
      <c r="AC64" s="65"/>
      <c r="AD64" s="65"/>
      <c r="AE64" s="65"/>
      <c r="AF64" s="65"/>
      <c r="AG64" s="66">
        <f t="shared" si="126"/>
        <v>0</v>
      </c>
      <c r="AH64" s="64"/>
      <c r="AI64" s="65"/>
      <c r="AJ64" s="65"/>
      <c r="AK64" s="65"/>
      <c r="AL64" s="65"/>
      <c r="AM64" s="66">
        <f t="shared" si="127"/>
        <v>0</v>
      </c>
      <c r="AN64" s="64"/>
      <c r="AO64" s="65"/>
      <c r="AP64" s="65"/>
      <c r="AQ64" s="65"/>
      <c r="AR64" s="65"/>
      <c r="AS64" s="66">
        <f t="shared" si="128"/>
        <v>0</v>
      </c>
      <c r="AT64" s="64"/>
      <c r="AU64" s="65"/>
      <c r="AV64" s="65"/>
      <c r="AW64" s="65"/>
      <c r="AX64" s="65"/>
      <c r="AY64" s="66">
        <f t="shared" si="129"/>
        <v>0</v>
      </c>
      <c r="AZ64" s="64"/>
      <c r="BA64" s="65"/>
      <c r="BB64" s="65"/>
      <c r="BC64" s="65"/>
      <c r="BD64" s="65"/>
      <c r="BE64" s="66">
        <f t="shared" si="130"/>
        <v>0</v>
      </c>
      <c r="BF64" s="52"/>
      <c r="BG64" s="19"/>
      <c r="BH64" s="19"/>
      <c r="BI64" s="19"/>
      <c r="BJ64" s="19"/>
      <c r="BK64" s="19"/>
      <c r="BL64" s="19"/>
      <c r="BM64" s="19"/>
      <c r="BN64" s="19"/>
      <c r="BO64" s="19"/>
      <c r="BP64" s="17">
        <f t="shared" si="142"/>
        <v>0</v>
      </c>
      <c r="BQ64" s="19"/>
    </row>
    <row r="65" spans="1:69" ht="15.75" customHeight="1" x14ac:dyDescent="0.25">
      <c r="A65" s="33"/>
      <c r="B65" s="34" t="s">
        <v>30</v>
      </c>
      <c r="C65" s="43"/>
      <c r="D65" s="39"/>
      <c r="E65" s="37">
        <f>SUM(E58:E64)</f>
        <v>242</v>
      </c>
      <c r="F65" s="37">
        <f>SUM(F58:F64)</f>
        <v>304</v>
      </c>
      <c r="G65" s="37">
        <f>SUM(G58:G64)</f>
        <v>282</v>
      </c>
      <c r="H65" s="37">
        <f>SUM(H58:H64)</f>
        <v>291</v>
      </c>
      <c r="I65" s="38">
        <f>SUM(I58:I64)</f>
        <v>1119</v>
      </c>
      <c r="J65" s="39"/>
      <c r="K65" s="37">
        <f>SUM(K58:K64)</f>
        <v>348</v>
      </c>
      <c r="L65" s="37">
        <f>SUM(L58:L64)</f>
        <v>370</v>
      </c>
      <c r="M65" s="37">
        <f>SUM(M58:M64)</f>
        <v>264</v>
      </c>
      <c r="N65" s="37">
        <f>SUM(N58:N64)</f>
        <v>321</v>
      </c>
      <c r="O65" s="38">
        <f>SUM(O58:O64)</f>
        <v>1303</v>
      </c>
      <c r="P65" s="39"/>
      <c r="Q65" s="37">
        <f>SUM(Q58:Q64)</f>
        <v>297</v>
      </c>
      <c r="R65" s="37">
        <f>SUM(R58:R64)</f>
        <v>342</v>
      </c>
      <c r="S65" s="37">
        <f>SUM(S58:S64)</f>
        <v>338</v>
      </c>
      <c r="T65" s="37">
        <f>SUM(T58:T64)</f>
        <v>276</v>
      </c>
      <c r="U65" s="38">
        <f>SUM(U58:U64)</f>
        <v>1253</v>
      </c>
      <c r="V65" s="39"/>
      <c r="W65" s="37">
        <f>SUM(W58:W64)</f>
        <v>281</v>
      </c>
      <c r="X65" s="37">
        <f>SUM(X58:X64)</f>
        <v>343</v>
      </c>
      <c r="Y65" s="37">
        <f>SUM(Y58:Y64)</f>
        <v>298</v>
      </c>
      <c r="Z65" s="37">
        <f>SUM(Z58:Z64)</f>
        <v>286</v>
      </c>
      <c r="AA65" s="38">
        <f>SUM(AA58:AA64)</f>
        <v>1208</v>
      </c>
      <c r="AB65" s="39"/>
      <c r="AC65" s="37">
        <f>SUM(AC58:AC64)</f>
        <v>307</v>
      </c>
      <c r="AD65" s="37">
        <f>SUM(AD58:AD64)</f>
        <v>254</v>
      </c>
      <c r="AE65" s="37">
        <f>SUM(AE58:AE64)</f>
        <v>295</v>
      </c>
      <c r="AF65" s="37">
        <f>SUM(AF58:AF64)</f>
        <v>258</v>
      </c>
      <c r="AG65" s="38">
        <f>SUM(AG58:AG64)</f>
        <v>1114</v>
      </c>
      <c r="AH65" s="39"/>
      <c r="AI65" s="37">
        <f>SUM(AI58:AI64)</f>
        <v>253</v>
      </c>
      <c r="AJ65" s="37">
        <f>SUM(AJ58:AJ64)</f>
        <v>305</v>
      </c>
      <c r="AK65" s="37">
        <f>SUM(AK58:AK64)</f>
        <v>270</v>
      </c>
      <c r="AL65" s="37">
        <f>SUM(AL58:AL64)</f>
        <v>337</v>
      </c>
      <c r="AM65" s="38">
        <f>SUM(AM58:AM64)</f>
        <v>1165</v>
      </c>
      <c r="AN65" s="39"/>
      <c r="AO65" s="37">
        <f>SUM(AO58:AO64)</f>
        <v>245</v>
      </c>
      <c r="AP65" s="37">
        <f>SUM(AP58:AP64)</f>
        <v>275</v>
      </c>
      <c r="AQ65" s="37">
        <f>SUM(AQ58:AQ64)</f>
        <v>257</v>
      </c>
      <c r="AR65" s="37">
        <f>SUM(AR58:AR64)</f>
        <v>324</v>
      </c>
      <c r="AS65" s="38">
        <f>SUM(AS58:AS64)</f>
        <v>1101</v>
      </c>
      <c r="AT65" s="39"/>
      <c r="AU65" s="37">
        <f>SUM(AU58:AU64)</f>
        <v>267</v>
      </c>
      <c r="AV65" s="37">
        <f>SUM(AV58:AV64)</f>
        <v>285</v>
      </c>
      <c r="AW65" s="37">
        <f>SUM(AW58:AW64)</f>
        <v>318</v>
      </c>
      <c r="AX65" s="37">
        <f>SUM(AX58:AX64)</f>
        <v>322</v>
      </c>
      <c r="AY65" s="38">
        <f>SUM(AY58:AY64)</f>
        <v>1192</v>
      </c>
      <c r="AZ65" s="39"/>
      <c r="BA65" s="37">
        <f>SUM(BA58:BA64)</f>
        <v>245</v>
      </c>
      <c r="BB65" s="37">
        <f>SUM(BB58:BB64)</f>
        <v>260</v>
      </c>
      <c r="BC65" s="37">
        <f>SUM(BC58:BC64)</f>
        <v>251</v>
      </c>
      <c r="BD65" s="37">
        <f>SUM(BD58:BD64)</f>
        <v>274</v>
      </c>
      <c r="BE65" s="38">
        <f>SUM(BE58:BE64)</f>
        <v>1030</v>
      </c>
      <c r="BF65" s="41">
        <f>SUM((IF(E65&gt;0,1,0)+(IF(F65&gt;0,1,0)+(IF(G65&gt;0,1,0)+(IF(H65&gt;0,1,0))))))</f>
        <v>4</v>
      </c>
      <c r="BG65" s="17">
        <f>SUM((IF(K65&gt;0,1,0)+(IF(L65&gt;0,1,0)+(IF(M65&gt;0,1,0)+(IF(N65&gt;0,1,0))))))</f>
        <v>4</v>
      </c>
      <c r="BH65" s="17">
        <f>SUM((IF(Q65&gt;0,1,0)+(IF(R65&gt;0,1,0)+(IF(S65&gt;0,1,0)+(IF(T65&gt;0,1,0))))))</f>
        <v>4</v>
      </c>
      <c r="BI65" s="17">
        <f>SUM((IF(W65&gt;0,1,0)+(IF(X65&gt;0,1,0)+(IF(Y65&gt;0,1,0)+(IF(Z65&gt;0,1,0))))))</f>
        <v>4</v>
      </c>
      <c r="BJ65" s="17">
        <f>SUM((IF(AC65&gt;0,1,0)+(IF(AD65&gt;0,1,0)+(IF(AE65&gt;0,1,0)+(IF(AF65&gt;0,1,0))))))</f>
        <v>4</v>
      </c>
      <c r="BK65" s="17">
        <f>SUM((IF(AI65&gt;0,1,0)+(IF(AJ65&gt;0,1,0)+(IF(AK65&gt;0,1,0)+(IF(AL65&gt;0,1,0))))))</f>
        <v>4</v>
      </c>
      <c r="BL65" s="17">
        <f>SUM((IF(AO65&gt;0,1,0)+(IF(AP65&gt;0,1,0)+(IF(AQ65&gt;0,1,0)+(IF(AR65&gt;0,1,0))))))</f>
        <v>4</v>
      </c>
      <c r="BM65" s="17">
        <f>SUM((IF(AU65&gt;0,1,0)+(IF(AV65&gt;0,1,0)+(IF(AW65&gt;0,1,0)+(IF(AX65&gt;0,1,0))))))</f>
        <v>4</v>
      </c>
      <c r="BN65" s="17">
        <f>SUM((IF(BA65&gt;0,1,0)+(IF(BB65&gt;0,1,0)+(IF(BC65&gt;0,1,0)+(IF(BD65&gt;0,1,0))))))</f>
        <v>4</v>
      </c>
      <c r="BO65" s="17">
        <f>SUM(BF65:BN65)</f>
        <v>36</v>
      </c>
      <c r="BP65" s="17">
        <f t="shared" si="142"/>
        <v>10485</v>
      </c>
      <c r="BQ65" s="17">
        <f>BP65/BO65</f>
        <v>291.25</v>
      </c>
    </row>
    <row r="66" spans="1:69" ht="15.75" customHeight="1" x14ac:dyDescent="0.25">
      <c r="A66" s="33"/>
      <c r="B66" s="34" t="s">
        <v>31</v>
      </c>
      <c r="C66" s="43"/>
      <c r="D66" s="36">
        <f>SUM(D58:D63)</f>
        <v>111</v>
      </c>
      <c r="E66" s="37">
        <f>E65+$D$66-E64</f>
        <v>353</v>
      </c>
      <c r="F66" s="37">
        <f>F65+$D$66-F64</f>
        <v>415</v>
      </c>
      <c r="G66" s="37">
        <f>G65+$D$66-G64</f>
        <v>393</v>
      </c>
      <c r="H66" s="37">
        <f>H65+$D$66-H64</f>
        <v>402</v>
      </c>
      <c r="I66" s="38">
        <f>E66+F66+G66+H66</f>
        <v>1563</v>
      </c>
      <c r="J66" s="36">
        <f>SUM(J58:J63)</f>
        <v>102</v>
      </c>
      <c r="K66" s="37">
        <f>K65+$J$66-K64</f>
        <v>450</v>
      </c>
      <c r="L66" s="37">
        <f>L65+$J$66-L64</f>
        <v>472</v>
      </c>
      <c r="M66" s="37">
        <f>M65+$J$66-M64</f>
        <v>366</v>
      </c>
      <c r="N66" s="37">
        <f>N65+$J$66-N64</f>
        <v>423</v>
      </c>
      <c r="O66" s="38">
        <f>K66+L66+M66+N66</f>
        <v>1711</v>
      </c>
      <c r="P66" s="36">
        <f>SUM(P58:P63)</f>
        <v>100</v>
      </c>
      <c r="Q66" s="37">
        <f>Q65+$P$66-Q64</f>
        <v>397</v>
      </c>
      <c r="R66" s="37">
        <f>R65+$P$66-R64</f>
        <v>442</v>
      </c>
      <c r="S66" s="37">
        <f>S65+$P$66-S64</f>
        <v>438</v>
      </c>
      <c r="T66" s="37">
        <f>T65+$P$66-T64</f>
        <v>376</v>
      </c>
      <c r="U66" s="38">
        <f>Q66+R66+S66+T66</f>
        <v>1653</v>
      </c>
      <c r="V66" s="36">
        <f>SUM(V58:V63)</f>
        <v>93</v>
      </c>
      <c r="W66" s="37">
        <f>W65+$V$66-W64</f>
        <v>374</v>
      </c>
      <c r="X66" s="37">
        <f>X65+$V$66-X64</f>
        <v>436</v>
      </c>
      <c r="Y66" s="37">
        <f>Y65+$V$66-Y64</f>
        <v>391</v>
      </c>
      <c r="Z66" s="37">
        <f>Z65+$V$66-Z64</f>
        <v>379</v>
      </c>
      <c r="AA66" s="38">
        <f>W66+X66+Y66+Z66</f>
        <v>1580</v>
      </c>
      <c r="AB66" s="36">
        <f>SUM(AB58:AB63)</f>
        <v>94</v>
      </c>
      <c r="AC66" s="37">
        <f>AC65+$AB$66-AC64</f>
        <v>401</v>
      </c>
      <c r="AD66" s="37">
        <f>AD65+$AB$66-AD64</f>
        <v>348</v>
      </c>
      <c r="AE66" s="37">
        <f>AE65+$AB$66-AE64</f>
        <v>389</v>
      </c>
      <c r="AF66" s="37">
        <f>AF65+$AB$66-AF64</f>
        <v>352</v>
      </c>
      <c r="AG66" s="38">
        <f>AC66+AD66+AE66+AF66</f>
        <v>1490</v>
      </c>
      <c r="AH66" s="36">
        <f>SUM(AH58:AH63)</f>
        <v>96</v>
      </c>
      <c r="AI66" s="37">
        <f>AI65+$AH$66-AI64</f>
        <v>349</v>
      </c>
      <c r="AJ66" s="37">
        <f>AJ65+$AH$66-AJ64</f>
        <v>401</v>
      </c>
      <c r="AK66" s="37">
        <f>AK65+$AH$66-AK64</f>
        <v>366</v>
      </c>
      <c r="AL66" s="37">
        <f>AL65+$AH$66-AL64</f>
        <v>433</v>
      </c>
      <c r="AM66" s="38">
        <f>AI66+AJ66+AK66+AL66</f>
        <v>1549</v>
      </c>
      <c r="AN66" s="36">
        <f>SUM(AN58:AN63)</f>
        <v>99</v>
      </c>
      <c r="AO66" s="37">
        <f>AO65+$AN$66-AO64</f>
        <v>344</v>
      </c>
      <c r="AP66" s="37">
        <f>AP65+$AN$66-AP64</f>
        <v>374</v>
      </c>
      <c r="AQ66" s="37">
        <f>AQ65+$AN$66-AQ64</f>
        <v>356</v>
      </c>
      <c r="AR66" s="37">
        <f>AR65+$AN$66-AR64</f>
        <v>423</v>
      </c>
      <c r="AS66" s="38">
        <f>AO66+AP66+AQ66+AR66</f>
        <v>1497</v>
      </c>
      <c r="AT66" s="36">
        <f>SUM(AT58:AT63)</f>
        <v>98</v>
      </c>
      <c r="AU66" s="37">
        <f>AU65+$AT$66-AU64</f>
        <v>365</v>
      </c>
      <c r="AV66" s="37">
        <f>AV65+$AT$66-AV64</f>
        <v>383</v>
      </c>
      <c r="AW66" s="37">
        <f>AW65+$AT$66-AW64</f>
        <v>416</v>
      </c>
      <c r="AX66" s="37">
        <f>AX65+$AT$66-AX64</f>
        <v>420</v>
      </c>
      <c r="AY66" s="38">
        <f>AU66+AV66+AW66+AX66</f>
        <v>1584</v>
      </c>
      <c r="AZ66" s="36">
        <f>SUM(AZ58:AZ63)</f>
        <v>98</v>
      </c>
      <c r="BA66" s="37">
        <f>BA65+$AZ$66-BA64</f>
        <v>343</v>
      </c>
      <c r="BB66" s="37">
        <f>BB65+$AZ$66-BB64</f>
        <v>358</v>
      </c>
      <c r="BC66" s="37">
        <f>BC65+$AZ$66-BC64</f>
        <v>349</v>
      </c>
      <c r="BD66" s="37">
        <f>BD65+$AZ$66-BD64</f>
        <v>372</v>
      </c>
      <c r="BE66" s="38">
        <f>BA66+BB66+BC66+BD66</f>
        <v>1422</v>
      </c>
      <c r="BF66" s="41">
        <f>SUM((IF(E66&gt;0,1,0)+(IF(F66&gt;0,1,0)+(IF(G66&gt;0,1,0)+(IF(H66&gt;0,1,0))))))</f>
        <v>4</v>
      </c>
      <c r="BG66" s="17">
        <f>SUM((IF(K66&gt;0,1,0)+(IF(L66&gt;0,1,0)+(IF(M66&gt;0,1,0)+(IF(N66&gt;0,1,0))))))</f>
        <v>4</v>
      </c>
      <c r="BH66" s="17">
        <f>SUM((IF(Q66&gt;0,1,0)+(IF(R66&gt;0,1,0)+(IF(S66&gt;0,1,0)+(IF(T66&gt;0,1,0))))))</f>
        <v>4</v>
      </c>
      <c r="BI66" s="17">
        <f>SUM((IF(W66&gt;0,1,0)+(IF(X66&gt;0,1,0)+(IF(Y66&gt;0,1,0)+(IF(Z66&gt;0,1,0))))))</f>
        <v>4</v>
      </c>
      <c r="BJ66" s="17">
        <f>SUM((IF(AC66&gt;0,1,0)+(IF(AD66&gt;0,1,0)+(IF(AE66&gt;0,1,0)+(IF(AF66&gt;0,1,0))))))</f>
        <v>4</v>
      </c>
      <c r="BK66" s="17">
        <f>SUM((IF(AI66&gt;0,1,0)+(IF(AJ66&gt;0,1,0)+(IF(AK66&gt;0,1,0)+(IF(AL66&gt;0,1,0))))))</f>
        <v>4</v>
      </c>
      <c r="BL66" s="17">
        <f>SUM((IF(AO66&gt;0,1,0)+(IF(AP66&gt;0,1,0)+(IF(AQ66&gt;0,1,0)+(IF(AR66&gt;0,1,0))))))</f>
        <v>4</v>
      </c>
      <c r="BM66" s="17">
        <f>SUM((IF(AU66&gt;0,1,0)+(IF(AV66&gt;0,1,0)+(IF(AW66&gt;0,1,0)+(IF(AX66&gt;0,1,0))))))</f>
        <v>4</v>
      </c>
      <c r="BN66" s="17">
        <f>SUM((IF(BA66&gt;0,1,0)+(IF(BB66&gt;0,1,0)+(IF(BC66&gt;0,1,0)+(IF(BD66&gt;0,1,0))))))</f>
        <v>4</v>
      </c>
      <c r="BO66" s="17">
        <f>SUM(BF66:BN66)</f>
        <v>36</v>
      </c>
      <c r="BP66" s="17">
        <f t="shared" si="142"/>
        <v>14049</v>
      </c>
      <c r="BQ66" s="17">
        <f>BP66/BO66</f>
        <v>390.25</v>
      </c>
    </row>
    <row r="67" spans="1:69" ht="15.75" customHeight="1" x14ac:dyDescent="0.25">
      <c r="A67" s="33"/>
      <c r="B67" s="34" t="s">
        <v>32</v>
      </c>
      <c r="C67" s="43"/>
      <c r="D67" s="39"/>
      <c r="E67" s="37">
        <f t="shared" ref="E67:I68" si="143">IF($D$66&gt;0,IF(E65=E78,0.5,IF(E65&gt;E78,1,0)),0)</f>
        <v>0</v>
      </c>
      <c r="F67" s="37">
        <f t="shared" si="143"/>
        <v>0</v>
      </c>
      <c r="G67" s="37">
        <f t="shared" si="143"/>
        <v>0</v>
      </c>
      <c r="H67" s="37">
        <f t="shared" si="143"/>
        <v>0</v>
      </c>
      <c r="I67" s="38">
        <f t="shared" si="143"/>
        <v>0</v>
      </c>
      <c r="J67" s="39"/>
      <c r="K67" s="37">
        <f>IF($J$66&gt;0,IF(K65=K130,0.5,IF(K65&gt;K130,1,0)),0)</f>
        <v>1</v>
      </c>
      <c r="L67" s="37">
        <f t="shared" ref="L67:O67" si="144">IF($J$66&gt;0,IF(L65=L130,0.5,IF(L65&gt;L130,1,0)),0)</f>
        <v>1</v>
      </c>
      <c r="M67" s="37">
        <f t="shared" si="144"/>
        <v>0</v>
      </c>
      <c r="N67" s="37">
        <f t="shared" si="144"/>
        <v>0</v>
      </c>
      <c r="O67" s="37">
        <f t="shared" si="144"/>
        <v>0</v>
      </c>
      <c r="P67" s="39"/>
      <c r="Q67" s="37">
        <f>IF($P$66&gt;0,IF(Q65=Q52,0.5,IF(Q65&gt;Q52,1,0)),0)</f>
        <v>0</v>
      </c>
      <c r="R67" s="37">
        <f t="shared" ref="R67:U68" si="145">IF($P$66&gt;0,IF(R65=R52,0.5,IF(R65&gt;R52,1,0)),0)</f>
        <v>1</v>
      </c>
      <c r="S67" s="37">
        <f t="shared" si="145"/>
        <v>0</v>
      </c>
      <c r="T67" s="37">
        <f t="shared" si="145"/>
        <v>0</v>
      </c>
      <c r="U67" s="37">
        <f t="shared" si="145"/>
        <v>0</v>
      </c>
      <c r="V67" s="39"/>
      <c r="W67" s="37">
        <f>IF($V$66&gt;0,IF(W65=W36,0.5,IF(W65&gt;W36,1,0)),0)</f>
        <v>0</v>
      </c>
      <c r="X67" s="37">
        <f t="shared" ref="X67:AA68" si="146">IF($V$66&gt;0,IF(X65=X36,0.5,IF(X65&gt;X36,1,0)),0)</f>
        <v>1</v>
      </c>
      <c r="Y67" s="37">
        <f t="shared" si="146"/>
        <v>0</v>
      </c>
      <c r="Z67" s="37">
        <f t="shared" si="146"/>
        <v>0</v>
      </c>
      <c r="AA67" s="37">
        <f t="shared" si="146"/>
        <v>0</v>
      </c>
      <c r="AB67" s="39"/>
      <c r="AC67" s="37">
        <f>IF($AB$66&gt;0,IF(AC65=AC117,0.5,IF(AC65&gt;AC117,1,0)),0)</f>
        <v>0</v>
      </c>
      <c r="AD67" s="37">
        <f t="shared" ref="AD67:AG68" si="147">IF($AB$66&gt;0,IF(AD65=AD117,0.5,IF(AD65&gt;AD117,1,0)),0)</f>
        <v>0</v>
      </c>
      <c r="AE67" s="37">
        <f t="shared" si="147"/>
        <v>0</v>
      </c>
      <c r="AF67" s="37">
        <f t="shared" si="147"/>
        <v>0</v>
      </c>
      <c r="AG67" s="37">
        <f t="shared" si="147"/>
        <v>0</v>
      </c>
      <c r="AH67" s="39"/>
      <c r="AI67" s="37">
        <f>IF($AH$66&gt;0,IF(AI65=AI104,0.5,IF(AI65&gt;AI104,1,0)),0)</f>
        <v>0</v>
      </c>
      <c r="AJ67" s="37">
        <f t="shared" ref="AJ67:AM68" si="148">IF($AH$66&gt;0,IF(AJ65=AJ104,0.5,IF(AJ65&gt;AJ104,1,0)),0)</f>
        <v>0</v>
      </c>
      <c r="AK67" s="37">
        <f t="shared" si="148"/>
        <v>0</v>
      </c>
      <c r="AL67" s="37">
        <f t="shared" si="148"/>
        <v>0</v>
      </c>
      <c r="AM67" s="37">
        <f t="shared" si="148"/>
        <v>0</v>
      </c>
      <c r="AN67" s="39"/>
      <c r="AO67" s="37">
        <f>IF($AN$66&gt;0,IF(AO65=AO10,0.5,IF(AO65&gt;AO10,1,0)),0)</f>
        <v>0</v>
      </c>
      <c r="AP67" s="37">
        <f t="shared" ref="AP67:AS68" si="149">IF($AN$66&gt;0,IF(AP65=AP10,0.5,IF(AP65&gt;AP10,1,0)),0)</f>
        <v>0</v>
      </c>
      <c r="AQ67" s="37">
        <f t="shared" si="149"/>
        <v>0</v>
      </c>
      <c r="AR67" s="37">
        <f t="shared" si="149"/>
        <v>1</v>
      </c>
      <c r="AS67" s="37">
        <f t="shared" si="149"/>
        <v>0</v>
      </c>
      <c r="AT67" s="39"/>
      <c r="AU67" s="37">
        <f>IF($AT$66&gt;0,IF(AU65=AU91,0.5,IF(AU65&gt;AU91,1,0)),0)</f>
        <v>0</v>
      </c>
      <c r="AV67" s="37">
        <f t="shared" ref="AV67:AY68" si="150">IF($AT$66&gt;0,IF(AV65=AV91,0.5,IF(AV65&gt;AV91,1,0)),0)</f>
        <v>0</v>
      </c>
      <c r="AW67" s="37">
        <f t="shared" si="150"/>
        <v>1</v>
      </c>
      <c r="AX67" s="37">
        <f t="shared" si="150"/>
        <v>0</v>
      </c>
      <c r="AY67" s="37">
        <f t="shared" si="150"/>
        <v>0</v>
      </c>
      <c r="AZ67" s="39"/>
      <c r="BA67" s="37">
        <f>IF($AZ$66&gt;0,IF(BA65=BA23,0.5,IF(BA65&gt;BA23,1,0)),0)</f>
        <v>0</v>
      </c>
      <c r="BB67" s="37">
        <f t="shared" ref="BB67:BE68" si="151">IF($AZ$66&gt;0,IF(BB65=BB23,0.5,IF(BB65&gt;BB23,1,0)),0)</f>
        <v>0</v>
      </c>
      <c r="BC67" s="37">
        <f t="shared" si="151"/>
        <v>0</v>
      </c>
      <c r="BD67" s="37">
        <f t="shared" si="151"/>
        <v>0</v>
      </c>
      <c r="BE67" s="37">
        <f t="shared" si="151"/>
        <v>0</v>
      </c>
      <c r="BF67" s="52"/>
      <c r="BG67" s="19"/>
      <c r="BH67" s="19"/>
      <c r="BI67" s="19"/>
      <c r="BJ67" s="19"/>
      <c r="BK67" s="19"/>
      <c r="BL67" s="19"/>
      <c r="BM67" s="19"/>
      <c r="BN67" s="19"/>
      <c r="BO67" s="19"/>
      <c r="BP67" s="19"/>
      <c r="BQ67" s="19"/>
    </row>
    <row r="68" spans="1:69" ht="15.75" customHeight="1" x14ac:dyDescent="0.25">
      <c r="A68" s="33"/>
      <c r="B68" s="34" t="s">
        <v>33</v>
      </c>
      <c r="C68" s="43"/>
      <c r="D68" s="39"/>
      <c r="E68" s="37">
        <f t="shared" si="143"/>
        <v>0</v>
      </c>
      <c r="F68" s="37">
        <f t="shared" si="143"/>
        <v>0</v>
      </c>
      <c r="G68" s="37">
        <f t="shared" si="143"/>
        <v>0</v>
      </c>
      <c r="H68" s="37">
        <f t="shared" si="143"/>
        <v>1</v>
      </c>
      <c r="I68" s="38">
        <f t="shared" si="143"/>
        <v>0</v>
      </c>
      <c r="J68" s="39"/>
      <c r="K68" s="37">
        <f>IF($J$66&gt;0,IF(K66=K131,0.5,IF(K66&gt;K131,1,0)),0)</f>
        <v>1</v>
      </c>
      <c r="L68" s="37">
        <f t="shared" ref="L68:O68" si="152">IF($J$66&gt;0,IF(L66=L131,0.5,IF(L66&gt;L131,1,0)),0)</f>
        <v>1</v>
      </c>
      <c r="M68" s="37">
        <f t="shared" si="152"/>
        <v>0</v>
      </c>
      <c r="N68" s="37">
        <f t="shared" si="152"/>
        <v>0</v>
      </c>
      <c r="O68" s="37">
        <f t="shared" si="152"/>
        <v>1</v>
      </c>
      <c r="P68" s="39"/>
      <c r="Q68" s="37">
        <f>IF($P$66&gt;0,IF(Q66=Q53,0.5,IF(Q66&gt;Q53,1,0)),0)</f>
        <v>0</v>
      </c>
      <c r="R68" s="37">
        <f t="shared" si="145"/>
        <v>1</v>
      </c>
      <c r="S68" s="37">
        <f t="shared" si="145"/>
        <v>0</v>
      </c>
      <c r="T68" s="37">
        <f>IF($P$66&gt;0,IF(T66=T53,0.5,IF(T66&gt;T53,1,0)),0)</f>
        <v>0</v>
      </c>
      <c r="U68" s="37">
        <f t="shared" si="145"/>
        <v>0</v>
      </c>
      <c r="V68" s="39"/>
      <c r="W68" s="37">
        <f>IF($V$66&gt;0,IF(W66=W37,0.5,IF(W66&gt;W37,1,0)),0)</f>
        <v>0</v>
      </c>
      <c r="X68" s="37">
        <f t="shared" si="146"/>
        <v>1</v>
      </c>
      <c r="Y68" s="37">
        <f t="shared" si="146"/>
        <v>0</v>
      </c>
      <c r="Z68" s="37">
        <f t="shared" si="146"/>
        <v>1</v>
      </c>
      <c r="AA68" s="37">
        <f t="shared" si="146"/>
        <v>0</v>
      </c>
      <c r="AB68" s="39"/>
      <c r="AC68" s="37">
        <f>IF($AB$66&gt;0,IF(AC66=AC118,0.5,IF(AC66&gt;AC118,1,0)),0)</f>
        <v>0</v>
      </c>
      <c r="AD68" s="37">
        <f t="shared" si="147"/>
        <v>0</v>
      </c>
      <c r="AE68" s="37">
        <f t="shared" si="147"/>
        <v>0</v>
      </c>
      <c r="AF68" s="37">
        <f t="shared" si="147"/>
        <v>0</v>
      </c>
      <c r="AG68" s="37">
        <f t="shared" si="147"/>
        <v>0</v>
      </c>
      <c r="AH68" s="39"/>
      <c r="AI68" s="37">
        <f>IF($AH$66&gt;0,IF(AI66=AI105,0.5,IF(AI66&gt;AI105,1,0)),0)</f>
        <v>0</v>
      </c>
      <c r="AJ68" s="37">
        <f t="shared" si="148"/>
        <v>0</v>
      </c>
      <c r="AK68" s="37">
        <f t="shared" si="148"/>
        <v>0</v>
      </c>
      <c r="AL68" s="37">
        <f t="shared" si="148"/>
        <v>1</v>
      </c>
      <c r="AM68" s="37">
        <f t="shared" si="148"/>
        <v>0</v>
      </c>
      <c r="AN68" s="39"/>
      <c r="AO68" s="37">
        <f>IF($AN$66&gt;0,IF(AO66=AO11,0.5,IF(AO66&gt;AO11,1,0)),0)</f>
        <v>0</v>
      </c>
      <c r="AP68" s="37">
        <f t="shared" si="149"/>
        <v>0</v>
      </c>
      <c r="AQ68" s="37">
        <f t="shared" si="149"/>
        <v>0</v>
      </c>
      <c r="AR68" s="37">
        <f t="shared" si="149"/>
        <v>1</v>
      </c>
      <c r="AS68" s="37">
        <f t="shared" si="149"/>
        <v>0</v>
      </c>
      <c r="AT68" s="39"/>
      <c r="AU68" s="37">
        <f>IF($AT$66&gt;0,IF(AU66=AU92,0.5,IF(AU66&gt;AU92,1,0)),0)</f>
        <v>0</v>
      </c>
      <c r="AV68" s="37">
        <f t="shared" si="150"/>
        <v>0</v>
      </c>
      <c r="AW68" s="37">
        <f t="shared" si="150"/>
        <v>1</v>
      </c>
      <c r="AX68" s="37">
        <f t="shared" si="150"/>
        <v>1</v>
      </c>
      <c r="AY68" s="37">
        <f t="shared" si="150"/>
        <v>0</v>
      </c>
      <c r="AZ68" s="39"/>
      <c r="BA68" s="37">
        <f>IF($AZ$66&gt;0,IF(BA66=BA24,0.5,IF(BA66&gt;BA24,1,0)),0)</f>
        <v>0</v>
      </c>
      <c r="BB68" s="37">
        <f t="shared" si="151"/>
        <v>0</v>
      </c>
      <c r="BC68" s="37">
        <f t="shared" si="151"/>
        <v>0</v>
      </c>
      <c r="BD68" s="37">
        <f t="shared" si="151"/>
        <v>0</v>
      </c>
      <c r="BE68" s="37">
        <f t="shared" si="151"/>
        <v>0</v>
      </c>
      <c r="BF68" s="52"/>
      <c r="BG68" s="19"/>
      <c r="BH68" s="19"/>
      <c r="BI68" s="19"/>
      <c r="BJ68" s="19"/>
      <c r="BK68" s="19"/>
      <c r="BL68" s="19"/>
      <c r="BM68" s="19"/>
      <c r="BN68" s="19"/>
      <c r="BO68" s="19"/>
      <c r="BP68" s="19"/>
      <c r="BQ68" s="19"/>
    </row>
    <row r="69" spans="1:69" ht="14.25" customHeight="1" x14ac:dyDescent="0.25">
      <c r="A69" s="53"/>
      <c r="B69" s="54" t="s">
        <v>34</v>
      </c>
      <c r="C69" s="55"/>
      <c r="D69" s="56"/>
      <c r="E69" s="57"/>
      <c r="F69" s="57"/>
      <c r="G69" s="57"/>
      <c r="H69" s="57"/>
      <c r="I69" s="58">
        <f>SUM(E67+F67+G67+H67+I67+E68+F68+G68+H68+I68)</f>
        <v>1</v>
      </c>
      <c r="J69" s="56"/>
      <c r="K69" s="57"/>
      <c r="L69" s="57"/>
      <c r="M69" s="57"/>
      <c r="N69" s="57"/>
      <c r="O69" s="58">
        <f>SUM(K67+L67+M67+N67+O67+K68+L68+M68+N68+O68)</f>
        <v>5</v>
      </c>
      <c r="P69" s="56"/>
      <c r="Q69" s="57"/>
      <c r="R69" s="57"/>
      <c r="S69" s="57"/>
      <c r="T69" s="57"/>
      <c r="U69" s="58">
        <f>SUM(Q67+R67+S67+T67+U67+Q68+R68+S68+T68+U68)</f>
        <v>2</v>
      </c>
      <c r="V69" s="56"/>
      <c r="W69" s="57"/>
      <c r="X69" s="57"/>
      <c r="Y69" s="57"/>
      <c r="Z69" s="57"/>
      <c r="AA69" s="58">
        <f>SUM(W67+X67+Y67+Z67+AA67+W68+X68+Y68+Z68+AA68)</f>
        <v>3</v>
      </c>
      <c r="AB69" s="56"/>
      <c r="AC69" s="57"/>
      <c r="AD69" s="57"/>
      <c r="AE69" s="57"/>
      <c r="AF69" s="57"/>
      <c r="AG69" s="58">
        <f>SUM(AC67+AD67+AE67+AF67+AG67+AC68+AD68+AE68+AF68+AG68)</f>
        <v>0</v>
      </c>
      <c r="AH69" s="56"/>
      <c r="AI69" s="57"/>
      <c r="AJ69" s="57"/>
      <c r="AK69" s="57"/>
      <c r="AL69" s="57"/>
      <c r="AM69" s="58">
        <f>SUM(AI67+AJ67+AK67+AL67+AM67+AI68+AJ68+AK68+AL68+AM68)</f>
        <v>1</v>
      </c>
      <c r="AN69" s="56"/>
      <c r="AO69" s="57"/>
      <c r="AP69" s="57"/>
      <c r="AQ69" s="57"/>
      <c r="AR69" s="57"/>
      <c r="AS69" s="58">
        <f>SUM(AO67+AP67+AQ67+AR67+AS67+AO68+AP68+AQ68+AR68+AS68)</f>
        <v>2</v>
      </c>
      <c r="AT69" s="56"/>
      <c r="AU69" s="57"/>
      <c r="AV69" s="57"/>
      <c r="AW69" s="57"/>
      <c r="AX69" s="57"/>
      <c r="AY69" s="58">
        <f>SUM(AU67+AV67+AW67+AX67+AY67+AU68+AV68+AW68+AX68+AY68)</f>
        <v>3</v>
      </c>
      <c r="AZ69" s="56"/>
      <c r="BA69" s="57"/>
      <c r="BB69" s="57"/>
      <c r="BC69" s="57"/>
      <c r="BD69" s="57"/>
      <c r="BE69" s="58">
        <f>SUM(BA67+BB67+BC67+BD67+BE67+BA68+BB68+BC68+BD68+BE68)</f>
        <v>0</v>
      </c>
      <c r="BF69" s="59"/>
      <c r="BG69" s="60"/>
      <c r="BH69" s="60"/>
      <c r="BI69" s="60"/>
      <c r="BJ69" s="60"/>
      <c r="BK69" s="60"/>
      <c r="BL69" s="60"/>
      <c r="BM69" s="60"/>
      <c r="BN69" s="60"/>
      <c r="BO69" s="60"/>
      <c r="BP69" s="60"/>
      <c r="BQ69" s="60"/>
    </row>
    <row r="70" spans="1:69" ht="27" customHeight="1" x14ac:dyDescent="0.25">
      <c r="A70" s="27">
        <v>6</v>
      </c>
      <c r="B70" s="110" t="s">
        <v>66</v>
      </c>
      <c r="C70" s="112"/>
      <c r="D70" s="28" t="s">
        <v>24</v>
      </c>
      <c r="E70" s="29" t="s">
        <v>25</v>
      </c>
      <c r="F70" s="29" t="s">
        <v>26</v>
      </c>
      <c r="G70" s="29" t="s">
        <v>27</v>
      </c>
      <c r="H70" s="29" t="s">
        <v>28</v>
      </c>
      <c r="I70" s="30" t="s">
        <v>22</v>
      </c>
      <c r="J70" s="28" t="s">
        <v>24</v>
      </c>
      <c r="K70" s="29" t="s">
        <v>25</v>
      </c>
      <c r="L70" s="29" t="s">
        <v>26</v>
      </c>
      <c r="M70" s="29" t="s">
        <v>27</v>
      </c>
      <c r="N70" s="29" t="s">
        <v>28</v>
      </c>
      <c r="O70" s="30" t="s">
        <v>22</v>
      </c>
      <c r="P70" s="28" t="s">
        <v>24</v>
      </c>
      <c r="Q70" s="29" t="s">
        <v>25</v>
      </c>
      <c r="R70" s="29" t="s">
        <v>26</v>
      </c>
      <c r="S70" s="29" t="s">
        <v>27</v>
      </c>
      <c r="T70" s="29" t="s">
        <v>28</v>
      </c>
      <c r="U70" s="30" t="s">
        <v>22</v>
      </c>
      <c r="V70" s="28" t="s">
        <v>24</v>
      </c>
      <c r="W70" s="29" t="s">
        <v>25</v>
      </c>
      <c r="X70" s="29" t="s">
        <v>26</v>
      </c>
      <c r="Y70" s="29" t="s">
        <v>27</v>
      </c>
      <c r="Z70" s="29" t="s">
        <v>28</v>
      </c>
      <c r="AA70" s="30" t="s">
        <v>22</v>
      </c>
      <c r="AB70" s="28" t="s">
        <v>24</v>
      </c>
      <c r="AC70" s="29" t="s">
        <v>25</v>
      </c>
      <c r="AD70" s="29" t="s">
        <v>26</v>
      </c>
      <c r="AE70" s="29" t="s">
        <v>27</v>
      </c>
      <c r="AF70" s="29" t="s">
        <v>28</v>
      </c>
      <c r="AG70" s="30" t="s">
        <v>22</v>
      </c>
      <c r="AH70" s="28" t="s">
        <v>24</v>
      </c>
      <c r="AI70" s="29" t="s">
        <v>25</v>
      </c>
      <c r="AJ70" s="29" t="s">
        <v>26</v>
      </c>
      <c r="AK70" s="29" t="s">
        <v>27</v>
      </c>
      <c r="AL70" s="29" t="s">
        <v>28</v>
      </c>
      <c r="AM70" s="30" t="s">
        <v>22</v>
      </c>
      <c r="AN70" s="28" t="s">
        <v>24</v>
      </c>
      <c r="AO70" s="29" t="s">
        <v>25</v>
      </c>
      <c r="AP70" s="29" t="s">
        <v>26</v>
      </c>
      <c r="AQ70" s="29" t="s">
        <v>27</v>
      </c>
      <c r="AR70" s="29" t="s">
        <v>28</v>
      </c>
      <c r="AS70" s="30" t="s">
        <v>22</v>
      </c>
      <c r="AT70" s="28" t="s">
        <v>24</v>
      </c>
      <c r="AU70" s="29" t="s">
        <v>25</v>
      </c>
      <c r="AV70" s="29" t="s">
        <v>26</v>
      </c>
      <c r="AW70" s="29" t="s">
        <v>27</v>
      </c>
      <c r="AX70" s="29" t="s">
        <v>28</v>
      </c>
      <c r="AY70" s="30" t="s">
        <v>22</v>
      </c>
      <c r="AZ70" s="28" t="s">
        <v>24</v>
      </c>
      <c r="BA70" s="29" t="s">
        <v>25</v>
      </c>
      <c r="BB70" s="29" t="s">
        <v>26</v>
      </c>
      <c r="BC70" s="29" t="s">
        <v>27</v>
      </c>
      <c r="BD70" s="29" t="s">
        <v>28</v>
      </c>
      <c r="BE70" s="30" t="s">
        <v>22</v>
      </c>
      <c r="BF70" s="31"/>
      <c r="BG70" s="32"/>
      <c r="BH70" s="32"/>
      <c r="BI70" s="32"/>
      <c r="BJ70" s="32"/>
      <c r="BK70" s="32"/>
      <c r="BL70" s="32"/>
      <c r="BM70" s="32"/>
      <c r="BN70" s="32"/>
      <c r="BO70" s="32"/>
      <c r="BP70" s="32"/>
      <c r="BQ70" s="32"/>
    </row>
    <row r="71" spans="1:69" ht="15.75" customHeight="1" x14ac:dyDescent="0.25">
      <c r="A71" s="33"/>
      <c r="B71" s="99" t="s">
        <v>50</v>
      </c>
      <c r="C71" s="100" t="s">
        <v>51</v>
      </c>
      <c r="D71" s="36">
        <v>35</v>
      </c>
      <c r="E71" s="37">
        <v>167</v>
      </c>
      <c r="F71" s="37">
        <v>193</v>
      </c>
      <c r="G71" s="37">
        <v>150</v>
      </c>
      <c r="H71" s="37">
        <v>167</v>
      </c>
      <c r="I71" s="38">
        <f t="shared" ref="I71:I77" si="153">SUM(E71:H71)</f>
        <v>677</v>
      </c>
      <c r="J71" s="39">
        <v>35</v>
      </c>
      <c r="K71" s="40">
        <v>179</v>
      </c>
      <c r="L71" s="40">
        <v>154</v>
      </c>
      <c r="M71" s="40">
        <v>230</v>
      </c>
      <c r="N71" s="40">
        <v>186</v>
      </c>
      <c r="O71" s="38">
        <f t="shared" ref="O71:O77" si="154">SUM(K71:N71)</f>
        <v>749</v>
      </c>
      <c r="P71" s="39">
        <v>29</v>
      </c>
      <c r="Q71" s="40">
        <v>209</v>
      </c>
      <c r="R71" s="40">
        <v>180</v>
      </c>
      <c r="S71" s="40">
        <v>194</v>
      </c>
      <c r="T71" s="40">
        <v>148</v>
      </c>
      <c r="U71" s="38">
        <f t="shared" ref="U71:U77" si="155">SUM(Q71:T71)</f>
        <v>731</v>
      </c>
      <c r="V71" s="39">
        <v>28</v>
      </c>
      <c r="W71" s="40">
        <v>151</v>
      </c>
      <c r="X71" s="40">
        <v>173</v>
      </c>
      <c r="Y71" s="40">
        <v>177</v>
      </c>
      <c r="Z71" s="40">
        <v>214</v>
      </c>
      <c r="AA71" s="38">
        <f t="shared" ref="AA71:AA77" si="156">SUM(W71:Z71)</f>
        <v>715</v>
      </c>
      <c r="AB71" s="39">
        <v>28</v>
      </c>
      <c r="AC71" s="40">
        <v>154</v>
      </c>
      <c r="AD71" s="40">
        <v>172</v>
      </c>
      <c r="AE71" s="40">
        <v>156</v>
      </c>
      <c r="AF71" s="40">
        <v>165</v>
      </c>
      <c r="AG71" s="38">
        <f t="shared" ref="AG71:AG77" si="157">SUM(AC71:AF71)</f>
        <v>647</v>
      </c>
      <c r="AH71" s="39">
        <v>25</v>
      </c>
      <c r="AI71" s="40">
        <v>157</v>
      </c>
      <c r="AJ71" s="40">
        <v>181</v>
      </c>
      <c r="AK71" s="40">
        <v>175</v>
      </c>
      <c r="AL71" s="40">
        <v>154</v>
      </c>
      <c r="AM71" s="38">
        <f t="shared" ref="AM71:AM77" si="158">SUM(AI71:AL71)</f>
        <v>667</v>
      </c>
      <c r="AN71" s="39">
        <v>32</v>
      </c>
      <c r="AO71" s="40">
        <v>143</v>
      </c>
      <c r="AP71" s="40">
        <v>147</v>
      </c>
      <c r="AQ71" s="40">
        <v>154</v>
      </c>
      <c r="AR71" s="40">
        <v>151</v>
      </c>
      <c r="AS71" s="38">
        <f t="shared" ref="AS71:AS77" si="159">SUM(AO71:AR71)</f>
        <v>595</v>
      </c>
      <c r="AT71" s="39">
        <v>35</v>
      </c>
      <c r="AU71" s="40">
        <v>174</v>
      </c>
      <c r="AV71" s="40">
        <v>144</v>
      </c>
      <c r="AW71" s="40">
        <v>213</v>
      </c>
      <c r="AX71" s="40">
        <v>158</v>
      </c>
      <c r="AY71" s="38">
        <f t="shared" ref="AY71:AY77" si="160">SUM(AU71:AX71)</f>
        <v>689</v>
      </c>
      <c r="AZ71" s="39">
        <v>35</v>
      </c>
      <c r="BA71" s="40">
        <v>213</v>
      </c>
      <c r="BB71" s="40">
        <v>200</v>
      </c>
      <c r="BC71" s="40">
        <v>167</v>
      </c>
      <c r="BD71" s="40">
        <v>180</v>
      </c>
      <c r="BE71" s="38">
        <f t="shared" ref="BE71:BE77" si="161">SUM(BA71:BD71)</f>
        <v>760</v>
      </c>
      <c r="BF71" s="41">
        <f t="shared" ref="BF71:BF76" si="162">SUM((IF(E71&gt;0,1,0)+(IF(F71&gt;0,1,0)+(IF(G71&gt;0,1,0)+(IF(H71&gt;0,1,0))))))</f>
        <v>4</v>
      </c>
      <c r="BG71" s="17">
        <f t="shared" ref="BG71:BG76" si="163">SUM((IF(K71&gt;0,1,0)+(IF(L71&gt;0,1,0)+(IF(M71&gt;0,1,0)+(IF(N71&gt;0,1,0))))))</f>
        <v>4</v>
      </c>
      <c r="BH71" s="17">
        <f t="shared" ref="BH71:BH76" si="164">SUM((IF(Q71&gt;0,1,0)+(IF(R71&gt;0,1,0)+(IF(S71&gt;0,1,0)+(IF(T71&gt;0,1,0))))))</f>
        <v>4</v>
      </c>
      <c r="BI71" s="17">
        <f t="shared" ref="BI71:BI76" si="165">SUM((IF(W71&gt;0,1,0)+(IF(X71&gt;0,1,0)+(IF(Y71&gt;0,1,0)+(IF(Z71&gt;0,1,0))))))</f>
        <v>4</v>
      </c>
      <c r="BJ71" s="17">
        <f t="shared" ref="BJ71:BJ76" si="166">SUM((IF(AC71&gt;0,1,0)+(IF(AD71&gt;0,1,0)+(IF(AE71&gt;0,1,0)+(IF(AF71&gt;0,1,0))))))</f>
        <v>4</v>
      </c>
      <c r="BK71" s="17">
        <f t="shared" ref="BK71:BK76" si="167">SUM((IF(AI71&gt;0,1,0)+(IF(AJ71&gt;0,1,0)+(IF(AK71&gt;0,1,0)+(IF(AL71&gt;0,1,0))))))</f>
        <v>4</v>
      </c>
      <c r="BL71" s="17">
        <f t="shared" ref="BL71:BL76" si="168">SUM((IF(AO71&gt;0,1,0)+(IF(AP71&gt;0,1,0)+(IF(AQ71&gt;0,1,0)+(IF(AR71&gt;0,1,0))))))</f>
        <v>4</v>
      </c>
      <c r="BM71" s="17">
        <f t="shared" ref="BM71:BM76" si="169">SUM((IF(AU71&gt;0,1,0)+(IF(AV71&gt;0,1,0)+(IF(AW71&gt;0,1,0)+(IF(AX71&gt;0,1,0))))))</f>
        <v>4</v>
      </c>
      <c r="BN71" s="17">
        <f t="shared" ref="BN71:BN76" si="170">SUM((IF(BA71&gt;0,1,0)+(IF(BB71&gt;0,1,0)+(IF(BC71&gt;0,1,0)+(IF(BD71&gt;0,1,0))))))</f>
        <v>4</v>
      </c>
      <c r="BO71" s="17">
        <f t="shared" ref="BO71:BO76" si="171">SUM(BF71:BN71)</f>
        <v>36</v>
      </c>
      <c r="BP71" s="17">
        <f>I71+O71+U71+AA71+AG71+AM71+AS71+AY71+BE71</f>
        <v>6230</v>
      </c>
      <c r="BQ71" s="17">
        <f t="shared" ref="BQ71:BQ76" si="172">BP71/BO71</f>
        <v>173.05555555555554</v>
      </c>
    </row>
    <row r="72" spans="1:69" ht="15.75" customHeight="1" x14ac:dyDescent="0.25">
      <c r="A72" s="33"/>
      <c r="B72" s="99" t="s">
        <v>67</v>
      </c>
      <c r="C72" s="100" t="s">
        <v>51</v>
      </c>
      <c r="D72" s="36">
        <v>28</v>
      </c>
      <c r="E72" s="37">
        <v>179</v>
      </c>
      <c r="F72" s="37">
        <v>192</v>
      </c>
      <c r="G72" s="37">
        <v>191</v>
      </c>
      <c r="H72" s="37">
        <v>160</v>
      </c>
      <c r="I72" s="38">
        <f t="shared" si="153"/>
        <v>722</v>
      </c>
      <c r="J72" s="39">
        <v>28</v>
      </c>
      <c r="K72" s="40">
        <v>165</v>
      </c>
      <c r="L72" s="40">
        <v>225</v>
      </c>
      <c r="M72" s="40">
        <v>153</v>
      </c>
      <c r="N72" s="40">
        <v>143</v>
      </c>
      <c r="O72" s="38">
        <f t="shared" si="154"/>
        <v>686</v>
      </c>
      <c r="P72" s="39">
        <v>30</v>
      </c>
      <c r="Q72" s="40">
        <v>192</v>
      </c>
      <c r="R72" s="40">
        <v>197</v>
      </c>
      <c r="S72" s="40">
        <v>153</v>
      </c>
      <c r="T72" s="40">
        <v>201</v>
      </c>
      <c r="U72" s="38">
        <f t="shared" si="155"/>
        <v>743</v>
      </c>
      <c r="V72" s="39">
        <v>28</v>
      </c>
      <c r="W72" s="40">
        <v>148</v>
      </c>
      <c r="X72" s="40">
        <v>187</v>
      </c>
      <c r="Y72" s="40">
        <v>174</v>
      </c>
      <c r="Z72" s="40">
        <v>193</v>
      </c>
      <c r="AA72" s="38">
        <f t="shared" si="156"/>
        <v>702</v>
      </c>
      <c r="AB72" s="39">
        <v>29</v>
      </c>
      <c r="AC72" s="40">
        <v>219</v>
      </c>
      <c r="AD72" s="40">
        <v>245</v>
      </c>
      <c r="AE72" s="40">
        <v>190</v>
      </c>
      <c r="AF72" s="40">
        <v>159</v>
      </c>
      <c r="AG72" s="38">
        <f t="shared" si="157"/>
        <v>813</v>
      </c>
      <c r="AH72" s="39"/>
      <c r="AI72" s="40"/>
      <c r="AJ72" s="40"/>
      <c r="AK72" s="40"/>
      <c r="AL72" s="40"/>
      <c r="AM72" s="38">
        <f t="shared" si="158"/>
        <v>0</v>
      </c>
      <c r="AN72" s="39">
        <v>25</v>
      </c>
      <c r="AO72" s="40">
        <v>196</v>
      </c>
      <c r="AP72" s="40">
        <v>219</v>
      </c>
      <c r="AQ72" s="40">
        <v>221</v>
      </c>
      <c r="AR72" s="40">
        <v>230</v>
      </c>
      <c r="AS72" s="38">
        <f t="shared" si="159"/>
        <v>866</v>
      </c>
      <c r="AT72" s="39">
        <v>22</v>
      </c>
      <c r="AU72" s="40">
        <v>132</v>
      </c>
      <c r="AV72" s="40">
        <v>178</v>
      </c>
      <c r="AW72" s="40">
        <v>157</v>
      </c>
      <c r="AX72" s="40">
        <v>220</v>
      </c>
      <c r="AY72" s="38">
        <f t="shared" si="160"/>
        <v>687</v>
      </c>
      <c r="AZ72" s="39">
        <v>23</v>
      </c>
      <c r="BA72" s="40">
        <v>171</v>
      </c>
      <c r="BB72" s="40">
        <v>206</v>
      </c>
      <c r="BC72" s="40">
        <v>228</v>
      </c>
      <c r="BD72" s="40">
        <v>224</v>
      </c>
      <c r="BE72" s="38">
        <f t="shared" si="161"/>
        <v>829</v>
      </c>
      <c r="BF72" s="41">
        <f t="shared" si="162"/>
        <v>4</v>
      </c>
      <c r="BG72" s="17">
        <f t="shared" si="163"/>
        <v>4</v>
      </c>
      <c r="BH72" s="17">
        <f t="shared" si="164"/>
        <v>4</v>
      </c>
      <c r="BI72" s="17">
        <f t="shared" si="165"/>
        <v>4</v>
      </c>
      <c r="BJ72" s="17">
        <f t="shared" si="166"/>
        <v>4</v>
      </c>
      <c r="BK72" s="17">
        <f t="shared" si="167"/>
        <v>0</v>
      </c>
      <c r="BL72" s="17">
        <f t="shared" si="168"/>
        <v>4</v>
      </c>
      <c r="BM72" s="17">
        <f t="shared" si="169"/>
        <v>4</v>
      </c>
      <c r="BN72" s="17">
        <f t="shared" si="170"/>
        <v>4</v>
      </c>
      <c r="BO72" s="17">
        <f t="shared" si="171"/>
        <v>32</v>
      </c>
      <c r="BP72" s="17">
        <f t="shared" ref="BP72:BP79" si="173">I72+O72+U72+AA72+AG72+AM72+AS72+AY72+BE72</f>
        <v>6048</v>
      </c>
      <c r="BQ72" s="17">
        <f t="shared" si="172"/>
        <v>189</v>
      </c>
    </row>
    <row r="73" spans="1:69" ht="15.75" customHeight="1" x14ac:dyDescent="0.25">
      <c r="A73" s="33"/>
      <c r="B73" s="102" t="s">
        <v>90</v>
      </c>
      <c r="C73" s="103" t="s">
        <v>113</v>
      </c>
      <c r="D73" s="39"/>
      <c r="E73" s="40"/>
      <c r="F73" s="40"/>
      <c r="G73" s="40"/>
      <c r="H73" s="40"/>
      <c r="I73" s="38">
        <f t="shared" si="153"/>
        <v>0</v>
      </c>
      <c r="J73" s="39"/>
      <c r="K73" s="40"/>
      <c r="L73" s="40"/>
      <c r="M73" s="40"/>
      <c r="N73" s="40"/>
      <c r="O73" s="38">
        <f t="shared" si="154"/>
        <v>0</v>
      </c>
      <c r="P73" s="39"/>
      <c r="Q73" s="40"/>
      <c r="R73" s="40"/>
      <c r="S73" s="40"/>
      <c r="T73" s="40"/>
      <c r="U73" s="38">
        <f t="shared" si="155"/>
        <v>0</v>
      </c>
      <c r="V73" s="39"/>
      <c r="W73" s="40"/>
      <c r="X73" s="40"/>
      <c r="Y73" s="40"/>
      <c r="Z73" s="40"/>
      <c r="AA73" s="38">
        <f t="shared" si="156"/>
        <v>0</v>
      </c>
      <c r="AB73" s="39"/>
      <c r="AC73" s="40"/>
      <c r="AD73" s="40"/>
      <c r="AE73" s="40"/>
      <c r="AF73" s="40"/>
      <c r="AG73" s="38">
        <f t="shared" si="157"/>
        <v>0</v>
      </c>
      <c r="AH73" s="39">
        <v>10</v>
      </c>
      <c r="AI73" s="40">
        <v>186</v>
      </c>
      <c r="AJ73" s="40">
        <v>211</v>
      </c>
      <c r="AK73" s="40">
        <v>195</v>
      </c>
      <c r="AL73" s="40">
        <v>229</v>
      </c>
      <c r="AM73" s="38">
        <f t="shared" si="158"/>
        <v>821</v>
      </c>
      <c r="AN73" s="39"/>
      <c r="AO73" s="40"/>
      <c r="AP73" s="40"/>
      <c r="AQ73" s="40"/>
      <c r="AR73" s="40"/>
      <c r="AS73" s="38">
        <f t="shared" si="159"/>
        <v>0</v>
      </c>
      <c r="AT73" s="39"/>
      <c r="AU73" s="40"/>
      <c r="AV73" s="40"/>
      <c r="AW73" s="40"/>
      <c r="AX73" s="40"/>
      <c r="AY73" s="38">
        <f t="shared" si="160"/>
        <v>0</v>
      </c>
      <c r="AZ73" s="39"/>
      <c r="BA73" s="40"/>
      <c r="BB73" s="40"/>
      <c r="BC73" s="40"/>
      <c r="BD73" s="40"/>
      <c r="BE73" s="38">
        <f t="shared" si="161"/>
        <v>0</v>
      </c>
      <c r="BF73" s="41">
        <f t="shared" si="162"/>
        <v>0</v>
      </c>
      <c r="BG73" s="17">
        <f t="shared" si="163"/>
        <v>0</v>
      </c>
      <c r="BH73" s="17">
        <f t="shared" si="164"/>
        <v>0</v>
      </c>
      <c r="BI73" s="17">
        <f t="shared" si="165"/>
        <v>0</v>
      </c>
      <c r="BJ73" s="17">
        <f t="shared" si="166"/>
        <v>0</v>
      </c>
      <c r="BK73" s="17">
        <f t="shared" si="167"/>
        <v>4</v>
      </c>
      <c r="BL73" s="17">
        <f t="shared" si="168"/>
        <v>0</v>
      </c>
      <c r="BM73" s="17">
        <f t="shared" si="169"/>
        <v>0</v>
      </c>
      <c r="BN73" s="17">
        <f t="shared" si="170"/>
        <v>0</v>
      </c>
      <c r="BO73" s="17">
        <f t="shared" si="171"/>
        <v>4</v>
      </c>
      <c r="BP73" s="17">
        <f t="shared" si="173"/>
        <v>821</v>
      </c>
      <c r="BQ73" s="19">
        <f t="shared" si="172"/>
        <v>205.25</v>
      </c>
    </row>
    <row r="74" spans="1:69" ht="15.75" customHeight="1" x14ac:dyDescent="0.25">
      <c r="A74" s="33"/>
      <c r="B74" s="42">
        <v>4</v>
      </c>
      <c r="C74" s="43"/>
      <c r="D74" s="39"/>
      <c r="E74" s="40"/>
      <c r="F74" s="40"/>
      <c r="G74" s="40"/>
      <c r="H74" s="40"/>
      <c r="I74" s="38">
        <f t="shared" si="153"/>
        <v>0</v>
      </c>
      <c r="J74" s="39"/>
      <c r="K74" s="40"/>
      <c r="L74" s="40"/>
      <c r="M74" s="40"/>
      <c r="N74" s="40"/>
      <c r="O74" s="38">
        <f t="shared" si="154"/>
        <v>0</v>
      </c>
      <c r="P74" s="39"/>
      <c r="Q74" s="40"/>
      <c r="R74" s="40"/>
      <c r="S74" s="40"/>
      <c r="T74" s="40"/>
      <c r="U74" s="38">
        <f t="shared" si="155"/>
        <v>0</v>
      </c>
      <c r="V74" s="39"/>
      <c r="W74" s="40"/>
      <c r="X74" s="40"/>
      <c r="Y74" s="40"/>
      <c r="Z74" s="40"/>
      <c r="AA74" s="38">
        <f t="shared" si="156"/>
        <v>0</v>
      </c>
      <c r="AB74" s="39"/>
      <c r="AC74" s="40"/>
      <c r="AD74" s="40"/>
      <c r="AE74" s="40"/>
      <c r="AF74" s="40"/>
      <c r="AG74" s="38">
        <f t="shared" si="157"/>
        <v>0</v>
      </c>
      <c r="AH74" s="39"/>
      <c r="AI74" s="40"/>
      <c r="AJ74" s="40"/>
      <c r="AK74" s="40"/>
      <c r="AL74" s="40"/>
      <c r="AM74" s="38">
        <f t="shared" si="158"/>
        <v>0</v>
      </c>
      <c r="AN74" s="39"/>
      <c r="AO74" s="40"/>
      <c r="AP74" s="40"/>
      <c r="AQ74" s="40"/>
      <c r="AR74" s="40"/>
      <c r="AS74" s="38">
        <f t="shared" si="159"/>
        <v>0</v>
      </c>
      <c r="AT74" s="39"/>
      <c r="AU74" s="40"/>
      <c r="AV74" s="40"/>
      <c r="AW74" s="40"/>
      <c r="AX74" s="40"/>
      <c r="AY74" s="38">
        <f t="shared" si="160"/>
        <v>0</v>
      </c>
      <c r="AZ74" s="39"/>
      <c r="BA74" s="40"/>
      <c r="BB74" s="40"/>
      <c r="BC74" s="40"/>
      <c r="BD74" s="40"/>
      <c r="BE74" s="38">
        <f t="shared" si="161"/>
        <v>0</v>
      </c>
      <c r="BF74" s="41">
        <f t="shared" si="162"/>
        <v>0</v>
      </c>
      <c r="BG74" s="17">
        <f t="shared" si="163"/>
        <v>0</v>
      </c>
      <c r="BH74" s="17">
        <f t="shared" si="164"/>
        <v>0</v>
      </c>
      <c r="BI74" s="17">
        <f t="shared" si="165"/>
        <v>0</v>
      </c>
      <c r="BJ74" s="17">
        <f t="shared" si="166"/>
        <v>0</v>
      </c>
      <c r="BK74" s="17">
        <f t="shared" si="167"/>
        <v>0</v>
      </c>
      <c r="BL74" s="17">
        <f t="shared" si="168"/>
        <v>0</v>
      </c>
      <c r="BM74" s="17">
        <f t="shared" si="169"/>
        <v>0</v>
      </c>
      <c r="BN74" s="17">
        <f t="shared" si="170"/>
        <v>0</v>
      </c>
      <c r="BO74" s="17">
        <f t="shared" si="171"/>
        <v>0</v>
      </c>
      <c r="BP74" s="17">
        <f t="shared" si="173"/>
        <v>0</v>
      </c>
      <c r="BQ74" s="19" t="e">
        <f t="shared" si="172"/>
        <v>#DIV/0!</v>
      </c>
    </row>
    <row r="75" spans="1:69" ht="15.75" customHeight="1" x14ac:dyDescent="0.25">
      <c r="A75" s="33"/>
      <c r="B75" s="42">
        <v>5</v>
      </c>
      <c r="C75" s="43"/>
      <c r="D75" s="39"/>
      <c r="E75" s="40"/>
      <c r="F75" s="40"/>
      <c r="G75" s="40"/>
      <c r="H75" s="40"/>
      <c r="I75" s="38">
        <f t="shared" si="153"/>
        <v>0</v>
      </c>
      <c r="J75" s="39"/>
      <c r="K75" s="40"/>
      <c r="L75" s="40"/>
      <c r="M75" s="40"/>
      <c r="N75" s="40"/>
      <c r="O75" s="38">
        <f t="shared" si="154"/>
        <v>0</v>
      </c>
      <c r="P75" s="39"/>
      <c r="Q75" s="40"/>
      <c r="R75" s="40"/>
      <c r="S75" s="40"/>
      <c r="T75" s="40"/>
      <c r="U75" s="38">
        <f t="shared" si="155"/>
        <v>0</v>
      </c>
      <c r="V75" s="39"/>
      <c r="W75" s="40"/>
      <c r="X75" s="40"/>
      <c r="Y75" s="40"/>
      <c r="Z75" s="40"/>
      <c r="AA75" s="38">
        <f t="shared" si="156"/>
        <v>0</v>
      </c>
      <c r="AB75" s="39"/>
      <c r="AC75" s="40"/>
      <c r="AD75" s="40"/>
      <c r="AE75" s="40"/>
      <c r="AF75" s="40"/>
      <c r="AG75" s="38">
        <f t="shared" si="157"/>
        <v>0</v>
      </c>
      <c r="AH75" s="39"/>
      <c r="AI75" s="40"/>
      <c r="AJ75" s="40"/>
      <c r="AK75" s="40"/>
      <c r="AL75" s="40"/>
      <c r="AM75" s="38">
        <f t="shared" si="158"/>
        <v>0</v>
      </c>
      <c r="AN75" s="39"/>
      <c r="AO75" s="40"/>
      <c r="AP75" s="40"/>
      <c r="AQ75" s="40"/>
      <c r="AR75" s="40"/>
      <c r="AS75" s="38">
        <f t="shared" si="159"/>
        <v>0</v>
      </c>
      <c r="AT75" s="39"/>
      <c r="AU75" s="40"/>
      <c r="AV75" s="40"/>
      <c r="AW75" s="40"/>
      <c r="AX75" s="40"/>
      <c r="AY75" s="38">
        <f t="shared" si="160"/>
        <v>0</v>
      </c>
      <c r="AZ75" s="39"/>
      <c r="BA75" s="40"/>
      <c r="BB75" s="40"/>
      <c r="BC75" s="40"/>
      <c r="BD75" s="40"/>
      <c r="BE75" s="38">
        <f t="shared" si="161"/>
        <v>0</v>
      </c>
      <c r="BF75" s="41">
        <f t="shared" si="162"/>
        <v>0</v>
      </c>
      <c r="BG75" s="17">
        <f t="shared" si="163"/>
        <v>0</v>
      </c>
      <c r="BH75" s="17">
        <f t="shared" si="164"/>
        <v>0</v>
      </c>
      <c r="BI75" s="17">
        <f t="shared" si="165"/>
        <v>0</v>
      </c>
      <c r="BJ75" s="17">
        <f t="shared" si="166"/>
        <v>0</v>
      </c>
      <c r="BK75" s="17">
        <f t="shared" si="167"/>
        <v>0</v>
      </c>
      <c r="BL75" s="17">
        <f t="shared" si="168"/>
        <v>0</v>
      </c>
      <c r="BM75" s="17">
        <f t="shared" si="169"/>
        <v>0</v>
      </c>
      <c r="BN75" s="17">
        <f t="shared" si="170"/>
        <v>0</v>
      </c>
      <c r="BO75" s="17">
        <f t="shared" si="171"/>
        <v>0</v>
      </c>
      <c r="BP75" s="17">
        <f t="shared" si="173"/>
        <v>0</v>
      </c>
      <c r="BQ75" s="19" t="e">
        <f t="shared" si="172"/>
        <v>#DIV/0!</v>
      </c>
    </row>
    <row r="76" spans="1:69" ht="15.75" customHeight="1" x14ac:dyDescent="0.25">
      <c r="A76" s="33"/>
      <c r="B76" s="42">
        <v>6</v>
      </c>
      <c r="C76" s="43"/>
      <c r="D76" s="39"/>
      <c r="E76" s="40"/>
      <c r="F76" s="40"/>
      <c r="G76" s="40"/>
      <c r="H76" s="40"/>
      <c r="I76" s="38">
        <f t="shared" si="153"/>
        <v>0</v>
      </c>
      <c r="J76" s="39"/>
      <c r="K76" s="40"/>
      <c r="L76" s="40"/>
      <c r="M76" s="40"/>
      <c r="N76" s="40"/>
      <c r="O76" s="38">
        <f t="shared" si="154"/>
        <v>0</v>
      </c>
      <c r="P76" s="39"/>
      <c r="Q76" s="40"/>
      <c r="R76" s="40"/>
      <c r="S76" s="40"/>
      <c r="T76" s="40"/>
      <c r="U76" s="38">
        <f t="shared" si="155"/>
        <v>0</v>
      </c>
      <c r="V76" s="39"/>
      <c r="W76" s="40"/>
      <c r="X76" s="40"/>
      <c r="Y76" s="40"/>
      <c r="Z76" s="40"/>
      <c r="AA76" s="38">
        <f t="shared" si="156"/>
        <v>0</v>
      </c>
      <c r="AB76" s="39"/>
      <c r="AC76" s="40"/>
      <c r="AD76" s="40"/>
      <c r="AE76" s="40"/>
      <c r="AF76" s="40"/>
      <c r="AG76" s="38">
        <f t="shared" si="157"/>
        <v>0</v>
      </c>
      <c r="AH76" s="39"/>
      <c r="AI76" s="40"/>
      <c r="AJ76" s="40"/>
      <c r="AK76" s="40"/>
      <c r="AL76" s="40"/>
      <c r="AM76" s="38">
        <f t="shared" si="158"/>
        <v>0</v>
      </c>
      <c r="AN76" s="39"/>
      <c r="AO76" s="40"/>
      <c r="AP76" s="40"/>
      <c r="AQ76" s="40"/>
      <c r="AR76" s="40"/>
      <c r="AS76" s="38">
        <f t="shared" si="159"/>
        <v>0</v>
      </c>
      <c r="AT76" s="39"/>
      <c r="AU76" s="40"/>
      <c r="AV76" s="40"/>
      <c r="AW76" s="40"/>
      <c r="AX76" s="40"/>
      <c r="AY76" s="38">
        <f t="shared" si="160"/>
        <v>0</v>
      </c>
      <c r="AZ76" s="39"/>
      <c r="BA76" s="40"/>
      <c r="BB76" s="40"/>
      <c r="BC76" s="40"/>
      <c r="BD76" s="40"/>
      <c r="BE76" s="38">
        <f t="shared" si="161"/>
        <v>0</v>
      </c>
      <c r="BF76" s="41">
        <f t="shared" si="162"/>
        <v>0</v>
      </c>
      <c r="BG76" s="17">
        <f t="shared" si="163"/>
        <v>0</v>
      </c>
      <c r="BH76" s="17">
        <f t="shared" si="164"/>
        <v>0</v>
      </c>
      <c r="BI76" s="17">
        <f t="shared" si="165"/>
        <v>0</v>
      </c>
      <c r="BJ76" s="17">
        <f t="shared" si="166"/>
        <v>0</v>
      </c>
      <c r="BK76" s="17">
        <f t="shared" si="167"/>
        <v>0</v>
      </c>
      <c r="BL76" s="17">
        <f t="shared" si="168"/>
        <v>0</v>
      </c>
      <c r="BM76" s="17">
        <f t="shared" si="169"/>
        <v>0</v>
      </c>
      <c r="BN76" s="17">
        <f t="shared" si="170"/>
        <v>0</v>
      </c>
      <c r="BO76" s="17">
        <f t="shared" si="171"/>
        <v>0</v>
      </c>
      <c r="BP76" s="17">
        <f t="shared" si="173"/>
        <v>0</v>
      </c>
      <c r="BQ76" s="19" t="e">
        <f t="shared" si="172"/>
        <v>#DIV/0!</v>
      </c>
    </row>
    <row r="77" spans="1:69" ht="15.75" hidden="1" customHeight="1" x14ac:dyDescent="0.25">
      <c r="A77" s="61"/>
      <c r="B77" s="62" t="s">
        <v>29</v>
      </c>
      <c r="C77" s="63"/>
      <c r="D77" s="64"/>
      <c r="E77" s="65"/>
      <c r="F77" s="65"/>
      <c r="G77" s="65"/>
      <c r="H77" s="65"/>
      <c r="I77" s="66">
        <f t="shared" si="153"/>
        <v>0</v>
      </c>
      <c r="J77" s="64"/>
      <c r="K77" s="65"/>
      <c r="L77" s="65"/>
      <c r="M77" s="65"/>
      <c r="N77" s="65"/>
      <c r="O77" s="66">
        <f t="shared" si="154"/>
        <v>0</v>
      </c>
      <c r="P77" s="64"/>
      <c r="Q77" s="65"/>
      <c r="R77" s="65"/>
      <c r="S77" s="65"/>
      <c r="T77" s="65"/>
      <c r="U77" s="66">
        <f t="shared" si="155"/>
        <v>0</v>
      </c>
      <c r="V77" s="64"/>
      <c r="W77" s="65"/>
      <c r="X77" s="65"/>
      <c r="Y77" s="65"/>
      <c r="Z77" s="65"/>
      <c r="AA77" s="66">
        <f t="shared" si="156"/>
        <v>0</v>
      </c>
      <c r="AB77" s="64"/>
      <c r="AC77" s="65"/>
      <c r="AD77" s="65"/>
      <c r="AE77" s="65"/>
      <c r="AF77" s="65"/>
      <c r="AG77" s="66">
        <f t="shared" si="157"/>
        <v>0</v>
      </c>
      <c r="AH77" s="64"/>
      <c r="AI77" s="65"/>
      <c r="AJ77" s="65"/>
      <c r="AK77" s="65"/>
      <c r="AL77" s="65"/>
      <c r="AM77" s="66">
        <f t="shared" si="158"/>
        <v>0</v>
      </c>
      <c r="AN77" s="64"/>
      <c r="AO77" s="65"/>
      <c r="AP77" s="65"/>
      <c r="AQ77" s="65"/>
      <c r="AR77" s="65"/>
      <c r="AS77" s="66">
        <f t="shared" si="159"/>
        <v>0</v>
      </c>
      <c r="AT77" s="64"/>
      <c r="AU77" s="65"/>
      <c r="AV77" s="65"/>
      <c r="AW77" s="65"/>
      <c r="AX77" s="65"/>
      <c r="AY77" s="66">
        <f t="shared" si="160"/>
        <v>0</v>
      </c>
      <c r="AZ77" s="64"/>
      <c r="BA77" s="65"/>
      <c r="BB77" s="65"/>
      <c r="BC77" s="65"/>
      <c r="BD77" s="65"/>
      <c r="BE77" s="66">
        <f t="shared" si="161"/>
        <v>0</v>
      </c>
      <c r="BF77" s="52"/>
      <c r="BG77" s="19"/>
      <c r="BH77" s="19"/>
      <c r="BI77" s="19"/>
      <c r="BJ77" s="19"/>
      <c r="BK77" s="19"/>
      <c r="BL77" s="19"/>
      <c r="BM77" s="19"/>
      <c r="BN77" s="19"/>
      <c r="BO77" s="19"/>
      <c r="BP77" s="17">
        <f t="shared" si="173"/>
        <v>0</v>
      </c>
      <c r="BQ77" s="19"/>
    </row>
    <row r="78" spans="1:69" ht="15.75" customHeight="1" x14ac:dyDescent="0.25">
      <c r="A78" s="33"/>
      <c r="B78" s="34" t="s">
        <v>30</v>
      </c>
      <c r="C78" s="43"/>
      <c r="D78" s="39"/>
      <c r="E78" s="37">
        <f>SUM(E71:E77)</f>
        <v>346</v>
      </c>
      <c r="F78" s="37">
        <f>SUM(F71:F77)</f>
        <v>385</v>
      </c>
      <c r="G78" s="37">
        <f>SUM(G71:G77)</f>
        <v>341</v>
      </c>
      <c r="H78" s="37">
        <f>SUM(H71:H77)</f>
        <v>327</v>
      </c>
      <c r="I78" s="38">
        <f>SUM(I71:I77)</f>
        <v>1399</v>
      </c>
      <c r="J78" s="39"/>
      <c r="K78" s="37">
        <f>SUM(K71:K77)</f>
        <v>344</v>
      </c>
      <c r="L78" s="37">
        <f>SUM(L71:L77)</f>
        <v>379</v>
      </c>
      <c r="M78" s="37">
        <f>SUM(M71:M77)</f>
        <v>383</v>
      </c>
      <c r="N78" s="37">
        <f>SUM(N71:N77)</f>
        <v>329</v>
      </c>
      <c r="O78" s="38">
        <f>SUM(O71:O77)</f>
        <v>1435</v>
      </c>
      <c r="P78" s="39"/>
      <c r="Q78" s="37">
        <f>SUM(Q71:Q77)</f>
        <v>401</v>
      </c>
      <c r="R78" s="37">
        <f>SUM(R71:R77)</f>
        <v>377</v>
      </c>
      <c r="S78" s="37">
        <f>SUM(S71:S77)</f>
        <v>347</v>
      </c>
      <c r="T78" s="37">
        <f>SUM(T71:T77)</f>
        <v>349</v>
      </c>
      <c r="U78" s="38">
        <f>SUM(U71:U77)</f>
        <v>1474</v>
      </c>
      <c r="V78" s="39"/>
      <c r="W78" s="37">
        <f>SUM(W71:W77)</f>
        <v>299</v>
      </c>
      <c r="X78" s="37">
        <f>SUM(X71:X77)</f>
        <v>360</v>
      </c>
      <c r="Y78" s="37">
        <f>SUM(Y71:Y77)</f>
        <v>351</v>
      </c>
      <c r="Z78" s="37">
        <f>SUM(Z71:Z77)</f>
        <v>407</v>
      </c>
      <c r="AA78" s="38">
        <f>SUM(AA71:AA77)</f>
        <v>1417</v>
      </c>
      <c r="AB78" s="39"/>
      <c r="AC78" s="37">
        <f>SUM(AC71:AC77)</f>
        <v>373</v>
      </c>
      <c r="AD78" s="37">
        <f>SUM(AD71:AD77)</f>
        <v>417</v>
      </c>
      <c r="AE78" s="37">
        <f>SUM(AE71:AE77)</f>
        <v>346</v>
      </c>
      <c r="AF78" s="37">
        <f>SUM(AF71:AF77)</f>
        <v>324</v>
      </c>
      <c r="AG78" s="38">
        <f>SUM(AG71:AG77)</f>
        <v>1460</v>
      </c>
      <c r="AH78" s="39"/>
      <c r="AI78" s="37">
        <f>SUM(AI71:AI77)</f>
        <v>343</v>
      </c>
      <c r="AJ78" s="37">
        <f>SUM(AJ71:AJ77)</f>
        <v>392</v>
      </c>
      <c r="AK78" s="37">
        <f>SUM(AK71:AK77)</f>
        <v>370</v>
      </c>
      <c r="AL78" s="37">
        <f>SUM(AL71:AL77)</f>
        <v>383</v>
      </c>
      <c r="AM78" s="38">
        <f>SUM(AM71:AM77)</f>
        <v>1488</v>
      </c>
      <c r="AN78" s="39"/>
      <c r="AO78" s="37">
        <f>SUM(AO71:AO77)</f>
        <v>339</v>
      </c>
      <c r="AP78" s="37">
        <f>SUM(AP71:AP77)</f>
        <v>366</v>
      </c>
      <c r="AQ78" s="37">
        <f>SUM(AQ71:AQ77)</f>
        <v>375</v>
      </c>
      <c r="AR78" s="37">
        <f>SUM(AR71:AR77)</f>
        <v>381</v>
      </c>
      <c r="AS78" s="38">
        <f>SUM(AS71:AS77)</f>
        <v>1461</v>
      </c>
      <c r="AT78" s="39"/>
      <c r="AU78" s="37">
        <f>SUM(AU71:AU77)</f>
        <v>306</v>
      </c>
      <c r="AV78" s="37">
        <f>SUM(AV71:AV77)</f>
        <v>322</v>
      </c>
      <c r="AW78" s="37">
        <f>SUM(AW71:AW77)</f>
        <v>370</v>
      </c>
      <c r="AX78" s="37">
        <f>SUM(AX71:AX77)</f>
        <v>378</v>
      </c>
      <c r="AY78" s="38">
        <f>SUM(AY71:AY77)</f>
        <v>1376</v>
      </c>
      <c r="AZ78" s="39"/>
      <c r="BA78" s="37">
        <f>SUM(BA71:BA77)</f>
        <v>384</v>
      </c>
      <c r="BB78" s="37">
        <f>SUM(BB71:BB77)</f>
        <v>406</v>
      </c>
      <c r="BC78" s="37">
        <f>SUM(BC71:BC77)</f>
        <v>395</v>
      </c>
      <c r="BD78" s="37">
        <f>SUM(BD71:BD77)</f>
        <v>404</v>
      </c>
      <c r="BE78" s="38">
        <f>SUM(BE71:BE77)</f>
        <v>1589</v>
      </c>
      <c r="BF78" s="41">
        <f>SUM((IF(E78&gt;0,1,0)+(IF(F78&gt;0,1,0)+(IF(G78&gt;0,1,0)+(IF(H78&gt;0,1,0))))))</f>
        <v>4</v>
      </c>
      <c r="BG78" s="17">
        <f>SUM((IF(K78&gt;0,1,0)+(IF(L78&gt;0,1,0)+(IF(M78&gt;0,1,0)+(IF(N78&gt;0,1,0))))))</f>
        <v>4</v>
      </c>
      <c r="BH78" s="17">
        <f>SUM((IF(Q78&gt;0,1,0)+(IF(R78&gt;0,1,0)+(IF(S78&gt;0,1,0)+(IF(T78&gt;0,1,0))))))</f>
        <v>4</v>
      </c>
      <c r="BI78" s="17">
        <f>SUM((IF(W78&gt;0,1,0)+(IF(X78&gt;0,1,0)+(IF(Y78&gt;0,1,0)+(IF(Z78&gt;0,1,0))))))</f>
        <v>4</v>
      </c>
      <c r="BJ78" s="17">
        <f>SUM((IF(AC78&gt;0,1,0)+(IF(AD78&gt;0,1,0)+(IF(AE78&gt;0,1,0)+(IF(AF78&gt;0,1,0))))))</f>
        <v>4</v>
      </c>
      <c r="BK78" s="17">
        <f>SUM((IF(AI78&gt;0,1,0)+(IF(AJ78&gt;0,1,0)+(IF(AK78&gt;0,1,0)+(IF(AL78&gt;0,1,0))))))</f>
        <v>4</v>
      </c>
      <c r="BL78" s="17">
        <f>SUM((IF(AO78&gt;0,1,0)+(IF(AP78&gt;0,1,0)+(IF(AQ78&gt;0,1,0)+(IF(AR78&gt;0,1,0))))))</f>
        <v>4</v>
      </c>
      <c r="BM78" s="17">
        <f>SUM((IF(AU78&gt;0,1,0)+(IF(AV78&gt;0,1,0)+(IF(AW78&gt;0,1,0)+(IF(AX78&gt;0,1,0))))))</f>
        <v>4</v>
      </c>
      <c r="BN78" s="17">
        <f>SUM((IF(BA78&gt;0,1,0)+(IF(BB78&gt;0,1,0)+(IF(BC78&gt;0,1,0)+(IF(BD78&gt;0,1,0))))))</f>
        <v>4</v>
      </c>
      <c r="BO78" s="17">
        <f>SUM(BF78:BN78)</f>
        <v>36</v>
      </c>
      <c r="BP78" s="17">
        <f t="shared" si="173"/>
        <v>13099</v>
      </c>
      <c r="BQ78" s="17">
        <f>BP78/BO78</f>
        <v>363.86111111111109</v>
      </c>
    </row>
    <row r="79" spans="1:69" ht="15.75" customHeight="1" x14ac:dyDescent="0.25">
      <c r="A79" s="33"/>
      <c r="B79" s="34" t="s">
        <v>31</v>
      </c>
      <c r="C79" s="43"/>
      <c r="D79" s="36">
        <f>SUM(D71:D76)</f>
        <v>63</v>
      </c>
      <c r="E79" s="37">
        <f>E78+$D$79-E77</f>
        <v>409</v>
      </c>
      <c r="F79" s="37">
        <f>F78+$D$79-F77</f>
        <v>448</v>
      </c>
      <c r="G79" s="37">
        <f>G78+$D$79-G77</f>
        <v>404</v>
      </c>
      <c r="H79" s="37">
        <f>H78+$D$79-H77</f>
        <v>390</v>
      </c>
      <c r="I79" s="38">
        <f>E79+F79+G79+H79</f>
        <v>1651</v>
      </c>
      <c r="J79" s="36">
        <f>SUM(J71:J76)</f>
        <v>63</v>
      </c>
      <c r="K79" s="37">
        <f>K78+$J$79-K77</f>
        <v>407</v>
      </c>
      <c r="L79" s="37">
        <f>L78+$J$79-L77</f>
        <v>442</v>
      </c>
      <c r="M79" s="37">
        <f>M78+$J$79-M77</f>
        <v>446</v>
      </c>
      <c r="N79" s="37">
        <f>N78+$J$79-N77</f>
        <v>392</v>
      </c>
      <c r="O79" s="38">
        <f>K79+L79+M79+N79</f>
        <v>1687</v>
      </c>
      <c r="P79" s="36">
        <f>SUM(P71:P76)</f>
        <v>59</v>
      </c>
      <c r="Q79" s="37">
        <f>Q78+$P$79-Q77</f>
        <v>460</v>
      </c>
      <c r="R79" s="37">
        <f>R78+$P$79-R77</f>
        <v>436</v>
      </c>
      <c r="S79" s="37">
        <f>S78+$P$79-S77</f>
        <v>406</v>
      </c>
      <c r="T79" s="37">
        <f>T78+$P$79-T77</f>
        <v>408</v>
      </c>
      <c r="U79" s="38">
        <f>Q79+R79+S79+T79</f>
        <v>1710</v>
      </c>
      <c r="V79" s="36">
        <f>SUM(V71:V76)</f>
        <v>56</v>
      </c>
      <c r="W79" s="37">
        <f>W78+$V$79-W77</f>
        <v>355</v>
      </c>
      <c r="X79" s="37">
        <f>X78+$V$79-X77</f>
        <v>416</v>
      </c>
      <c r="Y79" s="37">
        <f>Y78+$V$79-Y77</f>
        <v>407</v>
      </c>
      <c r="Z79" s="37">
        <f>Z78+$V$79-Z77</f>
        <v>463</v>
      </c>
      <c r="AA79" s="38">
        <f>W79+X79+Y79+Z79</f>
        <v>1641</v>
      </c>
      <c r="AB79" s="36">
        <f>SUM(AB71:AB76)</f>
        <v>57</v>
      </c>
      <c r="AC79" s="37">
        <f>AC78+$AB$79-AC77</f>
        <v>430</v>
      </c>
      <c r="AD79" s="37">
        <f>AD78+$AB$79-AD77</f>
        <v>474</v>
      </c>
      <c r="AE79" s="37">
        <f>AE78+$AB$79-AE77</f>
        <v>403</v>
      </c>
      <c r="AF79" s="37">
        <f>AF78+$AB$79-AF77</f>
        <v>381</v>
      </c>
      <c r="AG79" s="38">
        <f>AC79+AD79+AE79+AF79</f>
        <v>1688</v>
      </c>
      <c r="AH79" s="36">
        <f>SUM(AH71:AH76)</f>
        <v>35</v>
      </c>
      <c r="AI79" s="37">
        <f>AI78+$AH$79-AI77</f>
        <v>378</v>
      </c>
      <c r="AJ79" s="37">
        <f>AJ78+$AH$79-AJ77</f>
        <v>427</v>
      </c>
      <c r="AK79" s="37">
        <f>AK78+$AH$79-AK77</f>
        <v>405</v>
      </c>
      <c r="AL79" s="37">
        <f>AL78+$AH$79-AL77</f>
        <v>418</v>
      </c>
      <c r="AM79" s="38">
        <f>AI79+AJ79+AK79+AL79</f>
        <v>1628</v>
      </c>
      <c r="AN79" s="36">
        <f>SUM(AN71:AN76)</f>
        <v>57</v>
      </c>
      <c r="AO79" s="37">
        <f>AO78+$AN$79-AO77</f>
        <v>396</v>
      </c>
      <c r="AP79" s="37">
        <f>AP78+$AN$79-AP77</f>
        <v>423</v>
      </c>
      <c r="AQ79" s="37">
        <f>AQ78+$AN$79-AQ77</f>
        <v>432</v>
      </c>
      <c r="AR79" s="37">
        <f>AR78+$AN$79-AR77</f>
        <v>438</v>
      </c>
      <c r="AS79" s="38">
        <f>AO79+AP79+AQ79+AR79</f>
        <v>1689</v>
      </c>
      <c r="AT79" s="36">
        <f>SUM(AT71:AT76)</f>
        <v>57</v>
      </c>
      <c r="AU79" s="37">
        <f>AU78+$AT$79-AU77</f>
        <v>363</v>
      </c>
      <c r="AV79" s="37">
        <f>AV78+$AT$79-AV77</f>
        <v>379</v>
      </c>
      <c r="AW79" s="37">
        <f>AW78+$AT$79-AW77</f>
        <v>427</v>
      </c>
      <c r="AX79" s="37">
        <f>AX78+$AT$79-AX77</f>
        <v>435</v>
      </c>
      <c r="AY79" s="38">
        <f>AU79+AV79+AW79+AX79</f>
        <v>1604</v>
      </c>
      <c r="AZ79" s="36">
        <f>SUM(AZ71:AZ76)</f>
        <v>58</v>
      </c>
      <c r="BA79" s="37">
        <f>BA78+$AZ$79-BA77</f>
        <v>442</v>
      </c>
      <c r="BB79" s="37">
        <f>BB78+$AZ$79-BB77</f>
        <v>464</v>
      </c>
      <c r="BC79" s="37">
        <f>BC78+$AZ$79-BC77</f>
        <v>453</v>
      </c>
      <c r="BD79" s="37">
        <f>BD78+$AZ$79-BD77</f>
        <v>462</v>
      </c>
      <c r="BE79" s="38">
        <f>BA79+BB79+BC79+BD79</f>
        <v>1821</v>
      </c>
      <c r="BF79" s="41">
        <f>SUM((IF(E79&gt;0,1,0)+(IF(F79&gt;0,1,0)+(IF(G79&gt;0,1,0)+(IF(H79&gt;0,1,0))))))</f>
        <v>4</v>
      </c>
      <c r="BG79" s="17">
        <f>SUM((IF(K79&gt;0,1,0)+(IF(L79&gt;0,1,0)+(IF(M79&gt;0,1,0)+(IF(N79&gt;0,1,0))))))</f>
        <v>4</v>
      </c>
      <c r="BH79" s="17">
        <f>SUM((IF(Q79&gt;0,1,0)+(IF(R79&gt;0,1,0)+(IF(S79&gt;0,1,0)+(IF(T79&gt;0,1,0))))))</f>
        <v>4</v>
      </c>
      <c r="BI79" s="17">
        <f>SUM((IF(W79&gt;0,1,0)+(IF(X79&gt;0,1,0)+(IF(Y79&gt;0,1,0)+(IF(Z79&gt;0,1,0))))))</f>
        <v>4</v>
      </c>
      <c r="BJ79" s="17">
        <f>SUM((IF(AC79&gt;0,1,0)+(IF(AD79&gt;0,1,0)+(IF(AE79&gt;0,1,0)+(IF(AF79&gt;0,1,0))))))</f>
        <v>4</v>
      </c>
      <c r="BK79" s="17">
        <f>SUM((IF(AI79&gt;0,1,0)+(IF(AJ79&gt;0,1,0)+(IF(AK79&gt;0,1,0)+(IF(AL79&gt;0,1,0))))))</f>
        <v>4</v>
      </c>
      <c r="BL79" s="17">
        <f>SUM((IF(AO79&gt;0,1,0)+(IF(AP79&gt;0,1,0)+(IF(AQ79&gt;0,1,0)+(IF(AR79&gt;0,1,0))))))</f>
        <v>4</v>
      </c>
      <c r="BM79" s="17">
        <f>SUM((IF(AU79&gt;0,1,0)+(IF(AV79&gt;0,1,0)+(IF(AW79&gt;0,1,0)+(IF(AX79&gt;0,1,0))))))</f>
        <v>4</v>
      </c>
      <c r="BN79" s="17">
        <f>SUM((IF(BA79&gt;0,1,0)+(IF(BB79&gt;0,1,0)+(IF(BC79&gt;0,1,0)+(IF(BD79&gt;0,1,0))))))</f>
        <v>4</v>
      </c>
      <c r="BO79" s="17">
        <f>SUM(BF79:BN79)</f>
        <v>36</v>
      </c>
      <c r="BP79" s="17">
        <f t="shared" si="173"/>
        <v>15119</v>
      </c>
      <c r="BQ79" s="17">
        <f>BP79/BO79</f>
        <v>419.97222222222223</v>
      </c>
    </row>
    <row r="80" spans="1:69" ht="15.75" customHeight="1" x14ac:dyDescent="0.25">
      <c r="A80" s="33"/>
      <c r="B80" s="34" t="s">
        <v>32</v>
      </c>
      <c r="C80" s="43"/>
      <c r="D80" s="39"/>
      <c r="E80" s="37">
        <f t="shared" ref="E80:I81" si="174">IF($D$79&gt;0,IF(E78=E65,0.5,IF(E78&gt;E65,1,0)),0)</f>
        <v>1</v>
      </c>
      <c r="F80" s="37">
        <f t="shared" si="174"/>
        <v>1</v>
      </c>
      <c r="G80" s="37">
        <f t="shared" si="174"/>
        <v>1</v>
      </c>
      <c r="H80" s="37">
        <f t="shared" si="174"/>
        <v>1</v>
      </c>
      <c r="I80" s="38">
        <f t="shared" si="174"/>
        <v>1</v>
      </c>
      <c r="J80" s="39"/>
      <c r="K80" s="37">
        <f>IF($J$79&gt;0,IF(K78=K10,0.5,IF(K78&gt;K10,1,0)),0)</f>
        <v>0</v>
      </c>
      <c r="L80" s="37">
        <f t="shared" ref="L80:O81" si="175">IF($J$79&gt;0,IF(L78=L10,0.5,IF(L78&gt;L10,1,0)),0)</f>
        <v>0</v>
      </c>
      <c r="M80" s="37">
        <f t="shared" si="175"/>
        <v>0</v>
      </c>
      <c r="N80" s="37">
        <f t="shared" si="175"/>
        <v>0</v>
      </c>
      <c r="O80" s="37">
        <f t="shared" si="175"/>
        <v>0</v>
      </c>
      <c r="P80" s="39"/>
      <c r="Q80" s="37">
        <f t="shared" ref="Q80:U81" si="176">IF($P$79&gt;0,IF(Q78=Q91,0.5,IF(Q78&gt;Q91,1,0)),0)</f>
        <v>1</v>
      </c>
      <c r="R80" s="37">
        <f t="shared" si="176"/>
        <v>0</v>
      </c>
      <c r="S80" s="37">
        <f t="shared" si="176"/>
        <v>0</v>
      </c>
      <c r="T80" s="37">
        <f t="shared" si="176"/>
        <v>1</v>
      </c>
      <c r="U80" s="38">
        <f t="shared" si="176"/>
        <v>1</v>
      </c>
      <c r="V80" s="39"/>
      <c r="W80" s="37">
        <f>IF($V$79&gt;0,IF(W78=W104,0.5,IF(W78&gt;W104,1,0)),0)</f>
        <v>0</v>
      </c>
      <c r="X80" s="37">
        <f t="shared" ref="X80:AA81" si="177">IF($V$79&gt;0,IF(X78=X104,0.5,IF(X78&gt;X104,1,0)),0)</f>
        <v>0</v>
      </c>
      <c r="Y80" s="37">
        <f t="shared" si="177"/>
        <v>0</v>
      </c>
      <c r="Z80" s="37">
        <f t="shared" si="177"/>
        <v>1</v>
      </c>
      <c r="AA80" s="37">
        <f t="shared" si="177"/>
        <v>0</v>
      </c>
      <c r="AB80" s="39"/>
      <c r="AC80" s="37">
        <f>IF($AB$79&gt;0,IF(AC78=AC23,0.5,IF(AC78&gt;AC23,1,0)),0)</f>
        <v>1</v>
      </c>
      <c r="AD80" s="37">
        <f t="shared" ref="AD80:AG81" si="178">IF($AB$79&gt;0,IF(AD78=AD23,0.5,IF(AD78&gt;AD23,1,0)),0)</f>
        <v>1</v>
      </c>
      <c r="AE80" s="37">
        <f t="shared" si="178"/>
        <v>1</v>
      </c>
      <c r="AF80" s="37">
        <f t="shared" si="178"/>
        <v>1</v>
      </c>
      <c r="AG80" s="37">
        <f t="shared" si="178"/>
        <v>1</v>
      </c>
      <c r="AH80" s="39"/>
      <c r="AI80" s="37">
        <f>IF($AH$79&gt;0,IF(AI78=AI117,0.5,IF(AI78&gt;AI117,1,0)),0)</f>
        <v>0</v>
      </c>
      <c r="AJ80" s="37">
        <f t="shared" ref="AJ80:AM81" si="179">IF($AH$79&gt;0,IF(AJ78=AJ117,0.5,IF(AJ78&gt;AJ117,1,0)),0)</f>
        <v>1</v>
      </c>
      <c r="AK80" s="37">
        <f t="shared" si="179"/>
        <v>1</v>
      </c>
      <c r="AL80" s="37">
        <f t="shared" si="179"/>
        <v>1</v>
      </c>
      <c r="AM80" s="37">
        <f t="shared" si="179"/>
        <v>1</v>
      </c>
      <c r="AN80" s="39"/>
      <c r="AO80" s="37">
        <f>IF($AN$79&gt;0,IF(AO78=AO52,0.5,IF(AO78&gt;AO52,1,0)),0)</f>
        <v>0</v>
      </c>
      <c r="AP80" s="37">
        <f t="shared" ref="AP80:AS81" si="180">IF($AN$79&gt;0,IF(AP78=AP52,0.5,IF(AP78&gt;AP52,1,0)),0)</f>
        <v>1</v>
      </c>
      <c r="AQ80" s="37">
        <f t="shared" si="180"/>
        <v>1</v>
      </c>
      <c r="AR80" s="37">
        <f t="shared" si="180"/>
        <v>1</v>
      </c>
      <c r="AS80" s="37">
        <f t="shared" si="180"/>
        <v>1</v>
      </c>
      <c r="AT80" s="39"/>
      <c r="AU80" s="37">
        <f>IF($AT$79&gt;0,IF(AU78=AU130,0.5,IF(AU78&gt;AU130,1,0)),0)</f>
        <v>0</v>
      </c>
      <c r="AV80" s="37">
        <f t="shared" ref="AV80:AY81" si="181">IF($AT$79&gt;0,IF(AV78=AV130,0.5,IF(AV78&gt;AV130,1,0)),0)</f>
        <v>0</v>
      </c>
      <c r="AW80" s="37">
        <f t="shared" si="181"/>
        <v>0</v>
      </c>
      <c r="AX80" s="37">
        <f t="shared" si="181"/>
        <v>0</v>
      </c>
      <c r="AY80" s="37">
        <f t="shared" si="181"/>
        <v>0</v>
      </c>
      <c r="AZ80" s="39"/>
      <c r="BA80" s="37">
        <f>IF($AZ$79&gt;0,IF(BA78=BA36,0.5,IF(BA78&gt;BA36,1,0)),0)</f>
        <v>1</v>
      </c>
      <c r="BB80" s="37">
        <f t="shared" ref="BB80:BE80" si="182">IF($AZ$79&gt;0,IF(BB78=BB36,0.5,IF(BB78&gt;BB36,1,0)),0)</f>
        <v>1</v>
      </c>
      <c r="BC80" s="37">
        <f t="shared" si="182"/>
        <v>1</v>
      </c>
      <c r="BD80" s="37">
        <f t="shared" si="182"/>
        <v>1</v>
      </c>
      <c r="BE80" s="37">
        <f t="shared" si="182"/>
        <v>1</v>
      </c>
      <c r="BF80" s="52"/>
      <c r="BG80" s="19"/>
      <c r="BH80" s="19"/>
      <c r="BI80" s="19"/>
      <c r="BJ80" s="19"/>
      <c r="BK80" s="19"/>
      <c r="BL80" s="19"/>
      <c r="BM80" s="19"/>
      <c r="BN80" s="19"/>
      <c r="BO80" s="19"/>
      <c r="BP80" s="19"/>
      <c r="BQ80" s="19"/>
    </row>
    <row r="81" spans="1:69" ht="15.75" customHeight="1" x14ac:dyDescent="0.25">
      <c r="A81" s="33"/>
      <c r="B81" s="34" t="s">
        <v>33</v>
      </c>
      <c r="C81" s="43"/>
      <c r="D81" s="39"/>
      <c r="E81" s="37">
        <f t="shared" si="174"/>
        <v>1</v>
      </c>
      <c r="F81" s="37">
        <f t="shared" si="174"/>
        <v>1</v>
      </c>
      <c r="G81" s="37">
        <f t="shared" si="174"/>
        <v>1</v>
      </c>
      <c r="H81" s="37">
        <f t="shared" si="174"/>
        <v>0</v>
      </c>
      <c r="I81" s="38">
        <f t="shared" si="174"/>
        <v>1</v>
      </c>
      <c r="J81" s="39"/>
      <c r="K81" s="37">
        <f>IF($J$79&gt;0,IF(K79=K11,0.5,IF(K79&gt;K11,1,0)),0)</f>
        <v>0</v>
      </c>
      <c r="L81" s="37">
        <f t="shared" si="175"/>
        <v>0</v>
      </c>
      <c r="M81" s="37">
        <f t="shared" si="175"/>
        <v>1</v>
      </c>
      <c r="N81" s="37">
        <f t="shared" si="175"/>
        <v>0</v>
      </c>
      <c r="O81" s="37">
        <f t="shared" si="175"/>
        <v>0</v>
      </c>
      <c r="P81" s="39"/>
      <c r="Q81" s="37">
        <f t="shared" si="176"/>
        <v>1</v>
      </c>
      <c r="R81" s="37">
        <f t="shared" si="176"/>
        <v>1</v>
      </c>
      <c r="S81" s="37">
        <f t="shared" si="176"/>
        <v>0</v>
      </c>
      <c r="T81" s="37">
        <f t="shared" si="176"/>
        <v>1</v>
      </c>
      <c r="U81" s="38">
        <f t="shared" si="176"/>
        <v>1</v>
      </c>
      <c r="V81" s="39"/>
      <c r="W81" s="37">
        <f>IF($V$79&gt;0,IF(W79=W105,0.5,IF(W79&gt;W105,1,0)),0)</f>
        <v>0</v>
      </c>
      <c r="X81" s="37">
        <f t="shared" si="177"/>
        <v>0</v>
      </c>
      <c r="Y81" s="37">
        <f t="shared" si="177"/>
        <v>0</v>
      </c>
      <c r="Z81" s="37">
        <f t="shared" si="177"/>
        <v>1</v>
      </c>
      <c r="AA81" s="37">
        <f t="shared" si="177"/>
        <v>0</v>
      </c>
      <c r="AB81" s="39"/>
      <c r="AC81" s="37">
        <f>IF($AB$79&gt;0,IF(AC79=AC24,0.5,IF(AC79&gt;AC24,1,0)),0)</f>
        <v>1</v>
      </c>
      <c r="AD81" s="37">
        <f t="shared" si="178"/>
        <v>1</v>
      </c>
      <c r="AE81" s="37">
        <f t="shared" si="178"/>
        <v>1</v>
      </c>
      <c r="AF81" s="37">
        <f t="shared" si="178"/>
        <v>1</v>
      </c>
      <c r="AG81" s="37">
        <f t="shared" si="178"/>
        <v>1</v>
      </c>
      <c r="AH81" s="39"/>
      <c r="AI81" s="37">
        <f>IF($AH$79&gt;0,IF(AI79=AI118,0.5,IF(AI79&gt;AI118,1,0)),0)</f>
        <v>0</v>
      </c>
      <c r="AJ81" s="37">
        <f t="shared" si="179"/>
        <v>1</v>
      </c>
      <c r="AK81" s="37">
        <f t="shared" si="179"/>
        <v>1</v>
      </c>
      <c r="AL81" s="37">
        <f t="shared" si="179"/>
        <v>1</v>
      </c>
      <c r="AM81" s="37">
        <f t="shared" si="179"/>
        <v>1</v>
      </c>
      <c r="AN81" s="39"/>
      <c r="AO81" s="37">
        <f>IF($AN$79&gt;0,IF(AO79=AO53,0.5,IF(AO79&gt;AO53,1,0)),0)</f>
        <v>0</v>
      </c>
      <c r="AP81" s="37">
        <f t="shared" si="180"/>
        <v>1</v>
      </c>
      <c r="AQ81" s="37">
        <f t="shared" si="180"/>
        <v>0.5</v>
      </c>
      <c r="AR81" s="37">
        <f t="shared" si="180"/>
        <v>1</v>
      </c>
      <c r="AS81" s="37">
        <f t="shared" si="180"/>
        <v>1</v>
      </c>
      <c r="AT81" s="39"/>
      <c r="AU81" s="37">
        <f>IF($AT$79&gt;0,IF(AU79=AU131,0.5,IF(AU79&gt;AU131,1,0)),0)</f>
        <v>0</v>
      </c>
      <c r="AV81" s="37">
        <f t="shared" si="181"/>
        <v>0</v>
      </c>
      <c r="AW81" s="37">
        <f t="shared" si="181"/>
        <v>0</v>
      </c>
      <c r="AX81" s="37">
        <f t="shared" si="181"/>
        <v>0</v>
      </c>
      <c r="AY81" s="37">
        <f t="shared" si="181"/>
        <v>0</v>
      </c>
      <c r="AZ81" s="39"/>
      <c r="BA81" s="37">
        <f>IF($AZ$79&gt;0,IF(BA79=BA37,0.5,IF(BA79&gt;BA37,1,0)),0)</f>
        <v>1</v>
      </c>
      <c r="BB81" s="37">
        <f t="shared" ref="BB81:BE81" si="183">IF($AZ$79&gt;0,IF(BB79=BB37,0.5,IF(BB79&gt;BB37,1,0)),0)</f>
        <v>1</v>
      </c>
      <c r="BC81" s="37">
        <f t="shared" si="183"/>
        <v>0</v>
      </c>
      <c r="BD81" s="37">
        <f t="shared" si="183"/>
        <v>1</v>
      </c>
      <c r="BE81" s="37">
        <f t="shared" si="183"/>
        <v>1</v>
      </c>
      <c r="BF81" s="52"/>
      <c r="BG81" s="19"/>
      <c r="BH81" s="19"/>
      <c r="BI81" s="19"/>
      <c r="BJ81" s="19"/>
      <c r="BK81" s="19"/>
      <c r="BL81" s="19"/>
      <c r="BM81" s="19"/>
      <c r="BN81" s="19"/>
      <c r="BO81" s="19"/>
      <c r="BP81" s="19"/>
      <c r="BQ81" s="19"/>
    </row>
    <row r="82" spans="1:69" ht="14.25" customHeight="1" x14ac:dyDescent="0.25">
      <c r="A82" s="53"/>
      <c r="B82" s="54" t="s">
        <v>34</v>
      </c>
      <c r="C82" s="55"/>
      <c r="D82" s="56"/>
      <c r="E82" s="57"/>
      <c r="F82" s="57"/>
      <c r="G82" s="57"/>
      <c r="H82" s="57"/>
      <c r="I82" s="58">
        <f>SUM(E80+F80+G80+H80+I80+E81+F81+G81+H81+I81)</f>
        <v>9</v>
      </c>
      <c r="J82" s="56"/>
      <c r="K82" s="57"/>
      <c r="L82" s="57"/>
      <c r="M82" s="57"/>
      <c r="N82" s="57"/>
      <c r="O82" s="58">
        <f>SUM(K80+L80+M80+N80+O80+K81+L81+M81+N81+O81)</f>
        <v>1</v>
      </c>
      <c r="P82" s="56"/>
      <c r="Q82" s="57"/>
      <c r="R82" s="57"/>
      <c r="S82" s="57"/>
      <c r="T82" s="57"/>
      <c r="U82" s="58">
        <f>SUM(Q80+R80+S80+T80+U80+Q81+R81+S81+T81+U81)</f>
        <v>7</v>
      </c>
      <c r="V82" s="56"/>
      <c r="W82" s="57"/>
      <c r="X82" s="57"/>
      <c r="Y82" s="57"/>
      <c r="Z82" s="57"/>
      <c r="AA82" s="58">
        <f>SUM(W80+X80+Y80+Z80+AA80+W81+X81+Y81+Z81+AA81)</f>
        <v>2</v>
      </c>
      <c r="AB82" s="56"/>
      <c r="AC82" s="57"/>
      <c r="AD82" s="57"/>
      <c r="AE82" s="57"/>
      <c r="AF82" s="57"/>
      <c r="AG82" s="58">
        <f>SUM(AC80+AD80+AE80+AF80+AG80+AC81+AD81+AE81+AF81+AG81)</f>
        <v>10</v>
      </c>
      <c r="AH82" s="56"/>
      <c r="AI82" s="57"/>
      <c r="AJ82" s="57"/>
      <c r="AK82" s="57"/>
      <c r="AL82" s="57"/>
      <c r="AM82" s="58">
        <f>SUM(AI80+AJ80+AK80+AL80+AM80+AI81+AJ81+AK81+AL81+AM81)</f>
        <v>8</v>
      </c>
      <c r="AN82" s="56"/>
      <c r="AO82" s="57"/>
      <c r="AP82" s="57"/>
      <c r="AQ82" s="57"/>
      <c r="AR82" s="57"/>
      <c r="AS82" s="58">
        <f>SUM(AO80+AP80+AQ80+AR80+AS80+AO81+AP81+AQ81+AR81+AS81)</f>
        <v>7.5</v>
      </c>
      <c r="AT82" s="56"/>
      <c r="AU82" s="57"/>
      <c r="AV82" s="57"/>
      <c r="AW82" s="57"/>
      <c r="AX82" s="57"/>
      <c r="AY82" s="58">
        <f>SUM(AU80+AV80+AW80+AX80+AY80+AU81+AV81+AW81+AX81+AY81)</f>
        <v>0</v>
      </c>
      <c r="AZ82" s="56"/>
      <c r="BA82" s="57"/>
      <c r="BB82" s="57"/>
      <c r="BC82" s="57"/>
      <c r="BD82" s="57"/>
      <c r="BE82" s="58">
        <f>SUM(BA80+BB80+BC80+BD80+BE80+BA81+BB81+BC81+BD81+BE81)</f>
        <v>9</v>
      </c>
      <c r="BF82" s="59"/>
      <c r="BG82" s="60"/>
      <c r="BH82" s="60"/>
      <c r="BI82" s="60"/>
      <c r="BJ82" s="60"/>
      <c r="BK82" s="60"/>
      <c r="BL82" s="60"/>
      <c r="BM82" s="60"/>
      <c r="BN82" s="60"/>
      <c r="BO82" s="60"/>
      <c r="BP82" s="60"/>
      <c r="BQ82" s="60"/>
    </row>
    <row r="83" spans="1:69" ht="27" customHeight="1" x14ac:dyDescent="0.25">
      <c r="A83" s="27">
        <v>7</v>
      </c>
      <c r="B83" s="110" t="s">
        <v>68</v>
      </c>
      <c r="C83" s="112"/>
      <c r="D83" s="28" t="s">
        <v>24</v>
      </c>
      <c r="E83" s="29" t="s">
        <v>25</v>
      </c>
      <c r="F83" s="29" t="s">
        <v>26</v>
      </c>
      <c r="G83" s="29" t="s">
        <v>27</v>
      </c>
      <c r="H83" s="29" t="s">
        <v>28</v>
      </c>
      <c r="I83" s="30" t="s">
        <v>22</v>
      </c>
      <c r="J83" s="28" t="s">
        <v>24</v>
      </c>
      <c r="K83" s="29" t="s">
        <v>25</v>
      </c>
      <c r="L83" s="29" t="s">
        <v>26</v>
      </c>
      <c r="M83" s="29" t="s">
        <v>27</v>
      </c>
      <c r="N83" s="29" t="s">
        <v>28</v>
      </c>
      <c r="O83" s="30" t="s">
        <v>22</v>
      </c>
      <c r="P83" s="28" t="s">
        <v>24</v>
      </c>
      <c r="Q83" s="29" t="s">
        <v>25</v>
      </c>
      <c r="R83" s="29" t="s">
        <v>26</v>
      </c>
      <c r="S83" s="29" t="s">
        <v>27</v>
      </c>
      <c r="T83" s="29" t="s">
        <v>28</v>
      </c>
      <c r="U83" s="30" t="s">
        <v>22</v>
      </c>
      <c r="V83" s="28" t="s">
        <v>24</v>
      </c>
      <c r="W83" s="29" t="s">
        <v>25</v>
      </c>
      <c r="X83" s="29" t="s">
        <v>26</v>
      </c>
      <c r="Y83" s="29" t="s">
        <v>27</v>
      </c>
      <c r="Z83" s="29" t="s">
        <v>28</v>
      </c>
      <c r="AA83" s="30" t="s">
        <v>22</v>
      </c>
      <c r="AB83" s="28" t="s">
        <v>24</v>
      </c>
      <c r="AC83" s="29" t="s">
        <v>25</v>
      </c>
      <c r="AD83" s="29" t="s">
        <v>26</v>
      </c>
      <c r="AE83" s="29" t="s">
        <v>27</v>
      </c>
      <c r="AF83" s="29" t="s">
        <v>28</v>
      </c>
      <c r="AG83" s="30" t="s">
        <v>22</v>
      </c>
      <c r="AH83" s="28" t="s">
        <v>24</v>
      </c>
      <c r="AI83" s="29" t="s">
        <v>25</v>
      </c>
      <c r="AJ83" s="29" t="s">
        <v>26</v>
      </c>
      <c r="AK83" s="29" t="s">
        <v>27</v>
      </c>
      <c r="AL83" s="29" t="s">
        <v>28</v>
      </c>
      <c r="AM83" s="30" t="s">
        <v>22</v>
      </c>
      <c r="AN83" s="28" t="s">
        <v>24</v>
      </c>
      <c r="AO83" s="29" t="s">
        <v>25</v>
      </c>
      <c r="AP83" s="29" t="s">
        <v>26</v>
      </c>
      <c r="AQ83" s="29" t="s">
        <v>27</v>
      </c>
      <c r="AR83" s="29" t="s">
        <v>28</v>
      </c>
      <c r="AS83" s="30" t="s">
        <v>22</v>
      </c>
      <c r="AT83" s="28" t="s">
        <v>24</v>
      </c>
      <c r="AU83" s="29" t="s">
        <v>25</v>
      </c>
      <c r="AV83" s="29" t="s">
        <v>26</v>
      </c>
      <c r="AW83" s="29" t="s">
        <v>27</v>
      </c>
      <c r="AX83" s="29" t="s">
        <v>28</v>
      </c>
      <c r="AY83" s="30" t="s">
        <v>22</v>
      </c>
      <c r="AZ83" s="28" t="s">
        <v>24</v>
      </c>
      <c r="BA83" s="29" t="s">
        <v>25</v>
      </c>
      <c r="BB83" s="29" t="s">
        <v>26</v>
      </c>
      <c r="BC83" s="29" t="s">
        <v>27</v>
      </c>
      <c r="BD83" s="29" t="s">
        <v>28</v>
      </c>
      <c r="BE83" s="30" t="s">
        <v>22</v>
      </c>
      <c r="BF83" s="31"/>
      <c r="BG83" s="32"/>
      <c r="BH83" s="32"/>
      <c r="BI83" s="32"/>
      <c r="BJ83" s="32"/>
      <c r="BK83" s="32"/>
      <c r="BL83" s="32"/>
      <c r="BM83" s="32"/>
      <c r="BN83" s="32"/>
      <c r="BO83" s="32"/>
      <c r="BP83" s="32"/>
      <c r="BQ83" s="32"/>
    </row>
    <row r="84" spans="1:69" ht="15.75" customHeight="1" x14ac:dyDescent="0.25">
      <c r="A84" s="33"/>
      <c r="B84" s="99" t="s">
        <v>69</v>
      </c>
      <c r="C84" s="100" t="s">
        <v>70</v>
      </c>
      <c r="D84" s="36">
        <v>32</v>
      </c>
      <c r="E84" s="37">
        <v>149</v>
      </c>
      <c r="F84" s="37">
        <v>165</v>
      </c>
      <c r="G84" s="37">
        <v>187</v>
      </c>
      <c r="H84" s="37">
        <v>198</v>
      </c>
      <c r="I84" s="38">
        <f t="shared" ref="I84:I90" si="184">SUM(E84:H84)</f>
        <v>699</v>
      </c>
      <c r="J84" s="39">
        <v>32</v>
      </c>
      <c r="K84" s="40">
        <v>129</v>
      </c>
      <c r="L84" s="40">
        <v>146</v>
      </c>
      <c r="M84" s="40">
        <v>186</v>
      </c>
      <c r="N84" s="40">
        <v>109</v>
      </c>
      <c r="O84" s="38">
        <f t="shared" ref="O84:O90" si="185">SUM(K84:N84)</f>
        <v>570</v>
      </c>
      <c r="P84" s="39"/>
      <c r="Q84" s="40"/>
      <c r="R84" s="40"/>
      <c r="S84" s="40"/>
      <c r="T84" s="40"/>
      <c r="U84" s="38">
        <f t="shared" ref="U84:U90" si="186">SUM(Q84:T84)</f>
        <v>0</v>
      </c>
      <c r="V84" s="39">
        <v>43</v>
      </c>
      <c r="W84" s="40">
        <v>145</v>
      </c>
      <c r="X84" s="40">
        <v>167</v>
      </c>
      <c r="Y84" s="40">
        <v>177</v>
      </c>
      <c r="Z84" s="40">
        <v>166</v>
      </c>
      <c r="AA84" s="38">
        <f t="shared" ref="AA84:AA90" si="187">SUM(W84:Z84)</f>
        <v>655</v>
      </c>
      <c r="AB84" s="39"/>
      <c r="AC84" s="40"/>
      <c r="AD84" s="40"/>
      <c r="AE84" s="40"/>
      <c r="AF84" s="40"/>
      <c r="AG84" s="38">
        <f t="shared" ref="AG84:AG90" si="188">SUM(AC84:AF84)</f>
        <v>0</v>
      </c>
      <c r="AH84" s="39">
        <v>42</v>
      </c>
      <c r="AI84" s="40">
        <v>136</v>
      </c>
      <c r="AJ84" s="40">
        <v>141</v>
      </c>
      <c r="AK84" s="40">
        <v>168</v>
      </c>
      <c r="AL84" s="40">
        <v>152</v>
      </c>
      <c r="AM84" s="38">
        <f t="shared" ref="AM84:AM90" si="189">SUM(AI84:AL84)</f>
        <v>597</v>
      </c>
      <c r="AN84" s="39">
        <v>44</v>
      </c>
      <c r="AO84" s="40">
        <v>159</v>
      </c>
      <c r="AP84" s="40">
        <v>212</v>
      </c>
      <c r="AQ84" s="40">
        <v>162</v>
      </c>
      <c r="AR84" s="40">
        <v>127</v>
      </c>
      <c r="AS84" s="38">
        <f t="shared" ref="AS84:AS90" si="190">SUM(AO84:AR84)</f>
        <v>660</v>
      </c>
      <c r="AT84" s="39">
        <v>42</v>
      </c>
      <c r="AU84" s="40">
        <v>169</v>
      </c>
      <c r="AV84" s="40">
        <v>154</v>
      </c>
      <c r="AW84" s="40">
        <v>143</v>
      </c>
      <c r="AX84" s="40">
        <v>159</v>
      </c>
      <c r="AY84" s="38">
        <f t="shared" ref="AY84:AY90" si="191">SUM(AU84:AX84)</f>
        <v>625</v>
      </c>
      <c r="AZ84" s="39"/>
      <c r="BA84" s="40"/>
      <c r="BB84" s="40"/>
      <c r="BC84" s="40"/>
      <c r="BD84" s="40"/>
      <c r="BE84" s="38">
        <f t="shared" ref="BE84:BE90" si="192">SUM(BA84:BD84)</f>
        <v>0</v>
      </c>
      <c r="BF84" s="41">
        <f t="shared" ref="BF84:BF89" si="193">SUM((IF(E84&gt;0,1,0)+(IF(F84&gt;0,1,0)+(IF(G84&gt;0,1,0)+(IF(H84&gt;0,1,0))))))</f>
        <v>4</v>
      </c>
      <c r="BG84" s="17">
        <f t="shared" ref="BG84:BG89" si="194">SUM((IF(K84&gt;0,1,0)+(IF(L84&gt;0,1,0)+(IF(M84&gt;0,1,0)+(IF(N84&gt;0,1,0))))))</f>
        <v>4</v>
      </c>
      <c r="BH84" s="17">
        <f t="shared" ref="BH84:BH89" si="195">SUM((IF(Q84&gt;0,1,0)+(IF(R84&gt;0,1,0)+(IF(S84&gt;0,1,0)+(IF(T84&gt;0,1,0))))))</f>
        <v>0</v>
      </c>
      <c r="BI84" s="17">
        <f t="shared" ref="BI84:BI89" si="196">SUM((IF(W84&gt;0,1,0)+(IF(X84&gt;0,1,0)+(IF(Y84&gt;0,1,0)+(IF(Z84&gt;0,1,0))))))</f>
        <v>4</v>
      </c>
      <c r="BJ84" s="17">
        <f t="shared" ref="BJ84:BJ89" si="197">SUM((IF(AC84&gt;0,1,0)+(IF(AD84&gt;0,1,0)+(IF(AE84&gt;0,1,0)+(IF(AF84&gt;0,1,0))))))</f>
        <v>0</v>
      </c>
      <c r="BK84" s="17">
        <f t="shared" ref="BK84:BK89" si="198">SUM((IF(AI84&gt;0,1,0)+(IF(AJ84&gt;0,1,0)+(IF(AK84&gt;0,1,0)+(IF(AL84&gt;0,1,0))))))</f>
        <v>4</v>
      </c>
      <c r="BL84" s="17">
        <f t="shared" ref="BL84:BL89" si="199">SUM((IF(AO84&gt;0,1,0)+(IF(AP84&gt;0,1,0)+(IF(AQ84&gt;0,1,0)+(IF(AR84&gt;0,1,0))))))</f>
        <v>4</v>
      </c>
      <c r="BM84" s="17">
        <f t="shared" ref="BM84:BM89" si="200">SUM((IF(AU84&gt;0,1,0)+(IF(AV84&gt;0,1,0)+(IF(AW84&gt;0,1,0)+(IF(AX84&gt;0,1,0))))))</f>
        <v>4</v>
      </c>
      <c r="BN84" s="17">
        <f t="shared" ref="BN84:BN89" si="201">SUM((IF(BA84&gt;0,1,0)+(IF(BB84&gt;0,1,0)+(IF(BC84&gt;0,1,0)+(IF(BD84&gt;0,1,0))))))</f>
        <v>0</v>
      </c>
      <c r="BO84" s="17">
        <f t="shared" ref="BO84:BO89" si="202">SUM(BF84:BN84)</f>
        <v>24</v>
      </c>
      <c r="BP84" s="17">
        <f>I84+O84+U84+AA84+AG84+AM84+AS84+AY84+BE84</f>
        <v>3806</v>
      </c>
      <c r="BQ84" s="17">
        <f t="shared" ref="BQ84:BQ89" si="203">BP84/BO84</f>
        <v>158.58333333333334</v>
      </c>
    </row>
    <row r="85" spans="1:69" ht="15.75" customHeight="1" x14ac:dyDescent="0.25">
      <c r="A85" s="33"/>
      <c r="B85" s="99" t="s">
        <v>71</v>
      </c>
      <c r="C85" s="100" t="s">
        <v>72</v>
      </c>
      <c r="D85" s="36">
        <v>35</v>
      </c>
      <c r="E85" s="37">
        <v>167</v>
      </c>
      <c r="F85" s="37">
        <v>190</v>
      </c>
      <c r="G85" s="37">
        <v>154</v>
      </c>
      <c r="H85" s="37">
        <v>171</v>
      </c>
      <c r="I85" s="38">
        <f t="shared" si="184"/>
        <v>682</v>
      </c>
      <c r="J85" s="39"/>
      <c r="K85" s="40"/>
      <c r="L85" s="40"/>
      <c r="M85" s="40"/>
      <c r="N85" s="40"/>
      <c r="O85" s="38">
        <f t="shared" si="185"/>
        <v>0</v>
      </c>
      <c r="P85" s="39"/>
      <c r="Q85" s="40"/>
      <c r="R85" s="40"/>
      <c r="S85" s="40"/>
      <c r="T85" s="40"/>
      <c r="U85" s="38">
        <f t="shared" si="186"/>
        <v>0</v>
      </c>
      <c r="V85" s="39">
        <v>35</v>
      </c>
      <c r="W85" s="40">
        <v>138</v>
      </c>
      <c r="X85" s="40">
        <v>172</v>
      </c>
      <c r="Y85" s="40">
        <v>175</v>
      </c>
      <c r="Z85" s="40">
        <v>164</v>
      </c>
      <c r="AA85" s="38">
        <f t="shared" si="187"/>
        <v>649</v>
      </c>
      <c r="AB85" s="39">
        <v>37</v>
      </c>
      <c r="AC85" s="40">
        <v>146</v>
      </c>
      <c r="AD85" s="40">
        <v>151</v>
      </c>
      <c r="AE85" s="40">
        <v>143</v>
      </c>
      <c r="AF85" s="40">
        <v>156</v>
      </c>
      <c r="AG85" s="38">
        <f t="shared" si="188"/>
        <v>596</v>
      </c>
      <c r="AH85" s="39"/>
      <c r="AI85" s="40"/>
      <c r="AJ85" s="40"/>
      <c r="AK85" s="40"/>
      <c r="AL85" s="40"/>
      <c r="AM85" s="38">
        <f t="shared" si="189"/>
        <v>0</v>
      </c>
      <c r="AN85" s="39">
        <v>42</v>
      </c>
      <c r="AO85" s="40">
        <v>162</v>
      </c>
      <c r="AP85" s="40">
        <v>183</v>
      </c>
      <c r="AQ85" s="40">
        <v>148</v>
      </c>
      <c r="AR85" s="40">
        <v>150</v>
      </c>
      <c r="AS85" s="38">
        <f t="shared" si="190"/>
        <v>643</v>
      </c>
      <c r="AT85" s="39">
        <v>42</v>
      </c>
      <c r="AU85" s="40">
        <v>178</v>
      </c>
      <c r="AV85" s="40">
        <v>181</v>
      </c>
      <c r="AW85" s="40">
        <v>125</v>
      </c>
      <c r="AX85" s="40">
        <v>158</v>
      </c>
      <c r="AY85" s="38">
        <f t="shared" si="191"/>
        <v>642</v>
      </c>
      <c r="AZ85" s="39">
        <v>42</v>
      </c>
      <c r="BA85" s="40">
        <v>181</v>
      </c>
      <c r="BB85" s="40">
        <v>133</v>
      </c>
      <c r="BC85" s="40">
        <v>200</v>
      </c>
      <c r="BD85" s="40">
        <v>160</v>
      </c>
      <c r="BE85" s="38">
        <f t="shared" si="192"/>
        <v>674</v>
      </c>
      <c r="BF85" s="41">
        <f t="shared" si="193"/>
        <v>4</v>
      </c>
      <c r="BG85" s="17">
        <f t="shared" si="194"/>
        <v>0</v>
      </c>
      <c r="BH85" s="17">
        <f t="shared" si="195"/>
        <v>0</v>
      </c>
      <c r="BI85" s="17">
        <f t="shared" si="196"/>
        <v>4</v>
      </c>
      <c r="BJ85" s="17">
        <f t="shared" si="197"/>
        <v>4</v>
      </c>
      <c r="BK85" s="17">
        <f t="shared" si="198"/>
        <v>0</v>
      </c>
      <c r="BL85" s="17">
        <f t="shared" si="199"/>
        <v>4</v>
      </c>
      <c r="BM85" s="17">
        <f t="shared" si="200"/>
        <v>4</v>
      </c>
      <c r="BN85" s="17">
        <f t="shared" si="201"/>
        <v>4</v>
      </c>
      <c r="BO85" s="17">
        <f t="shared" si="202"/>
        <v>24</v>
      </c>
      <c r="BP85" s="17">
        <f t="shared" ref="BP85:BP92" si="204">I85+O85+U85+AA85+AG85+AM85+AS85+AY85+BE85</f>
        <v>3886</v>
      </c>
      <c r="BQ85" s="17">
        <f t="shared" si="203"/>
        <v>161.91666666666666</v>
      </c>
    </row>
    <row r="86" spans="1:69" ht="15.75" customHeight="1" x14ac:dyDescent="0.25">
      <c r="A86" s="33"/>
      <c r="B86" s="42" t="s">
        <v>90</v>
      </c>
      <c r="C86" s="43" t="s">
        <v>91</v>
      </c>
      <c r="D86" s="39"/>
      <c r="E86" s="40"/>
      <c r="F86" s="40"/>
      <c r="G86" s="40"/>
      <c r="H86" s="40"/>
      <c r="I86" s="38">
        <f t="shared" si="184"/>
        <v>0</v>
      </c>
      <c r="J86" s="39">
        <v>42</v>
      </c>
      <c r="K86" s="40">
        <v>193</v>
      </c>
      <c r="L86" s="40">
        <v>137</v>
      </c>
      <c r="M86" s="40">
        <v>131</v>
      </c>
      <c r="N86" s="40">
        <v>178</v>
      </c>
      <c r="O86" s="38">
        <f t="shared" si="185"/>
        <v>639</v>
      </c>
      <c r="P86" s="39"/>
      <c r="Q86" s="40"/>
      <c r="R86" s="40"/>
      <c r="S86" s="40"/>
      <c r="T86" s="40"/>
      <c r="U86" s="38">
        <f t="shared" si="186"/>
        <v>0</v>
      </c>
      <c r="V86" s="39"/>
      <c r="W86" s="40"/>
      <c r="X86" s="40"/>
      <c r="Y86" s="40"/>
      <c r="Z86" s="40"/>
      <c r="AA86" s="38">
        <f t="shared" si="187"/>
        <v>0</v>
      </c>
      <c r="AB86" s="39"/>
      <c r="AC86" s="40"/>
      <c r="AD86" s="40"/>
      <c r="AE86" s="40"/>
      <c r="AF86" s="40"/>
      <c r="AG86" s="38">
        <f t="shared" si="188"/>
        <v>0</v>
      </c>
      <c r="AH86" s="39"/>
      <c r="AI86" s="40"/>
      <c r="AJ86" s="40"/>
      <c r="AK86" s="40"/>
      <c r="AL86" s="40"/>
      <c r="AM86" s="38">
        <f t="shared" si="189"/>
        <v>0</v>
      </c>
      <c r="AN86" s="39"/>
      <c r="AO86" s="40"/>
      <c r="AP86" s="40"/>
      <c r="AQ86" s="40"/>
      <c r="AR86" s="40"/>
      <c r="AS86" s="38">
        <f t="shared" si="190"/>
        <v>0</v>
      </c>
      <c r="AT86" s="39"/>
      <c r="AU86" s="40"/>
      <c r="AV86" s="40"/>
      <c r="AW86" s="40"/>
      <c r="AX86" s="40"/>
      <c r="AY86" s="38">
        <f t="shared" si="191"/>
        <v>0</v>
      </c>
      <c r="AZ86" s="39"/>
      <c r="BA86" s="40"/>
      <c r="BB86" s="40"/>
      <c r="BC86" s="40"/>
      <c r="BD86" s="40"/>
      <c r="BE86" s="38">
        <f t="shared" si="192"/>
        <v>0</v>
      </c>
      <c r="BF86" s="41">
        <f t="shared" si="193"/>
        <v>0</v>
      </c>
      <c r="BG86" s="17">
        <f t="shared" si="194"/>
        <v>4</v>
      </c>
      <c r="BH86" s="17">
        <f t="shared" si="195"/>
        <v>0</v>
      </c>
      <c r="BI86" s="17">
        <f t="shared" si="196"/>
        <v>0</v>
      </c>
      <c r="BJ86" s="17">
        <f t="shared" si="197"/>
        <v>0</v>
      </c>
      <c r="BK86" s="17">
        <f t="shared" si="198"/>
        <v>0</v>
      </c>
      <c r="BL86" s="17">
        <f t="shared" si="199"/>
        <v>0</v>
      </c>
      <c r="BM86" s="17">
        <f t="shared" si="200"/>
        <v>0</v>
      </c>
      <c r="BN86" s="17">
        <f t="shared" si="201"/>
        <v>0</v>
      </c>
      <c r="BO86" s="17">
        <f t="shared" si="202"/>
        <v>4</v>
      </c>
      <c r="BP86" s="17">
        <f t="shared" si="204"/>
        <v>639</v>
      </c>
      <c r="BQ86" s="19">
        <f t="shared" si="203"/>
        <v>159.75</v>
      </c>
    </row>
    <row r="87" spans="1:69" ht="15.75" customHeight="1" x14ac:dyDescent="0.25">
      <c r="A87" s="33"/>
      <c r="B87" s="42" t="s">
        <v>104</v>
      </c>
      <c r="C87" s="43" t="s">
        <v>105</v>
      </c>
      <c r="D87" s="39"/>
      <c r="E87" s="40"/>
      <c r="F87" s="40"/>
      <c r="G87" s="40"/>
      <c r="H87" s="40"/>
      <c r="I87" s="38">
        <f t="shared" si="184"/>
        <v>0</v>
      </c>
      <c r="J87" s="39"/>
      <c r="K87" s="40"/>
      <c r="L87" s="40"/>
      <c r="M87" s="40"/>
      <c r="N87" s="40"/>
      <c r="O87" s="38">
        <f t="shared" si="185"/>
        <v>0</v>
      </c>
      <c r="P87" s="39">
        <v>35</v>
      </c>
      <c r="Q87" s="40">
        <v>160</v>
      </c>
      <c r="R87" s="40">
        <v>185</v>
      </c>
      <c r="S87" s="40">
        <v>174</v>
      </c>
      <c r="T87" s="40">
        <v>158</v>
      </c>
      <c r="U87" s="38">
        <f t="shared" si="186"/>
        <v>677</v>
      </c>
      <c r="V87" s="39"/>
      <c r="W87" s="40"/>
      <c r="X87" s="40"/>
      <c r="Y87" s="40"/>
      <c r="Z87" s="40"/>
      <c r="AA87" s="38">
        <f t="shared" si="187"/>
        <v>0</v>
      </c>
      <c r="AB87" s="39">
        <v>35</v>
      </c>
      <c r="AC87" s="40">
        <v>176</v>
      </c>
      <c r="AD87" s="40">
        <v>154</v>
      </c>
      <c r="AE87" s="40">
        <v>177</v>
      </c>
      <c r="AF87" s="40">
        <v>159</v>
      </c>
      <c r="AG87" s="38">
        <f t="shared" si="188"/>
        <v>666</v>
      </c>
      <c r="AH87" s="39">
        <v>37</v>
      </c>
      <c r="AI87" s="40">
        <v>177</v>
      </c>
      <c r="AJ87" s="40">
        <v>180</v>
      </c>
      <c r="AK87" s="40">
        <v>139</v>
      </c>
      <c r="AL87" s="40">
        <v>149</v>
      </c>
      <c r="AM87" s="38">
        <f t="shared" si="189"/>
        <v>645</v>
      </c>
      <c r="AN87" s="39"/>
      <c r="AO87" s="40"/>
      <c r="AP87" s="40"/>
      <c r="AQ87" s="40"/>
      <c r="AR87" s="40"/>
      <c r="AS87" s="38">
        <f t="shared" si="190"/>
        <v>0</v>
      </c>
      <c r="AT87" s="39"/>
      <c r="AU87" s="40"/>
      <c r="AV87" s="40"/>
      <c r="AW87" s="40"/>
      <c r="AX87" s="40"/>
      <c r="AY87" s="38">
        <f t="shared" si="191"/>
        <v>0</v>
      </c>
      <c r="AZ87" s="39">
        <v>38</v>
      </c>
      <c r="BA87" s="40">
        <v>158</v>
      </c>
      <c r="BB87" s="40">
        <v>193</v>
      </c>
      <c r="BC87" s="40">
        <v>211</v>
      </c>
      <c r="BD87" s="40">
        <v>168</v>
      </c>
      <c r="BE87" s="38">
        <f t="shared" si="192"/>
        <v>730</v>
      </c>
      <c r="BF87" s="41">
        <f t="shared" si="193"/>
        <v>0</v>
      </c>
      <c r="BG87" s="17">
        <f t="shared" si="194"/>
        <v>0</v>
      </c>
      <c r="BH87" s="17">
        <f t="shared" si="195"/>
        <v>4</v>
      </c>
      <c r="BI87" s="17">
        <f t="shared" si="196"/>
        <v>0</v>
      </c>
      <c r="BJ87" s="17">
        <f t="shared" si="197"/>
        <v>4</v>
      </c>
      <c r="BK87" s="17">
        <f t="shared" si="198"/>
        <v>4</v>
      </c>
      <c r="BL87" s="17">
        <f t="shared" si="199"/>
        <v>0</v>
      </c>
      <c r="BM87" s="17">
        <f t="shared" si="200"/>
        <v>0</v>
      </c>
      <c r="BN87" s="17">
        <f t="shared" si="201"/>
        <v>4</v>
      </c>
      <c r="BO87" s="17">
        <f t="shared" si="202"/>
        <v>16</v>
      </c>
      <c r="BP87" s="17">
        <f t="shared" si="204"/>
        <v>2718</v>
      </c>
      <c r="BQ87" s="19">
        <f t="shared" si="203"/>
        <v>169.875</v>
      </c>
    </row>
    <row r="88" spans="1:69" ht="15.75" customHeight="1" x14ac:dyDescent="0.25">
      <c r="A88" s="33"/>
      <c r="B88" s="42" t="s">
        <v>104</v>
      </c>
      <c r="C88" s="43" t="s">
        <v>106</v>
      </c>
      <c r="D88" s="39"/>
      <c r="E88" s="40"/>
      <c r="F88" s="40"/>
      <c r="G88" s="40"/>
      <c r="H88" s="40"/>
      <c r="I88" s="38">
        <f t="shared" si="184"/>
        <v>0</v>
      </c>
      <c r="J88" s="39"/>
      <c r="K88" s="40"/>
      <c r="L88" s="40"/>
      <c r="M88" s="40"/>
      <c r="N88" s="40"/>
      <c r="O88" s="38">
        <f t="shared" si="185"/>
        <v>0</v>
      </c>
      <c r="P88" s="39">
        <v>26</v>
      </c>
      <c r="Q88" s="40">
        <v>203</v>
      </c>
      <c r="R88" s="40">
        <v>180</v>
      </c>
      <c r="S88" s="40">
        <v>209</v>
      </c>
      <c r="T88" s="40">
        <v>138</v>
      </c>
      <c r="U88" s="38">
        <f t="shared" si="186"/>
        <v>730</v>
      </c>
      <c r="V88" s="39"/>
      <c r="W88" s="40"/>
      <c r="X88" s="40"/>
      <c r="Y88" s="40"/>
      <c r="Z88" s="40"/>
      <c r="AA88" s="38">
        <f t="shared" si="187"/>
        <v>0</v>
      </c>
      <c r="AB88" s="39"/>
      <c r="AC88" s="40"/>
      <c r="AD88" s="40"/>
      <c r="AE88" s="40"/>
      <c r="AF88" s="40"/>
      <c r="AG88" s="38">
        <f t="shared" si="188"/>
        <v>0</v>
      </c>
      <c r="AH88" s="39"/>
      <c r="AI88" s="40"/>
      <c r="AJ88" s="40"/>
      <c r="AK88" s="40"/>
      <c r="AL88" s="40"/>
      <c r="AM88" s="38">
        <f t="shared" si="189"/>
        <v>0</v>
      </c>
      <c r="AN88" s="39"/>
      <c r="AO88" s="40"/>
      <c r="AP88" s="40"/>
      <c r="AQ88" s="40"/>
      <c r="AR88" s="40"/>
      <c r="AS88" s="38">
        <f t="shared" si="190"/>
        <v>0</v>
      </c>
      <c r="AT88" s="39"/>
      <c r="AU88" s="40"/>
      <c r="AV88" s="40"/>
      <c r="AW88" s="40"/>
      <c r="AX88" s="40"/>
      <c r="AY88" s="38">
        <f t="shared" si="191"/>
        <v>0</v>
      </c>
      <c r="AZ88" s="39"/>
      <c r="BA88" s="40"/>
      <c r="BB88" s="40"/>
      <c r="BC88" s="40"/>
      <c r="BD88" s="40"/>
      <c r="BE88" s="38">
        <f t="shared" si="192"/>
        <v>0</v>
      </c>
      <c r="BF88" s="41">
        <f t="shared" si="193"/>
        <v>0</v>
      </c>
      <c r="BG88" s="17">
        <f t="shared" si="194"/>
        <v>0</v>
      </c>
      <c r="BH88" s="17">
        <f t="shared" si="195"/>
        <v>4</v>
      </c>
      <c r="BI88" s="17">
        <f t="shared" si="196"/>
        <v>0</v>
      </c>
      <c r="BJ88" s="17">
        <f t="shared" si="197"/>
        <v>0</v>
      </c>
      <c r="BK88" s="17">
        <f t="shared" si="198"/>
        <v>0</v>
      </c>
      <c r="BL88" s="17">
        <f t="shared" si="199"/>
        <v>0</v>
      </c>
      <c r="BM88" s="17">
        <f t="shared" si="200"/>
        <v>0</v>
      </c>
      <c r="BN88" s="17">
        <f t="shared" si="201"/>
        <v>0</v>
      </c>
      <c r="BO88" s="17">
        <f t="shared" si="202"/>
        <v>4</v>
      </c>
      <c r="BP88" s="17">
        <f t="shared" si="204"/>
        <v>730</v>
      </c>
      <c r="BQ88" s="19">
        <f t="shared" si="203"/>
        <v>182.5</v>
      </c>
    </row>
    <row r="89" spans="1:69" ht="15.75" x14ac:dyDescent="0.25">
      <c r="A89" s="33"/>
      <c r="B89" s="42">
        <v>6</v>
      </c>
      <c r="C89" s="43"/>
      <c r="D89" s="39"/>
      <c r="E89" s="40"/>
      <c r="F89" s="40"/>
      <c r="G89" s="40"/>
      <c r="H89" s="40"/>
      <c r="I89" s="38">
        <f t="shared" si="184"/>
        <v>0</v>
      </c>
      <c r="J89" s="39"/>
      <c r="K89" s="40"/>
      <c r="L89" s="40"/>
      <c r="M89" s="40"/>
      <c r="N89" s="40"/>
      <c r="O89" s="38">
        <f t="shared" si="185"/>
        <v>0</v>
      </c>
      <c r="P89" s="39"/>
      <c r="Q89" s="40"/>
      <c r="R89" s="40"/>
      <c r="S89" s="40"/>
      <c r="T89" s="40"/>
      <c r="U89" s="38">
        <f t="shared" si="186"/>
        <v>0</v>
      </c>
      <c r="V89" s="39"/>
      <c r="W89" s="40"/>
      <c r="X89" s="40"/>
      <c r="Y89" s="40"/>
      <c r="Z89" s="40"/>
      <c r="AA89" s="38">
        <f t="shared" si="187"/>
        <v>0</v>
      </c>
      <c r="AB89" s="39"/>
      <c r="AC89" s="40"/>
      <c r="AD89" s="40"/>
      <c r="AE89" s="40"/>
      <c r="AF89" s="40"/>
      <c r="AG89" s="38">
        <f t="shared" si="188"/>
        <v>0</v>
      </c>
      <c r="AH89" s="39"/>
      <c r="AI89" s="40"/>
      <c r="AJ89" s="40"/>
      <c r="AK89" s="40"/>
      <c r="AL89" s="40"/>
      <c r="AM89" s="38">
        <f t="shared" si="189"/>
        <v>0</v>
      </c>
      <c r="AN89" s="39"/>
      <c r="AO89" s="40"/>
      <c r="AP89" s="40"/>
      <c r="AQ89" s="40"/>
      <c r="AR89" s="40"/>
      <c r="AS89" s="38">
        <f t="shared" si="190"/>
        <v>0</v>
      </c>
      <c r="AT89" s="39"/>
      <c r="AU89" s="40"/>
      <c r="AV89" s="40"/>
      <c r="AW89" s="40"/>
      <c r="AX89" s="40"/>
      <c r="AY89" s="38">
        <f t="shared" si="191"/>
        <v>0</v>
      </c>
      <c r="AZ89" s="39"/>
      <c r="BA89" s="40"/>
      <c r="BB89" s="40"/>
      <c r="BC89" s="40"/>
      <c r="BD89" s="40"/>
      <c r="BE89" s="38">
        <f t="shared" si="192"/>
        <v>0</v>
      </c>
      <c r="BF89" s="41">
        <f t="shared" si="193"/>
        <v>0</v>
      </c>
      <c r="BG89" s="17">
        <f t="shared" si="194"/>
        <v>0</v>
      </c>
      <c r="BH89" s="17">
        <f t="shared" si="195"/>
        <v>0</v>
      </c>
      <c r="BI89" s="17">
        <f t="shared" si="196"/>
        <v>0</v>
      </c>
      <c r="BJ89" s="17">
        <f t="shared" si="197"/>
        <v>0</v>
      </c>
      <c r="BK89" s="17">
        <f t="shared" si="198"/>
        <v>0</v>
      </c>
      <c r="BL89" s="17">
        <f t="shared" si="199"/>
        <v>0</v>
      </c>
      <c r="BM89" s="17">
        <f t="shared" si="200"/>
        <v>0</v>
      </c>
      <c r="BN89" s="17">
        <f t="shared" si="201"/>
        <v>0</v>
      </c>
      <c r="BO89" s="17">
        <f t="shared" si="202"/>
        <v>0</v>
      </c>
      <c r="BP89" s="17">
        <f t="shared" si="204"/>
        <v>0</v>
      </c>
      <c r="BQ89" s="19" t="e">
        <f t="shared" si="203"/>
        <v>#DIV/0!</v>
      </c>
    </row>
    <row r="90" spans="1:69" ht="15.75" x14ac:dyDescent="0.25">
      <c r="A90" s="61"/>
      <c r="B90" s="62" t="s">
        <v>29</v>
      </c>
      <c r="C90" s="63"/>
      <c r="D90" s="64"/>
      <c r="E90" s="65">
        <v>16</v>
      </c>
      <c r="F90" s="65">
        <v>16</v>
      </c>
      <c r="G90" s="65">
        <v>16</v>
      </c>
      <c r="H90" s="65">
        <v>16</v>
      </c>
      <c r="I90" s="66">
        <f t="shared" si="184"/>
        <v>64</v>
      </c>
      <c r="J90" s="64"/>
      <c r="K90" s="65">
        <v>16</v>
      </c>
      <c r="L90" s="65">
        <v>16</v>
      </c>
      <c r="M90" s="65">
        <v>16</v>
      </c>
      <c r="N90" s="65">
        <v>16</v>
      </c>
      <c r="O90" s="66">
        <f t="shared" si="185"/>
        <v>64</v>
      </c>
      <c r="P90" s="64"/>
      <c r="Q90" s="65">
        <v>16</v>
      </c>
      <c r="R90" s="65">
        <v>16</v>
      </c>
      <c r="S90" s="65">
        <v>16</v>
      </c>
      <c r="T90" s="65">
        <v>16</v>
      </c>
      <c r="U90" s="66">
        <f t="shared" si="186"/>
        <v>64</v>
      </c>
      <c r="V90" s="64"/>
      <c r="W90" s="65">
        <v>16</v>
      </c>
      <c r="X90" s="65">
        <v>16</v>
      </c>
      <c r="Y90" s="65">
        <v>16</v>
      </c>
      <c r="Z90" s="65">
        <v>16</v>
      </c>
      <c r="AA90" s="66">
        <f t="shared" si="187"/>
        <v>64</v>
      </c>
      <c r="AB90" s="64"/>
      <c r="AC90" s="65">
        <v>16</v>
      </c>
      <c r="AD90" s="65">
        <v>16</v>
      </c>
      <c r="AE90" s="65">
        <v>16</v>
      </c>
      <c r="AF90" s="65">
        <v>16</v>
      </c>
      <c r="AG90" s="66">
        <f t="shared" si="188"/>
        <v>64</v>
      </c>
      <c r="AH90" s="64"/>
      <c r="AI90" s="65">
        <v>16</v>
      </c>
      <c r="AJ90" s="65">
        <v>16</v>
      </c>
      <c r="AK90" s="65">
        <v>16</v>
      </c>
      <c r="AL90" s="65">
        <v>16</v>
      </c>
      <c r="AM90" s="66">
        <f t="shared" si="189"/>
        <v>64</v>
      </c>
      <c r="AN90" s="64"/>
      <c r="AO90" s="65">
        <v>16</v>
      </c>
      <c r="AP90" s="65">
        <v>16</v>
      </c>
      <c r="AQ90" s="65">
        <v>16</v>
      </c>
      <c r="AR90" s="65">
        <v>16</v>
      </c>
      <c r="AS90" s="66">
        <f t="shared" si="190"/>
        <v>64</v>
      </c>
      <c r="AT90" s="64"/>
      <c r="AU90" s="65">
        <v>16</v>
      </c>
      <c r="AV90" s="65">
        <v>16</v>
      </c>
      <c r="AW90" s="65">
        <v>16</v>
      </c>
      <c r="AX90" s="65">
        <v>16</v>
      </c>
      <c r="AY90" s="66">
        <f t="shared" si="191"/>
        <v>64</v>
      </c>
      <c r="AZ90" s="64"/>
      <c r="BA90" s="65">
        <v>16</v>
      </c>
      <c r="BB90" s="65">
        <v>16</v>
      </c>
      <c r="BC90" s="65">
        <v>16</v>
      </c>
      <c r="BD90" s="65">
        <v>16</v>
      </c>
      <c r="BE90" s="66">
        <f t="shared" si="192"/>
        <v>64</v>
      </c>
      <c r="BF90" s="52"/>
      <c r="BG90" s="19"/>
      <c r="BH90" s="19"/>
      <c r="BI90" s="19"/>
      <c r="BJ90" s="19"/>
      <c r="BK90" s="19"/>
      <c r="BL90" s="19"/>
      <c r="BM90" s="19"/>
      <c r="BN90" s="19"/>
      <c r="BO90" s="19"/>
      <c r="BP90" s="17">
        <f t="shared" si="204"/>
        <v>576</v>
      </c>
      <c r="BQ90" s="19"/>
    </row>
    <row r="91" spans="1:69" ht="15.75" x14ac:dyDescent="0.25">
      <c r="A91" s="33"/>
      <c r="B91" s="34" t="s">
        <v>30</v>
      </c>
      <c r="C91" s="43"/>
      <c r="D91" s="39"/>
      <c r="E91" s="37">
        <f>SUM(E84:E90)</f>
        <v>332</v>
      </c>
      <c r="F91" s="37">
        <f>SUM(F84:F90)</f>
        <v>371</v>
      </c>
      <c r="G91" s="37">
        <f>SUM(G84:G90)</f>
        <v>357</v>
      </c>
      <c r="H91" s="37">
        <f>SUM(H84:H90)</f>
        <v>385</v>
      </c>
      <c r="I91" s="38">
        <f>SUM(I84:I90)</f>
        <v>1445</v>
      </c>
      <c r="J91" s="39"/>
      <c r="K91" s="37">
        <f>SUM(K84:K90)</f>
        <v>338</v>
      </c>
      <c r="L91" s="37">
        <f>SUM(L84:L90)</f>
        <v>299</v>
      </c>
      <c r="M91" s="37">
        <f>SUM(M84:M90)</f>
        <v>333</v>
      </c>
      <c r="N91" s="37">
        <f>SUM(N84:N90)</f>
        <v>303</v>
      </c>
      <c r="O91" s="38">
        <f>SUM(O84:O90)</f>
        <v>1273</v>
      </c>
      <c r="P91" s="39"/>
      <c r="Q91" s="37">
        <f>SUM(Q84:Q90)</f>
        <v>379</v>
      </c>
      <c r="R91" s="37">
        <f>SUM(R84:R90)</f>
        <v>381</v>
      </c>
      <c r="S91" s="37">
        <f>SUM(S84:S90)</f>
        <v>399</v>
      </c>
      <c r="T91" s="37">
        <f>SUM(T84:T90)</f>
        <v>312</v>
      </c>
      <c r="U91" s="38">
        <f>SUM(U84:U90)</f>
        <v>1471</v>
      </c>
      <c r="V91" s="39"/>
      <c r="W91" s="37">
        <f>SUM(W84:W90)</f>
        <v>299</v>
      </c>
      <c r="X91" s="37">
        <f>SUM(X84:X90)</f>
        <v>355</v>
      </c>
      <c r="Y91" s="37">
        <f>SUM(Y84:Y90)</f>
        <v>368</v>
      </c>
      <c r="Z91" s="37">
        <f>SUM(Z84:Z90)</f>
        <v>346</v>
      </c>
      <c r="AA91" s="38">
        <f>SUM(AA84:AA90)</f>
        <v>1368</v>
      </c>
      <c r="AB91" s="39"/>
      <c r="AC91" s="37">
        <f>SUM(AC84:AC90)</f>
        <v>338</v>
      </c>
      <c r="AD91" s="37">
        <f>SUM(AD84:AD90)</f>
        <v>321</v>
      </c>
      <c r="AE91" s="37">
        <f>SUM(AE84:AE90)</f>
        <v>336</v>
      </c>
      <c r="AF91" s="37">
        <f>SUM(AF84:AF90)</f>
        <v>331</v>
      </c>
      <c r="AG91" s="38">
        <f>SUM(AG84:AG90)</f>
        <v>1326</v>
      </c>
      <c r="AH91" s="39"/>
      <c r="AI91" s="37">
        <f>SUM(AI84:AI90)</f>
        <v>329</v>
      </c>
      <c r="AJ91" s="37">
        <f>SUM(AJ84:AJ90)</f>
        <v>337</v>
      </c>
      <c r="AK91" s="37">
        <f>SUM(AK84:AK90)</f>
        <v>323</v>
      </c>
      <c r="AL91" s="37">
        <f>SUM(AL84:AL90)</f>
        <v>317</v>
      </c>
      <c r="AM91" s="38">
        <f>SUM(AM84:AM90)</f>
        <v>1306</v>
      </c>
      <c r="AN91" s="39"/>
      <c r="AO91" s="37">
        <f>SUM(AO84:AO90)</f>
        <v>337</v>
      </c>
      <c r="AP91" s="37">
        <f>SUM(AP84:AP90)</f>
        <v>411</v>
      </c>
      <c r="AQ91" s="37">
        <f>SUM(AQ84:AQ90)</f>
        <v>326</v>
      </c>
      <c r="AR91" s="37">
        <f>SUM(AR84:AR90)</f>
        <v>293</v>
      </c>
      <c r="AS91" s="38">
        <f>SUM(AS84:AS90)</f>
        <v>1367</v>
      </c>
      <c r="AT91" s="39"/>
      <c r="AU91" s="37">
        <f>SUM(AU84:AU90)</f>
        <v>363</v>
      </c>
      <c r="AV91" s="37">
        <f>SUM(AV84:AV90)</f>
        <v>351</v>
      </c>
      <c r="AW91" s="37">
        <f>SUM(AW84:AW90)</f>
        <v>284</v>
      </c>
      <c r="AX91" s="37">
        <f>SUM(AX84:AX90)</f>
        <v>333</v>
      </c>
      <c r="AY91" s="38">
        <f>SUM(AY84:AY90)</f>
        <v>1331</v>
      </c>
      <c r="AZ91" s="39"/>
      <c r="BA91" s="37">
        <f>SUM(BA84:BA90)</f>
        <v>355</v>
      </c>
      <c r="BB91" s="37">
        <f>SUM(BB84:BB90)</f>
        <v>342</v>
      </c>
      <c r="BC91" s="37">
        <f>SUM(BC84:BC90)</f>
        <v>427</v>
      </c>
      <c r="BD91" s="37">
        <f>SUM(BD84:BD90)</f>
        <v>344</v>
      </c>
      <c r="BE91" s="38">
        <f>SUM(BE84:BE90)</f>
        <v>1468</v>
      </c>
      <c r="BF91" s="41">
        <f>SUM((IF(E91&gt;0,1,0)+(IF(F91&gt;0,1,0)+(IF(G91&gt;0,1,0)+(IF(H91&gt;0,1,0))))))</f>
        <v>4</v>
      </c>
      <c r="BG91" s="17">
        <f>SUM((IF(K91&gt;0,1,0)+(IF(L91&gt;0,1,0)+(IF(M91&gt;0,1,0)+(IF(N91&gt;0,1,0))))))</f>
        <v>4</v>
      </c>
      <c r="BH91" s="17">
        <f>SUM((IF(Q91&gt;0,1,0)+(IF(R91&gt;0,1,0)+(IF(S91&gt;0,1,0)+(IF(T91&gt;0,1,0))))))</f>
        <v>4</v>
      </c>
      <c r="BI91" s="17">
        <f>SUM((IF(W91&gt;0,1,0)+(IF(X91&gt;0,1,0)+(IF(Y91&gt;0,1,0)+(IF(Z91&gt;0,1,0))))))</f>
        <v>4</v>
      </c>
      <c r="BJ91" s="17">
        <f>SUM((IF(AC91&gt;0,1,0)+(IF(AD91&gt;0,1,0)+(IF(AE91&gt;0,1,0)+(IF(AF91&gt;0,1,0))))))</f>
        <v>4</v>
      </c>
      <c r="BK91" s="17">
        <f>SUM((IF(AI91&gt;0,1,0)+(IF(AJ91&gt;0,1,0)+(IF(AK91&gt;0,1,0)+(IF(AL91&gt;0,1,0))))))</f>
        <v>4</v>
      </c>
      <c r="BL91" s="17">
        <f>SUM((IF(AO91&gt;0,1,0)+(IF(AP91&gt;0,1,0)+(IF(AQ91&gt;0,1,0)+(IF(AR91&gt;0,1,0))))))</f>
        <v>4</v>
      </c>
      <c r="BM91" s="17">
        <f>SUM((IF(AU91&gt;0,1,0)+(IF(AV91&gt;0,1,0)+(IF(AW91&gt;0,1,0)+(IF(AX91&gt;0,1,0))))))</f>
        <v>4</v>
      </c>
      <c r="BN91" s="17">
        <f>SUM((IF(BA91&gt;0,1,0)+(IF(BB91&gt;0,1,0)+(IF(BC91&gt;0,1,0)+(IF(BD91&gt;0,1,0))))))</f>
        <v>4</v>
      </c>
      <c r="BO91" s="17">
        <f>SUM(BF91:BN91)</f>
        <v>36</v>
      </c>
      <c r="BP91" s="17">
        <f t="shared" si="204"/>
        <v>12355</v>
      </c>
      <c r="BQ91" s="17">
        <f>BP91/BO91</f>
        <v>343.19444444444446</v>
      </c>
    </row>
    <row r="92" spans="1:69" ht="15.75" customHeight="1" x14ac:dyDescent="0.25">
      <c r="A92" s="33"/>
      <c r="B92" s="34" t="s">
        <v>31</v>
      </c>
      <c r="C92" s="43"/>
      <c r="D92" s="36">
        <f>SUM(D84:D89)</f>
        <v>67</v>
      </c>
      <c r="E92" s="37">
        <f>E91+$D$92-E90</f>
        <v>383</v>
      </c>
      <c r="F92" s="37">
        <f>F91+$D$92-F90</f>
        <v>422</v>
      </c>
      <c r="G92" s="37">
        <f>G91+$D$92-G90</f>
        <v>408</v>
      </c>
      <c r="H92" s="37">
        <f>H91+$D$92-H90</f>
        <v>436</v>
      </c>
      <c r="I92" s="38">
        <f>E92+F92+G92+H92</f>
        <v>1649</v>
      </c>
      <c r="J92" s="36">
        <f>SUM(J84:J89)</f>
        <v>74</v>
      </c>
      <c r="K92" s="37">
        <f>K91+$J$92-K90</f>
        <v>396</v>
      </c>
      <c r="L92" s="37">
        <f>L91+$J$92-L90</f>
        <v>357</v>
      </c>
      <c r="M92" s="37">
        <f>M91+$J$92-M90</f>
        <v>391</v>
      </c>
      <c r="N92" s="37">
        <f>N91+$J$92-N90</f>
        <v>361</v>
      </c>
      <c r="O92" s="38">
        <f>K92+L92+M92+N92</f>
        <v>1505</v>
      </c>
      <c r="P92" s="36">
        <f>SUM(P84:P89)</f>
        <v>61</v>
      </c>
      <c r="Q92" s="37">
        <f>Q91+$P$92-Q90</f>
        <v>424</v>
      </c>
      <c r="R92" s="37">
        <f>R91+$P$92-R90</f>
        <v>426</v>
      </c>
      <c r="S92" s="37">
        <f>S91+$P$92-S90</f>
        <v>444</v>
      </c>
      <c r="T92" s="37">
        <f>T91+$P$92-T90</f>
        <v>357</v>
      </c>
      <c r="U92" s="38">
        <f>Q92+R92+S92+T92</f>
        <v>1651</v>
      </c>
      <c r="V92" s="36">
        <f>SUM(V84:V89)</f>
        <v>78</v>
      </c>
      <c r="W92" s="37">
        <f>W91+$V$92-W90</f>
        <v>361</v>
      </c>
      <c r="X92" s="37">
        <f>X91+$V$92-X90</f>
        <v>417</v>
      </c>
      <c r="Y92" s="37">
        <f>Y91+$V$92-Y90</f>
        <v>430</v>
      </c>
      <c r="Z92" s="37">
        <f>Z91+$V$92-Z90</f>
        <v>408</v>
      </c>
      <c r="AA92" s="38">
        <f>W92+X92+Y92+Z92</f>
        <v>1616</v>
      </c>
      <c r="AB92" s="36">
        <f>SUM(AB84:AB89)</f>
        <v>72</v>
      </c>
      <c r="AC92" s="37">
        <f>AC91+$AB$92-AC90</f>
        <v>394</v>
      </c>
      <c r="AD92" s="37">
        <f>AD91+$AB$92-AD90</f>
        <v>377</v>
      </c>
      <c r="AE92" s="37">
        <f>AE91+$AB$92-AE90</f>
        <v>392</v>
      </c>
      <c r="AF92" s="37">
        <f>AF91+$AB$92-AF90</f>
        <v>387</v>
      </c>
      <c r="AG92" s="38">
        <f>AC92+AD92+AE92+AF92</f>
        <v>1550</v>
      </c>
      <c r="AH92" s="36">
        <f>SUM(AH84:AH89)</f>
        <v>79</v>
      </c>
      <c r="AI92" s="37">
        <f>AI91+$AH$92-AI90</f>
        <v>392</v>
      </c>
      <c r="AJ92" s="37">
        <f>AJ91+$AH$92-AJ90</f>
        <v>400</v>
      </c>
      <c r="AK92" s="37">
        <f>AK91+$AH$92-AK90</f>
        <v>386</v>
      </c>
      <c r="AL92" s="37">
        <f>AL91+$AH$92-AL90</f>
        <v>380</v>
      </c>
      <c r="AM92" s="38">
        <f>AI92+AJ92+AK92+AL92</f>
        <v>1558</v>
      </c>
      <c r="AN92" s="36">
        <f>SUM(AN84:AN89)</f>
        <v>86</v>
      </c>
      <c r="AO92" s="37">
        <f>AO91+$AN$92-AO90</f>
        <v>407</v>
      </c>
      <c r="AP92" s="37">
        <f>AP91+$AN$92-AP90</f>
        <v>481</v>
      </c>
      <c r="AQ92" s="37">
        <f>AQ91+$AN$92-AQ90</f>
        <v>396</v>
      </c>
      <c r="AR92" s="37">
        <f>AR91+$AN$92-AR90</f>
        <v>363</v>
      </c>
      <c r="AS92" s="38">
        <f>AO92+AP92+AQ92+AR92</f>
        <v>1647</v>
      </c>
      <c r="AT92" s="36">
        <f>SUM(AT84:AT89)</f>
        <v>84</v>
      </c>
      <c r="AU92" s="37">
        <f>AU91+$AT$92-AU90</f>
        <v>431</v>
      </c>
      <c r="AV92" s="37">
        <f>AV91+$AT$92-AV90</f>
        <v>419</v>
      </c>
      <c r="AW92" s="37">
        <f>AW91+$AT$92-AW90</f>
        <v>352</v>
      </c>
      <c r="AX92" s="37">
        <f>AX91+$AT$92-AX90</f>
        <v>401</v>
      </c>
      <c r="AY92" s="38">
        <f>AU92+AV92+AW92+AX92</f>
        <v>1603</v>
      </c>
      <c r="AZ92" s="36">
        <f>SUM(AZ84:AZ89)</f>
        <v>80</v>
      </c>
      <c r="BA92" s="37">
        <f>BA91+$AZ$92-BA90</f>
        <v>419</v>
      </c>
      <c r="BB92" s="37">
        <f>BB91+$AZ$92-BB90</f>
        <v>406</v>
      </c>
      <c r="BC92" s="37">
        <f>BC91+$AZ$92-BC90</f>
        <v>491</v>
      </c>
      <c r="BD92" s="37">
        <f>BD91+$AZ$92-BD90</f>
        <v>408</v>
      </c>
      <c r="BE92" s="38">
        <f>BA92+BB92+BC92+BD92</f>
        <v>1724</v>
      </c>
      <c r="BF92" s="41">
        <f>SUM((IF(E92&gt;0,1,0)+(IF(F92&gt;0,1,0)+(IF(G92&gt;0,1,0)+(IF(H92&gt;0,1,0))))))</f>
        <v>4</v>
      </c>
      <c r="BG92" s="17">
        <f>SUM((IF(K92&gt;0,1,0)+(IF(L92&gt;0,1,0)+(IF(M92&gt;0,1,0)+(IF(N92&gt;0,1,0))))))</f>
        <v>4</v>
      </c>
      <c r="BH92" s="17">
        <f>SUM((IF(Q92&gt;0,1,0)+(IF(R92&gt;0,1,0)+(IF(S92&gt;0,1,0)+(IF(T92&gt;0,1,0))))))</f>
        <v>4</v>
      </c>
      <c r="BI92" s="17">
        <f>SUM((IF(W92&gt;0,1,0)+(IF(X92&gt;0,1,0)+(IF(Y92&gt;0,1,0)+(IF(Z92&gt;0,1,0))))))</f>
        <v>4</v>
      </c>
      <c r="BJ92" s="17">
        <f>SUM((IF(AC92&gt;0,1,0)+(IF(AD92&gt;0,1,0)+(IF(AE92&gt;0,1,0)+(IF(AF92&gt;0,1,0))))))</f>
        <v>4</v>
      </c>
      <c r="BK92" s="17">
        <f>SUM((IF(AI92&gt;0,1,0)+(IF(AJ92&gt;0,1,0)+(IF(AK92&gt;0,1,0)+(IF(AL92&gt;0,1,0))))))</f>
        <v>4</v>
      </c>
      <c r="BL92" s="17">
        <f>SUM((IF(AO92&gt;0,1,0)+(IF(AP92&gt;0,1,0)+(IF(AQ92&gt;0,1,0)+(IF(AR92&gt;0,1,0))))))</f>
        <v>4</v>
      </c>
      <c r="BM92" s="17">
        <f>SUM((IF(AU92&gt;0,1,0)+(IF(AV92&gt;0,1,0)+(IF(AW92&gt;0,1,0)+(IF(AX92&gt;0,1,0))))))</f>
        <v>4</v>
      </c>
      <c r="BN92" s="17">
        <f>SUM((IF(BA92&gt;0,1,0)+(IF(BB92&gt;0,1,0)+(IF(BC92&gt;0,1,0)+(IF(BD92&gt;0,1,0))))))</f>
        <v>4</v>
      </c>
      <c r="BO92" s="17">
        <f>SUM(BF92:BN92)</f>
        <v>36</v>
      </c>
      <c r="BP92" s="17">
        <f t="shared" si="204"/>
        <v>14503</v>
      </c>
      <c r="BQ92" s="17">
        <f>BP92/BO92</f>
        <v>402.86111111111109</v>
      </c>
    </row>
    <row r="93" spans="1:69" ht="15.75" customHeight="1" x14ac:dyDescent="0.25">
      <c r="A93" s="33"/>
      <c r="B93" s="34" t="s">
        <v>32</v>
      </c>
      <c r="C93" s="43"/>
      <c r="D93" s="39"/>
      <c r="E93" s="37">
        <f t="shared" ref="E93:I94" si="205">IF($D$92&gt;0,IF(E91=E104,0.5,IF(E91&gt;E104,1,0)),0)</f>
        <v>0</v>
      </c>
      <c r="F93" s="37">
        <f t="shared" si="205"/>
        <v>1</v>
      </c>
      <c r="G93" s="37">
        <f t="shared" si="205"/>
        <v>1</v>
      </c>
      <c r="H93" s="37">
        <f t="shared" si="205"/>
        <v>1</v>
      </c>
      <c r="I93" s="38">
        <f t="shared" si="205"/>
        <v>1</v>
      </c>
      <c r="J93" s="39"/>
      <c r="K93" s="37">
        <f>IF($J$92&gt;0,IF(K91=K36,0.5,IF(K91&gt;K36,1,0)),0)</f>
        <v>1</v>
      </c>
      <c r="L93" s="37">
        <f t="shared" ref="L93:O93" si="206">IF($J$92&gt;0,IF(L91=L36,0.5,IF(L91&gt;L36,1,0)),0)</f>
        <v>0</v>
      </c>
      <c r="M93" s="37">
        <f t="shared" si="206"/>
        <v>1</v>
      </c>
      <c r="N93" s="37">
        <f t="shared" si="206"/>
        <v>0</v>
      </c>
      <c r="O93" s="37">
        <f t="shared" si="206"/>
        <v>1</v>
      </c>
      <c r="P93" s="39"/>
      <c r="Q93" s="37">
        <f t="shared" ref="Q93:U94" si="207">IF($P$92&gt;0,IF(Q91=Q78,0.5,IF(Q91&gt;Q78,1,0)),0)</f>
        <v>0</v>
      </c>
      <c r="R93" s="37">
        <f t="shared" si="207"/>
        <v>1</v>
      </c>
      <c r="S93" s="37">
        <f t="shared" si="207"/>
        <v>1</v>
      </c>
      <c r="T93" s="37">
        <f t="shared" si="207"/>
        <v>0</v>
      </c>
      <c r="U93" s="38">
        <f t="shared" si="207"/>
        <v>0</v>
      </c>
      <c r="V93" s="39"/>
      <c r="W93" s="37">
        <f>IF($V$92&gt;0,IF(W91=W52,0.5,IF(W91&gt;W52,1,0)),0)</f>
        <v>0</v>
      </c>
      <c r="X93" s="37">
        <f t="shared" ref="X93:AA94" si="208">IF($V$92&gt;0,IF(X91=X52,0.5,IF(X91&gt;X52,1,0)),0)</f>
        <v>1</v>
      </c>
      <c r="Y93" s="37">
        <f t="shared" si="208"/>
        <v>0</v>
      </c>
      <c r="Z93" s="37">
        <f t="shared" si="208"/>
        <v>0.5</v>
      </c>
      <c r="AA93" s="37">
        <f t="shared" si="208"/>
        <v>0</v>
      </c>
      <c r="AB93" s="39"/>
      <c r="AC93" s="37">
        <f>IF($AB$92&gt;0,IF(AC91=AC130,0.5,IF(AC91&gt;AC130,1,0)),0)</f>
        <v>0</v>
      </c>
      <c r="AD93" s="37">
        <f t="shared" ref="AD93:AG94" si="209">IF($AB$92&gt;0,IF(AD91=AD130,0.5,IF(AD91&gt;AD130,1,0)),0)</f>
        <v>0</v>
      </c>
      <c r="AE93" s="37">
        <f t="shared" si="209"/>
        <v>0</v>
      </c>
      <c r="AF93" s="37">
        <f t="shared" si="209"/>
        <v>0</v>
      </c>
      <c r="AG93" s="37">
        <f t="shared" si="209"/>
        <v>0</v>
      </c>
      <c r="AH93" s="39"/>
      <c r="AI93" s="37">
        <f>IF($AH$92&gt;0,IF(AI91=AI23,0.5,IF(AI91&gt;AI23,1,0)),0)</f>
        <v>0</v>
      </c>
      <c r="AJ93" s="37">
        <f t="shared" ref="AJ93:AM94" si="210">IF($AH$92&gt;0,IF(AJ91=AJ23,0.5,IF(AJ91&gt;AJ23,1,0)),0)</f>
        <v>1</v>
      </c>
      <c r="AK93" s="37">
        <f t="shared" si="210"/>
        <v>1</v>
      </c>
      <c r="AL93" s="37">
        <f t="shared" si="210"/>
        <v>0</v>
      </c>
      <c r="AM93" s="37">
        <f t="shared" si="210"/>
        <v>0</v>
      </c>
      <c r="AN93" s="39"/>
      <c r="AO93" s="37">
        <f>IF($AN$92&gt;0,IF(AO91=AO117,0.5,IF(AO91&gt;AO117,1,0)),0)</f>
        <v>0</v>
      </c>
      <c r="AP93" s="37">
        <f t="shared" ref="AP93:AS94" si="211">IF($AN$92&gt;0,IF(AP91=AP117,0.5,IF(AP91&gt;AP117,1,0)),0)</f>
        <v>1</v>
      </c>
      <c r="AQ93" s="37">
        <f t="shared" si="211"/>
        <v>1</v>
      </c>
      <c r="AR93" s="37">
        <f t="shared" si="211"/>
        <v>0</v>
      </c>
      <c r="AS93" s="37">
        <f t="shared" si="211"/>
        <v>0</v>
      </c>
      <c r="AT93" s="39"/>
      <c r="AU93" s="37">
        <f>IF($AT$92&gt;0,IF(AU91=AU65,0.5,IF(AU91&gt;AU65,1,0)),0)</f>
        <v>1</v>
      </c>
      <c r="AV93" s="37">
        <f t="shared" ref="AV93:AY94" si="212">IF($AT$92&gt;0,IF(AV91=AV65,0.5,IF(AV91&gt;AV65,1,0)),0)</f>
        <v>1</v>
      </c>
      <c r="AW93" s="37">
        <f t="shared" si="212"/>
        <v>0</v>
      </c>
      <c r="AX93" s="37">
        <f t="shared" si="212"/>
        <v>1</v>
      </c>
      <c r="AY93" s="37">
        <f t="shared" si="212"/>
        <v>1</v>
      </c>
      <c r="AZ93" s="39"/>
      <c r="BA93" s="37">
        <f>IF($AZ$92&gt;0,IF(BA91=BA10,0.5,IF(BA91&gt;BA10,1,0)),0)</f>
        <v>0</v>
      </c>
      <c r="BB93" s="37">
        <f t="shared" ref="BB93:BE94" si="213">IF($AZ$92&gt;0,IF(BB91=BB10,0.5,IF(BB91&gt;BB10,1,0)),0)</f>
        <v>0</v>
      </c>
      <c r="BC93" s="37">
        <f t="shared" si="213"/>
        <v>0</v>
      </c>
      <c r="BD93" s="37">
        <f t="shared" si="213"/>
        <v>0</v>
      </c>
      <c r="BE93" s="37">
        <f t="shared" si="213"/>
        <v>0</v>
      </c>
      <c r="BF93" s="52"/>
      <c r="BG93" s="19"/>
      <c r="BH93" s="19"/>
      <c r="BI93" s="19"/>
      <c r="BJ93" s="19"/>
      <c r="BK93" s="19"/>
      <c r="BL93" s="19"/>
      <c r="BM93" s="19"/>
      <c r="BN93" s="19"/>
      <c r="BO93" s="19"/>
      <c r="BP93" s="19"/>
      <c r="BQ93" s="19"/>
    </row>
    <row r="94" spans="1:69" ht="15.75" customHeight="1" x14ac:dyDescent="0.25">
      <c r="A94" s="33"/>
      <c r="B94" s="34" t="s">
        <v>33</v>
      </c>
      <c r="C94" s="43"/>
      <c r="D94" s="39"/>
      <c r="E94" s="37">
        <f t="shared" si="205"/>
        <v>0</v>
      </c>
      <c r="F94" s="37">
        <f t="shared" si="205"/>
        <v>1</v>
      </c>
      <c r="G94" s="37">
        <f t="shared" si="205"/>
        <v>1</v>
      </c>
      <c r="H94" s="37">
        <f t="shared" si="205"/>
        <v>1</v>
      </c>
      <c r="I94" s="38">
        <f t="shared" si="205"/>
        <v>0</v>
      </c>
      <c r="J94" s="39"/>
      <c r="K94" s="37">
        <f>IF($J$92&gt;0,IF(K92=K37,0.5,IF(K92&gt;K37,1,0)),0)</f>
        <v>1</v>
      </c>
      <c r="L94" s="37">
        <f t="shared" ref="L94:O94" si="214">IF($J$92&gt;0,IF(L92=L37,0.5,IF(L92&gt;L37,1,0)),0)</f>
        <v>0</v>
      </c>
      <c r="M94" s="37">
        <f t="shared" si="214"/>
        <v>1</v>
      </c>
      <c r="N94" s="37">
        <f t="shared" si="214"/>
        <v>0</v>
      </c>
      <c r="O94" s="37">
        <f t="shared" si="214"/>
        <v>0</v>
      </c>
      <c r="P94" s="39"/>
      <c r="Q94" s="37">
        <f t="shared" si="207"/>
        <v>0</v>
      </c>
      <c r="R94" s="37">
        <f t="shared" si="207"/>
        <v>0</v>
      </c>
      <c r="S94" s="37">
        <f t="shared" si="207"/>
        <v>1</v>
      </c>
      <c r="T94" s="37">
        <f t="shared" si="207"/>
        <v>0</v>
      </c>
      <c r="U94" s="38">
        <f t="shared" si="207"/>
        <v>0</v>
      </c>
      <c r="V94" s="39"/>
      <c r="W94" s="37">
        <f>IF($V$92&gt;0,IF(W92=W53,0.5,IF(W92&gt;W53,1,0)),0)</f>
        <v>0</v>
      </c>
      <c r="X94" s="37">
        <f t="shared" si="208"/>
        <v>1</v>
      </c>
      <c r="Y94" s="37">
        <f t="shared" si="208"/>
        <v>0</v>
      </c>
      <c r="Z94" s="37">
        <f t="shared" si="208"/>
        <v>1</v>
      </c>
      <c r="AA94" s="37">
        <f t="shared" si="208"/>
        <v>0</v>
      </c>
      <c r="AB94" s="39"/>
      <c r="AC94" s="37">
        <f>IF($AB$92&gt;0,IF(AC92=AC131,0.5,IF(AC92&gt;AC131,1,0)),0)</f>
        <v>0</v>
      </c>
      <c r="AD94" s="37">
        <f t="shared" si="209"/>
        <v>0</v>
      </c>
      <c r="AE94" s="37">
        <f t="shared" si="209"/>
        <v>0</v>
      </c>
      <c r="AF94" s="37">
        <f t="shared" si="209"/>
        <v>0</v>
      </c>
      <c r="AG94" s="37">
        <f t="shared" si="209"/>
        <v>0</v>
      </c>
      <c r="AH94" s="39"/>
      <c r="AI94" s="37">
        <f>IF($AH$92&gt;0,IF(AI92=AI24,0.5,IF(AI92&gt;AI24,1,0)),0)</f>
        <v>0</v>
      </c>
      <c r="AJ94" s="37">
        <f t="shared" si="210"/>
        <v>1</v>
      </c>
      <c r="AK94" s="37">
        <f t="shared" si="210"/>
        <v>0</v>
      </c>
      <c r="AL94" s="37">
        <f t="shared" si="210"/>
        <v>0</v>
      </c>
      <c r="AM94" s="37">
        <f t="shared" si="210"/>
        <v>0</v>
      </c>
      <c r="AN94" s="39"/>
      <c r="AO94" s="37">
        <f>IF($AN$92&gt;0,IF(AO92=AO118,0.5,IF(AO92&gt;AO118,1,0)),0)</f>
        <v>0</v>
      </c>
      <c r="AP94" s="37">
        <f t="shared" si="211"/>
        <v>1</v>
      </c>
      <c r="AQ94" s="37">
        <f t="shared" si="211"/>
        <v>1</v>
      </c>
      <c r="AR94" s="37">
        <f t="shared" si="211"/>
        <v>0</v>
      </c>
      <c r="AS94" s="37">
        <f t="shared" si="211"/>
        <v>0</v>
      </c>
      <c r="AT94" s="39"/>
      <c r="AU94" s="37">
        <f>IF($AT$92&gt;0,IF(AU92=AU66,0.5,IF(AU92&gt;AU66,1,0)),0)</f>
        <v>1</v>
      </c>
      <c r="AV94" s="37">
        <f t="shared" si="212"/>
        <v>1</v>
      </c>
      <c r="AW94" s="37">
        <f t="shared" si="212"/>
        <v>0</v>
      </c>
      <c r="AX94" s="37">
        <f t="shared" si="212"/>
        <v>0</v>
      </c>
      <c r="AY94" s="37">
        <f t="shared" si="212"/>
        <v>1</v>
      </c>
      <c r="AZ94" s="39"/>
      <c r="BA94" s="37">
        <f>IF($AZ$92&gt;0,IF(BA92=BA11,0.5,IF(BA92&gt;BA11,1,0)),0)</f>
        <v>0</v>
      </c>
      <c r="BB94" s="37">
        <f t="shared" si="213"/>
        <v>0</v>
      </c>
      <c r="BC94" s="37">
        <f t="shared" si="213"/>
        <v>0</v>
      </c>
      <c r="BD94" s="37">
        <f t="shared" si="213"/>
        <v>0</v>
      </c>
      <c r="BE94" s="37">
        <f t="shared" si="213"/>
        <v>0</v>
      </c>
      <c r="BF94" s="52"/>
      <c r="BG94" s="19"/>
      <c r="BH94" s="19"/>
      <c r="BI94" s="19"/>
      <c r="BJ94" s="19"/>
      <c r="BK94" s="19"/>
      <c r="BL94" s="19"/>
      <c r="BM94" s="19"/>
      <c r="BN94" s="19"/>
      <c r="BO94" s="19"/>
      <c r="BP94" s="19"/>
      <c r="BQ94" s="19"/>
    </row>
    <row r="95" spans="1:69" ht="14.25" customHeight="1" x14ac:dyDescent="0.25">
      <c r="A95" s="53"/>
      <c r="B95" s="54" t="s">
        <v>34</v>
      </c>
      <c r="C95" s="55"/>
      <c r="D95" s="56"/>
      <c r="E95" s="57"/>
      <c r="F95" s="57"/>
      <c r="G95" s="57"/>
      <c r="H95" s="57"/>
      <c r="I95" s="58">
        <f>SUM(E93+F93+G93+H93+I93+E94+F94+G94+H94+I94)</f>
        <v>7</v>
      </c>
      <c r="J95" s="56"/>
      <c r="K95" s="57"/>
      <c r="L95" s="57"/>
      <c r="M95" s="57"/>
      <c r="N95" s="57"/>
      <c r="O95" s="58">
        <f>SUM(K93+L93+M93+N93+O93+K94+L94+M94+N94+O94)</f>
        <v>5</v>
      </c>
      <c r="P95" s="56"/>
      <c r="Q95" s="57"/>
      <c r="R95" s="57"/>
      <c r="S95" s="57"/>
      <c r="T95" s="57"/>
      <c r="U95" s="58">
        <f>SUM(Q93+R93+S93+T93+U93+Q94+R94+S94+T94+U94)</f>
        <v>3</v>
      </c>
      <c r="V95" s="56"/>
      <c r="W95" s="57"/>
      <c r="X95" s="57"/>
      <c r="Y95" s="57"/>
      <c r="Z95" s="57"/>
      <c r="AA95" s="58">
        <f>SUM(W93+X93+Y93+Z93+AA93+W94+X94+Y94+Z94+AA94)</f>
        <v>3.5</v>
      </c>
      <c r="AB95" s="56"/>
      <c r="AC95" s="57"/>
      <c r="AD95" s="57"/>
      <c r="AE95" s="57"/>
      <c r="AF95" s="57"/>
      <c r="AG95" s="58">
        <f>SUM(AC93+AD93+AE93+AF93+AG93+AC94+AD94+AE94+AF94+AG94)</f>
        <v>0</v>
      </c>
      <c r="AH95" s="56"/>
      <c r="AI95" s="57"/>
      <c r="AJ95" s="57"/>
      <c r="AK95" s="57"/>
      <c r="AL95" s="57"/>
      <c r="AM95" s="58">
        <f>SUM(AI93+AJ93+AK93+AL93+AM93+AI94+AJ94+AK94+AL94+AM94)</f>
        <v>3</v>
      </c>
      <c r="AN95" s="56"/>
      <c r="AO95" s="57"/>
      <c r="AP95" s="57"/>
      <c r="AQ95" s="57"/>
      <c r="AR95" s="57"/>
      <c r="AS95" s="58">
        <f>SUM(AO93+AP93+AQ93+AR93+AS93+AO94+AP94+AQ94+AR94+AS94)</f>
        <v>4</v>
      </c>
      <c r="AT95" s="56"/>
      <c r="AU95" s="57"/>
      <c r="AV95" s="57"/>
      <c r="AW95" s="57"/>
      <c r="AX95" s="57"/>
      <c r="AY95" s="58">
        <f>SUM(AU93+AV93+AW93+AX93+AY93+AU94+AV94+AW94+AX94+AY94)</f>
        <v>7</v>
      </c>
      <c r="AZ95" s="56"/>
      <c r="BA95" s="57"/>
      <c r="BB95" s="57"/>
      <c r="BC95" s="57"/>
      <c r="BD95" s="57"/>
      <c r="BE95" s="58">
        <f>SUM(BA93+BB93+BC93+BD93+BE93+BA94+BB94+BC94+BD94+BE94)</f>
        <v>0</v>
      </c>
      <c r="BF95" s="59"/>
      <c r="BG95" s="60"/>
      <c r="BH95" s="60"/>
      <c r="BI95" s="60"/>
      <c r="BJ95" s="60"/>
      <c r="BK95" s="60"/>
      <c r="BL95" s="60"/>
      <c r="BM95" s="60"/>
      <c r="BN95" s="60"/>
      <c r="BO95" s="60"/>
      <c r="BP95" s="60"/>
      <c r="BQ95" s="60"/>
    </row>
    <row r="96" spans="1:69" ht="27" customHeight="1" x14ac:dyDescent="0.25">
      <c r="A96" s="27">
        <v>8</v>
      </c>
      <c r="B96" s="110" t="s">
        <v>73</v>
      </c>
      <c r="C96" s="111"/>
      <c r="D96" s="28" t="s">
        <v>24</v>
      </c>
      <c r="E96" s="29" t="s">
        <v>25</v>
      </c>
      <c r="F96" s="29" t="s">
        <v>26</v>
      </c>
      <c r="G96" s="29" t="s">
        <v>27</v>
      </c>
      <c r="H96" s="29" t="s">
        <v>28</v>
      </c>
      <c r="I96" s="30" t="s">
        <v>22</v>
      </c>
      <c r="J96" s="28" t="s">
        <v>24</v>
      </c>
      <c r="K96" s="29" t="s">
        <v>25</v>
      </c>
      <c r="L96" s="29" t="s">
        <v>26</v>
      </c>
      <c r="M96" s="29" t="s">
        <v>27</v>
      </c>
      <c r="N96" s="29" t="s">
        <v>28</v>
      </c>
      <c r="O96" s="30" t="s">
        <v>22</v>
      </c>
      <c r="P96" s="28" t="s">
        <v>24</v>
      </c>
      <c r="Q96" s="29" t="s">
        <v>25</v>
      </c>
      <c r="R96" s="29" t="s">
        <v>26</v>
      </c>
      <c r="S96" s="29" t="s">
        <v>27</v>
      </c>
      <c r="T96" s="29" t="s">
        <v>28</v>
      </c>
      <c r="U96" s="30" t="s">
        <v>22</v>
      </c>
      <c r="V96" s="28" t="s">
        <v>24</v>
      </c>
      <c r="W96" s="29" t="s">
        <v>25</v>
      </c>
      <c r="X96" s="29" t="s">
        <v>26</v>
      </c>
      <c r="Y96" s="29" t="s">
        <v>27</v>
      </c>
      <c r="Z96" s="29" t="s">
        <v>28</v>
      </c>
      <c r="AA96" s="30" t="s">
        <v>22</v>
      </c>
      <c r="AB96" s="28" t="s">
        <v>24</v>
      </c>
      <c r="AC96" s="29" t="s">
        <v>25</v>
      </c>
      <c r="AD96" s="29" t="s">
        <v>26</v>
      </c>
      <c r="AE96" s="29" t="s">
        <v>27</v>
      </c>
      <c r="AF96" s="29" t="s">
        <v>28</v>
      </c>
      <c r="AG96" s="30" t="s">
        <v>22</v>
      </c>
      <c r="AH96" s="28" t="s">
        <v>24</v>
      </c>
      <c r="AI96" s="29" t="s">
        <v>25</v>
      </c>
      <c r="AJ96" s="29" t="s">
        <v>26</v>
      </c>
      <c r="AK96" s="29" t="s">
        <v>27</v>
      </c>
      <c r="AL96" s="29" t="s">
        <v>28</v>
      </c>
      <c r="AM96" s="30" t="s">
        <v>22</v>
      </c>
      <c r="AN96" s="28" t="s">
        <v>24</v>
      </c>
      <c r="AO96" s="29" t="s">
        <v>25</v>
      </c>
      <c r="AP96" s="29" t="s">
        <v>26</v>
      </c>
      <c r="AQ96" s="29" t="s">
        <v>27</v>
      </c>
      <c r="AR96" s="29" t="s">
        <v>28</v>
      </c>
      <c r="AS96" s="30" t="s">
        <v>22</v>
      </c>
      <c r="AT96" s="28" t="s">
        <v>24</v>
      </c>
      <c r="AU96" s="29" t="s">
        <v>25</v>
      </c>
      <c r="AV96" s="29" t="s">
        <v>26</v>
      </c>
      <c r="AW96" s="29" t="s">
        <v>27</v>
      </c>
      <c r="AX96" s="29" t="s">
        <v>28</v>
      </c>
      <c r="AY96" s="30" t="s">
        <v>22</v>
      </c>
      <c r="AZ96" s="28" t="s">
        <v>24</v>
      </c>
      <c r="BA96" s="29" t="s">
        <v>25</v>
      </c>
      <c r="BB96" s="29" t="s">
        <v>26</v>
      </c>
      <c r="BC96" s="29" t="s">
        <v>27</v>
      </c>
      <c r="BD96" s="29" t="s">
        <v>28</v>
      </c>
      <c r="BE96" s="30" t="s">
        <v>22</v>
      </c>
      <c r="BF96" s="31"/>
      <c r="BG96" s="32"/>
      <c r="BH96" s="32"/>
      <c r="BI96" s="32"/>
      <c r="BJ96" s="32"/>
      <c r="BK96" s="32"/>
      <c r="BL96" s="32"/>
      <c r="BM96" s="32"/>
      <c r="BN96" s="32"/>
      <c r="BO96" s="32"/>
      <c r="BP96" s="32"/>
      <c r="BQ96" s="32"/>
    </row>
    <row r="97" spans="1:69" ht="15.75" customHeight="1" x14ac:dyDescent="0.25">
      <c r="A97" s="33"/>
      <c r="B97" s="99" t="s">
        <v>74</v>
      </c>
      <c r="C97" s="100" t="s">
        <v>75</v>
      </c>
      <c r="D97" s="36">
        <v>35</v>
      </c>
      <c r="E97" s="37">
        <v>172</v>
      </c>
      <c r="F97" s="37">
        <v>171</v>
      </c>
      <c r="G97" s="37">
        <v>174</v>
      </c>
      <c r="H97" s="37">
        <v>163</v>
      </c>
      <c r="I97" s="38">
        <f t="shared" ref="I97:I103" si="215">SUM(E97:H97)</f>
        <v>680</v>
      </c>
      <c r="J97" s="39">
        <v>35</v>
      </c>
      <c r="K97" s="40">
        <v>155</v>
      </c>
      <c r="L97" s="40">
        <v>140</v>
      </c>
      <c r="M97" s="40">
        <v>167</v>
      </c>
      <c r="N97" s="40">
        <v>191</v>
      </c>
      <c r="O97" s="38">
        <f t="shared" ref="O97:O103" si="216">SUM(K97:N97)</f>
        <v>653</v>
      </c>
      <c r="P97" s="39"/>
      <c r="Q97" s="40"/>
      <c r="R97" s="40"/>
      <c r="S97" s="40"/>
      <c r="T97" s="40"/>
      <c r="U97" s="38">
        <f t="shared" ref="U97:U103" si="217">SUM(Q97:T97)</f>
        <v>0</v>
      </c>
      <c r="V97" s="39"/>
      <c r="W97" s="40"/>
      <c r="X97" s="40"/>
      <c r="Y97" s="40"/>
      <c r="Z97" s="40"/>
      <c r="AA97" s="38">
        <f t="shared" ref="AA97:AA103" si="218">SUM(W97:Z97)</f>
        <v>0</v>
      </c>
      <c r="AB97" s="39">
        <v>37</v>
      </c>
      <c r="AC97" s="40">
        <v>198</v>
      </c>
      <c r="AD97" s="40">
        <v>181</v>
      </c>
      <c r="AE97" s="40">
        <v>167</v>
      </c>
      <c r="AF97" s="40">
        <v>143</v>
      </c>
      <c r="AG97" s="38">
        <f t="shared" ref="AG97:AG103" si="219">SUM(AC97:AF97)</f>
        <v>689</v>
      </c>
      <c r="AH97" s="39">
        <v>36</v>
      </c>
      <c r="AI97" s="40">
        <v>158</v>
      </c>
      <c r="AJ97" s="40">
        <v>204</v>
      </c>
      <c r="AK97" s="40">
        <v>190</v>
      </c>
      <c r="AL97" s="40">
        <v>190</v>
      </c>
      <c r="AM97" s="38">
        <f t="shared" ref="AM97:AM103" si="220">SUM(AI97:AL97)</f>
        <v>742</v>
      </c>
      <c r="AN97" s="39"/>
      <c r="AO97" s="40"/>
      <c r="AP97" s="40"/>
      <c r="AQ97" s="40"/>
      <c r="AR97" s="40"/>
      <c r="AS97" s="38">
        <f t="shared" ref="AS97:AS103" si="221">SUM(AO97:AR97)</f>
        <v>0</v>
      </c>
      <c r="AT97" s="39">
        <v>33</v>
      </c>
      <c r="AU97" s="40">
        <v>159</v>
      </c>
      <c r="AV97" s="40">
        <v>154</v>
      </c>
      <c r="AW97" s="40">
        <v>152</v>
      </c>
      <c r="AX97" s="40">
        <v>178</v>
      </c>
      <c r="AY97" s="38">
        <f t="shared" ref="AY97:AY103" si="222">SUM(AU97:AX97)</f>
        <v>643</v>
      </c>
      <c r="AZ97" s="39">
        <v>35</v>
      </c>
      <c r="BA97" s="40">
        <v>200</v>
      </c>
      <c r="BB97" s="40">
        <v>170</v>
      </c>
      <c r="BC97" s="40">
        <v>193</v>
      </c>
      <c r="BD97" s="40">
        <v>180</v>
      </c>
      <c r="BE97" s="38">
        <f t="shared" ref="BE97:BE103" si="223">SUM(BA97:BD97)</f>
        <v>743</v>
      </c>
      <c r="BF97" s="41">
        <f t="shared" ref="BF97:BF102" si="224">SUM((IF(E97&gt;0,1,0)+(IF(F97&gt;0,1,0)+(IF(G97&gt;0,1,0)+(IF(H97&gt;0,1,0))))))</f>
        <v>4</v>
      </c>
      <c r="BG97" s="17">
        <f t="shared" ref="BG97:BG102" si="225">SUM((IF(K97&gt;0,1,0)+(IF(L97&gt;0,1,0)+(IF(M97&gt;0,1,0)+(IF(N97&gt;0,1,0))))))</f>
        <v>4</v>
      </c>
      <c r="BH97" s="17">
        <f t="shared" ref="BH97:BH102" si="226">SUM((IF(Q97&gt;0,1,0)+(IF(R97&gt;0,1,0)+(IF(S97&gt;0,1,0)+(IF(T97&gt;0,1,0))))))</f>
        <v>0</v>
      </c>
      <c r="BI97" s="17">
        <f t="shared" ref="BI97:BI102" si="227">SUM((IF(W97&gt;0,1,0)+(IF(X97&gt;0,1,0)+(IF(Y97&gt;0,1,0)+(IF(Z97&gt;0,1,0))))))</f>
        <v>0</v>
      </c>
      <c r="BJ97" s="17">
        <f t="shared" ref="BJ97:BJ102" si="228">SUM((IF(AC97&gt;0,1,0)+(IF(AD97&gt;0,1,0)+(IF(AE97&gt;0,1,0)+(IF(AF97&gt;0,1,0))))))</f>
        <v>4</v>
      </c>
      <c r="BK97" s="17">
        <f t="shared" ref="BK97:BK102" si="229">SUM((IF(AI97&gt;0,1,0)+(IF(AJ97&gt;0,1,0)+(IF(AK97&gt;0,1,0)+(IF(AL97&gt;0,1,0))))))</f>
        <v>4</v>
      </c>
      <c r="BL97" s="17">
        <f t="shared" ref="BL97:BL102" si="230">SUM((IF(AO97&gt;0,1,0)+(IF(AP97&gt;0,1,0)+(IF(AQ97&gt;0,1,0)+(IF(AR97&gt;0,1,0))))))</f>
        <v>0</v>
      </c>
      <c r="BM97" s="17">
        <f t="shared" ref="BM97:BM102" si="231">SUM((IF(AU97&gt;0,1,0)+(IF(AV97&gt;0,1,0)+(IF(AW97&gt;0,1,0)+(IF(AX97&gt;0,1,0))))))</f>
        <v>4</v>
      </c>
      <c r="BN97" s="17">
        <f t="shared" ref="BN97:BN102" si="232">SUM((IF(BA97&gt;0,1,0)+(IF(BB97&gt;0,1,0)+(IF(BC97&gt;0,1,0)+(IF(BD97&gt;0,1,0))))))</f>
        <v>4</v>
      </c>
      <c r="BO97" s="17">
        <f t="shared" ref="BO97:BO102" si="233">SUM(BF97:BN97)</f>
        <v>24</v>
      </c>
      <c r="BP97" s="17">
        <f>I97+O97+U97+AA97+AG97+AM97+AS97+AY97+BE97</f>
        <v>4150</v>
      </c>
      <c r="BQ97" s="17">
        <f t="shared" ref="BQ97:BQ102" si="234">BP97/BO97</f>
        <v>172.91666666666666</v>
      </c>
    </row>
    <row r="98" spans="1:69" ht="15.75" customHeight="1" x14ac:dyDescent="0.25">
      <c r="A98" s="33"/>
      <c r="B98" s="99" t="s">
        <v>76</v>
      </c>
      <c r="C98" s="100" t="s">
        <v>77</v>
      </c>
      <c r="D98" s="36">
        <v>26</v>
      </c>
      <c r="E98" s="37">
        <v>224</v>
      </c>
      <c r="F98" s="37">
        <v>180</v>
      </c>
      <c r="G98" s="37">
        <v>149</v>
      </c>
      <c r="H98" s="37">
        <v>177</v>
      </c>
      <c r="I98" s="38">
        <f t="shared" si="215"/>
        <v>730</v>
      </c>
      <c r="J98" s="39"/>
      <c r="K98" s="40"/>
      <c r="L98" s="40"/>
      <c r="M98" s="40"/>
      <c r="N98" s="40"/>
      <c r="O98" s="38">
        <f t="shared" si="216"/>
        <v>0</v>
      </c>
      <c r="P98" s="39"/>
      <c r="Q98" s="40"/>
      <c r="R98" s="40"/>
      <c r="S98" s="40"/>
      <c r="T98" s="40"/>
      <c r="U98" s="38">
        <f t="shared" si="217"/>
        <v>0</v>
      </c>
      <c r="V98" s="39">
        <v>26</v>
      </c>
      <c r="W98" s="40">
        <v>158</v>
      </c>
      <c r="X98" s="40">
        <v>205</v>
      </c>
      <c r="Y98" s="40">
        <v>195</v>
      </c>
      <c r="Z98" s="40">
        <v>206</v>
      </c>
      <c r="AA98" s="38">
        <f t="shared" si="218"/>
        <v>764</v>
      </c>
      <c r="AB98" s="39"/>
      <c r="AC98" s="40"/>
      <c r="AD98" s="40"/>
      <c r="AE98" s="40"/>
      <c r="AF98" s="40"/>
      <c r="AG98" s="38">
        <f t="shared" si="219"/>
        <v>0</v>
      </c>
      <c r="AH98" s="39"/>
      <c r="AI98" s="40"/>
      <c r="AJ98" s="40"/>
      <c r="AK98" s="40"/>
      <c r="AL98" s="40"/>
      <c r="AM98" s="38">
        <f t="shared" si="220"/>
        <v>0</v>
      </c>
      <c r="AN98" s="39"/>
      <c r="AO98" s="40"/>
      <c r="AP98" s="40"/>
      <c r="AQ98" s="40"/>
      <c r="AR98" s="40"/>
      <c r="AS98" s="38">
        <f t="shared" si="221"/>
        <v>0</v>
      </c>
      <c r="AT98" s="39"/>
      <c r="AU98" s="40"/>
      <c r="AV98" s="40"/>
      <c r="AW98" s="40"/>
      <c r="AX98" s="40"/>
      <c r="AY98" s="38">
        <f t="shared" si="222"/>
        <v>0</v>
      </c>
      <c r="AZ98" s="39"/>
      <c r="BA98" s="40"/>
      <c r="BB98" s="40"/>
      <c r="BC98" s="40"/>
      <c r="BD98" s="40"/>
      <c r="BE98" s="38">
        <f t="shared" si="223"/>
        <v>0</v>
      </c>
      <c r="BF98" s="41">
        <f t="shared" si="224"/>
        <v>4</v>
      </c>
      <c r="BG98" s="17">
        <f t="shared" si="225"/>
        <v>0</v>
      </c>
      <c r="BH98" s="17">
        <f t="shared" si="226"/>
        <v>0</v>
      </c>
      <c r="BI98" s="17">
        <f t="shared" si="227"/>
        <v>4</v>
      </c>
      <c r="BJ98" s="17">
        <f t="shared" si="228"/>
        <v>0</v>
      </c>
      <c r="BK98" s="17">
        <f t="shared" si="229"/>
        <v>0</v>
      </c>
      <c r="BL98" s="17">
        <f t="shared" si="230"/>
        <v>0</v>
      </c>
      <c r="BM98" s="17">
        <f t="shared" si="231"/>
        <v>0</v>
      </c>
      <c r="BN98" s="17">
        <f t="shared" si="232"/>
        <v>0</v>
      </c>
      <c r="BO98" s="17">
        <f t="shared" si="233"/>
        <v>8</v>
      </c>
      <c r="BP98" s="17">
        <f t="shared" ref="BP98:BP105" si="235">I98+O98+U98+AA98+AG98+AM98+AS98+AY98+BE98</f>
        <v>1494</v>
      </c>
      <c r="BQ98" s="17">
        <f t="shared" si="234"/>
        <v>186.75</v>
      </c>
    </row>
    <row r="99" spans="1:69" ht="15.75" customHeight="1" x14ac:dyDescent="0.25">
      <c r="A99" s="33"/>
      <c r="B99" s="102" t="s">
        <v>98</v>
      </c>
      <c r="C99" s="103" t="s">
        <v>99</v>
      </c>
      <c r="D99" s="39"/>
      <c r="E99" s="40"/>
      <c r="F99" s="40"/>
      <c r="G99" s="40"/>
      <c r="H99" s="40"/>
      <c r="I99" s="38">
        <f t="shared" si="215"/>
        <v>0</v>
      </c>
      <c r="J99" s="39">
        <v>11</v>
      </c>
      <c r="K99" s="40">
        <v>191</v>
      </c>
      <c r="L99" s="40">
        <v>234</v>
      </c>
      <c r="M99" s="40">
        <v>220</v>
      </c>
      <c r="N99" s="40">
        <v>172</v>
      </c>
      <c r="O99" s="38">
        <f t="shared" si="216"/>
        <v>817</v>
      </c>
      <c r="P99" s="39">
        <v>11</v>
      </c>
      <c r="Q99" s="40">
        <v>183</v>
      </c>
      <c r="R99" s="40">
        <v>222</v>
      </c>
      <c r="S99" s="40">
        <v>204</v>
      </c>
      <c r="T99" s="40">
        <v>255</v>
      </c>
      <c r="U99" s="38">
        <f t="shared" si="217"/>
        <v>864</v>
      </c>
      <c r="V99" s="39"/>
      <c r="W99" s="40"/>
      <c r="X99" s="40"/>
      <c r="Y99" s="40"/>
      <c r="Z99" s="40"/>
      <c r="AA99" s="38">
        <f t="shared" si="218"/>
        <v>0</v>
      </c>
      <c r="AB99" s="39">
        <v>7</v>
      </c>
      <c r="AC99" s="40">
        <v>167</v>
      </c>
      <c r="AD99" s="40">
        <v>224</v>
      </c>
      <c r="AE99" s="40">
        <v>192</v>
      </c>
      <c r="AF99" s="40">
        <v>228</v>
      </c>
      <c r="AG99" s="38">
        <f t="shared" si="219"/>
        <v>811</v>
      </c>
      <c r="AH99" s="39"/>
      <c r="AI99" s="40"/>
      <c r="AJ99" s="40"/>
      <c r="AK99" s="40"/>
      <c r="AL99" s="40"/>
      <c r="AM99" s="38">
        <f t="shared" si="220"/>
        <v>0</v>
      </c>
      <c r="AN99" s="39">
        <v>9</v>
      </c>
      <c r="AO99" s="40">
        <v>169</v>
      </c>
      <c r="AP99" s="40">
        <v>217</v>
      </c>
      <c r="AQ99" s="40">
        <v>203</v>
      </c>
      <c r="AR99" s="40">
        <v>227</v>
      </c>
      <c r="AS99" s="38">
        <f t="shared" si="221"/>
        <v>816</v>
      </c>
      <c r="AT99" s="39">
        <v>9</v>
      </c>
      <c r="AU99" s="40">
        <v>197</v>
      </c>
      <c r="AV99" s="40">
        <v>199</v>
      </c>
      <c r="AW99" s="40">
        <v>190</v>
      </c>
      <c r="AX99" s="40">
        <v>192</v>
      </c>
      <c r="AY99" s="38">
        <f t="shared" si="222"/>
        <v>778</v>
      </c>
      <c r="AZ99" s="39"/>
      <c r="BA99" s="40"/>
      <c r="BB99" s="40"/>
      <c r="BC99" s="40"/>
      <c r="BD99" s="40"/>
      <c r="BE99" s="38">
        <f t="shared" si="223"/>
        <v>0</v>
      </c>
      <c r="BF99" s="41">
        <f t="shared" si="224"/>
        <v>0</v>
      </c>
      <c r="BG99" s="17">
        <f t="shared" si="225"/>
        <v>4</v>
      </c>
      <c r="BH99" s="17">
        <f t="shared" si="226"/>
        <v>4</v>
      </c>
      <c r="BI99" s="17">
        <f t="shared" si="227"/>
        <v>0</v>
      </c>
      <c r="BJ99" s="17">
        <f t="shared" si="228"/>
        <v>4</v>
      </c>
      <c r="BK99" s="17">
        <f t="shared" si="229"/>
        <v>0</v>
      </c>
      <c r="BL99" s="17">
        <f t="shared" si="230"/>
        <v>4</v>
      </c>
      <c r="BM99" s="17">
        <f t="shared" si="231"/>
        <v>4</v>
      </c>
      <c r="BN99" s="17">
        <f t="shared" si="232"/>
        <v>0</v>
      </c>
      <c r="BO99" s="17">
        <f t="shared" si="233"/>
        <v>20</v>
      </c>
      <c r="BP99" s="17">
        <f t="shared" si="235"/>
        <v>4086</v>
      </c>
      <c r="BQ99" s="19">
        <f t="shared" si="234"/>
        <v>204.3</v>
      </c>
    </row>
    <row r="100" spans="1:69" ht="15.75" customHeight="1" x14ac:dyDescent="0.25">
      <c r="A100" s="33"/>
      <c r="B100" s="42" t="s">
        <v>102</v>
      </c>
      <c r="C100" s="43" t="s">
        <v>103</v>
      </c>
      <c r="D100" s="39"/>
      <c r="E100" s="40"/>
      <c r="F100" s="40"/>
      <c r="G100" s="40"/>
      <c r="H100" s="40"/>
      <c r="I100" s="38">
        <f t="shared" si="215"/>
        <v>0</v>
      </c>
      <c r="J100" s="39"/>
      <c r="K100" s="40"/>
      <c r="L100" s="40"/>
      <c r="M100" s="40"/>
      <c r="N100" s="40"/>
      <c r="O100" s="38">
        <f t="shared" si="216"/>
        <v>0</v>
      </c>
      <c r="P100" s="39">
        <v>34</v>
      </c>
      <c r="Q100" s="40">
        <v>183</v>
      </c>
      <c r="R100" s="40">
        <v>154</v>
      </c>
      <c r="S100" s="40">
        <v>159</v>
      </c>
      <c r="T100" s="40">
        <v>191</v>
      </c>
      <c r="U100" s="38">
        <f t="shared" si="217"/>
        <v>687</v>
      </c>
      <c r="V100" s="39">
        <v>34</v>
      </c>
      <c r="W100" s="40">
        <v>180</v>
      </c>
      <c r="X100" s="40">
        <v>170</v>
      </c>
      <c r="Y100" s="40">
        <v>188</v>
      </c>
      <c r="Z100" s="40">
        <v>157</v>
      </c>
      <c r="AA100" s="38">
        <f t="shared" si="218"/>
        <v>695</v>
      </c>
      <c r="AB100" s="39"/>
      <c r="AC100" s="40"/>
      <c r="AD100" s="40"/>
      <c r="AE100" s="40"/>
      <c r="AF100" s="40"/>
      <c r="AG100" s="38">
        <f t="shared" si="219"/>
        <v>0</v>
      </c>
      <c r="AH100" s="39">
        <v>33</v>
      </c>
      <c r="AI100" s="40">
        <v>159</v>
      </c>
      <c r="AJ100" s="40">
        <v>176</v>
      </c>
      <c r="AK100" s="40">
        <v>183</v>
      </c>
      <c r="AL100" s="40">
        <v>148</v>
      </c>
      <c r="AM100" s="38">
        <f t="shared" si="220"/>
        <v>666</v>
      </c>
      <c r="AN100" s="39">
        <v>35</v>
      </c>
      <c r="AO100" s="40">
        <v>152</v>
      </c>
      <c r="AP100" s="40">
        <v>221</v>
      </c>
      <c r="AQ100" s="40">
        <v>185</v>
      </c>
      <c r="AR100" s="40">
        <v>159</v>
      </c>
      <c r="AS100" s="38">
        <f t="shared" si="221"/>
        <v>717</v>
      </c>
      <c r="AT100" s="39"/>
      <c r="AU100" s="40"/>
      <c r="AV100" s="40"/>
      <c r="AW100" s="40"/>
      <c r="AX100" s="40"/>
      <c r="AY100" s="38">
        <f t="shared" si="222"/>
        <v>0</v>
      </c>
      <c r="AZ100" s="39">
        <v>33</v>
      </c>
      <c r="BA100" s="40">
        <v>197</v>
      </c>
      <c r="BB100" s="40">
        <v>151</v>
      </c>
      <c r="BC100" s="40">
        <v>164</v>
      </c>
      <c r="BD100" s="40">
        <v>151</v>
      </c>
      <c r="BE100" s="38">
        <f t="shared" si="223"/>
        <v>663</v>
      </c>
      <c r="BF100" s="41">
        <f t="shared" si="224"/>
        <v>0</v>
      </c>
      <c r="BG100" s="17">
        <f t="shared" si="225"/>
        <v>0</v>
      </c>
      <c r="BH100" s="17">
        <f t="shared" si="226"/>
        <v>4</v>
      </c>
      <c r="BI100" s="17">
        <f t="shared" si="227"/>
        <v>4</v>
      </c>
      <c r="BJ100" s="17">
        <f t="shared" si="228"/>
        <v>0</v>
      </c>
      <c r="BK100" s="17">
        <f t="shared" si="229"/>
        <v>4</v>
      </c>
      <c r="BL100" s="17">
        <f t="shared" si="230"/>
        <v>4</v>
      </c>
      <c r="BM100" s="17">
        <f t="shared" si="231"/>
        <v>0</v>
      </c>
      <c r="BN100" s="17">
        <f t="shared" si="232"/>
        <v>4</v>
      </c>
      <c r="BO100" s="17">
        <f t="shared" si="233"/>
        <v>20</v>
      </c>
      <c r="BP100" s="17">
        <f t="shared" si="235"/>
        <v>3428</v>
      </c>
      <c r="BQ100" s="19">
        <f t="shared" si="234"/>
        <v>171.4</v>
      </c>
    </row>
    <row r="101" spans="1:69" ht="15.75" customHeight="1" x14ac:dyDescent="0.25">
      <c r="A101" s="33"/>
      <c r="B101" s="42">
        <v>5</v>
      </c>
      <c r="C101" s="43"/>
      <c r="D101" s="39"/>
      <c r="E101" s="40"/>
      <c r="F101" s="40"/>
      <c r="G101" s="40"/>
      <c r="H101" s="40"/>
      <c r="I101" s="38">
        <f t="shared" si="215"/>
        <v>0</v>
      </c>
      <c r="J101" s="39"/>
      <c r="K101" s="40"/>
      <c r="L101" s="40"/>
      <c r="M101" s="40"/>
      <c r="N101" s="40"/>
      <c r="O101" s="38">
        <f t="shared" si="216"/>
        <v>0</v>
      </c>
      <c r="P101" s="39"/>
      <c r="Q101" s="40"/>
      <c r="R101" s="40"/>
      <c r="S101" s="40"/>
      <c r="T101" s="40"/>
      <c r="U101" s="38">
        <f t="shared" si="217"/>
        <v>0</v>
      </c>
      <c r="V101" s="39"/>
      <c r="W101" s="40"/>
      <c r="X101" s="40"/>
      <c r="Y101" s="40"/>
      <c r="Z101" s="40"/>
      <c r="AA101" s="38">
        <f t="shared" si="218"/>
        <v>0</v>
      </c>
      <c r="AB101" s="39"/>
      <c r="AC101" s="40"/>
      <c r="AD101" s="40"/>
      <c r="AE101" s="40"/>
      <c r="AF101" s="40"/>
      <c r="AG101" s="38">
        <f t="shared" si="219"/>
        <v>0</v>
      </c>
      <c r="AH101" s="39"/>
      <c r="AI101" s="40"/>
      <c r="AJ101" s="40"/>
      <c r="AK101" s="40"/>
      <c r="AL101" s="40"/>
      <c r="AM101" s="38">
        <f t="shared" si="220"/>
        <v>0</v>
      </c>
      <c r="AN101" s="39"/>
      <c r="AO101" s="40"/>
      <c r="AP101" s="40"/>
      <c r="AQ101" s="40"/>
      <c r="AR101" s="40"/>
      <c r="AS101" s="38">
        <f t="shared" si="221"/>
        <v>0</v>
      </c>
      <c r="AT101" s="39"/>
      <c r="AU101" s="40"/>
      <c r="AV101" s="40"/>
      <c r="AW101" s="40"/>
      <c r="AX101" s="40"/>
      <c r="AY101" s="38">
        <f t="shared" si="222"/>
        <v>0</v>
      </c>
      <c r="AZ101" s="39"/>
      <c r="BA101" s="40"/>
      <c r="BB101" s="40"/>
      <c r="BC101" s="40"/>
      <c r="BD101" s="40"/>
      <c r="BE101" s="38">
        <f t="shared" si="223"/>
        <v>0</v>
      </c>
      <c r="BF101" s="41">
        <f t="shared" si="224"/>
        <v>0</v>
      </c>
      <c r="BG101" s="17">
        <f t="shared" si="225"/>
        <v>0</v>
      </c>
      <c r="BH101" s="17">
        <f t="shared" si="226"/>
        <v>0</v>
      </c>
      <c r="BI101" s="17">
        <f t="shared" si="227"/>
        <v>0</v>
      </c>
      <c r="BJ101" s="17">
        <f t="shared" si="228"/>
        <v>0</v>
      </c>
      <c r="BK101" s="17">
        <f t="shared" si="229"/>
        <v>0</v>
      </c>
      <c r="BL101" s="17">
        <f t="shared" si="230"/>
        <v>0</v>
      </c>
      <c r="BM101" s="17">
        <f t="shared" si="231"/>
        <v>0</v>
      </c>
      <c r="BN101" s="17">
        <f t="shared" si="232"/>
        <v>0</v>
      </c>
      <c r="BO101" s="17">
        <f t="shared" si="233"/>
        <v>0</v>
      </c>
      <c r="BP101" s="17">
        <f t="shared" si="235"/>
        <v>0</v>
      </c>
      <c r="BQ101" s="19" t="e">
        <f t="shared" si="234"/>
        <v>#DIV/0!</v>
      </c>
    </row>
    <row r="102" spans="1:69" ht="15.75" customHeight="1" x14ac:dyDescent="0.25">
      <c r="A102" s="33"/>
      <c r="B102" s="42">
        <v>6</v>
      </c>
      <c r="C102" s="43"/>
      <c r="D102" s="39"/>
      <c r="E102" s="40"/>
      <c r="F102" s="40"/>
      <c r="G102" s="40"/>
      <c r="H102" s="40"/>
      <c r="I102" s="38">
        <f t="shared" si="215"/>
        <v>0</v>
      </c>
      <c r="J102" s="39"/>
      <c r="K102" s="40"/>
      <c r="L102" s="40"/>
      <c r="M102" s="40"/>
      <c r="N102" s="40"/>
      <c r="O102" s="38">
        <f t="shared" si="216"/>
        <v>0</v>
      </c>
      <c r="P102" s="39"/>
      <c r="Q102" s="40"/>
      <c r="R102" s="40"/>
      <c r="S102" s="40"/>
      <c r="T102" s="40"/>
      <c r="U102" s="38">
        <f t="shared" si="217"/>
        <v>0</v>
      </c>
      <c r="V102" s="39"/>
      <c r="W102" s="40"/>
      <c r="X102" s="40"/>
      <c r="Y102" s="40"/>
      <c r="Z102" s="40"/>
      <c r="AA102" s="38">
        <f t="shared" si="218"/>
        <v>0</v>
      </c>
      <c r="AB102" s="39"/>
      <c r="AC102" s="40"/>
      <c r="AD102" s="40"/>
      <c r="AE102" s="40"/>
      <c r="AF102" s="40"/>
      <c r="AG102" s="38">
        <f t="shared" si="219"/>
        <v>0</v>
      </c>
      <c r="AH102" s="39"/>
      <c r="AI102" s="40"/>
      <c r="AJ102" s="40"/>
      <c r="AK102" s="40"/>
      <c r="AL102" s="40"/>
      <c r="AM102" s="38">
        <f t="shared" si="220"/>
        <v>0</v>
      </c>
      <c r="AN102" s="39"/>
      <c r="AO102" s="40"/>
      <c r="AP102" s="40"/>
      <c r="AQ102" s="40"/>
      <c r="AR102" s="40"/>
      <c r="AS102" s="38">
        <f t="shared" si="221"/>
        <v>0</v>
      </c>
      <c r="AT102" s="39"/>
      <c r="AU102" s="40"/>
      <c r="AV102" s="40"/>
      <c r="AW102" s="40"/>
      <c r="AX102" s="40"/>
      <c r="AY102" s="38">
        <f t="shared" si="222"/>
        <v>0</v>
      </c>
      <c r="AZ102" s="39"/>
      <c r="BA102" s="40"/>
      <c r="BB102" s="40"/>
      <c r="BC102" s="40"/>
      <c r="BD102" s="40"/>
      <c r="BE102" s="38">
        <f t="shared" si="223"/>
        <v>0</v>
      </c>
      <c r="BF102" s="41">
        <f t="shared" si="224"/>
        <v>0</v>
      </c>
      <c r="BG102" s="17">
        <f t="shared" si="225"/>
        <v>0</v>
      </c>
      <c r="BH102" s="17">
        <f t="shared" si="226"/>
        <v>0</v>
      </c>
      <c r="BI102" s="17">
        <f t="shared" si="227"/>
        <v>0</v>
      </c>
      <c r="BJ102" s="17">
        <f t="shared" si="228"/>
        <v>0</v>
      </c>
      <c r="BK102" s="17">
        <f t="shared" si="229"/>
        <v>0</v>
      </c>
      <c r="BL102" s="17">
        <f t="shared" si="230"/>
        <v>0</v>
      </c>
      <c r="BM102" s="17">
        <f t="shared" si="231"/>
        <v>0</v>
      </c>
      <c r="BN102" s="17">
        <f t="shared" si="232"/>
        <v>0</v>
      </c>
      <c r="BO102" s="17">
        <f t="shared" si="233"/>
        <v>0</v>
      </c>
      <c r="BP102" s="17">
        <f t="shared" si="235"/>
        <v>0</v>
      </c>
      <c r="BQ102" s="19" t="e">
        <f t="shared" si="234"/>
        <v>#DIV/0!</v>
      </c>
    </row>
    <row r="103" spans="1:69" ht="15.75" hidden="1" customHeight="1" x14ac:dyDescent="0.25">
      <c r="A103" s="61"/>
      <c r="B103" s="62" t="s">
        <v>29</v>
      </c>
      <c r="C103" s="63"/>
      <c r="D103" s="64"/>
      <c r="E103" s="65"/>
      <c r="F103" s="65"/>
      <c r="G103" s="65"/>
      <c r="H103" s="65"/>
      <c r="I103" s="66">
        <f t="shared" si="215"/>
        <v>0</v>
      </c>
      <c r="J103" s="64"/>
      <c r="K103" s="65"/>
      <c r="L103" s="65"/>
      <c r="M103" s="65"/>
      <c r="N103" s="65"/>
      <c r="O103" s="66">
        <f t="shared" si="216"/>
        <v>0</v>
      </c>
      <c r="P103" s="64"/>
      <c r="Q103" s="65"/>
      <c r="R103" s="65"/>
      <c r="S103" s="65"/>
      <c r="T103" s="65"/>
      <c r="U103" s="66">
        <f t="shared" si="217"/>
        <v>0</v>
      </c>
      <c r="V103" s="64"/>
      <c r="W103" s="65"/>
      <c r="X103" s="65"/>
      <c r="Y103" s="65"/>
      <c r="Z103" s="65"/>
      <c r="AA103" s="66">
        <f t="shared" si="218"/>
        <v>0</v>
      </c>
      <c r="AB103" s="64"/>
      <c r="AC103" s="65"/>
      <c r="AD103" s="65"/>
      <c r="AE103" s="65"/>
      <c r="AF103" s="65"/>
      <c r="AG103" s="66">
        <f t="shared" si="219"/>
        <v>0</v>
      </c>
      <c r="AH103" s="64"/>
      <c r="AI103" s="65"/>
      <c r="AJ103" s="65"/>
      <c r="AK103" s="65"/>
      <c r="AL103" s="65"/>
      <c r="AM103" s="66">
        <f t="shared" si="220"/>
        <v>0</v>
      </c>
      <c r="AN103" s="64"/>
      <c r="AO103" s="65"/>
      <c r="AP103" s="65"/>
      <c r="AQ103" s="65"/>
      <c r="AR103" s="65"/>
      <c r="AS103" s="66">
        <f t="shared" si="221"/>
        <v>0</v>
      </c>
      <c r="AT103" s="64"/>
      <c r="AU103" s="65"/>
      <c r="AV103" s="65"/>
      <c r="AW103" s="65"/>
      <c r="AX103" s="65"/>
      <c r="AY103" s="66">
        <f t="shared" si="222"/>
        <v>0</v>
      </c>
      <c r="AZ103" s="64"/>
      <c r="BA103" s="65"/>
      <c r="BB103" s="65"/>
      <c r="BC103" s="65"/>
      <c r="BD103" s="65"/>
      <c r="BE103" s="66">
        <f t="shared" si="223"/>
        <v>0</v>
      </c>
      <c r="BF103" s="52"/>
      <c r="BG103" s="19"/>
      <c r="BH103" s="19"/>
      <c r="BI103" s="19"/>
      <c r="BJ103" s="19"/>
      <c r="BK103" s="19"/>
      <c r="BL103" s="19"/>
      <c r="BM103" s="19"/>
      <c r="BN103" s="19"/>
      <c r="BO103" s="19"/>
      <c r="BP103" s="17">
        <f t="shared" si="235"/>
        <v>0</v>
      </c>
      <c r="BQ103" s="19"/>
    </row>
    <row r="104" spans="1:69" ht="15.75" customHeight="1" x14ac:dyDescent="0.25">
      <c r="A104" s="33"/>
      <c r="B104" s="34" t="s">
        <v>30</v>
      </c>
      <c r="C104" s="43"/>
      <c r="D104" s="39"/>
      <c r="E104" s="37">
        <f>SUM(E97:E103)</f>
        <v>396</v>
      </c>
      <c r="F104" s="37">
        <f>SUM(F97:F103)</f>
        <v>351</v>
      </c>
      <c r="G104" s="37">
        <f>SUM(G97:G103)</f>
        <v>323</v>
      </c>
      <c r="H104" s="37">
        <f>SUM(H97:H103)</f>
        <v>340</v>
      </c>
      <c r="I104" s="38">
        <f>SUM(I97:I103)</f>
        <v>1410</v>
      </c>
      <c r="J104" s="39"/>
      <c r="K104" s="37">
        <f>SUM(K97:K103)</f>
        <v>346</v>
      </c>
      <c r="L104" s="37">
        <f>SUM(L97:L103)</f>
        <v>374</v>
      </c>
      <c r="M104" s="37">
        <f>SUM(M97:M103)</f>
        <v>387</v>
      </c>
      <c r="N104" s="37">
        <f>SUM(N97:N103)</f>
        <v>363</v>
      </c>
      <c r="O104" s="38">
        <f>SUM(O97:O103)</f>
        <v>1470</v>
      </c>
      <c r="P104" s="39"/>
      <c r="Q104" s="37">
        <f>SUM(Q97:Q103)</f>
        <v>366</v>
      </c>
      <c r="R104" s="37">
        <f>SUM(R97:R103)</f>
        <v>376</v>
      </c>
      <c r="S104" s="37">
        <f>SUM(S97:S103)</f>
        <v>363</v>
      </c>
      <c r="T104" s="37">
        <f>SUM(T97:T103)</f>
        <v>446</v>
      </c>
      <c r="U104" s="38">
        <f>SUM(U97:U103)</f>
        <v>1551</v>
      </c>
      <c r="V104" s="39"/>
      <c r="W104" s="37">
        <f>SUM(W97:W103)</f>
        <v>338</v>
      </c>
      <c r="X104" s="37">
        <f>SUM(X97:X103)</f>
        <v>375</v>
      </c>
      <c r="Y104" s="37">
        <f>SUM(Y97:Y103)</f>
        <v>383</v>
      </c>
      <c r="Z104" s="37">
        <f>SUM(Z97:Z103)</f>
        <v>363</v>
      </c>
      <c r="AA104" s="38">
        <f>SUM(AA97:AA103)</f>
        <v>1459</v>
      </c>
      <c r="AB104" s="39"/>
      <c r="AC104" s="37">
        <f>SUM(AC97:AC103)</f>
        <v>365</v>
      </c>
      <c r="AD104" s="37">
        <f>SUM(AD97:AD103)</f>
        <v>405</v>
      </c>
      <c r="AE104" s="37">
        <f>SUM(AE97:AE103)</f>
        <v>359</v>
      </c>
      <c r="AF104" s="37">
        <f>SUM(AF97:AF103)</f>
        <v>371</v>
      </c>
      <c r="AG104" s="38">
        <f>SUM(AG97:AG103)</f>
        <v>1500</v>
      </c>
      <c r="AH104" s="39"/>
      <c r="AI104" s="37">
        <f>SUM(AI97:AI103)</f>
        <v>317</v>
      </c>
      <c r="AJ104" s="37">
        <f>SUM(AJ97:AJ103)</f>
        <v>380</v>
      </c>
      <c r="AK104" s="37">
        <f>SUM(AK97:AK103)</f>
        <v>373</v>
      </c>
      <c r="AL104" s="37">
        <f>SUM(AL97:AL103)</f>
        <v>338</v>
      </c>
      <c r="AM104" s="38">
        <f>SUM(AM97:AM103)</f>
        <v>1408</v>
      </c>
      <c r="AN104" s="39"/>
      <c r="AO104" s="37">
        <f>SUM(AO97:AO103)</f>
        <v>321</v>
      </c>
      <c r="AP104" s="37">
        <f>SUM(AP97:AP103)</f>
        <v>438</v>
      </c>
      <c r="AQ104" s="37">
        <f>SUM(AQ97:AQ103)</f>
        <v>388</v>
      </c>
      <c r="AR104" s="37">
        <f>SUM(AR97:AR103)</f>
        <v>386</v>
      </c>
      <c r="AS104" s="38">
        <f>SUM(AS97:AS103)</f>
        <v>1533</v>
      </c>
      <c r="AT104" s="39"/>
      <c r="AU104" s="37">
        <f>SUM(AU97:AU103)</f>
        <v>356</v>
      </c>
      <c r="AV104" s="37">
        <f>SUM(AV97:AV103)</f>
        <v>353</v>
      </c>
      <c r="AW104" s="37">
        <f>SUM(AW97:AW103)</f>
        <v>342</v>
      </c>
      <c r="AX104" s="37">
        <f>SUM(AX97:AX103)</f>
        <v>370</v>
      </c>
      <c r="AY104" s="38">
        <f>SUM(AY97:AY103)</f>
        <v>1421</v>
      </c>
      <c r="AZ104" s="39"/>
      <c r="BA104" s="37">
        <f>SUM(BA97:BA103)</f>
        <v>397</v>
      </c>
      <c r="BB104" s="37">
        <f>SUM(BB97:BB103)</f>
        <v>321</v>
      </c>
      <c r="BC104" s="37">
        <f>SUM(BC97:BC103)</f>
        <v>357</v>
      </c>
      <c r="BD104" s="37">
        <f>SUM(BD97:BD103)</f>
        <v>331</v>
      </c>
      <c r="BE104" s="38">
        <f>SUM(BE97:BE103)</f>
        <v>1406</v>
      </c>
      <c r="BF104" s="41">
        <f>SUM((IF(E104&gt;0,1,0)+(IF(F104&gt;0,1,0)+(IF(G104&gt;0,1,0)+(IF(H104&gt;0,1,0))))))</f>
        <v>4</v>
      </c>
      <c r="BG104" s="17">
        <f>SUM((IF(K104&gt;0,1,0)+(IF(L104&gt;0,1,0)+(IF(M104&gt;0,1,0)+(IF(N104&gt;0,1,0))))))</f>
        <v>4</v>
      </c>
      <c r="BH104" s="17">
        <f>SUM((IF(Q104&gt;0,1,0)+(IF(R104&gt;0,1,0)+(IF(S104&gt;0,1,0)+(IF(T104&gt;0,1,0))))))</f>
        <v>4</v>
      </c>
      <c r="BI104" s="17">
        <f>SUM((IF(W104&gt;0,1,0)+(IF(X104&gt;0,1,0)+(IF(Y104&gt;0,1,0)+(IF(Z104&gt;0,1,0))))))</f>
        <v>4</v>
      </c>
      <c r="BJ104" s="17">
        <f>SUM((IF(AC104&gt;0,1,0)+(IF(AD104&gt;0,1,0)+(IF(AE104&gt;0,1,0)+(IF(AF104&gt;0,1,0))))))</f>
        <v>4</v>
      </c>
      <c r="BK104" s="17">
        <f>SUM((IF(AI104&gt;0,1,0)+(IF(AJ104&gt;0,1,0)+(IF(AK104&gt;0,1,0)+(IF(AL104&gt;0,1,0))))))</f>
        <v>4</v>
      </c>
      <c r="BL104" s="17">
        <f>SUM((IF(AO104&gt;0,1,0)+(IF(AP104&gt;0,1,0)+(IF(AQ104&gt;0,1,0)+(IF(AR104&gt;0,1,0))))))</f>
        <v>4</v>
      </c>
      <c r="BM104" s="17">
        <f>SUM((IF(AU104&gt;0,1,0)+(IF(AV104&gt;0,1,0)+(IF(AW104&gt;0,1,0)+(IF(AX104&gt;0,1,0))))))</f>
        <v>4</v>
      </c>
      <c r="BN104" s="17">
        <f>SUM((IF(BA104&gt;0,1,0)+(IF(BB104&gt;0,1,0)+(IF(BC104&gt;0,1,0)+(IF(BD104&gt;0,1,0))))))</f>
        <v>4</v>
      </c>
      <c r="BO104" s="17">
        <f>SUM(BF104:BN104)</f>
        <v>36</v>
      </c>
      <c r="BP104" s="17">
        <f t="shared" si="235"/>
        <v>13158</v>
      </c>
      <c r="BQ104" s="17">
        <f>BP104/BO104</f>
        <v>365.5</v>
      </c>
    </row>
    <row r="105" spans="1:69" ht="15.75" customHeight="1" x14ac:dyDescent="0.25">
      <c r="A105" s="33"/>
      <c r="B105" s="34" t="s">
        <v>31</v>
      </c>
      <c r="C105" s="43"/>
      <c r="D105" s="36">
        <f>SUM(D97:D102)</f>
        <v>61</v>
      </c>
      <c r="E105" s="37">
        <f>E104+$D$105-E103</f>
        <v>457</v>
      </c>
      <c r="F105" s="37">
        <f>F104+$D$105-F103</f>
        <v>412</v>
      </c>
      <c r="G105" s="37">
        <f>G104+$D$105-G103</f>
        <v>384</v>
      </c>
      <c r="H105" s="37">
        <f>H104+$D$105-H103</f>
        <v>401</v>
      </c>
      <c r="I105" s="38">
        <f>E105+F105+G105+H105</f>
        <v>1654</v>
      </c>
      <c r="J105" s="36">
        <f>SUM(J97:J102)</f>
        <v>46</v>
      </c>
      <c r="K105" s="37">
        <f>K104+$J$105-K103</f>
        <v>392</v>
      </c>
      <c r="L105" s="37">
        <f>L104+$J$105-L103</f>
        <v>420</v>
      </c>
      <c r="M105" s="37">
        <f>M104+$J$105-M103</f>
        <v>433</v>
      </c>
      <c r="N105" s="37">
        <f>N104+$J$105-N103</f>
        <v>409</v>
      </c>
      <c r="O105" s="38">
        <f>K105+L105+M105+N105</f>
        <v>1654</v>
      </c>
      <c r="P105" s="36">
        <f>SUM(P97:P102)</f>
        <v>45</v>
      </c>
      <c r="Q105" s="37">
        <f>Q104+$P$105-Q103</f>
        <v>411</v>
      </c>
      <c r="R105" s="37">
        <f>R104+$P$105-R103</f>
        <v>421</v>
      </c>
      <c r="S105" s="37">
        <f>S104+$P$105-S103</f>
        <v>408</v>
      </c>
      <c r="T105" s="37">
        <f>T104+$P$105-T103</f>
        <v>491</v>
      </c>
      <c r="U105" s="38">
        <f>Q105+R105+S105+T105</f>
        <v>1731</v>
      </c>
      <c r="V105" s="36">
        <f>SUM(V97:V102)</f>
        <v>60</v>
      </c>
      <c r="W105" s="37">
        <f>W104+$V$105-W103</f>
        <v>398</v>
      </c>
      <c r="X105" s="37">
        <f>X104+$V$105-X103</f>
        <v>435</v>
      </c>
      <c r="Y105" s="37">
        <f>Y104+$V$105-Y103</f>
        <v>443</v>
      </c>
      <c r="Z105" s="37">
        <f>Z104+$V$105-Z103</f>
        <v>423</v>
      </c>
      <c r="AA105" s="38">
        <f>W105+X105+Y105+Z105</f>
        <v>1699</v>
      </c>
      <c r="AB105" s="36">
        <f>SUM(AB97:AB102)</f>
        <v>44</v>
      </c>
      <c r="AC105" s="37">
        <f>AC104+$AB$105-AC103</f>
        <v>409</v>
      </c>
      <c r="AD105" s="37">
        <f>AD104+$AB$105-AD103</f>
        <v>449</v>
      </c>
      <c r="AE105" s="37">
        <f>AE104+$AB$105-AE103</f>
        <v>403</v>
      </c>
      <c r="AF105" s="37">
        <f>AF104+$AB$105-AF103</f>
        <v>415</v>
      </c>
      <c r="AG105" s="38">
        <f>AC105+AD105+AE105+AF105</f>
        <v>1676</v>
      </c>
      <c r="AH105" s="36">
        <f>SUM(AH97:AH102)</f>
        <v>69</v>
      </c>
      <c r="AI105" s="37">
        <f>AI104+$AH$105-AI103</f>
        <v>386</v>
      </c>
      <c r="AJ105" s="37">
        <f>AJ104+$AH$105-AJ103</f>
        <v>449</v>
      </c>
      <c r="AK105" s="37">
        <f>AK104+$AH$105-AK103</f>
        <v>442</v>
      </c>
      <c r="AL105" s="37">
        <f>AL104+$AH$105-AL103</f>
        <v>407</v>
      </c>
      <c r="AM105" s="38">
        <f>AI105+AJ105+AK105+AL105</f>
        <v>1684</v>
      </c>
      <c r="AN105" s="36">
        <f>SUM(AN97:AN102)</f>
        <v>44</v>
      </c>
      <c r="AO105" s="37">
        <f>AO104+$AN$105-AO103</f>
        <v>365</v>
      </c>
      <c r="AP105" s="37">
        <f>AP104+$AN$105-AP103</f>
        <v>482</v>
      </c>
      <c r="AQ105" s="37">
        <f>AQ104+$AN$105-AQ103</f>
        <v>432</v>
      </c>
      <c r="AR105" s="37">
        <f>AR104+$AN$105-AR103</f>
        <v>430</v>
      </c>
      <c r="AS105" s="38">
        <f>AO105+AP105+AQ105+AR105</f>
        <v>1709</v>
      </c>
      <c r="AT105" s="36">
        <f>SUM(AT97:AT102)</f>
        <v>42</v>
      </c>
      <c r="AU105" s="37">
        <f>AU104+$AT$105-AU103</f>
        <v>398</v>
      </c>
      <c r="AV105" s="37">
        <f>AV104+$AT$105-AV103</f>
        <v>395</v>
      </c>
      <c r="AW105" s="37">
        <f>AW104+$AT$105-AW103</f>
        <v>384</v>
      </c>
      <c r="AX105" s="37">
        <f>AX104+$AT$105-AX103</f>
        <v>412</v>
      </c>
      <c r="AY105" s="38">
        <f>AU105+AV105+AW105+AX105</f>
        <v>1589</v>
      </c>
      <c r="AZ105" s="36">
        <f>SUM(AZ97:AZ102)</f>
        <v>68</v>
      </c>
      <c r="BA105" s="37">
        <f>BA104+$AZ$105-BA103</f>
        <v>465</v>
      </c>
      <c r="BB105" s="37">
        <f>BB104+$AZ$105-BB103</f>
        <v>389</v>
      </c>
      <c r="BC105" s="37">
        <f>BC104+$AZ$105-BC103</f>
        <v>425</v>
      </c>
      <c r="BD105" s="37">
        <f>BD104+$AZ$105-BD103</f>
        <v>399</v>
      </c>
      <c r="BE105" s="38">
        <f>BA105+BB105+BC105+BD105</f>
        <v>1678</v>
      </c>
      <c r="BF105" s="41">
        <f>SUM((IF(E105&gt;0,1,0)+(IF(F105&gt;0,1,0)+(IF(G105&gt;0,1,0)+(IF(H105&gt;0,1,0))))))</f>
        <v>4</v>
      </c>
      <c r="BG105" s="17">
        <f>SUM((IF(K105&gt;0,1,0)+(IF(L105&gt;0,1,0)+(IF(M105&gt;0,1,0)+(IF(N105&gt;0,1,0))))))</f>
        <v>4</v>
      </c>
      <c r="BH105" s="17">
        <f>SUM((IF(Q105&gt;0,1,0)+(IF(R105&gt;0,1,0)+(IF(S105&gt;0,1,0)+(IF(T105&gt;0,1,0))))))</f>
        <v>4</v>
      </c>
      <c r="BI105" s="17">
        <f>SUM((IF(W105&gt;0,1,0)+(IF(X105&gt;0,1,0)+(IF(Y105&gt;0,1,0)+(IF(Z105&gt;0,1,0))))))</f>
        <v>4</v>
      </c>
      <c r="BJ105" s="17">
        <f>SUM((IF(AC105&gt;0,1,0)+(IF(AD105&gt;0,1,0)+(IF(AE105&gt;0,1,0)+(IF(AF105&gt;0,1,0))))))</f>
        <v>4</v>
      </c>
      <c r="BK105" s="17">
        <f>SUM((IF(AI105&gt;0,1,0)+(IF(AJ105&gt;0,1,0)+(IF(AK105&gt;0,1,0)+(IF(AL105&gt;0,1,0))))))</f>
        <v>4</v>
      </c>
      <c r="BL105" s="17">
        <f>SUM((IF(AO105&gt;0,1,0)+(IF(AP105&gt;0,1,0)+(IF(AQ105&gt;0,1,0)+(IF(AR105&gt;0,1,0))))))</f>
        <v>4</v>
      </c>
      <c r="BM105" s="17">
        <f>SUM((IF(AU105&gt;0,1,0)+(IF(AV105&gt;0,1,0)+(IF(AW105&gt;0,1,0)+(IF(AX105&gt;0,1,0))))))</f>
        <v>4</v>
      </c>
      <c r="BN105" s="17">
        <f>SUM((IF(BA105&gt;0,1,0)+(IF(BB105&gt;0,1,0)+(IF(BC105&gt;0,1,0)+(IF(BD105&gt;0,1,0))))))</f>
        <v>4</v>
      </c>
      <c r="BO105" s="17">
        <f>SUM(BF105:BN105)</f>
        <v>36</v>
      </c>
      <c r="BP105" s="17">
        <f t="shared" si="235"/>
        <v>15074</v>
      </c>
      <c r="BQ105" s="17">
        <f>BP105/BO105</f>
        <v>418.72222222222223</v>
      </c>
    </row>
    <row r="106" spans="1:69" ht="15.75" customHeight="1" x14ac:dyDescent="0.25">
      <c r="A106" s="33"/>
      <c r="B106" s="34" t="s">
        <v>32</v>
      </c>
      <c r="C106" s="43"/>
      <c r="D106" s="39"/>
      <c r="E106" s="37">
        <f t="shared" ref="E106:I107" si="236">IF($D$105&gt;0,IF(E104=E91,0.5,IF(E104&gt;E91,1,0)),0)</f>
        <v>1</v>
      </c>
      <c r="F106" s="37">
        <f t="shared" si="236"/>
        <v>0</v>
      </c>
      <c r="G106" s="37">
        <f t="shared" si="236"/>
        <v>0</v>
      </c>
      <c r="H106" s="37">
        <f t="shared" si="236"/>
        <v>0</v>
      </c>
      <c r="I106" s="38">
        <f t="shared" si="236"/>
        <v>0</v>
      </c>
      <c r="J106" s="39"/>
      <c r="K106" s="37">
        <f>IF($J$105&gt;0,IF(K104=K52,0.5,IF(K104&gt;K52,1,0)),0)</f>
        <v>1</v>
      </c>
      <c r="L106" s="37">
        <f t="shared" ref="L106:O106" si="237">IF($J$105&gt;0,IF(L104=L52,0.5,IF(L104&gt;L52,1,0)),0)</f>
        <v>1</v>
      </c>
      <c r="M106" s="37">
        <f t="shared" si="237"/>
        <v>0</v>
      </c>
      <c r="N106" s="37">
        <f t="shared" si="237"/>
        <v>0</v>
      </c>
      <c r="O106" s="37">
        <f t="shared" si="237"/>
        <v>1</v>
      </c>
      <c r="P106" s="39"/>
      <c r="Q106" s="37">
        <f>IF($P$105&gt;0,IF(Q104=Q117,0.5,IF(Q104&gt;Q117,1,0)),0)</f>
        <v>1</v>
      </c>
      <c r="R106" s="37">
        <f t="shared" ref="R106:U107" si="238">IF($P$105&gt;0,IF(R104=R117,0.5,IF(R104&gt;R117,1,0)),0)</f>
        <v>1</v>
      </c>
      <c r="S106" s="37">
        <f t="shared" si="238"/>
        <v>1</v>
      </c>
      <c r="T106" s="37">
        <f t="shared" si="238"/>
        <v>1</v>
      </c>
      <c r="U106" s="37">
        <f t="shared" si="238"/>
        <v>1</v>
      </c>
      <c r="V106" s="39"/>
      <c r="W106" s="37">
        <f>IF($V$105&gt;0,IF(W104=W78,0.5,IF(W104&gt;W78,1,0)),0)</f>
        <v>1</v>
      </c>
      <c r="X106" s="37">
        <f t="shared" ref="X106:AA107" si="239">IF($V$105&gt;0,IF(X104=X78,0.5,IF(X104&gt;X78,1,0)),0)</f>
        <v>1</v>
      </c>
      <c r="Y106" s="37">
        <f t="shared" si="239"/>
        <v>1</v>
      </c>
      <c r="Z106" s="37">
        <f t="shared" si="239"/>
        <v>0</v>
      </c>
      <c r="AA106" s="37">
        <f t="shared" si="239"/>
        <v>1</v>
      </c>
      <c r="AB106" s="39"/>
      <c r="AC106" s="37">
        <f>IF($AB$105&gt;0,IF(AC104=AC36,0.5,IF(AC104&gt;AC36,1,0)),0)</f>
        <v>1</v>
      </c>
      <c r="AD106" s="37">
        <f t="shared" ref="AD106:AG107" si="240">IF($AB$105&gt;0,IF(AD104=AD36,0.5,IF(AD104&gt;AD36,1,0)),0)</f>
        <v>1</v>
      </c>
      <c r="AE106" s="37">
        <f t="shared" si="240"/>
        <v>1</v>
      </c>
      <c r="AF106" s="37">
        <f t="shared" si="240"/>
        <v>1</v>
      </c>
      <c r="AG106" s="37">
        <f t="shared" si="240"/>
        <v>1</v>
      </c>
      <c r="AH106" s="39"/>
      <c r="AI106" s="37">
        <f>IF($AH$105&gt;0,IF(AI104=AI65,0.5,IF(AI104&gt;AI65,1,0)),0)</f>
        <v>1</v>
      </c>
      <c r="AJ106" s="37">
        <f t="shared" ref="AJ106:AM107" si="241">IF($AH$105&gt;0,IF(AJ104=AJ65,0.5,IF(AJ104&gt;AJ65,1,0)),0)</f>
        <v>1</v>
      </c>
      <c r="AK106" s="37">
        <f t="shared" si="241"/>
        <v>1</v>
      </c>
      <c r="AL106" s="37">
        <f t="shared" si="241"/>
        <v>1</v>
      </c>
      <c r="AM106" s="37">
        <f t="shared" si="241"/>
        <v>1</v>
      </c>
      <c r="AN106" s="39"/>
      <c r="AO106" s="37">
        <f>IF($AN$105&gt;0,IF(AO104=AO23,0.5,IF(AO104&gt;AO23,1,0)),0)</f>
        <v>1</v>
      </c>
      <c r="AP106" s="37">
        <f t="shared" ref="AP106:AS107" si="242">IF($AN$105&gt;0,IF(AP104=AP23,0.5,IF(AP104&gt;AP23,1,0)),0)</f>
        <v>1</v>
      </c>
      <c r="AQ106" s="37">
        <f t="shared" si="242"/>
        <v>1</v>
      </c>
      <c r="AR106" s="37">
        <f t="shared" si="242"/>
        <v>1</v>
      </c>
      <c r="AS106" s="37">
        <f t="shared" si="242"/>
        <v>1</v>
      </c>
      <c r="AT106" s="39"/>
      <c r="AU106" s="37">
        <f t="shared" ref="AU106:AY107" si="243">IF($AT$105&gt;0,IF(AU104=AU10,0.5,IF(AU104&gt;AU10,1,0)),0)</f>
        <v>0</v>
      </c>
      <c r="AV106" s="37">
        <f t="shared" si="243"/>
        <v>0</v>
      </c>
      <c r="AW106" s="37">
        <f t="shared" si="243"/>
        <v>0</v>
      </c>
      <c r="AX106" s="37">
        <f t="shared" si="243"/>
        <v>1</v>
      </c>
      <c r="AY106" s="38">
        <f t="shared" si="243"/>
        <v>0</v>
      </c>
      <c r="AZ106" s="39"/>
      <c r="BA106" s="37">
        <f>IF($AZ$105&gt;0,IF(BA104=BA130,0.5,IF(BA104&gt;BA130,1,0)),0)</f>
        <v>1</v>
      </c>
      <c r="BB106" s="37">
        <f t="shared" ref="BB106:BE107" si="244">IF($AZ$105&gt;0,IF(BB104=BB130,0.5,IF(BB104&gt;BB130,1,0)),0)</f>
        <v>0</v>
      </c>
      <c r="BC106" s="37">
        <f t="shared" si="244"/>
        <v>0</v>
      </c>
      <c r="BD106" s="37">
        <f t="shared" si="244"/>
        <v>0</v>
      </c>
      <c r="BE106" s="37">
        <f t="shared" si="244"/>
        <v>0</v>
      </c>
      <c r="BF106" s="52"/>
      <c r="BG106" s="19"/>
      <c r="BH106" s="19"/>
      <c r="BI106" s="19"/>
      <c r="BJ106" s="19"/>
      <c r="BK106" s="19"/>
      <c r="BL106" s="19"/>
      <c r="BM106" s="19"/>
      <c r="BN106" s="19"/>
      <c r="BO106" s="19"/>
      <c r="BP106" s="19"/>
      <c r="BQ106" s="19"/>
    </row>
    <row r="107" spans="1:69" ht="15.75" customHeight="1" x14ac:dyDescent="0.25">
      <c r="A107" s="33"/>
      <c r="B107" s="34" t="s">
        <v>33</v>
      </c>
      <c r="C107" s="43"/>
      <c r="D107" s="39"/>
      <c r="E107" s="37">
        <f t="shared" si="236"/>
        <v>1</v>
      </c>
      <c r="F107" s="37">
        <f t="shared" si="236"/>
        <v>0</v>
      </c>
      <c r="G107" s="37">
        <f t="shared" si="236"/>
        <v>0</v>
      </c>
      <c r="H107" s="37">
        <f t="shared" si="236"/>
        <v>0</v>
      </c>
      <c r="I107" s="38">
        <f t="shared" si="236"/>
        <v>1</v>
      </c>
      <c r="J107" s="39"/>
      <c r="K107" s="37">
        <f>IF($J$105&gt;0,IF(K105=K53,0.5,IF(K105&gt;K53,1,0)),0)</f>
        <v>0</v>
      </c>
      <c r="L107" s="37">
        <f t="shared" ref="L107:O107" si="245">IF($J$105&gt;0,IF(L105=L53,0.5,IF(L105&gt;L53,1,0)),0)</f>
        <v>0</v>
      </c>
      <c r="M107" s="37">
        <f t="shared" si="245"/>
        <v>0</v>
      </c>
      <c r="N107" s="37">
        <f t="shared" si="245"/>
        <v>0</v>
      </c>
      <c r="O107" s="37">
        <f t="shared" si="245"/>
        <v>0</v>
      </c>
      <c r="P107" s="39"/>
      <c r="Q107" s="37">
        <f>IF($P$105&gt;0,IF(Q105=Q118,0.5,IF(Q105&gt;Q118,1,0)),0)</f>
        <v>1</v>
      </c>
      <c r="R107" s="37">
        <f t="shared" si="238"/>
        <v>1</v>
      </c>
      <c r="S107" s="37">
        <f t="shared" si="238"/>
        <v>1</v>
      </c>
      <c r="T107" s="37">
        <f t="shared" si="238"/>
        <v>1</v>
      </c>
      <c r="U107" s="37">
        <f t="shared" si="238"/>
        <v>1</v>
      </c>
      <c r="V107" s="39"/>
      <c r="W107" s="37">
        <f>IF($V$105&gt;0,IF(W105=W79,0.5,IF(W105&gt;W79,1,0)),0)</f>
        <v>1</v>
      </c>
      <c r="X107" s="37">
        <f t="shared" si="239"/>
        <v>1</v>
      </c>
      <c r="Y107" s="37">
        <f t="shared" si="239"/>
        <v>1</v>
      </c>
      <c r="Z107" s="37">
        <f t="shared" si="239"/>
        <v>0</v>
      </c>
      <c r="AA107" s="37">
        <f t="shared" si="239"/>
        <v>1</v>
      </c>
      <c r="AB107" s="39"/>
      <c r="AC107" s="37">
        <f>IF($AB$105&gt;0,IF(AC105=AC37,0.5,IF(AC105&gt;AC37,1,0)),0)</f>
        <v>1</v>
      </c>
      <c r="AD107" s="37">
        <f t="shared" si="240"/>
        <v>1</v>
      </c>
      <c r="AE107" s="37">
        <f t="shared" si="240"/>
        <v>1</v>
      </c>
      <c r="AF107" s="37">
        <f t="shared" si="240"/>
        <v>1</v>
      </c>
      <c r="AG107" s="37">
        <f t="shared" si="240"/>
        <v>1</v>
      </c>
      <c r="AH107" s="39"/>
      <c r="AI107" s="37">
        <f>IF($AH$105&gt;0,IF(AI105=AI66,0.5,IF(AI105&gt;AI66,1,0)),0)</f>
        <v>1</v>
      </c>
      <c r="AJ107" s="37">
        <f t="shared" si="241"/>
        <v>1</v>
      </c>
      <c r="AK107" s="37">
        <f t="shared" si="241"/>
        <v>1</v>
      </c>
      <c r="AL107" s="37">
        <f t="shared" si="241"/>
        <v>0</v>
      </c>
      <c r="AM107" s="37">
        <f t="shared" si="241"/>
        <v>1</v>
      </c>
      <c r="AN107" s="39"/>
      <c r="AO107" s="37">
        <f>IF($AN$105&gt;0,IF(AO105=AO24,0.5,IF(AO105&gt;AO24,1,0)),0)</f>
        <v>0</v>
      </c>
      <c r="AP107" s="37">
        <f t="shared" si="242"/>
        <v>1</v>
      </c>
      <c r="AQ107" s="37">
        <f t="shared" si="242"/>
        <v>1</v>
      </c>
      <c r="AR107" s="37">
        <f t="shared" si="242"/>
        <v>1</v>
      </c>
      <c r="AS107" s="37">
        <f t="shared" si="242"/>
        <v>1</v>
      </c>
      <c r="AT107" s="39"/>
      <c r="AU107" s="37">
        <f t="shared" si="243"/>
        <v>0</v>
      </c>
      <c r="AV107" s="37">
        <f t="shared" si="243"/>
        <v>0</v>
      </c>
      <c r="AW107" s="37">
        <f t="shared" si="243"/>
        <v>0</v>
      </c>
      <c r="AX107" s="37">
        <f t="shared" si="243"/>
        <v>0.5</v>
      </c>
      <c r="AY107" s="38">
        <f t="shared" si="243"/>
        <v>0</v>
      </c>
      <c r="AZ107" s="39"/>
      <c r="BA107" s="37">
        <f>IF($AZ$105&gt;0,IF(BA105=BA131,0.5,IF(BA105&gt;BA131,1,0)),0)</f>
        <v>1</v>
      </c>
      <c r="BB107" s="37">
        <f t="shared" si="244"/>
        <v>0</v>
      </c>
      <c r="BC107" s="37">
        <f t="shared" si="244"/>
        <v>0</v>
      </c>
      <c r="BD107" s="37">
        <f t="shared" si="244"/>
        <v>0</v>
      </c>
      <c r="BE107" s="37">
        <f t="shared" si="244"/>
        <v>1</v>
      </c>
      <c r="BF107" s="52"/>
      <c r="BG107" s="19"/>
      <c r="BH107" s="19"/>
      <c r="BI107" s="19"/>
      <c r="BJ107" s="19"/>
      <c r="BK107" s="19"/>
      <c r="BL107" s="19"/>
      <c r="BM107" s="19"/>
      <c r="BN107" s="19"/>
      <c r="BO107" s="19"/>
      <c r="BP107" s="19"/>
      <c r="BQ107" s="19"/>
    </row>
    <row r="108" spans="1:69" ht="14.25" customHeight="1" x14ac:dyDescent="0.25">
      <c r="A108" s="53"/>
      <c r="B108" s="54" t="s">
        <v>34</v>
      </c>
      <c r="C108" s="55"/>
      <c r="D108" s="56"/>
      <c r="E108" s="57"/>
      <c r="F108" s="57"/>
      <c r="G108" s="57"/>
      <c r="H108" s="57"/>
      <c r="I108" s="58">
        <f>SUM(E106+F106+G106+H106+I106+E107+F107+G107+H107+I107)</f>
        <v>3</v>
      </c>
      <c r="J108" s="56"/>
      <c r="K108" s="57"/>
      <c r="L108" s="57"/>
      <c r="M108" s="57"/>
      <c r="N108" s="57"/>
      <c r="O108" s="58">
        <f>SUM(K106+L106+M106+N106+O106+K107+L107+M107+N107+O107)</f>
        <v>3</v>
      </c>
      <c r="P108" s="56"/>
      <c r="Q108" s="57"/>
      <c r="R108" s="57"/>
      <c r="S108" s="57"/>
      <c r="T108" s="57"/>
      <c r="U108" s="58">
        <f>SUM(Q106+R106+S106+T106+U106+Q107+R107+S107+T107+U107)</f>
        <v>10</v>
      </c>
      <c r="V108" s="56"/>
      <c r="W108" s="57"/>
      <c r="X108" s="57"/>
      <c r="Y108" s="57"/>
      <c r="Z108" s="57"/>
      <c r="AA108" s="58">
        <f>SUM(W106+X106+Y106+Z106+AA106+W107+X107+Y107+Z107+AA107)</f>
        <v>8</v>
      </c>
      <c r="AB108" s="56"/>
      <c r="AC108" s="57"/>
      <c r="AD108" s="57"/>
      <c r="AE108" s="57"/>
      <c r="AF108" s="57"/>
      <c r="AG108" s="58">
        <f>SUM(AC106+AD106+AE106+AF106+AG106+AC107+AD107+AE107+AF107+AG107)</f>
        <v>10</v>
      </c>
      <c r="AH108" s="56"/>
      <c r="AI108" s="57"/>
      <c r="AJ108" s="57"/>
      <c r="AK108" s="57"/>
      <c r="AL108" s="57"/>
      <c r="AM108" s="58">
        <f>SUM(AI106+AJ106+AK106+AL106+AM106+AI107+AJ107+AK107+AL107+AM107)</f>
        <v>9</v>
      </c>
      <c r="AN108" s="56"/>
      <c r="AO108" s="57"/>
      <c r="AP108" s="57"/>
      <c r="AQ108" s="57"/>
      <c r="AR108" s="57"/>
      <c r="AS108" s="58">
        <f>SUM(AO106+AP106+AQ106+AR106+AS106+AO107+AP107+AQ107+AR107+AS107)</f>
        <v>9</v>
      </c>
      <c r="AT108" s="56"/>
      <c r="AU108" s="57"/>
      <c r="AV108" s="57"/>
      <c r="AW108" s="57"/>
      <c r="AX108" s="57"/>
      <c r="AY108" s="58">
        <f>SUM(AU106+AV106+AW106+AX106+AY106+AU107+AV107+AW107+AX107+AY107)</f>
        <v>1.5</v>
      </c>
      <c r="AZ108" s="56"/>
      <c r="BA108" s="57"/>
      <c r="BB108" s="57"/>
      <c r="BC108" s="57"/>
      <c r="BD108" s="57"/>
      <c r="BE108" s="58">
        <f>SUM(BA106+BB106+BC106+BD106+BE106+BA107+BB107+BC107+BD107+BE107)</f>
        <v>3</v>
      </c>
      <c r="BF108" s="59"/>
      <c r="BG108" s="60"/>
      <c r="BH108" s="60"/>
      <c r="BI108" s="60"/>
      <c r="BJ108" s="60"/>
      <c r="BK108" s="60"/>
      <c r="BL108" s="60"/>
      <c r="BM108" s="60"/>
      <c r="BN108" s="60"/>
      <c r="BO108" s="60"/>
      <c r="BP108" s="60"/>
      <c r="BQ108" s="60"/>
    </row>
    <row r="109" spans="1:69" ht="27" customHeight="1" x14ac:dyDescent="0.25">
      <c r="A109" s="27">
        <v>9</v>
      </c>
      <c r="B109" s="110" t="s">
        <v>78</v>
      </c>
      <c r="C109" s="111"/>
      <c r="D109" s="28" t="s">
        <v>24</v>
      </c>
      <c r="E109" s="29" t="s">
        <v>25</v>
      </c>
      <c r="F109" s="29" t="s">
        <v>26</v>
      </c>
      <c r="G109" s="29" t="s">
        <v>27</v>
      </c>
      <c r="H109" s="29" t="s">
        <v>28</v>
      </c>
      <c r="I109" s="30" t="s">
        <v>22</v>
      </c>
      <c r="J109" s="28" t="s">
        <v>24</v>
      </c>
      <c r="K109" s="29" t="s">
        <v>25</v>
      </c>
      <c r="L109" s="29" t="s">
        <v>26</v>
      </c>
      <c r="M109" s="29" t="s">
        <v>27</v>
      </c>
      <c r="N109" s="29" t="s">
        <v>28</v>
      </c>
      <c r="O109" s="30" t="s">
        <v>22</v>
      </c>
      <c r="P109" s="28" t="s">
        <v>24</v>
      </c>
      <c r="Q109" s="29" t="s">
        <v>25</v>
      </c>
      <c r="R109" s="29" t="s">
        <v>26</v>
      </c>
      <c r="S109" s="29" t="s">
        <v>27</v>
      </c>
      <c r="T109" s="29" t="s">
        <v>28</v>
      </c>
      <c r="U109" s="30" t="s">
        <v>22</v>
      </c>
      <c r="V109" s="28" t="s">
        <v>24</v>
      </c>
      <c r="W109" s="29" t="s">
        <v>25</v>
      </c>
      <c r="X109" s="29" t="s">
        <v>26</v>
      </c>
      <c r="Y109" s="29" t="s">
        <v>27</v>
      </c>
      <c r="Z109" s="29" t="s">
        <v>28</v>
      </c>
      <c r="AA109" s="30" t="s">
        <v>22</v>
      </c>
      <c r="AB109" s="28" t="s">
        <v>24</v>
      </c>
      <c r="AC109" s="29" t="s">
        <v>25</v>
      </c>
      <c r="AD109" s="29" t="s">
        <v>26</v>
      </c>
      <c r="AE109" s="29" t="s">
        <v>27</v>
      </c>
      <c r="AF109" s="29" t="s">
        <v>28</v>
      </c>
      <c r="AG109" s="30" t="s">
        <v>22</v>
      </c>
      <c r="AH109" s="28" t="s">
        <v>24</v>
      </c>
      <c r="AI109" s="29" t="s">
        <v>25</v>
      </c>
      <c r="AJ109" s="29" t="s">
        <v>26</v>
      </c>
      <c r="AK109" s="29" t="s">
        <v>27</v>
      </c>
      <c r="AL109" s="29" t="s">
        <v>28</v>
      </c>
      <c r="AM109" s="30" t="s">
        <v>22</v>
      </c>
      <c r="AN109" s="28" t="s">
        <v>24</v>
      </c>
      <c r="AO109" s="29" t="s">
        <v>25</v>
      </c>
      <c r="AP109" s="29" t="s">
        <v>26</v>
      </c>
      <c r="AQ109" s="29" t="s">
        <v>27</v>
      </c>
      <c r="AR109" s="29" t="s">
        <v>28</v>
      </c>
      <c r="AS109" s="30" t="s">
        <v>22</v>
      </c>
      <c r="AT109" s="28" t="s">
        <v>24</v>
      </c>
      <c r="AU109" s="29" t="s">
        <v>25</v>
      </c>
      <c r="AV109" s="29" t="s">
        <v>26</v>
      </c>
      <c r="AW109" s="29" t="s">
        <v>27</v>
      </c>
      <c r="AX109" s="29" t="s">
        <v>28</v>
      </c>
      <c r="AY109" s="30" t="s">
        <v>22</v>
      </c>
      <c r="AZ109" s="28" t="s">
        <v>24</v>
      </c>
      <c r="BA109" s="29" t="s">
        <v>25</v>
      </c>
      <c r="BB109" s="29" t="s">
        <v>26</v>
      </c>
      <c r="BC109" s="29" t="s">
        <v>27</v>
      </c>
      <c r="BD109" s="29" t="s">
        <v>28</v>
      </c>
      <c r="BE109" s="30" t="s">
        <v>22</v>
      </c>
      <c r="BF109" s="31"/>
      <c r="BG109" s="32"/>
      <c r="BH109" s="32"/>
      <c r="BI109" s="32"/>
      <c r="BJ109" s="32"/>
      <c r="BK109" s="32"/>
      <c r="BL109" s="32"/>
      <c r="BM109" s="32"/>
      <c r="BN109" s="32"/>
      <c r="BO109" s="32"/>
      <c r="BP109" s="32"/>
      <c r="BQ109" s="32"/>
    </row>
    <row r="110" spans="1:69" ht="15.75" customHeight="1" x14ac:dyDescent="0.25">
      <c r="A110" s="33"/>
      <c r="B110" s="99" t="s">
        <v>79</v>
      </c>
      <c r="C110" s="100" t="s">
        <v>80</v>
      </c>
      <c r="D110" s="36">
        <v>19</v>
      </c>
      <c r="E110" s="37">
        <v>198</v>
      </c>
      <c r="F110" s="37">
        <v>179</v>
      </c>
      <c r="G110" s="37">
        <v>165</v>
      </c>
      <c r="H110" s="37">
        <v>226</v>
      </c>
      <c r="I110" s="38">
        <f t="shared" ref="I110:I116" si="246">SUM(E110:H110)</f>
        <v>768</v>
      </c>
      <c r="J110" s="39"/>
      <c r="K110" s="40"/>
      <c r="L110" s="40"/>
      <c r="M110" s="40"/>
      <c r="N110" s="40"/>
      <c r="O110" s="38">
        <f t="shared" ref="O110:O116" si="247">SUM(K110:N110)</f>
        <v>0</v>
      </c>
      <c r="P110" s="39">
        <v>19</v>
      </c>
      <c r="Q110" s="40">
        <v>152</v>
      </c>
      <c r="R110" s="40">
        <v>187</v>
      </c>
      <c r="S110" s="40">
        <v>161</v>
      </c>
      <c r="T110" s="40">
        <v>166</v>
      </c>
      <c r="U110" s="38">
        <f t="shared" ref="U110:U116" si="248">SUM(Q110:T110)</f>
        <v>666</v>
      </c>
      <c r="V110" s="39"/>
      <c r="W110" s="40"/>
      <c r="X110" s="40"/>
      <c r="Y110" s="40"/>
      <c r="Z110" s="40"/>
      <c r="AA110" s="38">
        <f t="shared" ref="AA110:AA116" si="249">SUM(W110:Z110)</f>
        <v>0</v>
      </c>
      <c r="AB110" s="39"/>
      <c r="AC110" s="40"/>
      <c r="AD110" s="40"/>
      <c r="AE110" s="40"/>
      <c r="AF110" s="40"/>
      <c r="AG110" s="38">
        <f t="shared" ref="AG110:AG116" si="250">SUM(AC110:AF110)</f>
        <v>0</v>
      </c>
      <c r="AH110" s="39"/>
      <c r="AI110" s="40"/>
      <c r="AJ110" s="40"/>
      <c r="AK110" s="40"/>
      <c r="AL110" s="40"/>
      <c r="AM110" s="38">
        <f t="shared" ref="AM110:AM116" si="251">SUM(AI110:AL110)</f>
        <v>0</v>
      </c>
      <c r="AN110" s="39"/>
      <c r="AO110" s="40"/>
      <c r="AP110" s="40"/>
      <c r="AQ110" s="40"/>
      <c r="AR110" s="40"/>
      <c r="AS110" s="38">
        <f t="shared" ref="AS110:AS116" si="252">SUM(AO110:AR110)</f>
        <v>0</v>
      </c>
      <c r="AT110" s="39"/>
      <c r="AU110" s="40"/>
      <c r="AV110" s="40"/>
      <c r="AW110" s="40"/>
      <c r="AX110" s="40"/>
      <c r="AY110" s="38">
        <f t="shared" ref="AY110:AY116" si="253">SUM(AU110:AX110)</f>
        <v>0</v>
      </c>
      <c r="AZ110" s="39">
        <v>28</v>
      </c>
      <c r="BA110" s="40">
        <v>170</v>
      </c>
      <c r="BB110" s="40">
        <v>196</v>
      </c>
      <c r="BC110" s="40">
        <v>201</v>
      </c>
      <c r="BD110" s="40">
        <v>147</v>
      </c>
      <c r="BE110" s="38">
        <f t="shared" ref="BE110:BE116" si="254">SUM(BA110:BD110)</f>
        <v>714</v>
      </c>
      <c r="BF110" s="41">
        <f t="shared" ref="BF110:BF115" si="255">SUM((IF(E110&gt;0,1,0)+(IF(F110&gt;0,1,0)+(IF(G110&gt;0,1,0)+(IF(H110&gt;0,1,0))))))</f>
        <v>4</v>
      </c>
      <c r="BG110" s="17">
        <f t="shared" ref="BG110:BG115" si="256">SUM((IF(K110&gt;0,1,0)+(IF(L110&gt;0,1,0)+(IF(M110&gt;0,1,0)+(IF(N110&gt;0,1,0))))))</f>
        <v>0</v>
      </c>
      <c r="BH110" s="17">
        <f t="shared" ref="BH110:BH115" si="257">SUM((IF(Q110&gt;0,1,0)+(IF(R110&gt;0,1,0)+(IF(S110&gt;0,1,0)+(IF(T110&gt;0,1,0))))))</f>
        <v>4</v>
      </c>
      <c r="BI110" s="17">
        <f t="shared" ref="BI110:BI115" si="258">SUM((IF(W110&gt;0,1,0)+(IF(X110&gt;0,1,0)+(IF(Y110&gt;0,1,0)+(IF(Z110&gt;0,1,0))))))</f>
        <v>0</v>
      </c>
      <c r="BJ110" s="17">
        <f t="shared" ref="BJ110:BJ115" si="259">SUM((IF(AC110&gt;0,1,0)+(IF(AD110&gt;0,1,0)+(IF(AE110&gt;0,1,0)+(IF(AF110&gt;0,1,0))))))</f>
        <v>0</v>
      </c>
      <c r="BK110" s="17">
        <f t="shared" ref="BK110:BK115" si="260">SUM((IF(AI110&gt;0,1,0)+(IF(AJ110&gt;0,1,0)+(IF(AK110&gt;0,1,0)+(IF(AL110&gt;0,1,0))))))</f>
        <v>0</v>
      </c>
      <c r="BL110" s="17">
        <f t="shared" ref="BL110:BL115" si="261">SUM((IF(AO110&gt;0,1,0)+(IF(AP110&gt;0,1,0)+(IF(AQ110&gt;0,1,0)+(IF(AR110&gt;0,1,0))))))</f>
        <v>0</v>
      </c>
      <c r="BM110" s="17">
        <f t="shared" ref="BM110:BM115" si="262">SUM((IF(AU110&gt;0,1,0)+(IF(AV110&gt;0,1,0)+(IF(AW110&gt;0,1,0)+(IF(AX110&gt;0,1,0))))))</f>
        <v>0</v>
      </c>
      <c r="BN110" s="17">
        <f t="shared" ref="BN110:BN115" si="263">SUM((IF(BA110&gt;0,1,0)+(IF(BB110&gt;0,1,0)+(IF(BC110&gt;0,1,0)+(IF(BD110&gt;0,1,0))))))</f>
        <v>4</v>
      </c>
      <c r="BO110" s="17">
        <f t="shared" ref="BO110:BO115" si="264">SUM(BF110:BN110)</f>
        <v>12</v>
      </c>
      <c r="BP110" s="17">
        <f>I110+O110+U110+AA110+AG110+AM110+AS110+AY110+BE110</f>
        <v>2148</v>
      </c>
      <c r="BQ110" s="17">
        <f t="shared" ref="BQ110:BQ115" si="265">BP110/BO110</f>
        <v>179</v>
      </c>
    </row>
    <row r="111" spans="1:69" ht="15.75" customHeight="1" x14ac:dyDescent="0.25">
      <c r="A111" s="33"/>
      <c r="B111" s="99" t="s">
        <v>86</v>
      </c>
      <c r="C111" s="100" t="s">
        <v>81</v>
      </c>
      <c r="D111" s="36">
        <v>32</v>
      </c>
      <c r="E111" s="37">
        <v>190</v>
      </c>
      <c r="F111" s="37">
        <v>191</v>
      </c>
      <c r="G111" s="37">
        <v>156</v>
      </c>
      <c r="H111" s="37">
        <v>157</v>
      </c>
      <c r="I111" s="38">
        <f t="shared" si="246"/>
        <v>694</v>
      </c>
      <c r="J111" s="39">
        <v>32</v>
      </c>
      <c r="K111" s="40">
        <v>187</v>
      </c>
      <c r="L111" s="40">
        <v>165</v>
      </c>
      <c r="M111" s="40">
        <v>168</v>
      </c>
      <c r="N111" s="40">
        <v>164</v>
      </c>
      <c r="O111" s="38">
        <f t="shared" si="247"/>
        <v>684</v>
      </c>
      <c r="P111" s="39">
        <v>33</v>
      </c>
      <c r="Q111" s="40">
        <v>183</v>
      </c>
      <c r="R111" s="40">
        <v>159</v>
      </c>
      <c r="S111" s="40">
        <v>178</v>
      </c>
      <c r="T111" s="40">
        <v>206</v>
      </c>
      <c r="U111" s="38">
        <f t="shared" si="248"/>
        <v>726</v>
      </c>
      <c r="V111" s="39">
        <v>31</v>
      </c>
      <c r="W111" s="40">
        <v>168</v>
      </c>
      <c r="X111" s="40">
        <v>189</v>
      </c>
      <c r="Y111" s="40">
        <v>163</v>
      </c>
      <c r="Z111" s="40">
        <v>189</v>
      </c>
      <c r="AA111" s="38">
        <f t="shared" si="249"/>
        <v>709</v>
      </c>
      <c r="AB111" s="39">
        <v>31</v>
      </c>
      <c r="AC111" s="40">
        <v>187</v>
      </c>
      <c r="AD111" s="40">
        <v>186</v>
      </c>
      <c r="AE111" s="40">
        <v>201</v>
      </c>
      <c r="AF111" s="40">
        <v>175</v>
      </c>
      <c r="AG111" s="38">
        <f t="shared" si="250"/>
        <v>749</v>
      </c>
      <c r="AH111" s="39">
        <v>29</v>
      </c>
      <c r="AI111" s="40">
        <v>172</v>
      </c>
      <c r="AJ111" s="40">
        <v>153</v>
      </c>
      <c r="AK111" s="40">
        <v>151</v>
      </c>
      <c r="AL111" s="40">
        <v>193</v>
      </c>
      <c r="AM111" s="38">
        <f t="shared" si="251"/>
        <v>669</v>
      </c>
      <c r="AN111" s="39">
        <v>30</v>
      </c>
      <c r="AO111" s="40">
        <v>198</v>
      </c>
      <c r="AP111" s="40">
        <v>187</v>
      </c>
      <c r="AQ111" s="40">
        <v>141</v>
      </c>
      <c r="AR111" s="40">
        <v>166</v>
      </c>
      <c r="AS111" s="38">
        <f t="shared" si="252"/>
        <v>692</v>
      </c>
      <c r="AT111" s="39">
        <v>31</v>
      </c>
      <c r="AU111" s="40">
        <v>167</v>
      </c>
      <c r="AV111" s="40">
        <v>136</v>
      </c>
      <c r="AW111" s="40">
        <v>167</v>
      </c>
      <c r="AX111" s="40">
        <v>169</v>
      </c>
      <c r="AY111" s="38">
        <f t="shared" si="253"/>
        <v>639</v>
      </c>
      <c r="AZ111" s="39">
        <v>32</v>
      </c>
      <c r="BA111" s="40">
        <v>160</v>
      </c>
      <c r="BB111" s="40">
        <v>158</v>
      </c>
      <c r="BC111" s="40">
        <v>144</v>
      </c>
      <c r="BD111" s="40">
        <v>127</v>
      </c>
      <c r="BE111" s="38">
        <f t="shared" si="254"/>
        <v>589</v>
      </c>
      <c r="BF111" s="41">
        <f t="shared" si="255"/>
        <v>4</v>
      </c>
      <c r="BG111" s="17">
        <f t="shared" si="256"/>
        <v>4</v>
      </c>
      <c r="BH111" s="17">
        <f t="shared" si="257"/>
        <v>4</v>
      </c>
      <c r="BI111" s="17">
        <f t="shared" si="258"/>
        <v>4</v>
      </c>
      <c r="BJ111" s="17">
        <f t="shared" si="259"/>
        <v>4</v>
      </c>
      <c r="BK111" s="17">
        <f t="shared" si="260"/>
        <v>4</v>
      </c>
      <c r="BL111" s="17">
        <f t="shared" si="261"/>
        <v>4</v>
      </c>
      <c r="BM111" s="17">
        <f t="shared" si="262"/>
        <v>4</v>
      </c>
      <c r="BN111" s="17">
        <f t="shared" si="263"/>
        <v>4</v>
      </c>
      <c r="BO111" s="17">
        <f t="shared" si="264"/>
        <v>36</v>
      </c>
      <c r="BP111" s="17">
        <f t="shared" ref="BP111:BP118" si="266">I111+O111+U111+AA111+AG111+AM111+AS111+AY111+BE111</f>
        <v>6151</v>
      </c>
      <c r="BQ111" s="17">
        <f t="shared" si="265"/>
        <v>170.86111111111111</v>
      </c>
    </row>
    <row r="112" spans="1:69" ht="15.75" customHeight="1" x14ac:dyDescent="0.25">
      <c r="A112" s="33"/>
      <c r="B112" s="102" t="s">
        <v>94</v>
      </c>
      <c r="C112" s="103" t="s">
        <v>95</v>
      </c>
      <c r="D112" s="39"/>
      <c r="E112" s="40"/>
      <c r="F112" s="40"/>
      <c r="G112" s="40"/>
      <c r="H112" s="40"/>
      <c r="I112" s="38">
        <f t="shared" si="246"/>
        <v>0</v>
      </c>
      <c r="J112" s="39">
        <v>39</v>
      </c>
      <c r="K112" s="40">
        <v>164</v>
      </c>
      <c r="L112" s="40">
        <v>172</v>
      </c>
      <c r="M112" s="40">
        <v>136</v>
      </c>
      <c r="N112" s="40">
        <v>182</v>
      </c>
      <c r="O112" s="38">
        <f t="shared" si="247"/>
        <v>654</v>
      </c>
      <c r="P112" s="39"/>
      <c r="Q112" s="40"/>
      <c r="R112" s="40"/>
      <c r="S112" s="40"/>
      <c r="T112" s="40"/>
      <c r="U112" s="38">
        <f t="shared" si="248"/>
        <v>0</v>
      </c>
      <c r="V112" s="39"/>
      <c r="W112" s="40"/>
      <c r="X112" s="40"/>
      <c r="Y112" s="40"/>
      <c r="Z112" s="40"/>
      <c r="AA112" s="38">
        <f t="shared" si="249"/>
        <v>0</v>
      </c>
      <c r="AB112" s="39">
        <v>39</v>
      </c>
      <c r="AC112" s="40">
        <v>157</v>
      </c>
      <c r="AD112" s="40">
        <v>162</v>
      </c>
      <c r="AE112" s="40">
        <v>147</v>
      </c>
      <c r="AF112" s="40">
        <v>135</v>
      </c>
      <c r="AG112" s="38">
        <f t="shared" si="250"/>
        <v>601</v>
      </c>
      <c r="AH112" s="39">
        <v>44</v>
      </c>
      <c r="AI112" s="40">
        <v>186</v>
      </c>
      <c r="AJ112" s="40">
        <v>152</v>
      </c>
      <c r="AK112" s="40">
        <v>137</v>
      </c>
      <c r="AL112" s="40">
        <v>136</v>
      </c>
      <c r="AM112" s="38">
        <f t="shared" si="251"/>
        <v>611</v>
      </c>
      <c r="AN112" s="39">
        <v>45</v>
      </c>
      <c r="AO112" s="40">
        <v>170</v>
      </c>
      <c r="AP112" s="40">
        <v>160</v>
      </c>
      <c r="AQ112" s="40">
        <v>166</v>
      </c>
      <c r="AR112" s="40">
        <v>172</v>
      </c>
      <c r="AS112" s="38">
        <f t="shared" si="252"/>
        <v>668</v>
      </c>
      <c r="AT112" s="39">
        <v>43</v>
      </c>
      <c r="AU112" s="40">
        <v>167</v>
      </c>
      <c r="AV112" s="40">
        <v>191</v>
      </c>
      <c r="AW112" s="40">
        <v>135</v>
      </c>
      <c r="AX112" s="40">
        <v>159</v>
      </c>
      <c r="AY112" s="38">
        <f t="shared" si="253"/>
        <v>652</v>
      </c>
      <c r="AZ112" s="39"/>
      <c r="BA112" s="40"/>
      <c r="BB112" s="40"/>
      <c r="BC112" s="40"/>
      <c r="BD112" s="40"/>
      <c r="BE112" s="38">
        <f t="shared" si="254"/>
        <v>0</v>
      </c>
      <c r="BF112" s="41">
        <f t="shared" si="255"/>
        <v>0</v>
      </c>
      <c r="BG112" s="17">
        <f t="shared" si="256"/>
        <v>4</v>
      </c>
      <c r="BH112" s="17">
        <f t="shared" si="257"/>
        <v>0</v>
      </c>
      <c r="BI112" s="17">
        <f t="shared" si="258"/>
        <v>0</v>
      </c>
      <c r="BJ112" s="17">
        <f t="shared" si="259"/>
        <v>4</v>
      </c>
      <c r="BK112" s="17">
        <f t="shared" si="260"/>
        <v>4</v>
      </c>
      <c r="BL112" s="17">
        <f t="shared" si="261"/>
        <v>4</v>
      </c>
      <c r="BM112" s="17">
        <f t="shared" si="262"/>
        <v>4</v>
      </c>
      <c r="BN112" s="17">
        <f t="shared" si="263"/>
        <v>0</v>
      </c>
      <c r="BO112" s="17">
        <f t="shared" si="264"/>
        <v>20</v>
      </c>
      <c r="BP112" s="17">
        <f t="shared" si="266"/>
        <v>3186</v>
      </c>
      <c r="BQ112" s="19">
        <f t="shared" si="265"/>
        <v>159.30000000000001</v>
      </c>
    </row>
    <row r="113" spans="1:69" ht="15.75" customHeight="1" x14ac:dyDescent="0.25">
      <c r="A113" s="33"/>
      <c r="B113" s="42" t="s">
        <v>108</v>
      </c>
      <c r="C113" s="43" t="s">
        <v>107</v>
      </c>
      <c r="D113" s="39"/>
      <c r="E113" s="40"/>
      <c r="F113" s="40"/>
      <c r="G113" s="40"/>
      <c r="H113" s="40"/>
      <c r="I113" s="38">
        <f t="shared" si="246"/>
        <v>0</v>
      </c>
      <c r="J113" s="39"/>
      <c r="K113" s="40"/>
      <c r="L113" s="40"/>
      <c r="M113" s="40"/>
      <c r="N113" s="40"/>
      <c r="O113" s="38">
        <f t="shared" si="247"/>
        <v>0</v>
      </c>
      <c r="P113" s="39"/>
      <c r="Q113" s="40"/>
      <c r="R113" s="40"/>
      <c r="S113" s="40"/>
      <c r="T113" s="40"/>
      <c r="U113" s="38">
        <f t="shared" si="248"/>
        <v>0</v>
      </c>
      <c r="V113" s="39">
        <v>33</v>
      </c>
      <c r="W113" s="40">
        <v>143</v>
      </c>
      <c r="X113" s="40">
        <v>181</v>
      </c>
      <c r="Y113" s="40">
        <v>206</v>
      </c>
      <c r="Z113" s="40">
        <v>161</v>
      </c>
      <c r="AA113" s="38">
        <f t="shared" si="249"/>
        <v>691</v>
      </c>
      <c r="AB113" s="39"/>
      <c r="AC113" s="40"/>
      <c r="AD113" s="40"/>
      <c r="AE113" s="40"/>
      <c r="AF113" s="40"/>
      <c r="AG113" s="38">
        <f t="shared" si="250"/>
        <v>0</v>
      </c>
      <c r="AH113" s="39"/>
      <c r="AI113" s="40"/>
      <c r="AJ113" s="40"/>
      <c r="AK113" s="40"/>
      <c r="AL113" s="40"/>
      <c r="AM113" s="38">
        <f t="shared" si="251"/>
        <v>0</v>
      </c>
      <c r="AN113" s="39"/>
      <c r="AO113" s="40"/>
      <c r="AP113" s="40"/>
      <c r="AQ113" s="40"/>
      <c r="AR113" s="40"/>
      <c r="AS113" s="38">
        <f t="shared" si="252"/>
        <v>0</v>
      </c>
      <c r="AT113" s="39"/>
      <c r="AU113" s="40"/>
      <c r="AV113" s="40"/>
      <c r="AW113" s="40"/>
      <c r="AX113" s="40"/>
      <c r="AY113" s="38">
        <f t="shared" si="253"/>
        <v>0</v>
      </c>
      <c r="AZ113" s="39"/>
      <c r="BA113" s="40"/>
      <c r="BB113" s="40"/>
      <c r="BC113" s="40"/>
      <c r="BD113" s="40"/>
      <c r="BE113" s="38">
        <f t="shared" si="254"/>
        <v>0</v>
      </c>
      <c r="BF113" s="41">
        <f t="shared" si="255"/>
        <v>0</v>
      </c>
      <c r="BG113" s="17">
        <f t="shared" si="256"/>
        <v>0</v>
      </c>
      <c r="BH113" s="17">
        <f t="shared" si="257"/>
        <v>0</v>
      </c>
      <c r="BI113" s="17">
        <f t="shared" si="258"/>
        <v>4</v>
      </c>
      <c r="BJ113" s="17">
        <f t="shared" si="259"/>
        <v>0</v>
      </c>
      <c r="BK113" s="17">
        <f t="shared" si="260"/>
        <v>0</v>
      </c>
      <c r="BL113" s="17">
        <f t="shared" si="261"/>
        <v>0</v>
      </c>
      <c r="BM113" s="17">
        <f t="shared" si="262"/>
        <v>0</v>
      </c>
      <c r="BN113" s="17">
        <f t="shared" si="263"/>
        <v>0</v>
      </c>
      <c r="BO113" s="17">
        <f t="shared" si="264"/>
        <v>4</v>
      </c>
      <c r="BP113" s="17">
        <f t="shared" si="266"/>
        <v>691</v>
      </c>
      <c r="BQ113" s="19">
        <f t="shared" si="265"/>
        <v>172.75</v>
      </c>
    </row>
    <row r="114" spans="1:69" ht="15.75" customHeight="1" x14ac:dyDescent="0.25">
      <c r="A114" s="33"/>
      <c r="B114" s="42">
        <v>5</v>
      </c>
      <c r="C114" s="43"/>
      <c r="D114" s="39"/>
      <c r="E114" s="40"/>
      <c r="F114" s="40"/>
      <c r="G114" s="40"/>
      <c r="H114" s="40"/>
      <c r="I114" s="38">
        <f t="shared" si="246"/>
        <v>0</v>
      </c>
      <c r="J114" s="39"/>
      <c r="K114" s="40"/>
      <c r="L114" s="40"/>
      <c r="M114" s="40"/>
      <c r="N114" s="40"/>
      <c r="O114" s="38">
        <f t="shared" si="247"/>
        <v>0</v>
      </c>
      <c r="P114" s="39"/>
      <c r="Q114" s="40"/>
      <c r="R114" s="40"/>
      <c r="S114" s="40"/>
      <c r="T114" s="40"/>
      <c r="U114" s="38">
        <f t="shared" si="248"/>
        <v>0</v>
      </c>
      <c r="V114" s="39"/>
      <c r="W114" s="40"/>
      <c r="X114" s="40"/>
      <c r="Y114" s="40"/>
      <c r="Z114" s="40"/>
      <c r="AA114" s="38">
        <f t="shared" si="249"/>
        <v>0</v>
      </c>
      <c r="AB114" s="39"/>
      <c r="AC114" s="40"/>
      <c r="AD114" s="40"/>
      <c r="AE114" s="40"/>
      <c r="AF114" s="40"/>
      <c r="AG114" s="38">
        <f t="shared" si="250"/>
        <v>0</v>
      </c>
      <c r="AH114" s="39"/>
      <c r="AI114" s="40"/>
      <c r="AJ114" s="40"/>
      <c r="AK114" s="40"/>
      <c r="AL114" s="40"/>
      <c r="AM114" s="38">
        <f t="shared" si="251"/>
        <v>0</v>
      </c>
      <c r="AN114" s="39"/>
      <c r="AO114" s="40"/>
      <c r="AP114" s="40"/>
      <c r="AQ114" s="40"/>
      <c r="AR114" s="40"/>
      <c r="AS114" s="38">
        <f t="shared" si="252"/>
        <v>0</v>
      </c>
      <c r="AT114" s="39"/>
      <c r="AU114" s="40"/>
      <c r="AV114" s="40"/>
      <c r="AW114" s="40"/>
      <c r="AX114" s="40"/>
      <c r="AY114" s="38">
        <f t="shared" si="253"/>
        <v>0</v>
      </c>
      <c r="AZ114" s="39"/>
      <c r="BA114" s="40"/>
      <c r="BB114" s="40"/>
      <c r="BC114" s="40"/>
      <c r="BD114" s="40"/>
      <c r="BE114" s="38">
        <f t="shared" si="254"/>
        <v>0</v>
      </c>
      <c r="BF114" s="41">
        <f t="shared" si="255"/>
        <v>0</v>
      </c>
      <c r="BG114" s="17">
        <f t="shared" si="256"/>
        <v>0</v>
      </c>
      <c r="BH114" s="17">
        <f t="shared" si="257"/>
        <v>0</v>
      </c>
      <c r="BI114" s="17">
        <f t="shared" si="258"/>
        <v>0</v>
      </c>
      <c r="BJ114" s="17">
        <f t="shared" si="259"/>
        <v>0</v>
      </c>
      <c r="BK114" s="17">
        <f t="shared" si="260"/>
        <v>0</v>
      </c>
      <c r="BL114" s="17">
        <f t="shared" si="261"/>
        <v>0</v>
      </c>
      <c r="BM114" s="17">
        <f t="shared" si="262"/>
        <v>0</v>
      </c>
      <c r="BN114" s="17">
        <f t="shared" si="263"/>
        <v>0</v>
      </c>
      <c r="BO114" s="17">
        <f t="shared" si="264"/>
        <v>0</v>
      </c>
      <c r="BP114" s="17">
        <f t="shared" si="266"/>
        <v>0</v>
      </c>
      <c r="BQ114" s="19" t="e">
        <f t="shared" si="265"/>
        <v>#DIV/0!</v>
      </c>
    </row>
    <row r="115" spans="1:69" ht="15.75" x14ac:dyDescent="0.25">
      <c r="A115" s="33"/>
      <c r="B115" s="42">
        <v>6</v>
      </c>
      <c r="C115" s="43"/>
      <c r="D115" s="39"/>
      <c r="E115" s="40"/>
      <c r="F115" s="40"/>
      <c r="G115" s="40"/>
      <c r="H115" s="40"/>
      <c r="I115" s="38">
        <f t="shared" si="246"/>
        <v>0</v>
      </c>
      <c r="J115" s="39"/>
      <c r="K115" s="40"/>
      <c r="L115" s="40"/>
      <c r="M115" s="40"/>
      <c r="N115" s="40"/>
      <c r="O115" s="38">
        <f t="shared" si="247"/>
        <v>0</v>
      </c>
      <c r="P115" s="39"/>
      <c r="Q115" s="40"/>
      <c r="R115" s="40"/>
      <c r="S115" s="40"/>
      <c r="T115" s="40"/>
      <c r="U115" s="38">
        <f t="shared" si="248"/>
        <v>0</v>
      </c>
      <c r="V115" s="39"/>
      <c r="W115" s="40"/>
      <c r="X115" s="40"/>
      <c r="Y115" s="40"/>
      <c r="Z115" s="40"/>
      <c r="AA115" s="38">
        <f t="shared" si="249"/>
        <v>0</v>
      </c>
      <c r="AB115" s="39"/>
      <c r="AC115" s="40"/>
      <c r="AD115" s="40"/>
      <c r="AE115" s="40"/>
      <c r="AF115" s="40"/>
      <c r="AG115" s="38">
        <f t="shared" si="250"/>
        <v>0</v>
      </c>
      <c r="AH115" s="39"/>
      <c r="AI115" s="40"/>
      <c r="AJ115" s="40"/>
      <c r="AK115" s="40"/>
      <c r="AL115" s="40"/>
      <c r="AM115" s="38">
        <f t="shared" si="251"/>
        <v>0</v>
      </c>
      <c r="AN115" s="39"/>
      <c r="AO115" s="40"/>
      <c r="AP115" s="40"/>
      <c r="AQ115" s="40"/>
      <c r="AR115" s="40"/>
      <c r="AS115" s="38">
        <f t="shared" si="252"/>
        <v>0</v>
      </c>
      <c r="AT115" s="39"/>
      <c r="AU115" s="40"/>
      <c r="AV115" s="40"/>
      <c r="AW115" s="40"/>
      <c r="AX115" s="40"/>
      <c r="AY115" s="38">
        <f t="shared" si="253"/>
        <v>0</v>
      </c>
      <c r="AZ115" s="39"/>
      <c r="BA115" s="40"/>
      <c r="BB115" s="40"/>
      <c r="BC115" s="40"/>
      <c r="BD115" s="40"/>
      <c r="BE115" s="38">
        <f t="shared" si="254"/>
        <v>0</v>
      </c>
      <c r="BF115" s="41">
        <f t="shared" si="255"/>
        <v>0</v>
      </c>
      <c r="BG115" s="17">
        <f t="shared" si="256"/>
        <v>0</v>
      </c>
      <c r="BH115" s="17">
        <f t="shared" si="257"/>
        <v>0</v>
      </c>
      <c r="BI115" s="17">
        <f t="shared" si="258"/>
        <v>0</v>
      </c>
      <c r="BJ115" s="17">
        <f t="shared" si="259"/>
        <v>0</v>
      </c>
      <c r="BK115" s="17">
        <f t="shared" si="260"/>
        <v>0</v>
      </c>
      <c r="BL115" s="17">
        <f t="shared" si="261"/>
        <v>0</v>
      </c>
      <c r="BM115" s="17">
        <f t="shared" si="262"/>
        <v>0</v>
      </c>
      <c r="BN115" s="17">
        <f t="shared" si="263"/>
        <v>0</v>
      </c>
      <c r="BO115" s="17">
        <f t="shared" si="264"/>
        <v>0</v>
      </c>
      <c r="BP115" s="17">
        <f t="shared" si="266"/>
        <v>0</v>
      </c>
      <c r="BQ115" s="19" t="e">
        <f t="shared" si="265"/>
        <v>#DIV/0!</v>
      </c>
    </row>
    <row r="116" spans="1:69" ht="15.75" x14ac:dyDescent="0.25">
      <c r="A116" s="61"/>
      <c r="B116" s="62" t="s">
        <v>29</v>
      </c>
      <c r="C116" s="63"/>
      <c r="D116" s="64"/>
      <c r="E116" s="65"/>
      <c r="F116" s="65"/>
      <c r="G116" s="65"/>
      <c r="H116" s="65"/>
      <c r="I116" s="66">
        <f t="shared" si="246"/>
        <v>0</v>
      </c>
      <c r="J116" s="64"/>
      <c r="K116" s="65">
        <v>8</v>
      </c>
      <c r="L116" s="65">
        <v>8</v>
      </c>
      <c r="M116" s="65">
        <v>8</v>
      </c>
      <c r="N116" s="65">
        <v>8</v>
      </c>
      <c r="O116" s="66">
        <f t="shared" si="247"/>
        <v>32</v>
      </c>
      <c r="P116" s="64"/>
      <c r="Q116" s="65"/>
      <c r="R116" s="65"/>
      <c r="S116" s="65"/>
      <c r="T116" s="65"/>
      <c r="U116" s="66">
        <f t="shared" si="248"/>
        <v>0</v>
      </c>
      <c r="V116" s="64"/>
      <c r="W116" s="65">
        <v>8</v>
      </c>
      <c r="X116" s="65">
        <v>8</v>
      </c>
      <c r="Y116" s="65">
        <v>8</v>
      </c>
      <c r="Z116" s="65">
        <v>8</v>
      </c>
      <c r="AA116" s="66">
        <f t="shared" si="249"/>
        <v>32</v>
      </c>
      <c r="AB116" s="64"/>
      <c r="AC116" s="65">
        <v>8</v>
      </c>
      <c r="AD116" s="65">
        <v>8</v>
      </c>
      <c r="AE116" s="65">
        <v>8</v>
      </c>
      <c r="AF116" s="65">
        <v>8</v>
      </c>
      <c r="AG116" s="66">
        <f t="shared" si="250"/>
        <v>32</v>
      </c>
      <c r="AH116" s="64"/>
      <c r="AI116" s="65">
        <v>8</v>
      </c>
      <c r="AJ116" s="65">
        <v>8</v>
      </c>
      <c r="AK116" s="65">
        <v>8</v>
      </c>
      <c r="AL116" s="65">
        <v>8</v>
      </c>
      <c r="AM116" s="66">
        <f t="shared" si="251"/>
        <v>32</v>
      </c>
      <c r="AN116" s="64"/>
      <c r="AO116" s="65">
        <v>8</v>
      </c>
      <c r="AP116" s="65">
        <v>8</v>
      </c>
      <c r="AQ116" s="65">
        <v>8</v>
      </c>
      <c r="AR116" s="65">
        <v>8</v>
      </c>
      <c r="AS116" s="66">
        <f t="shared" si="252"/>
        <v>32</v>
      </c>
      <c r="AT116" s="64"/>
      <c r="AU116" s="65">
        <v>8</v>
      </c>
      <c r="AV116" s="65">
        <v>8</v>
      </c>
      <c r="AW116" s="65">
        <v>8</v>
      </c>
      <c r="AX116" s="65">
        <v>8</v>
      </c>
      <c r="AY116" s="66">
        <f t="shared" si="253"/>
        <v>32</v>
      </c>
      <c r="AZ116" s="64"/>
      <c r="BA116" s="65"/>
      <c r="BB116" s="65"/>
      <c r="BC116" s="65"/>
      <c r="BD116" s="65"/>
      <c r="BE116" s="66">
        <f t="shared" si="254"/>
        <v>0</v>
      </c>
      <c r="BF116" s="52"/>
      <c r="BG116" s="19"/>
      <c r="BH116" s="19"/>
      <c r="BI116" s="19"/>
      <c r="BJ116" s="19"/>
      <c r="BK116" s="19"/>
      <c r="BL116" s="19"/>
      <c r="BM116" s="19"/>
      <c r="BN116" s="19"/>
      <c r="BO116" s="19"/>
      <c r="BP116" s="17">
        <f t="shared" si="266"/>
        <v>192</v>
      </c>
      <c r="BQ116" s="19"/>
    </row>
    <row r="117" spans="1:69" ht="15.75" x14ac:dyDescent="0.25">
      <c r="A117" s="33"/>
      <c r="B117" s="34" t="s">
        <v>30</v>
      </c>
      <c r="C117" s="43"/>
      <c r="D117" s="39"/>
      <c r="E117" s="37">
        <f>SUM(E110:E116)</f>
        <v>388</v>
      </c>
      <c r="F117" s="37">
        <f>SUM(F110:F116)</f>
        <v>370</v>
      </c>
      <c r="G117" s="37">
        <f>SUM(G110:G116)</f>
        <v>321</v>
      </c>
      <c r="H117" s="37">
        <f>SUM(H110:H116)</f>
        <v>383</v>
      </c>
      <c r="I117" s="38">
        <f>SUM(I110:I116)</f>
        <v>1462</v>
      </c>
      <c r="J117" s="39"/>
      <c r="K117" s="37">
        <f>SUM(K110:K116)</f>
        <v>359</v>
      </c>
      <c r="L117" s="37">
        <f>SUM(L110:L116)</f>
        <v>345</v>
      </c>
      <c r="M117" s="37">
        <f>SUM(M110:M116)</f>
        <v>312</v>
      </c>
      <c r="N117" s="37">
        <f>SUM(N110:N116)</f>
        <v>354</v>
      </c>
      <c r="O117" s="38">
        <f>SUM(O110:O116)</f>
        <v>1370</v>
      </c>
      <c r="P117" s="39"/>
      <c r="Q117" s="37">
        <f>SUM(Q110:Q116)</f>
        <v>335</v>
      </c>
      <c r="R117" s="37">
        <f>SUM(R110:R116)</f>
        <v>346</v>
      </c>
      <c r="S117" s="37">
        <f>SUM(S110:S116)</f>
        <v>339</v>
      </c>
      <c r="T117" s="37">
        <f>SUM(T110:T116)</f>
        <v>372</v>
      </c>
      <c r="U117" s="38">
        <f>SUM(U110:U116)</f>
        <v>1392</v>
      </c>
      <c r="V117" s="39"/>
      <c r="W117" s="37">
        <f>SUM(W110:W116)</f>
        <v>319</v>
      </c>
      <c r="X117" s="37">
        <f>SUM(X110:X116)</f>
        <v>378</v>
      </c>
      <c r="Y117" s="37">
        <f>SUM(Y110:Y116)</f>
        <v>377</v>
      </c>
      <c r="Z117" s="37">
        <f>SUM(Z110:Z116)</f>
        <v>358</v>
      </c>
      <c r="AA117" s="38">
        <f>SUM(AA110:AA116)</f>
        <v>1432</v>
      </c>
      <c r="AB117" s="39"/>
      <c r="AC117" s="37">
        <f>SUM(AC110:AC116)</f>
        <v>352</v>
      </c>
      <c r="AD117" s="37">
        <f>SUM(AD110:AD116)</f>
        <v>356</v>
      </c>
      <c r="AE117" s="37">
        <f>SUM(AE110:AE116)</f>
        <v>356</v>
      </c>
      <c r="AF117" s="37">
        <f>SUM(AF110:AF116)</f>
        <v>318</v>
      </c>
      <c r="AG117" s="38">
        <f>SUM(AG110:AG116)</f>
        <v>1382</v>
      </c>
      <c r="AH117" s="39"/>
      <c r="AI117" s="37">
        <f>SUM(AI110:AI116)</f>
        <v>366</v>
      </c>
      <c r="AJ117" s="37">
        <f>SUM(AJ110:AJ116)</f>
        <v>313</v>
      </c>
      <c r="AK117" s="37">
        <f>SUM(AK110:AK116)</f>
        <v>296</v>
      </c>
      <c r="AL117" s="37">
        <f>SUM(AL110:AL116)</f>
        <v>337</v>
      </c>
      <c r="AM117" s="38">
        <f>SUM(AM110:AM116)</f>
        <v>1312</v>
      </c>
      <c r="AN117" s="39"/>
      <c r="AO117" s="37">
        <f>SUM(AO110:AO116)</f>
        <v>376</v>
      </c>
      <c r="AP117" s="37">
        <f>SUM(AP110:AP116)</f>
        <v>355</v>
      </c>
      <c r="AQ117" s="37">
        <f>SUM(AQ110:AQ116)</f>
        <v>315</v>
      </c>
      <c r="AR117" s="37">
        <f>SUM(AR110:AR116)</f>
        <v>346</v>
      </c>
      <c r="AS117" s="38">
        <f>SUM(AS110:AS116)</f>
        <v>1392</v>
      </c>
      <c r="AT117" s="39"/>
      <c r="AU117" s="37">
        <f>SUM(AU110:AU116)</f>
        <v>342</v>
      </c>
      <c r="AV117" s="37">
        <f>SUM(AV110:AV116)</f>
        <v>335</v>
      </c>
      <c r="AW117" s="37">
        <f>SUM(AW110:AW116)</f>
        <v>310</v>
      </c>
      <c r="AX117" s="37">
        <f>SUM(AX110:AX116)</f>
        <v>336</v>
      </c>
      <c r="AY117" s="38">
        <f>SUM(AY110:AY116)</f>
        <v>1323</v>
      </c>
      <c r="AZ117" s="39"/>
      <c r="BA117" s="37">
        <f>SUM(BA110:BA116)</f>
        <v>330</v>
      </c>
      <c r="BB117" s="37">
        <f>SUM(BB110:BB116)</f>
        <v>354</v>
      </c>
      <c r="BC117" s="37">
        <f>SUM(BC110:BC116)</f>
        <v>345</v>
      </c>
      <c r="BD117" s="37">
        <f>SUM(BD110:BD116)</f>
        <v>274</v>
      </c>
      <c r="BE117" s="38">
        <f>SUM(BE110:BE116)</f>
        <v>1303</v>
      </c>
      <c r="BF117" s="41">
        <f>SUM((IF(E117&gt;0,1,0)+(IF(F117&gt;0,1,0)+(IF(G117&gt;0,1,0)+(IF(H117&gt;0,1,0))))))</f>
        <v>4</v>
      </c>
      <c r="BG117" s="17">
        <f>SUM((IF(K117&gt;0,1,0)+(IF(L117&gt;0,1,0)+(IF(M117&gt;0,1,0)+(IF(N117&gt;0,1,0))))))</f>
        <v>4</v>
      </c>
      <c r="BH117" s="17">
        <f>SUM((IF(Q117&gt;0,1,0)+(IF(R117&gt;0,1,0)+(IF(S117&gt;0,1,0)+(IF(T117&gt;0,1,0))))))</f>
        <v>4</v>
      </c>
      <c r="BI117" s="17">
        <f>SUM((IF(W117&gt;0,1,0)+(IF(X117&gt;0,1,0)+(IF(Y117&gt;0,1,0)+(IF(Z117&gt;0,1,0))))))</f>
        <v>4</v>
      </c>
      <c r="BJ117" s="17">
        <f>SUM((IF(AC117&gt;0,1,0)+(IF(AD117&gt;0,1,0)+(IF(AE117&gt;0,1,0)+(IF(AF117&gt;0,1,0))))))</f>
        <v>4</v>
      </c>
      <c r="BK117" s="17">
        <f>SUM((IF(AI117&gt;0,1,0)+(IF(AJ117&gt;0,1,0)+(IF(AK117&gt;0,1,0)+(IF(AL117&gt;0,1,0))))))</f>
        <v>4</v>
      </c>
      <c r="BL117" s="17">
        <f>SUM((IF(AO117&gt;0,1,0)+(IF(AP117&gt;0,1,0)+(IF(AQ117&gt;0,1,0)+(IF(AR117&gt;0,1,0))))))</f>
        <v>4</v>
      </c>
      <c r="BM117" s="17">
        <f>SUM((IF(AU117&gt;0,1,0)+(IF(AV117&gt;0,1,0)+(IF(AW117&gt;0,1,0)+(IF(AX117&gt;0,1,0))))))</f>
        <v>4</v>
      </c>
      <c r="BN117" s="17">
        <f>SUM((IF(BA117&gt;0,1,0)+(IF(BB117&gt;0,1,0)+(IF(BC117&gt;0,1,0)+(IF(BD117&gt;0,1,0))))))</f>
        <v>4</v>
      </c>
      <c r="BO117" s="17">
        <f>SUM(BF117:BN117)</f>
        <v>36</v>
      </c>
      <c r="BP117" s="17">
        <f t="shared" si="266"/>
        <v>12368</v>
      </c>
      <c r="BQ117" s="17">
        <f>BP117/BO117</f>
        <v>343.55555555555554</v>
      </c>
    </row>
    <row r="118" spans="1:69" ht="15.75" customHeight="1" x14ac:dyDescent="0.25">
      <c r="A118" s="33"/>
      <c r="B118" s="34" t="s">
        <v>31</v>
      </c>
      <c r="C118" s="43"/>
      <c r="D118" s="36">
        <f>SUM(D110:D115)</f>
        <v>51</v>
      </c>
      <c r="E118" s="37">
        <f>E117+$D$118-E116</f>
        <v>439</v>
      </c>
      <c r="F118" s="37">
        <f>F117+$D$118-F116</f>
        <v>421</v>
      </c>
      <c r="G118" s="37">
        <f>G117+$D$118-G116</f>
        <v>372</v>
      </c>
      <c r="H118" s="37">
        <f>H117+$D$118-H116</f>
        <v>434</v>
      </c>
      <c r="I118" s="38">
        <f>E118+F118+G118+H118</f>
        <v>1666</v>
      </c>
      <c r="J118" s="36">
        <f>SUM(J110:J115)</f>
        <v>71</v>
      </c>
      <c r="K118" s="37">
        <f>K117+$J$118-K116</f>
        <v>422</v>
      </c>
      <c r="L118" s="37">
        <f>L117+$J$118-L116</f>
        <v>408</v>
      </c>
      <c r="M118" s="37">
        <f>M117+$J$118-M116</f>
        <v>375</v>
      </c>
      <c r="N118" s="37">
        <f>N117+$J$118-N116</f>
        <v>417</v>
      </c>
      <c r="O118" s="38">
        <f>K118+L118+M118+N118</f>
        <v>1622</v>
      </c>
      <c r="P118" s="36">
        <f>SUM(P110:P115)</f>
        <v>52</v>
      </c>
      <c r="Q118" s="37">
        <f>Q117+$P$118-Q116</f>
        <v>387</v>
      </c>
      <c r="R118" s="37">
        <f>R117+$P$118-R116</f>
        <v>398</v>
      </c>
      <c r="S118" s="37">
        <f>S117+$P$118-S116</f>
        <v>391</v>
      </c>
      <c r="T118" s="37">
        <f>T117+$P$118-T116</f>
        <v>424</v>
      </c>
      <c r="U118" s="38">
        <f>Q118+R118+S118+T118</f>
        <v>1600</v>
      </c>
      <c r="V118" s="36">
        <f>SUM(V110:V115)</f>
        <v>64</v>
      </c>
      <c r="W118" s="37">
        <f>W117+$V$118-W116</f>
        <v>375</v>
      </c>
      <c r="X118" s="37">
        <f>X117+$V$118-X116</f>
        <v>434</v>
      </c>
      <c r="Y118" s="37">
        <f>Y117+$V$118-Y116</f>
        <v>433</v>
      </c>
      <c r="Z118" s="37">
        <f>Z117+$V$118-Z116</f>
        <v>414</v>
      </c>
      <c r="AA118" s="38">
        <f>W118+X118+Y118+Z118</f>
        <v>1656</v>
      </c>
      <c r="AB118" s="36">
        <f>SUM(AB110:AB115)</f>
        <v>70</v>
      </c>
      <c r="AC118" s="37">
        <f>AC117+$AB$118-AC116</f>
        <v>414</v>
      </c>
      <c r="AD118" s="37">
        <f>AD117+$AB$118-AD116</f>
        <v>418</v>
      </c>
      <c r="AE118" s="37">
        <f>AE117+$AB$118-AE116</f>
        <v>418</v>
      </c>
      <c r="AF118" s="37">
        <f>AF117+$AB$118-AF116</f>
        <v>380</v>
      </c>
      <c r="AG118" s="38">
        <f>AC118+AD118+AE118+AF118</f>
        <v>1630</v>
      </c>
      <c r="AH118" s="36">
        <f>SUM(AH110:AH115)</f>
        <v>73</v>
      </c>
      <c r="AI118" s="37">
        <f>AI117+$AH$118-AI116</f>
        <v>431</v>
      </c>
      <c r="AJ118" s="37">
        <f>AJ117+$AH$118-AJ116</f>
        <v>378</v>
      </c>
      <c r="AK118" s="37">
        <f>AK117+$AH$118-AK116</f>
        <v>361</v>
      </c>
      <c r="AL118" s="37">
        <f>AL117+$AH$118-AL116</f>
        <v>402</v>
      </c>
      <c r="AM118" s="38">
        <f>AI118+AJ118+AK118+AL118</f>
        <v>1572</v>
      </c>
      <c r="AN118" s="36">
        <f>SUM(AN110:AN115)</f>
        <v>75</v>
      </c>
      <c r="AO118" s="37">
        <f>AO117+$AN$118-AO116</f>
        <v>443</v>
      </c>
      <c r="AP118" s="37">
        <f>AP117+$AN$118-AP116</f>
        <v>422</v>
      </c>
      <c r="AQ118" s="37">
        <f>AQ117+$AN$118-AQ116</f>
        <v>382</v>
      </c>
      <c r="AR118" s="37">
        <f>AR117+$AN$118-AR116</f>
        <v>413</v>
      </c>
      <c r="AS118" s="38">
        <f>AO118+AP118+AQ118+AR118</f>
        <v>1660</v>
      </c>
      <c r="AT118" s="36">
        <f>SUM(AT110:AT115)</f>
        <v>74</v>
      </c>
      <c r="AU118" s="37">
        <f>AU117+$AT$118-AU116</f>
        <v>408</v>
      </c>
      <c r="AV118" s="37">
        <f>AV117+$AT$118-AV116</f>
        <v>401</v>
      </c>
      <c r="AW118" s="37">
        <f>AW117+$AT$118-AW116</f>
        <v>376</v>
      </c>
      <c r="AX118" s="37">
        <f>AX117+$AT$118-AX116</f>
        <v>402</v>
      </c>
      <c r="AY118" s="38">
        <f>AU118+AV118+AW118+AX118</f>
        <v>1587</v>
      </c>
      <c r="AZ118" s="36">
        <f>SUM(AZ110:AZ115)</f>
        <v>60</v>
      </c>
      <c r="BA118" s="37">
        <f>BA117+$AZ$118-BA116</f>
        <v>390</v>
      </c>
      <c r="BB118" s="37">
        <f>BB117+$AZ$118-BB116</f>
        <v>414</v>
      </c>
      <c r="BC118" s="37">
        <f>BC117+$AZ$118-BC116</f>
        <v>405</v>
      </c>
      <c r="BD118" s="37">
        <f>BD117+$AZ$118-BD116</f>
        <v>334</v>
      </c>
      <c r="BE118" s="38">
        <f>BA118+BB118+BC118+BD118</f>
        <v>1543</v>
      </c>
      <c r="BF118" s="41">
        <f>SUM((IF(E118&gt;0,1,0)+(IF(F118&gt;0,1,0)+(IF(G118&gt;0,1,0)+(IF(H118&gt;0,1,0))))))</f>
        <v>4</v>
      </c>
      <c r="BG118" s="17">
        <f>SUM((IF(K118&gt;0,1,0)+(IF(L118&gt;0,1,0)+(IF(M118&gt;0,1,0)+(IF(N118&gt;0,1,0))))))</f>
        <v>4</v>
      </c>
      <c r="BH118" s="17">
        <f>SUM((IF(Q118&gt;0,1,0)+(IF(R118&gt;0,1,0)+(IF(S118&gt;0,1,0)+(IF(T118&gt;0,1,0))))))</f>
        <v>4</v>
      </c>
      <c r="BI118" s="17">
        <f>SUM((IF(W118&gt;0,1,0)+(IF(X118&gt;0,1,0)+(IF(Y118&gt;0,1,0)+(IF(Z118&gt;0,1,0))))))</f>
        <v>4</v>
      </c>
      <c r="BJ118" s="17">
        <f>SUM((IF(AC118&gt;0,1,0)+(IF(AD118&gt;0,1,0)+(IF(AE118&gt;0,1,0)+(IF(AF118&gt;0,1,0))))))</f>
        <v>4</v>
      </c>
      <c r="BK118" s="17">
        <f>SUM((IF(AI118&gt;0,1,0)+(IF(AJ118&gt;0,1,0)+(IF(AK118&gt;0,1,0)+(IF(AL118&gt;0,1,0))))))</f>
        <v>4</v>
      </c>
      <c r="BL118" s="17">
        <f>SUM((IF(AO118&gt;0,1,0)+(IF(AP118&gt;0,1,0)+(IF(AQ118&gt;0,1,0)+(IF(AR118&gt;0,1,0))))))</f>
        <v>4</v>
      </c>
      <c r="BM118" s="17">
        <f>SUM((IF(AU118&gt;0,1,0)+(IF(AV118&gt;0,1,0)+(IF(AW118&gt;0,1,0)+(IF(AX118&gt;0,1,0))))))</f>
        <v>4</v>
      </c>
      <c r="BN118" s="17">
        <f>SUM((IF(BA118&gt;0,1,0)+(IF(BB118&gt;0,1,0)+(IF(BC118&gt;0,1,0)+(IF(BD118&gt;0,1,0))))))</f>
        <v>4</v>
      </c>
      <c r="BO118" s="17">
        <f>SUM(BF118:BN118)</f>
        <v>36</v>
      </c>
      <c r="BP118" s="17">
        <f t="shared" si="266"/>
        <v>14536</v>
      </c>
      <c r="BQ118" s="17">
        <f>BP118/BO118</f>
        <v>403.77777777777777</v>
      </c>
    </row>
    <row r="119" spans="1:69" ht="15.75" customHeight="1" x14ac:dyDescent="0.25">
      <c r="A119" s="33"/>
      <c r="B119" s="34" t="s">
        <v>32</v>
      </c>
      <c r="C119" s="43"/>
      <c r="D119" s="39"/>
      <c r="E119" s="37">
        <f t="shared" ref="E119:I120" si="267">IF($D$118&gt;0,IF(E117=E130,0.5,IF(E117&gt;E130,1,0)),0)</f>
        <v>1</v>
      </c>
      <c r="F119" s="37">
        <f t="shared" si="267"/>
        <v>1</v>
      </c>
      <c r="G119" s="37">
        <f t="shared" si="267"/>
        <v>0</v>
      </c>
      <c r="H119" s="37">
        <f t="shared" si="267"/>
        <v>1</v>
      </c>
      <c r="I119" s="38">
        <f t="shared" si="267"/>
        <v>1</v>
      </c>
      <c r="J119" s="39"/>
      <c r="K119" s="37">
        <f>IF($J$118&gt;0,IF(K117=K23,0.5,IF(K117&gt;K23,1,0)),0)</f>
        <v>1</v>
      </c>
      <c r="L119" s="37">
        <f t="shared" ref="L119:O119" si="268">IF($J$118&gt;0,IF(L117=L23,0.5,IF(L117&gt;L23,1,0)),0)</f>
        <v>1</v>
      </c>
      <c r="M119" s="37">
        <f t="shared" si="268"/>
        <v>1</v>
      </c>
      <c r="N119" s="37">
        <f t="shared" si="268"/>
        <v>1</v>
      </c>
      <c r="O119" s="37">
        <f t="shared" si="268"/>
        <v>1</v>
      </c>
      <c r="P119" s="39"/>
      <c r="Q119" s="37">
        <f>IF($P$118&gt;0,IF(Q117=Q104,0.5,IF(Q117&gt;Q104,1,0)),0)</f>
        <v>0</v>
      </c>
      <c r="R119" s="37">
        <f t="shared" ref="R119:U120" si="269">IF($P$118&gt;0,IF(R117=R104,0.5,IF(R117&gt;R104,1,0)),0)</f>
        <v>0</v>
      </c>
      <c r="S119" s="37">
        <f t="shared" si="269"/>
        <v>0</v>
      </c>
      <c r="T119" s="37">
        <f t="shared" si="269"/>
        <v>0</v>
      </c>
      <c r="U119" s="37">
        <f t="shared" si="269"/>
        <v>0</v>
      </c>
      <c r="V119" s="39"/>
      <c r="W119" s="37">
        <f>IF($V$118&gt;0,IF(W117=W10,0.5,IF(W117&gt;W10,1,0)),0)</f>
        <v>0</v>
      </c>
      <c r="X119" s="37">
        <f t="shared" ref="X119:AA120" si="270">IF($V$118&gt;0,IF(X117=X10,0.5,IF(X117&gt;X10,1,0)),0)</f>
        <v>1</v>
      </c>
      <c r="Y119" s="37">
        <f t="shared" si="270"/>
        <v>1</v>
      </c>
      <c r="Z119" s="37">
        <f t="shared" si="270"/>
        <v>0</v>
      </c>
      <c r="AA119" s="37">
        <f t="shared" si="270"/>
        <v>0</v>
      </c>
      <c r="AB119" s="39"/>
      <c r="AC119" s="37">
        <f>IF($AB$118&gt;0,IF(AC117=AC65,0.5,IF(AC117&gt;AC65,1,0)),0)</f>
        <v>1</v>
      </c>
      <c r="AD119" s="37">
        <f t="shared" ref="AD119:AG120" si="271">IF($AB$118&gt;0,IF(AD117=AD65,0.5,IF(AD117&gt;AD65,1,0)),0)</f>
        <v>1</v>
      </c>
      <c r="AE119" s="37">
        <f t="shared" si="271"/>
        <v>1</v>
      </c>
      <c r="AF119" s="37">
        <f t="shared" si="271"/>
        <v>1</v>
      </c>
      <c r="AG119" s="37">
        <f t="shared" si="271"/>
        <v>1</v>
      </c>
      <c r="AH119" s="39"/>
      <c r="AI119" s="37">
        <f>IF($AH$118&gt;0,IF(AI117=AI78,0.5,IF(AI117&gt;AI78,1,0)),0)</f>
        <v>1</v>
      </c>
      <c r="AJ119" s="37">
        <f t="shared" ref="AJ119:AM120" si="272">IF($AH$118&gt;0,IF(AJ117=AJ78,0.5,IF(AJ117&gt;AJ78,1,0)),0)</f>
        <v>0</v>
      </c>
      <c r="AK119" s="37">
        <f t="shared" si="272"/>
        <v>0</v>
      </c>
      <c r="AL119" s="37">
        <f t="shared" si="272"/>
        <v>0</v>
      </c>
      <c r="AM119" s="37">
        <f t="shared" si="272"/>
        <v>0</v>
      </c>
      <c r="AN119" s="39"/>
      <c r="AO119" s="37">
        <f>IF($AN$118&gt;0,IF(AO117=AO91,0.5,IF(AO117&gt;AO91,1,0)),0)</f>
        <v>1</v>
      </c>
      <c r="AP119" s="37">
        <f t="shared" ref="AP119:AS120" si="273">IF($AN$118&gt;0,IF(AP117=AP91,0.5,IF(AP117&gt;AP91,1,0)),0)</f>
        <v>0</v>
      </c>
      <c r="AQ119" s="37">
        <f t="shared" si="273"/>
        <v>0</v>
      </c>
      <c r="AR119" s="37">
        <f t="shared" si="273"/>
        <v>1</v>
      </c>
      <c r="AS119" s="37">
        <f t="shared" si="273"/>
        <v>1</v>
      </c>
      <c r="AT119" s="39"/>
      <c r="AU119" s="37">
        <f>IF($AT$118&gt;0,IF(AU117=AU36,0.5,IF(AU117&gt;AU36,1,0)),0)</f>
        <v>1</v>
      </c>
      <c r="AV119" s="37">
        <f t="shared" ref="AV119:AY120" si="274">IF($AT$118&gt;0,IF(AV117=AV36,0.5,IF(AV117&gt;AV36,1,0)),0)</f>
        <v>0</v>
      </c>
      <c r="AW119" s="37">
        <f t="shared" si="274"/>
        <v>0</v>
      </c>
      <c r="AX119" s="37">
        <f t="shared" si="274"/>
        <v>1</v>
      </c>
      <c r="AY119" s="37">
        <f t="shared" si="274"/>
        <v>1</v>
      </c>
      <c r="AZ119" s="39"/>
      <c r="BA119" s="37">
        <f t="shared" ref="BA119:BE120" si="275">IF($AZ$118&gt;0,IF(BA117=BA52,0.5,IF(BA117&gt;BA52,1,0)),0)</f>
        <v>1</v>
      </c>
      <c r="BB119" s="37">
        <f t="shared" si="275"/>
        <v>1</v>
      </c>
      <c r="BC119" s="37">
        <f t="shared" si="275"/>
        <v>1</v>
      </c>
      <c r="BD119" s="37">
        <f t="shared" si="275"/>
        <v>0</v>
      </c>
      <c r="BE119" s="38">
        <f t="shared" si="275"/>
        <v>0.5</v>
      </c>
      <c r="BF119" s="52"/>
      <c r="BG119" s="19"/>
      <c r="BH119" s="19"/>
      <c r="BI119" s="19"/>
      <c r="BJ119" s="19"/>
      <c r="BK119" s="19"/>
      <c r="BL119" s="19"/>
      <c r="BM119" s="19"/>
      <c r="BN119" s="19"/>
      <c r="BO119" s="19"/>
      <c r="BP119" s="19"/>
      <c r="BQ119" s="19"/>
    </row>
    <row r="120" spans="1:69" ht="15.75" customHeight="1" x14ac:dyDescent="0.25">
      <c r="A120" s="33"/>
      <c r="B120" s="34" t="s">
        <v>33</v>
      </c>
      <c r="C120" s="43"/>
      <c r="D120" s="39"/>
      <c r="E120" s="37">
        <f t="shared" si="267"/>
        <v>1</v>
      </c>
      <c r="F120" s="37">
        <f t="shared" si="267"/>
        <v>1</v>
      </c>
      <c r="G120" s="37">
        <f t="shared" si="267"/>
        <v>0</v>
      </c>
      <c r="H120" s="37">
        <f t="shared" si="267"/>
        <v>1</v>
      </c>
      <c r="I120" s="38">
        <f t="shared" si="267"/>
        <v>1</v>
      </c>
      <c r="J120" s="39"/>
      <c r="K120" s="37">
        <f>IF($J$118&gt;0,IF(K118=K37,0.5,IF(K118&gt;K37,1,0)),0)</f>
        <v>1</v>
      </c>
      <c r="L120" s="37">
        <f t="shared" ref="L120:O120" si="276">IF($J$118&gt;0,IF(L118=L37,0.5,IF(L118&gt;L37,1,0)),0)</f>
        <v>0</v>
      </c>
      <c r="M120" s="37">
        <f t="shared" si="276"/>
        <v>1</v>
      </c>
      <c r="N120" s="37">
        <f t="shared" si="276"/>
        <v>1</v>
      </c>
      <c r="O120" s="37">
        <f t="shared" si="276"/>
        <v>1</v>
      </c>
      <c r="P120" s="39"/>
      <c r="Q120" s="37">
        <f>IF($P$118&gt;0,IF(Q118=Q105,0.5,IF(Q118&gt;Q105,1,0)),0)</f>
        <v>0</v>
      </c>
      <c r="R120" s="37">
        <f t="shared" si="269"/>
        <v>0</v>
      </c>
      <c r="S120" s="37">
        <f t="shared" si="269"/>
        <v>0</v>
      </c>
      <c r="T120" s="37">
        <f t="shared" si="269"/>
        <v>0</v>
      </c>
      <c r="U120" s="37">
        <f t="shared" si="269"/>
        <v>0</v>
      </c>
      <c r="V120" s="39"/>
      <c r="W120" s="37">
        <f>IF($V$118&gt;0,IF(W118=W11,0.5,IF(W118&gt;W11,1,0)),0)</f>
        <v>0</v>
      </c>
      <c r="X120" s="37">
        <f t="shared" si="270"/>
        <v>1</v>
      </c>
      <c r="Y120" s="37">
        <f t="shared" si="270"/>
        <v>1</v>
      </c>
      <c r="Z120" s="37">
        <f t="shared" si="270"/>
        <v>0</v>
      </c>
      <c r="AA120" s="37">
        <f t="shared" si="270"/>
        <v>0</v>
      </c>
      <c r="AB120" s="39"/>
      <c r="AC120" s="37">
        <f>IF($AB$118&gt;0,IF(AC118=AC66,0.5,IF(AC118&gt;AC66,1,0)),0)</f>
        <v>1</v>
      </c>
      <c r="AD120" s="37">
        <f t="shared" si="271"/>
        <v>1</v>
      </c>
      <c r="AE120" s="37">
        <f t="shared" si="271"/>
        <v>1</v>
      </c>
      <c r="AF120" s="37">
        <f t="shared" si="271"/>
        <v>1</v>
      </c>
      <c r="AG120" s="37">
        <f t="shared" si="271"/>
        <v>1</v>
      </c>
      <c r="AH120" s="39"/>
      <c r="AI120" s="37">
        <f>IF($AH$118&gt;0,IF(AI118=AI79,0.5,IF(AI118&gt;AI79,1,0)),0)</f>
        <v>1</v>
      </c>
      <c r="AJ120" s="37">
        <f t="shared" si="272"/>
        <v>0</v>
      </c>
      <c r="AK120" s="37">
        <f t="shared" si="272"/>
        <v>0</v>
      </c>
      <c r="AL120" s="37">
        <f t="shared" si="272"/>
        <v>0</v>
      </c>
      <c r="AM120" s="37">
        <f t="shared" si="272"/>
        <v>0</v>
      </c>
      <c r="AN120" s="39"/>
      <c r="AO120" s="37">
        <f>IF($AN$118&gt;0,IF(AO118=AO92,0.5,IF(AO118&gt;AO92,1,0)),0)</f>
        <v>1</v>
      </c>
      <c r="AP120" s="37">
        <f t="shared" si="273"/>
        <v>0</v>
      </c>
      <c r="AQ120" s="37">
        <f t="shared" si="273"/>
        <v>0</v>
      </c>
      <c r="AR120" s="37">
        <f t="shared" si="273"/>
        <v>1</v>
      </c>
      <c r="AS120" s="37">
        <f t="shared" si="273"/>
        <v>1</v>
      </c>
      <c r="AT120" s="39"/>
      <c r="AU120" s="37">
        <f>IF($AT$118&gt;0,IF(AU118=AU37,0.5,IF(AU118&gt;AU37,1,0)),0)</f>
        <v>1</v>
      </c>
      <c r="AV120" s="37">
        <f t="shared" si="274"/>
        <v>0</v>
      </c>
      <c r="AW120" s="37">
        <f t="shared" si="274"/>
        <v>0</v>
      </c>
      <c r="AX120" s="37">
        <f t="shared" si="274"/>
        <v>1</v>
      </c>
      <c r="AY120" s="37">
        <f t="shared" si="274"/>
        <v>1</v>
      </c>
      <c r="AZ120" s="39"/>
      <c r="BA120" s="37">
        <f t="shared" si="275"/>
        <v>1</v>
      </c>
      <c r="BB120" s="37">
        <f t="shared" si="275"/>
        <v>0</v>
      </c>
      <c r="BC120" s="37">
        <f t="shared" si="275"/>
        <v>1</v>
      </c>
      <c r="BD120" s="37">
        <f t="shared" si="275"/>
        <v>0</v>
      </c>
      <c r="BE120" s="38">
        <f t="shared" si="275"/>
        <v>0</v>
      </c>
      <c r="BF120" s="52"/>
      <c r="BG120" s="19"/>
      <c r="BH120" s="19"/>
      <c r="BI120" s="19"/>
      <c r="BJ120" s="19"/>
      <c r="BK120" s="19"/>
      <c r="BL120" s="19"/>
      <c r="BM120" s="19"/>
      <c r="BN120" s="19"/>
      <c r="BO120" s="19"/>
      <c r="BP120" s="19"/>
      <c r="BQ120" s="19"/>
    </row>
    <row r="121" spans="1:69" ht="14.25" customHeight="1" x14ac:dyDescent="0.25">
      <c r="A121" s="53"/>
      <c r="B121" s="54" t="s">
        <v>34</v>
      </c>
      <c r="C121" s="55"/>
      <c r="D121" s="56"/>
      <c r="E121" s="57"/>
      <c r="F121" s="57"/>
      <c r="G121" s="57"/>
      <c r="H121" s="57"/>
      <c r="I121" s="58">
        <f>SUM(E119+F119+G119+H119+I119+E120+F120+G120+H120+I120)</f>
        <v>8</v>
      </c>
      <c r="J121" s="56"/>
      <c r="K121" s="57"/>
      <c r="L121" s="57"/>
      <c r="M121" s="57"/>
      <c r="N121" s="57"/>
      <c r="O121" s="58">
        <f>SUM(K119+L119+M119+N119+O119+K120+L120+M120+N120+O120)</f>
        <v>9</v>
      </c>
      <c r="P121" s="56"/>
      <c r="Q121" s="57"/>
      <c r="R121" s="57"/>
      <c r="S121" s="57"/>
      <c r="T121" s="57"/>
      <c r="U121" s="58">
        <f>SUM(Q119+R119+S119+T119+U119+Q120+R120+S120+T120+U120)</f>
        <v>0</v>
      </c>
      <c r="V121" s="56"/>
      <c r="W121" s="57"/>
      <c r="X121" s="57"/>
      <c r="Y121" s="57"/>
      <c r="Z121" s="57"/>
      <c r="AA121" s="58">
        <f>SUM(W119+X119+Y119+Z119+AA119+W120+X120+Y120+Z120+AA120)</f>
        <v>4</v>
      </c>
      <c r="AB121" s="56"/>
      <c r="AC121" s="57"/>
      <c r="AD121" s="57"/>
      <c r="AE121" s="57"/>
      <c r="AF121" s="57"/>
      <c r="AG121" s="58">
        <f>SUM(AC119+AD119+AE119+AF119+AG119+AC120+AD120+AE120+AF120+AG120)</f>
        <v>10</v>
      </c>
      <c r="AH121" s="56"/>
      <c r="AI121" s="57"/>
      <c r="AJ121" s="57"/>
      <c r="AK121" s="57"/>
      <c r="AL121" s="57"/>
      <c r="AM121" s="58">
        <f>SUM(AI119+AJ119+AK119+AL119+AM119+AI120+AJ120+AK120+AL120+AM120)</f>
        <v>2</v>
      </c>
      <c r="AN121" s="56"/>
      <c r="AO121" s="57"/>
      <c r="AP121" s="57"/>
      <c r="AQ121" s="57"/>
      <c r="AR121" s="57"/>
      <c r="AS121" s="58">
        <f>SUM(AO119+AP119+AQ119+AR119+AS119+AO120+AP120+AQ120+AR120+AS120)</f>
        <v>6</v>
      </c>
      <c r="AT121" s="56"/>
      <c r="AU121" s="57"/>
      <c r="AV121" s="57"/>
      <c r="AW121" s="57"/>
      <c r="AX121" s="57"/>
      <c r="AY121" s="58">
        <f>SUM(AU119+AV119+AW119+AX119+AY119+AU120+AV120+AW120+AX120+AY120)</f>
        <v>6</v>
      </c>
      <c r="AZ121" s="56"/>
      <c r="BA121" s="57"/>
      <c r="BB121" s="57"/>
      <c r="BC121" s="57"/>
      <c r="BD121" s="57"/>
      <c r="BE121" s="58">
        <f>SUM(BA119+BB119+BC119+BD119+BE119+BA120+BB120+BC120+BD120+BE120)</f>
        <v>5.5</v>
      </c>
      <c r="BF121" s="59"/>
      <c r="BG121" s="60"/>
      <c r="BH121" s="60"/>
      <c r="BI121" s="60"/>
      <c r="BJ121" s="60"/>
      <c r="BK121" s="60"/>
      <c r="BL121" s="60"/>
      <c r="BM121" s="60"/>
      <c r="BN121" s="60"/>
      <c r="BO121" s="60"/>
      <c r="BP121" s="60"/>
      <c r="BQ121" s="60"/>
    </row>
    <row r="122" spans="1:69" ht="15.75" customHeight="1" x14ac:dyDescent="0.25">
      <c r="A122" s="27">
        <v>10</v>
      </c>
      <c r="B122" s="110" t="s">
        <v>82</v>
      </c>
      <c r="C122" s="112"/>
      <c r="D122" s="28" t="s">
        <v>24</v>
      </c>
      <c r="E122" s="29" t="s">
        <v>25</v>
      </c>
      <c r="F122" s="29" t="s">
        <v>26</v>
      </c>
      <c r="G122" s="29" t="s">
        <v>27</v>
      </c>
      <c r="H122" s="29" t="s">
        <v>28</v>
      </c>
      <c r="I122" s="30" t="s">
        <v>22</v>
      </c>
      <c r="J122" s="28" t="s">
        <v>24</v>
      </c>
      <c r="K122" s="29" t="s">
        <v>25</v>
      </c>
      <c r="L122" s="29" t="s">
        <v>26</v>
      </c>
      <c r="M122" s="29" t="s">
        <v>27</v>
      </c>
      <c r="N122" s="29" t="s">
        <v>28</v>
      </c>
      <c r="O122" s="30" t="s">
        <v>22</v>
      </c>
      <c r="P122" s="28" t="s">
        <v>24</v>
      </c>
      <c r="Q122" s="29" t="s">
        <v>25</v>
      </c>
      <c r="R122" s="29" t="s">
        <v>26</v>
      </c>
      <c r="S122" s="29" t="s">
        <v>27</v>
      </c>
      <c r="T122" s="29" t="s">
        <v>28</v>
      </c>
      <c r="U122" s="30" t="s">
        <v>22</v>
      </c>
      <c r="V122" s="28" t="s">
        <v>24</v>
      </c>
      <c r="W122" s="29" t="s">
        <v>25</v>
      </c>
      <c r="X122" s="29" t="s">
        <v>26</v>
      </c>
      <c r="Y122" s="29" t="s">
        <v>27</v>
      </c>
      <c r="Z122" s="29" t="s">
        <v>28</v>
      </c>
      <c r="AA122" s="30" t="s">
        <v>22</v>
      </c>
      <c r="AB122" s="28" t="s">
        <v>24</v>
      </c>
      <c r="AC122" s="29" t="s">
        <v>25</v>
      </c>
      <c r="AD122" s="29" t="s">
        <v>26</v>
      </c>
      <c r="AE122" s="29" t="s">
        <v>27</v>
      </c>
      <c r="AF122" s="29" t="s">
        <v>28</v>
      </c>
      <c r="AG122" s="30" t="s">
        <v>22</v>
      </c>
      <c r="AH122" s="28" t="s">
        <v>24</v>
      </c>
      <c r="AI122" s="29" t="s">
        <v>25</v>
      </c>
      <c r="AJ122" s="29" t="s">
        <v>26</v>
      </c>
      <c r="AK122" s="29" t="s">
        <v>27</v>
      </c>
      <c r="AL122" s="29" t="s">
        <v>28</v>
      </c>
      <c r="AM122" s="30" t="s">
        <v>22</v>
      </c>
      <c r="AN122" s="28" t="s">
        <v>24</v>
      </c>
      <c r="AO122" s="29" t="s">
        <v>25</v>
      </c>
      <c r="AP122" s="29" t="s">
        <v>26</v>
      </c>
      <c r="AQ122" s="29" t="s">
        <v>27</v>
      </c>
      <c r="AR122" s="29" t="s">
        <v>28</v>
      </c>
      <c r="AS122" s="30" t="s">
        <v>22</v>
      </c>
      <c r="AT122" s="28" t="s">
        <v>24</v>
      </c>
      <c r="AU122" s="29" t="s">
        <v>25</v>
      </c>
      <c r="AV122" s="29" t="s">
        <v>26</v>
      </c>
      <c r="AW122" s="29" t="s">
        <v>27</v>
      </c>
      <c r="AX122" s="29" t="s">
        <v>28</v>
      </c>
      <c r="AY122" s="30" t="s">
        <v>22</v>
      </c>
      <c r="AZ122" s="28" t="s">
        <v>24</v>
      </c>
      <c r="BA122" s="29" t="s">
        <v>25</v>
      </c>
      <c r="BB122" s="29" t="s">
        <v>26</v>
      </c>
      <c r="BC122" s="29" t="s">
        <v>27</v>
      </c>
      <c r="BD122" s="29" t="s">
        <v>28</v>
      </c>
      <c r="BE122" s="30" t="s">
        <v>22</v>
      </c>
      <c r="BF122" s="31"/>
      <c r="BG122" s="32"/>
      <c r="BH122" s="32"/>
      <c r="BI122" s="32"/>
      <c r="BJ122" s="32"/>
      <c r="BK122" s="32"/>
      <c r="BL122" s="32"/>
      <c r="BM122" s="32"/>
      <c r="BN122" s="32"/>
      <c r="BO122" s="32"/>
      <c r="BP122" s="32"/>
      <c r="BQ122" s="32"/>
    </row>
    <row r="123" spans="1:69" ht="15.75" customHeight="1" x14ac:dyDescent="0.25">
      <c r="A123" s="33"/>
      <c r="B123" s="99" t="s">
        <v>83</v>
      </c>
      <c r="C123" s="100" t="s">
        <v>84</v>
      </c>
      <c r="D123" s="36">
        <v>19</v>
      </c>
      <c r="E123" s="37">
        <v>200</v>
      </c>
      <c r="F123" s="37">
        <v>200</v>
      </c>
      <c r="G123" s="37">
        <v>183</v>
      </c>
      <c r="H123" s="37">
        <v>186</v>
      </c>
      <c r="I123" s="38">
        <f t="shared" ref="I123:I129" si="277">SUM(E123:H123)</f>
        <v>769</v>
      </c>
      <c r="J123" s="39"/>
      <c r="K123" s="40"/>
      <c r="L123" s="40"/>
      <c r="M123" s="40"/>
      <c r="N123" s="40"/>
      <c r="O123" s="38">
        <f t="shared" ref="O123:O129" si="278">SUM(K123:N123)</f>
        <v>0</v>
      </c>
      <c r="P123" s="39">
        <v>19</v>
      </c>
      <c r="Q123" s="40">
        <v>182</v>
      </c>
      <c r="R123" s="40">
        <v>185</v>
      </c>
      <c r="S123" s="40">
        <v>173</v>
      </c>
      <c r="T123" s="40">
        <v>186</v>
      </c>
      <c r="U123" s="38">
        <f t="shared" ref="U123:U129" si="279">SUM(Q123:T123)</f>
        <v>726</v>
      </c>
      <c r="V123" s="39">
        <v>23</v>
      </c>
      <c r="W123" s="40">
        <v>211</v>
      </c>
      <c r="X123" s="40">
        <v>155</v>
      </c>
      <c r="Y123" s="40">
        <v>183</v>
      </c>
      <c r="Z123" s="40">
        <v>158</v>
      </c>
      <c r="AA123" s="38">
        <f t="shared" ref="AA123:AA129" si="280">SUM(W123:Z123)</f>
        <v>707</v>
      </c>
      <c r="AB123" s="39">
        <v>25</v>
      </c>
      <c r="AC123" s="40">
        <v>179</v>
      </c>
      <c r="AD123" s="40">
        <v>180</v>
      </c>
      <c r="AE123" s="40">
        <v>191</v>
      </c>
      <c r="AF123" s="40">
        <v>203</v>
      </c>
      <c r="AG123" s="38">
        <f t="shared" ref="AG123:AG129" si="281">SUM(AC123:AF123)</f>
        <v>753</v>
      </c>
      <c r="AH123" s="39">
        <v>25</v>
      </c>
      <c r="AI123" s="40">
        <v>188</v>
      </c>
      <c r="AJ123" s="40">
        <v>155</v>
      </c>
      <c r="AK123" s="40">
        <v>202</v>
      </c>
      <c r="AL123" s="40">
        <v>140</v>
      </c>
      <c r="AM123" s="38">
        <f t="shared" ref="AM123:AM129" si="282">SUM(AI123:AL123)</f>
        <v>685</v>
      </c>
      <c r="AN123" s="39">
        <v>26</v>
      </c>
      <c r="AO123" s="40">
        <v>164</v>
      </c>
      <c r="AP123" s="40">
        <v>171</v>
      </c>
      <c r="AQ123" s="40">
        <v>177</v>
      </c>
      <c r="AR123" s="40">
        <v>166</v>
      </c>
      <c r="AS123" s="38">
        <f t="shared" ref="AS123:AS129" si="283">SUM(AO123:AR123)</f>
        <v>678</v>
      </c>
      <c r="AT123" s="39">
        <v>28</v>
      </c>
      <c r="AU123" s="40">
        <v>208</v>
      </c>
      <c r="AV123" s="40">
        <v>202</v>
      </c>
      <c r="AW123" s="40">
        <v>190</v>
      </c>
      <c r="AX123" s="40">
        <v>150</v>
      </c>
      <c r="AY123" s="38">
        <f t="shared" ref="AY123:AY129" si="284">SUM(AU123:AX123)</f>
        <v>750</v>
      </c>
      <c r="AZ123" s="39">
        <v>27</v>
      </c>
      <c r="BA123" s="40">
        <v>146</v>
      </c>
      <c r="BB123" s="40">
        <v>182</v>
      </c>
      <c r="BC123" s="40">
        <v>186</v>
      </c>
      <c r="BD123" s="40">
        <v>209</v>
      </c>
      <c r="BE123" s="38">
        <f t="shared" ref="BE123:BE129" si="285">SUM(BA123:BD123)</f>
        <v>723</v>
      </c>
      <c r="BF123" s="41">
        <f t="shared" ref="BF123:BF128" si="286">SUM((IF(E123&gt;0,1,0)+(IF(F123&gt;0,1,0)+(IF(G123&gt;0,1,0)+(IF(H123&gt;0,1,0))))))</f>
        <v>4</v>
      </c>
      <c r="BG123" s="17">
        <f t="shared" ref="BG123:BG128" si="287">SUM((IF(K123&gt;0,1,0)+(IF(L123&gt;0,1,0)+(IF(M123&gt;0,1,0)+(IF(N123&gt;0,1,0))))))</f>
        <v>0</v>
      </c>
      <c r="BH123" s="17">
        <f t="shared" ref="BH123:BH128" si="288">SUM((IF(Q123&gt;0,1,0)+(IF(R123&gt;0,1,0)+(IF(S123&gt;0,1,0)+(IF(T123&gt;0,1,0))))))</f>
        <v>4</v>
      </c>
      <c r="BI123" s="17">
        <f t="shared" ref="BI123:BI128" si="289">SUM((IF(W123&gt;0,1,0)+(IF(X123&gt;0,1,0)+(IF(Y123&gt;0,1,0)+(IF(Z123&gt;0,1,0))))))</f>
        <v>4</v>
      </c>
      <c r="BJ123" s="17">
        <f t="shared" ref="BJ123:BJ128" si="290">SUM((IF(AC123&gt;0,1,0)+(IF(AD123&gt;0,1,0)+(IF(AE123&gt;0,1,0)+(IF(AF123&gt;0,1,0))))))</f>
        <v>4</v>
      </c>
      <c r="BK123" s="17">
        <f t="shared" ref="BK123:BK128" si="291">SUM((IF(AI123&gt;0,1,0)+(IF(AJ123&gt;0,1,0)+(IF(AK123&gt;0,1,0)+(IF(AL123&gt;0,1,0))))))</f>
        <v>4</v>
      </c>
      <c r="BL123" s="17">
        <f t="shared" ref="BL123:BL128" si="292">SUM((IF(AO123&gt;0,1,0)+(IF(AP123&gt;0,1,0)+(IF(AQ123&gt;0,1,0)+(IF(AR123&gt;0,1,0))))))</f>
        <v>4</v>
      </c>
      <c r="BM123" s="17">
        <f t="shared" ref="BM123:BM128" si="293">SUM((IF(AU123&gt;0,1,0)+(IF(AV123&gt;0,1,0)+(IF(AW123&gt;0,1,0)+(IF(AX123&gt;0,1,0))))))</f>
        <v>4</v>
      </c>
      <c r="BN123" s="17">
        <f t="shared" ref="BN123:BN128" si="294">SUM((IF(BA123&gt;0,1,0)+(IF(BB123&gt;0,1,0)+(IF(BC123&gt;0,1,0)+(IF(BD123&gt;0,1,0))))))</f>
        <v>4</v>
      </c>
      <c r="BO123" s="17">
        <f t="shared" ref="BO123:BO128" si="295">SUM(BF123:BN123)</f>
        <v>32</v>
      </c>
      <c r="BP123" s="17">
        <f>I123+O123+U123+AA123+AG123+AM123+AS123+AY123+BE123</f>
        <v>5791</v>
      </c>
      <c r="BQ123" s="17">
        <f t="shared" ref="BQ123:BQ128" si="296">BP123/BO123</f>
        <v>180.96875</v>
      </c>
    </row>
    <row r="124" spans="1:69" ht="15.75" customHeight="1" x14ac:dyDescent="0.25">
      <c r="A124" s="33"/>
      <c r="B124" s="99" t="s">
        <v>85</v>
      </c>
      <c r="C124" s="100" t="s">
        <v>46</v>
      </c>
      <c r="D124" s="36">
        <v>38</v>
      </c>
      <c r="E124" s="37">
        <v>168</v>
      </c>
      <c r="F124" s="37">
        <v>157</v>
      </c>
      <c r="G124" s="37">
        <v>176</v>
      </c>
      <c r="H124" s="37">
        <v>161</v>
      </c>
      <c r="I124" s="38">
        <f t="shared" si="277"/>
        <v>662</v>
      </c>
      <c r="J124" s="39">
        <v>38</v>
      </c>
      <c r="K124" s="40">
        <v>142</v>
      </c>
      <c r="L124" s="40">
        <v>189</v>
      </c>
      <c r="M124" s="40">
        <v>192</v>
      </c>
      <c r="N124" s="40">
        <v>171</v>
      </c>
      <c r="O124" s="38">
        <f t="shared" si="278"/>
        <v>694</v>
      </c>
      <c r="P124" s="39">
        <v>35</v>
      </c>
      <c r="Q124" s="40">
        <v>192</v>
      </c>
      <c r="R124" s="40">
        <v>133</v>
      </c>
      <c r="S124" s="40">
        <v>197</v>
      </c>
      <c r="T124" s="40">
        <v>168</v>
      </c>
      <c r="U124" s="38">
        <f t="shared" si="279"/>
        <v>690</v>
      </c>
      <c r="V124" s="39">
        <v>35</v>
      </c>
      <c r="W124" s="40">
        <v>222</v>
      </c>
      <c r="X124" s="40">
        <v>184</v>
      </c>
      <c r="Y124" s="40">
        <v>237</v>
      </c>
      <c r="Z124" s="40">
        <v>201</v>
      </c>
      <c r="AA124" s="38">
        <f t="shared" si="280"/>
        <v>844</v>
      </c>
      <c r="AB124" s="39">
        <v>28</v>
      </c>
      <c r="AC124" s="40">
        <v>199</v>
      </c>
      <c r="AD124" s="40">
        <v>171</v>
      </c>
      <c r="AE124" s="40">
        <v>223</v>
      </c>
      <c r="AF124" s="40">
        <v>206</v>
      </c>
      <c r="AG124" s="38">
        <f t="shared" si="281"/>
        <v>799</v>
      </c>
      <c r="AH124" s="39">
        <v>25</v>
      </c>
      <c r="AI124" s="40">
        <v>174</v>
      </c>
      <c r="AJ124" s="40">
        <v>188</v>
      </c>
      <c r="AK124" s="40">
        <v>178</v>
      </c>
      <c r="AL124" s="40">
        <v>173</v>
      </c>
      <c r="AM124" s="38">
        <f t="shared" si="282"/>
        <v>713</v>
      </c>
      <c r="AN124" s="39">
        <v>25</v>
      </c>
      <c r="AO124" s="40">
        <v>166</v>
      </c>
      <c r="AP124" s="40">
        <v>172</v>
      </c>
      <c r="AQ124" s="40">
        <v>184</v>
      </c>
      <c r="AR124" s="40">
        <v>199</v>
      </c>
      <c r="AS124" s="38">
        <f t="shared" si="283"/>
        <v>721</v>
      </c>
      <c r="AT124" s="39">
        <v>26</v>
      </c>
      <c r="AU124" s="40">
        <v>212</v>
      </c>
      <c r="AV124" s="40">
        <v>213</v>
      </c>
      <c r="AW124" s="40">
        <v>191</v>
      </c>
      <c r="AX124" s="40">
        <v>233</v>
      </c>
      <c r="AY124" s="38">
        <f t="shared" si="284"/>
        <v>849</v>
      </c>
      <c r="AZ124" s="39">
        <v>23</v>
      </c>
      <c r="BA124" s="40">
        <v>179</v>
      </c>
      <c r="BB124" s="40">
        <v>181</v>
      </c>
      <c r="BC124" s="40">
        <v>191</v>
      </c>
      <c r="BD124" s="40">
        <v>190</v>
      </c>
      <c r="BE124" s="38">
        <f t="shared" si="285"/>
        <v>741</v>
      </c>
      <c r="BF124" s="41">
        <f t="shared" si="286"/>
        <v>4</v>
      </c>
      <c r="BG124" s="17">
        <f t="shared" si="287"/>
        <v>4</v>
      </c>
      <c r="BH124" s="17">
        <f t="shared" si="288"/>
        <v>4</v>
      </c>
      <c r="BI124" s="17">
        <f t="shared" si="289"/>
        <v>4</v>
      </c>
      <c r="BJ124" s="17">
        <f t="shared" si="290"/>
        <v>4</v>
      </c>
      <c r="BK124" s="17">
        <f t="shared" si="291"/>
        <v>4</v>
      </c>
      <c r="BL124" s="17">
        <f t="shared" si="292"/>
        <v>4</v>
      </c>
      <c r="BM124" s="17">
        <f t="shared" si="293"/>
        <v>4</v>
      </c>
      <c r="BN124" s="17">
        <f t="shared" si="294"/>
        <v>4</v>
      </c>
      <c r="BO124" s="17">
        <f t="shared" si="295"/>
        <v>36</v>
      </c>
      <c r="BP124" s="17">
        <f t="shared" ref="BP124:BP131" si="297">I124+O124+U124+AA124+AG124+AM124+AS124+AY124+BE124</f>
        <v>6713</v>
      </c>
      <c r="BQ124" s="17">
        <f t="shared" si="296"/>
        <v>186.47222222222223</v>
      </c>
    </row>
    <row r="125" spans="1:69" ht="15.75" customHeight="1" x14ac:dyDescent="0.25">
      <c r="A125" s="33"/>
      <c r="B125" s="102" t="s">
        <v>96</v>
      </c>
      <c r="C125" s="103" t="s">
        <v>97</v>
      </c>
      <c r="D125" s="39"/>
      <c r="E125" s="40"/>
      <c r="F125" s="40"/>
      <c r="G125" s="40"/>
      <c r="H125" s="40"/>
      <c r="I125" s="38">
        <f t="shared" si="277"/>
        <v>0</v>
      </c>
      <c r="J125" s="39">
        <v>45</v>
      </c>
      <c r="K125" s="40">
        <v>140</v>
      </c>
      <c r="L125" s="40">
        <v>146</v>
      </c>
      <c r="M125" s="40">
        <v>144</v>
      </c>
      <c r="N125" s="40">
        <v>193</v>
      </c>
      <c r="O125" s="38">
        <f t="shared" si="278"/>
        <v>623</v>
      </c>
      <c r="P125" s="39"/>
      <c r="Q125" s="40"/>
      <c r="R125" s="40"/>
      <c r="S125" s="40"/>
      <c r="T125" s="40"/>
      <c r="U125" s="38">
        <f t="shared" si="279"/>
        <v>0</v>
      </c>
      <c r="V125" s="39"/>
      <c r="W125" s="40"/>
      <c r="X125" s="40"/>
      <c r="Y125" s="40"/>
      <c r="Z125" s="40"/>
      <c r="AA125" s="38">
        <f t="shared" si="280"/>
        <v>0</v>
      </c>
      <c r="AB125" s="39"/>
      <c r="AC125" s="40"/>
      <c r="AD125" s="40"/>
      <c r="AE125" s="40"/>
      <c r="AF125" s="40"/>
      <c r="AG125" s="38">
        <f t="shared" si="281"/>
        <v>0</v>
      </c>
      <c r="AH125" s="39"/>
      <c r="AI125" s="40"/>
      <c r="AJ125" s="40"/>
      <c r="AK125" s="40"/>
      <c r="AL125" s="40"/>
      <c r="AM125" s="38">
        <f t="shared" si="282"/>
        <v>0</v>
      </c>
      <c r="AN125" s="39"/>
      <c r="AO125" s="40"/>
      <c r="AP125" s="40"/>
      <c r="AQ125" s="40"/>
      <c r="AR125" s="40"/>
      <c r="AS125" s="38">
        <f t="shared" si="283"/>
        <v>0</v>
      </c>
      <c r="AT125" s="39"/>
      <c r="AU125" s="40"/>
      <c r="AV125" s="40"/>
      <c r="AW125" s="40"/>
      <c r="AX125" s="40"/>
      <c r="AY125" s="38">
        <f t="shared" si="284"/>
        <v>0</v>
      </c>
      <c r="AZ125" s="39"/>
      <c r="BA125" s="40"/>
      <c r="BB125" s="40"/>
      <c r="BC125" s="40"/>
      <c r="BD125" s="40"/>
      <c r="BE125" s="38">
        <f t="shared" si="285"/>
        <v>0</v>
      </c>
      <c r="BF125" s="41">
        <f t="shared" si="286"/>
        <v>0</v>
      </c>
      <c r="BG125" s="17">
        <f t="shared" si="287"/>
        <v>4</v>
      </c>
      <c r="BH125" s="17">
        <f t="shared" si="288"/>
        <v>0</v>
      </c>
      <c r="BI125" s="17">
        <f t="shared" si="289"/>
        <v>0</v>
      </c>
      <c r="BJ125" s="17">
        <f t="shared" si="290"/>
        <v>0</v>
      </c>
      <c r="BK125" s="17">
        <f t="shared" si="291"/>
        <v>0</v>
      </c>
      <c r="BL125" s="17">
        <f t="shared" si="292"/>
        <v>0</v>
      </c>
      <c r="BM125" s="17">
        <f t="shared" si="293"/>
        <v>0</v>
      </c>
      <c r="BN125" s="17">
        <f t="shared" si="294"/>
        <v>0</v>
      </c>
      <c r="BO125" s="17">
        <f t="shared" si="295"/>
        <v>4</v>
      </c>
      <c r="BP125" s="17">
        <f t="shared" si="297"/>
        <v>623</v>
      </c>
      <c r="BQ125" s="19">
        <f t="shared" si="296"/>
        <v>155.75</v>
      </c>
    </row>
    <row r="126" spans="1:69" ht="15.75" customHeight="1" x14ac:dyDescent="0.25">
      <c r="A126" s="33"/>
      <c r="B126" s="42">
        <v>4</v>
      </c>
      <c r="C126" s="43"/>
      <c r="D126" s="39"/>
      <c r="E126" s="40"/>
      <c r="F126" s="40"/>
      <c r="G126" s="40"/>
      <c r="H126" s="40"/>
      <c r="I126" s="38">
        <f t="shared" si="277"/>
        <v>0</v>
      </c>
      <c r="J126" s="39"/>
      <c r="K126" s="40"/>
      <c r="L126" s="40"/>
      <c r="M126" s="40"/>
      <c r="N126" s="40"/>
      <c r="O126" s="38">
        <f t="shared" si="278"/>
        <v>0</v>
      </c>
      <c r="P126" s="39"/>
      <c r="Q126" s="40"/>
      <c r="R126" s="40"/>
      <c r="S126" s="40"/>
      <c r="T126" s="40"/>
      <c r="U126" s="38">
        <f t="shared" si="279"/>
        <v>0</v>
      </c>
      <c r="V126" s="39"/>
      <c r="W126" s="40"/>
      <c r="X126" s="40"/>
      <c r="Y126" s="40"/>
      <c r="Z126" s="40"/>
      <c r="AA126" s="38">
        <f t="shared" si="280"/>
        <v>0</v>
      </c>
      <c r="AB126" s="39"/>
      <c r="AC126" s="40"/>
      <c r="AD126" s="40"/>
      <c r="AE126" s="40"/>
      <c r="AF126" s="40"/>
      <c r="AG126" s="38">
        <f t="shared" si="281"/>
        <v>0</v>
      </c>
      <c r="AH126" s="39"/>
      <c r="AI126" s="40"/>
      <c r="AJ126" s="40"/>
      <c r="AK126" s="40"/>
      <c r="AL126" s="40"/>
      <c r="AM126" s="38">
        <f t="shared" si="282"/>
        <v>0</v>
      </c>
      <c r="AN126" s="39"/>
      <c r="AO126" s="40"/>
      <c r="AP126" s="40"/>
      <c r="AQ126" s="40"/>
      <c r="AR126" s="40"/>
      <c r="AS126" s="38">
        <f t="shared" si="283"/>
        <v>0</v>
      </c>
      <c r="AT126" s="39"/>
      <c r="AU126" s="40"/>
      <c r="AV126" s="40"/>
      <c r="AW126" s="40"/>
      <c r="AX126" s="40"/>
      <c r="AY126" s="38">
        <f t="shared" si="284"/>
        <v>0</v>
      </c>
      <c r="AZ126" s="39"/>
      <c r="BA126" s="40"/>
      <c r="BB126" s="40"/>
      <c r="BC126" s="40"/>
      <c r="BD126" s="40"/>
      <c r="BE126" s="38">
        <f t="shared" si="285"/>
        <v>0</v>
      </c>
      <c r="BF126" s="41">
        <f t="shared" si="286"/>
        <v>0</v>
      </c>
      <c r="BG126" s="17">
        <f t="shared" si="287"/>
        <v>0</v>
      </c>
      <c r="BH126" s="17">
        <f t="shared" si="288"/>
        <v>0</v>
      </c>
      <c r="BI126" s="17">
        <f t="shared" si="289"/>
        <v>0</v>
      </c>
      <c r="BJ126" s="17">
        <f t="shared" si="290"/>
        <v>0</v>
      </c>
      <c r="BK126" s="17">
        <f t="shared" si="291"/>
        <v>0</v>
      </c>
      <c r="BL126" s="17">
        <f t="shared" si="292"/>
        <v>0</v>
      </c>
      <c r="BM126" s="17">
        <f t="shared" si="293"/>
        <v>0</v>
      </c>
      <c r="BN126" s="17">
        <f t="shared" si="294"/>
        <v>0</v>
      </c>
      <c r="BO126" s="17">
        <f t="shared" si="295"/>
        <v>0</v>
      </c>
      <c r="BP126" s="17">
        <f t="shared" si="297"/>
        <v>0</v>
      </c>
      <c r="BQ126" s="19" t="e">
        <f t="shared" si="296"/>
        <v>#DIV/0!</v>
      </c>
    </row>
    <row r="127" spans="1:69" ht="15.75" customHeight="1" x14ac:dyDescent="0.25">
      <c r="A127" s="33"/>
      <c r="B127" s="42">
        <v>5</v>
      </c>
      <c r="C127" s="43"/>
      <c r="D127" s="39"/>
      <c r="E127" s="40"/>
      <c r="F127" s="40"/>
      <c r="G127" s="40"/>
      <c r="H127" s="40"/>
      <c r="I127" s="38">
        <f t="shared" si="277"/>
        <v>0</v>
      </c>
      <c r="J127" s="39"/>
      <c r="K127" s="40"/>
      <c r="L127" s="40"/>
      <c r="M127" s="40"/>
      <c r="N127" s="40"/>
      <c r="O127" s="38">
        <f t="shared" si="278"/>
        <v>0</v>
      </c>
      <c r="P127" s="39"/>
      <c r="Q127" s="40"/>
      <c r="R127" s="40"/>
      <c r="S127" s="40"/>
      <c r="T127" s="40"/>
      <c r="U127" s="38">
        <f t="shared" si="279"/>
        <v>0</v>
      </c>
      <c r="V127" s="39"/>
      <c r="W127" s="40"/>
      <c r="X127" s="40"/>
      <c r="Y127" s="40"/>
      <c r="Z127" s="40"/>
      <c r="AA127" s="38">
        <f t="shared" si="280"/>
        <v>0</v>
      </c>
      <c r="AB127" s="39"/>
      <c r="AC127" s="40"/>
      <c r="AD127" s="40"/>
      <c r="AE127" s="40"/>
      <c r="AF127" s="40"/>
      <c r="AG127" s="38">
        <f t="shared" si="281"/>
        <v>0</v>
      </c>
      <c r="AH127" s="39"/>
      <c r="AI127" s="40"/>
      <c r="AJ127" s="40"/>
      <c r="AK127" s="40"/>
      <c r="AL127" s="40"/>
      <c r="AM127" s="38">
        <f t="shared" si="282"/>
        <v>0</v>
      </c>
      <c r="AN127" s="39"/>
      <c r="AO127" s="40"/>
      <c r="AP127" s="40"/>
      <c r="AQ127" s="40"/>
      <c r="AR127" s="40"/>
      <c r="AS127" s="38">
        <f t="shared" si="283"/>
        <v>0</v>
      </c>
      <c r="AT127" s="39"/>
      <c r="AU127" s="40"/>
      <c r="AV127" s="40"/>
      <c r="AW127" s="40"/>
      <c r="AX127" s="40"/>
      <c r="AY127" s="38">
        <f t="shared" si="284"/>
        <v>0</v>
      </c>
      <c r="AZ127" s="39"/>
      <c r="BA127" s="40"/>
      <c r="BB127" s="40"/>
      <c r="BC127" s="40"/>
      <c r="BD127" s="40"/>
      <c r="BE127" s="38">
        <f t="shared" si="285"/>
        <v>0</v>
      </c>
      <c r="BF127" s="41">
        <f t="shared" si="286"/>
        <v>0</v>
      </c>
      <c r="BG127" s="17">
        <f t="shared" si="287"/>
        <v>0</v>
      </c>
      <c r="BH127" s="17">
        <f t="shared" si="288"/>
        <v>0</v>
      </c>
      <c r="BI127" s="17">
        <f t="shared" si="289"/>
        <v>0</v>
      </c>
      <c r="BJ127" s="17">
        <f t="shared" si="290"/>
        <v>0</v>
      </c>
      <c r="BK127" s="17">
        <f t="shared" si="291"/>
        <v>0</v>
      </c>
      <c r="BL127" s="17">
        <f t="shared" si="292"/>
        <v>0</v>
      </c>
      <c r="BM127" s="17">
        <f t="shared" si="293"/>
        <v>0</v>
      </c>
      <c r="BN127" s="17">
        <f t="shared" si="294"/>
        <v>0</v>
      </c>
      <c r="BO127" s="17">
        <f t="shared" si="295"/>
        <v>0</v>
      </c>
      <c r="BP127" s="17">
        <f t="shared" si="297"/>
        <v>0</v>
      </c>
      <c r="BQ127" s="19" t="e">
        <f t="shared" si="296"/>
        <v>#DIV/0!</v>
      </c>
    </row>
    <row r="128" spans="1:69" ht="15.75" x14ac:dyDescent="0.25">
      <c r="A128" s="33"/>
      <c r="B128" s="42">
        <v>6</v>
      </c>
      <c r="C128" s="43"/>
      <c r="D128" s="39"/>
      <c r="E128" s="40"/>
      <c r="F128" s="40"/>
      <c r="G128" s="40"/>
      <c r="H128" s="40"/>
      <c r="I128" s="38">
        <f t="shared" si="277"/>
        <v>0</v>
      </c>
      <c r="J128" s="39"/>
      <c r="K128" s="40"/>
      <c r="L128" s="40"/>
      <c r="M128" s="40"/>
      <c r="N128" s="40"/>
      <c r="O128" s="38">
        <f t="shared" si="278"/>
        <v>0</v>
      </c>
      <c r="P128" s="39"/>
      <c r="Q128" s="40"/>
      <c r="R128" s="40"/>
      <c r="S128" s="40"/>
      <c r="T128" s="40"/>
      <c r="U128" s="38">
        <f t="shared" si="279"/>
        <v>0</v>
      </c>
      <c r="V128" s="39"/>
      <c r="W128" s="40"/>
      <c r="X128" s="40"/>
      <c r="Y128" s="40"/>
      <c r="Z128" s="40"/>
      <c r="AA128" s="38">
        <f t="shared" si="280"/>
        <v>0</v>
      </c>
      <c r="AB128" s="39"/>
      <c r="AC128" s="40"/>
      <c r="AD128" s="40"/>
      <c r="AE128" s="40"/>
      <c r="AF128" s="40"/>
      <c r="AG128" s="38">
        <f t="shared" si="281"/>
        <v>0</v>
      </c>
      <c r="AH128" s="39"/>
      <c r="AI128" s="40"/>
      <c r="AJ128" s="40"/>
      <c r="AK128" s="40"/>
      <c r="AL128" s="40"/>
      <c r="AM128" s="38">
        <f t="shared" si="282"/>
        <v>0</v>
      </c>
      <c r="AN128" s="39"/>
      <c r="AO128" s="40"/>
      <c r="AP128" s="40"/>
      <c r="AQ128" s="40"/>
      <c r="AR128" s="40"/>
      <c r="AS128" s="38">
        <f t="shared" si="283"/>
        <v>0</v>
      </c>
      <c r="AT128" s="39"/>
      <c r="AU128" s="40"/>
      <c r="AV128" s="40"/>
      <c r="AW128" s="40"/>
      <c r="AX128" s="40"/>
      <c r="AY128" s="38">
        <f t="shared" si="284"/>
        <v>0</v>
      </c>
      <c r="AZ128" s="39"/>
      <c r="BA128" s="40"/>
      <c r="BB128" s="40"/>
      <c r="BC128" s="40"/>
      <c r="BD128" s="40"/>
      <c r="BE128" s="38">
        <f t="shared" si="285"/>
        <v>0</v>
      </c>
      <c r="BF128" s="41">
        <f t="shared" si="286"/>
        <v>0</v>
      </c>
      <c r="BG128" s="17">
        <f t="shared" si="287"/>
        <v>0</v>
      </c>
      <c r="BH128" s="17">
        <f t="shared" si="288"/>
        <v>0</v>
      </c>
      <c r="BI128" s="17">
        <f t="shared" si="289"/>
        <v>0</v>
      </c>
      <c r="BJ128" s="17">
        <f t="shared" si="290"/>
        <v>0</v>
      </c>
      <c r="BK128" s="17">
        <f t="shared" si="291"/>
        <v>0</v>
      </c>
      <c r="BL128" s="17">
        <f t="shared" si="292"/>
        <v>0</v>
      </c>
      <c r="BM128" s="17">
        <f t="shared" si="293"/>
        <v>0</v>
      </c>
      <c r="BN128" s="17">
        <f t="shared" si="294"/>
        <v>0</v>
      </c>
      <c r="BO128" s="17">
        <f t="shared" si="295"/>
        <v>0</v>
      </c>
      <c r="BP128" s="17">
        <f t="shared" si="297"/>
        <v>0</v>
      </c>
      <c r="BQ128" s="19" t="e">
        <f t="shared" si="296"/>
        <v>#DIV/0!</v>
      </c>
    </row>
    <row r="129" spans="1:69" ht="15.75" x14ac:dyDescent="0.25">
      <c r="A129" s="61"/>
      <c r="B129" s="62" t="s">
        <v>29</v>
      </c>
      <c r="C129" s="63"/>
      <c r="D129" s="64"/>
      <c r="E129" s="65"/>
      <c r="F129" s="65"/>
      <c r="G129" s="65"/>
      <c r="H129" s="65"/>
      <c r="I129" s="66">
        <f t="shared" si="277"/>
        <v>0</v>
      </c>
      <c r="J129" s="64"/>
      <c r="K129" s="65">
        <v>8</v>
      </c>
      <c r="L129" s="65">
        <v>8</v>
      </c>
      <c r="M129" s="65">
        <v>8</v>
      </c>
      <c r="N129" s="65">
        <v>8</v>
      </c>
      <c r="O129" s="66">
        <f t="shared" si="278"/>
        <v>32</v>
      </c>
      <c r="P129" s="64"/>
      <c r="Q129" s="65"/>
      <c r="R129" s="65"/>
      <c r="S129" s="65"/>
      <c r="T129" s="65"/>
      <c r="U129" s="66">
        <f t="shared" si="279"/>
        <v>0</v>
      </c>
      <c r="V129" s="64"/>
      <c r="W129" s="65"/>
      <c r="X129" s="65"/>
      <c r="Y129" s="65"/>
      <c r="Z129" s="65"/>
      <c r="AA129" s="66">
        <f t="shared" si="280"/>
        <v>0</v>
      </c>
      <c r="AB129" s="64"/>
      <c r="AC129" s="65"/>
      <c r="AD129" s="65"/>
      <c r="AE129" s="65"/>
      <c r="AF129" s="65"/>
      <c r="AG129" s="66">
        <f t="shared" si="281"/>
        <v>0</v>
      </c>
      <c r="AH129" s="64"/>
      <c r="AI129" s="65"/>
      <c r="AJ129" s="65"/>
      <c r="AK129" s="65"/>
      <c r="AL129" s="65"/>
      <c r="AM129" s="66">
        <f t="shared" si="282"/>
        <v>0</v>
      </c>
      <c r="AN129" s="64"/>
      <c r="AO129" s="65"/>
      <c r="AP129" s="65"/>
      <c r="AQ129" s="65"/>
      <c r="AR129" s="65"/>
      <c r="AS129" s="66">
        <f t="shared" si="283"/>
        <v>0</v>
      </c>
      <c r="AT129" s="64"/>
      <c r="AU129" s="65"/>
      <c r="AV129" s="65"/>
      <c r="AW129" s="65"/>
      <c r="AX129" s="65"/>
      <c r="AY129" s="66">
        <f t="shared" si="284"/>
        <v>0</v>
      </c>
      <c r="AZ129" s="64"/>
      <c r="BA129" s="65"/>
      <c r="BB129" s="65"/>
      <c r="BC129" s="65"/>
      <c r="BD129" s="65"/>
      <c r="BE129" s="66">
        <f t="shared" si="285"/>
        <v>0</v>
      </c>
      <c r="BF129" s="52"/>
      <c r="BG129" s="19"/>
      <c r="BH129" s="19"/>
      <c r="BI129" s="19"/>
      <c r="BJ129" s="19"/>
      <c r="BK129" s="19"/>
      <c r="BL129" s="19"/>
      <c r="BM129" s="19"/>
      <c r="BN129" s="19"/>
      <c r="BO129" s="19"/>
      <c r="BP129" s="17">
        <f t="shared" si="297"/>
        <v>32</v>
      </c>
      <c r="BQ129" s="19"/>
    </row>
    <row r="130" spans="1:69" ht="15.75" x14ac:dyDescent="0.25">
      <c r="A130" s="33"/>
      <c r="B130" s="34" t="s">
        <v>30</v>
      </c>
      <c r="C130" s="43"/>
      <c r="D130" s="39"/>
      <c r="E130" s="37">
        <f>SUM(E123:E129)</f>
        <v>368</v>
      </c>
      <c r="F130" s="37">
        <f>SUM(F123:F129)</f>
        <v>357</v>
      </c>
      <c r="G130" s="37">
        <f>SUM(G123:G129)</f>
        <v>359</v>
      </c>
      <c r="H130" s="37">
        <f>SUM(H123:H129)</f>
        <v>347</v>
      </c>
      <c r="I130" s="38">
        <f>SUM(I123:I129)</f>
        <v>1431</v>
      </c>
      <c r="J130" s="39"/>
      <c r="K130" s="37">
        <f>SUM(K123:K129)</f>
        <v>290</v>
      </c>
      <c r="L130" s="37">
        <f>SUM(L123:L129)</f>
        <v>343</v>
      </c>
      <c r="M130" s="37">
        <f>SUM(M123:M129)</f>
        <v>344</v>
      </c>
      <c r="N130" s="37">
        <f>SUM(N123:N129)</f>
        <v>372</v>
      </c>
      <c r="O130" s="38">
        <f>SUM(O123:O129)</f>
        <v>1349</v>
      </c>
      <c r="P130" s="39"/>
      <c r="Q130" s="37">
        <f>SUM(Q123:Q129)</f>
        <v>374</v>
      </c>
      <c r="R130" s="37">
        <f>SUM(R123:R129)</f>
        <v>318</v>
      </c>
      <c r="S130" s="37">
        <f>SUM(S123:S129)</f>
        <v>370</v>
      </c>
      <c r="T130" s="37">
        <f>SUM(T123:T129)</f>
        <v>354</v>
      </c>
      <c r="U130" s="38">
        <f>SUM(U123:U129)</f>
        <v>1416</v>
      </c>
      <c r="V130" s="39"/>
      <c r="W130" s="37">
        <f>SUM(W123:W129)</f>
        <v>433</v>
      </c>
      <c r="X130" s="37">
        <f>SUM(X123:X129)</f>
        <v>339</v>
      </c>
      <c r="Y130" s="37">
        <f>SUM(Y123:Y129)</f>
        <v>420</v>
      </c>
      <c r="Z130" s="37">
        <f>SUM(Z123:Z129)</f>
        <v>359</v>
      </c>
      <c r="AA130" s="38">
        <f>SUM(AA123:AA129)</f>
        <v>1551</v>
      </c>
      <c r="AB130" s="39"/>
      <c r="AC130" s="37">
        <f>SUM(AC123:AC129)</f>
        <v>378</v>
      </c>
      <c r="AD130" s="37">
        <f>SUM(AD123:AD129)</f>
        <v>351</v>
      </c>
      <c r="AE130" s="37">
        <f>SUM(AE123:AE129)</f>
        <v>414</v>
      </c>
      <c r="AF130" s="37">
        <f>SUM(AF123:AF129)</f>
        <v>409</v>
      </c>
      <c r="AG130" s="38">
        <f>SUM(AG123:AG129)</f>
        <v>1552</v>
      </c>
      <c r="AH130" s="39"/>
      <c r="AI130" s="37">
        <f>SUM(AI123:AI129)</f>
        <v>362</v>
      </c>
      <c r="AJ130" s="37">
        <f>SUM(AJ123:AJ129)</f>
        <v>343</v>
      </c>
      <c r="AK130" s="37">
        <f>SUM(AK123:AK129)</f>
        <v>380</v>
      </c>
      <c r="AL130" s="37">
        <f>SUM(AL123:AL129)</f>
        <v>313</v>
      </c>
      <c r="AM130" s="38">
        <f>SUM(AM123:AM129)</f>
        <v>1398</v>
      </c>
      <c r="AN130" s="39"/>
      <c r="AO130" s="37">
        <f>SUM(AO123:AO129)</f>
        <v>330</v>
      </c>
      <c r="AP130" s="37">
        <f>SUM(AP123:AP129)</f>
        <v>343</v>
      </c>
      <c r="AQ130" s="37">
        <f>SUM(AQ123:AQ129)</f>
        <v>361</v>
      </c>
      <c r="AR130" s="37">
        <f>SUM(AR123:AR129)</f>
        <v>365</v>
      </c>
      <c r="AS130" s="38">
        <f>SUM(AS123:AS129)</f>
        <v>1399</v>
      </c>
      <c r="AT130" s="39"/>
      <c r="AU130" s="37">
        <f>SUM(AU123:AU129)</f>
        <v>420</v>
      </c>
      <c r="AV130" s="37">
        <f>SUM(AV123:AV129)</f>
        <v>415</v>
      </c>
      <c r="AW130" s="37">
        <f>SUM(AW123:AW129)</f>
        <v>381</v>
      </c>
      <c r="AX130" s="37">
        <f>SUM(AX123:AX129)</f>
        <v>383</v>
      </c>
      <c r="AY130" s="38">
        <f>SUM(AY123:AY129)</f>
        <v>1599</v>
      </c>
      <c r="AZ130" s="39"/>
      <c r="BA130" s="37">
        <f>SUM(BA123:BA129)</f>
        <v>325</v>
      </c>
      <c r="BB130" s="37">
        <f>SUM(BB123:BB129)</f>
        <v>363</v>
      </c>
      <c r="BC130" s="37">
        <f>SUM(BC123:BC129)</f>
        <v>377</v>
      </c>
      <c r="BD130" s="37">
        <f>SUM(BD123:BD129)</f>
        <v>399</v>
      </c>
      <c r="BE130" s="38">
        <f>SUM(BE123:BE129)</f>
        <v>1464</v>
      </c>
      <c r="BF130" s="41">
        <f>SUM((IF(E130&gt;0,1,0)+(IF(F130&gt;0,1,0)+(IF(G130&gt;0,1,0)+(IF(H130&gt;0,1,0))))))</f>
        <v>4</v>
      </c>
      <c r="BG130" s="17">
        <f>SUM((IF(K130&gt;0,1,0)+(IF(L130&gt;0,1,0)+(IF(M130&gt;0,1,0)+(IF(N130&gt;0,1,0))))))</f>
        <v>4</v>
      </c>
      <c r="BH130" s="17">
        <f>SUM((IF(Q130&gt;0,1,0)+(IF(R130&gt;0,1,0)+(IF(S130&gt;0,1,0)+(IF(T130&gt;0,1,0))))))</f>
        <v>4</v>
      </c>
      <c r="BI130" s="17">
        <f>SUM((IF(W130&gt;0,1,0)+(IF(X130&gt;0,1,0)+(IF(Y130&gt;0,1,0)+(IF(Z130&gt;0,1,0))))))</f>
        <v>4</v>
      </c>
      <c r="BJ130" s="17">
        <f>SUM((IF(AC130&gt;0,1,0)+(IF(AD130&gt;0,1,0)+(IF(AE130&gt;0,1,0)+(IF(AF130&gt;0,1,0))))))</f>
        <v>4</v>
      </c>
      <c r="BK130" s="17">
        <f>SUM((IF(AI130&gt;0,1,0)+(IF(AJ130&gt;0,1,0)+(IF(AK130&gt;0,1,0)+(IF(AL130&gt;0,1,0))))))</f>
        <v>4</v>
      </c>
      <c r="BL130" s="17">
        <f>SUM((IF(AO130&gt;0,1,0)+(IF(AP130&gt;0,1,0)+(IF(AQ130&gt;0,1,0)+(IF(AR130&gt;0,1,0))))))</f>
        <v>4</v>
      </c>
      <c r="BM130" s="17">
        <f>SUM((IF(AU130&gt;0,1,0)+(IF(AV130&gt;0,1,0)+(IF(AW130&gt;0,1,0)+(IF(AX130&gt;0,1,0))))))</f>
        <v>4</v>
      </c>
      <c r="BN130" s="17">
        <f>SUM((IF(BA130&gt;0,1,0)+(IF(BB130&gt;0,1,0)+(IF(BC130&gt;0,1,0)+(IF(BD130&gt;0,1,0))))))</f>
        <v>4</v>
      </c>
      <c r="BO130" s="17">
        <f>SUM(BF130:BN130)</f>
        <v>36</v>
      </c>
      <c r="BP130" s="17">
        <f t="shared" si="297"/>
        <v>13159</v>
      </c>
      <c r="BQ130" s="17">
        <f>BP130/BO130</f>
        <v>365.52777777777777</v>
      </c>
    </row>
    <row r="131" spans="1:69" ht="15.75" customHeight="1" x14ac:dyDescent="0.25">
      <c r="A131" s="33"/>
      <c r="B131" s="34" t="s">
        <v>31</v>
      </c>
      <c r="C131" s="43"/>
      <c r="D131" s="36">
        <f>SUM(D123:D128)</f>
        <v>57</v>
      </c>
      <c r="E131" s="37">
        <f>E130+$D$131-E129</f>
        <v>425</v>
      </c>
      <c r="F131" s="37">
        <f>F130+$D$131-F129</f>
        <v>414</v>
      </c>
      <c r="G131" s="37">
        <f>G130+$D$131-G129</f>
        <v>416</v>
      </c>
      <c r="H131" s="37">
        <f>H130+$D$131-H129</f>
        <v>404</v>
      </c>
      <c r="I131" s="38">
        <f>E131+F131+G131+H131</f>
        <v>1659</v>
      </c>
      <c r="J131" s="36">
        <f>SUM(J123:J128)</f>
        <v>83</v>
      </c>
      <c r="K131" s="37">
        <f>K130+$J$131-K129</f>
        <v>365</v>
      </c>
      <c r="L131" s="37">
        <f>L130+$J$131-L129</f>
        <v>418</v>
      </c>
      <c r="M131" s="37">
        <f>M130+$J$131-M129</f>
        <v>419</v>
      </c>
      <c r="N131" s="37">
        <f>N130+$J$131-N129</f>
        <v>447</v>
      </c>
      <c r="O131" s="38">
        <f>K131+L131+M131+N131</f>
        <v>1649</v>
      </c>
      <c r="P131" s="36">
        <f>SUM(P123:P128)</f>
        <v>54</v>
      </c>
      <c r="Q131" s="37">
        <f>Q130+$P$131-Q129</f>
        <v>428</v>
      </c>
      <c r="R131" s="37">
        <f>R130+$P$131-R129</f>
        <v>372</v>
      </c>
      <c r="S131" s="37">
        <f>S130+$P$131-S129</f>
        <v>424</v>
      </c>
      <c r="T131" s="37">
        <f>T130+$P$131-T129</f>
        <v>408</v>
      </c>
      <c r="U131" s="38">
        <f>Q131+R131+S131+T131</f>
        <v>1632</v>
      </c>
      <c r="V131" s="36">
        <f>SUM(V123:V128)</f>
        <v>58</v>
      </c>
      <c r="W131" s="37">
        <f>W130+$V$131-W129</f>
        <v>491</v>
      </c>
      <c r="X131" s="37">
        <f>X130+$V$131-X129</f>
        <v>397</v>
      </c>
      <c r="Y131" s="37">
        <f>Y130+$V$131-Y129</f>
        <v>478</v>
      </c>
      <c r="Z131" s="37">
        <f>Z130+$V$131-Z129</f>
        <v>417</v>
      </c>
      <c r="AA131" s="38">
        <f>W131+X131+Y131+Z131</f>
        <v>1783</v>
      </c>
      <c r="AB131" s="36">
        <f>SUM(AB123:AB128)</f>
        <v>53</v>
      </c>
      <c r="AC131" s="37">
        <f>AC130+$AB$131-AC129</f>
        <v>431</v>
      </c>
      <c r="AD131" s="37">
        <f>AD130+$AB$131-AD129</f>
        <v>404</v>
      </c>
      <c r="AE131" s="37">
        <f>AE130+$AB$131-AE129</f>
        <v>467</v>
      </c>
      <c r="AF131" s="37">
        <f>AF130+$AB$131-AF129</f>
        <v>462</v>
      </c>
      <c r="AG131" s="38">
        <f>AC131+AD131+AE131+AF131</f>
        <v>1764</v>
      </c>
      <c r="AH131" s="36">
        <f>SUM(AH123:AH128)</f>
        <v>50</v>
      </c>
      <c r="AI131" s="37">
        <f>AI130+$AH$131-AI129</f>
        <v>412</v>
      </c>
      <c r="AJ131" s="37">
        <f>AJ130+$AH$131-AJ129</f>
        <v>393</v>
      </c>
      <c r="AK131" s="37">
        <f>AK130+$AH$131-AK129</f>
        <v>430</v>
      </c>
      <c r="AL131" s="37">
        <f>AL130+$AH$131-AL129</f>
        <v>363</v>
      </c>
      <c r="AM131" s="38">
        <f>AI131+AJ131+AK131+AL131</f>
        <v>1598</v>
      </c>
      <c r="AN131" s="36">
        <f>SUM(AN123:AN128)</f>
        <v>51</v>
      </c>
      <c r="AO131" s="37">
        <f>AO130+$AN$131-AO129</f>
        <v>381</v>
      </c>
      <c r="AP131" s="37">
        <f>AP130+$AN$131-AP129</f>
        <v>394</v>
      </c>
      <c r="AQ131" s="37">
        <f>AQ130+$AN$131-AQ129</f>
        <v>412</v>
      </c>
      <c r="AR131" s="37">
        <f>AR130+$AN$131-AR129</f>
        <v>416</v>
      </c>
      <c r="AS131" s="38">
        <f>AO131+AP131+AQ131+AR131</f>
        <v>1603</v>
      </c>
      <c r="AT131" s="36">
        <f>SUM(AT123:AT128)</f>
        <v>54</v>
      </c>
      <c r="AU131" s="37">
        <f>AU130+$AT$131-AU129</f>
        <v>474</v>
      </c>
      <c r="AV131" s="37">
        <f>AV130+$AT$131-AV129</f>
        <v>469</v>
      </c>
      <c r="AW131" s="37">
        <f>AW130+$AT$131-AW129</f>
        <v>435</v>
      </c>
      <c r="AX131" s="37">
        <f>AX130+$AT$131-AX129</f>
        <v>437</v>
      </c>
      <c r="AY131" s="38">
        <f>AU131+AV131+AW131+AX131</f>
        <v>1815</v>
      </c>
      <c r="AZ131" s="36">
        <f>SUM(AZ123:AZ128)</f>
        <v>50</v>
      </c>
      <c r="BA131" s="37">
        <f>BA130+$AZ$131-BA129</f>
        <v>375</v>
      </c>
      <c r="BB131" s="37">
        <f>BB130+$AZ$131-BB129</f>
        <v>413</v>
      </c>
      <c r="BC131" s="37">
        <f>BC130+$AZ$131-BC129</f>
        <v>427</v>
      </c>
      <c r="BD131" s="37">
        <f>BD130+$AZ$131-BD129</f>
        <v>449</v>
      </c>
      <c r="BE131" s="38">
        <f>BA131+BB131+BC131+BD131</f>
        <v>1664</v>
      </c>
      <c r="BF131" s="41">
        <f>SUM((IF(E131&gt;0,1,0)+(IF(F131&gt;0,1,0)+(IF(G131&gt;0,1,0)+(IF(H131&gt;0,1,0))))))</f>
        <v>4</v>
      </c>
      <c r="BG131" s="17">
        <f>SUM((IF(K131&gt;0,1,0)+(IF(L131&gt;0,1,0)+(IF(M131&gt;0,1,0)+(IF(N131&gt;0,1,0))))))</f>
        <v>4</v>
      </c>
      <c r="BH131" s="17">
        <f>SUM((IF(Q131&gt;0,1,0)+(IF(R131&gt;0,1,0)+(IF(S131&gt;0,1,0)+(IF(T131&gt;0,1,0))))))</f>
        <v>4</v>
      </c>
      <c r="BI131" s="17">
        <f>SUM((IF(W131&gt;0,1,0)+(IF(X131&gt;0,1,0)+(IF(Y131&gt;0,1,0)+(IF(Z131&gt;0,1,0))))))</f>
        <v>4</v>
      </c>
      <c r="BJ131" s="17">
        <f>SUM((IF(AC131&gt;0,1,0)+(IF(AD131&gt;0,1,0)+(IF(AE131&gt;0,1,0)+(IF(AF131&gt;0,1,0))))))</f>
        <v>4</v>
      </c>
      <c r="BK131" s="17">
        <f>SUM((IF(AI131&gt;0,1,0)+(IF(AJ131&gt;0,1,0)+(IF(AK131&gt;0,1,0)+(IF(AL131&gt;0,1,0))))))</f>
        <v>4</v>
      </c>
      <c r="BL131" s="17">
        <f>SUM((IF(AO131&gt;0,1,0)+(IF(AP131&gt;0,1,0)+(IF(AQ131&gt;0,1,0)+(IF(AR131&gt;0,1,0))))))</f>
        <v>4</v>
      </c>
      <c r="BM131" s="17">
        <f>SUM((IF(AU131&gt;0,1,0)+(IF(AV131&gt;0,1,0)+(IF(AW131&gt;0,1,0)+(IF(AX131&gt;0,1,0))))))</f>
        <v>4</v>
      </c>
      <c r="BN131" s="17">
        <f>SUM((IF(BA131&gt;0,1,0)+(IF(BB131&gt;0,1,0)+(IF(BC131&gt;0,1,0)+(IF(BD131&gt;0,1,0))))))</f>
        <v>4</v>
      </c>
      <c r="BO131" s="17">
        <f>SUM(BF131:BN131)</f>
        <v>36</v>
      </c>
      <c r="BP131" s="17">
        <f t="shared" si="297"/>
        <v>15167</v>
      </c>
      <c r="BQ131" s="17">
        <f>BP131/BO131</f>
        <v>421.30555555555554</v>
      </c>
    </row>
    <row r="132" spans="1:69" ht="15.75" customHeight="1" x14ac:dyDescent="0.25">
      <c r="A132" s="33"/>
      <c r="B132" s="34" t="s">
        <v>32</v>
      </c>
      <c r="C132" s="43"/>
      <c r="D132" s="39"/>
      <c r="E132" s="37">
        <f t="shared" ref="E132:I133" si="298">IF($D$131&gt;0,IF(E130=E117,0.5,IF(E130&gt;E117,1,0)),0)</f>
        <v>0</v>
      </c>
      <c r="F132" s="37">
        <f t="shared" si="298"/>
        <v>0</v>
      </c>
      <c r="G132" s="37">
        <f t="shared" si="298"/>
        <v>1</v>
      </c>
      <c r="H132" s="37">
        <f t="shared" si="298"/>
        <v>0</v>
      </c>
      <c r="I132" s="38">
        <f t="shared" si="298"/>
        <v>0</v>
      </c>
      <c r="J132" s="39"/>
      <c r="K132" s="37">
        <f>IF($J$131&gt;0,IF(K130=K65,0.5,IF(K130&gt;K65,1,0)),0)</f>
        <v>0</v>
      </c>
      <c r="L132" s="37">
        <f t="shared" ref="L132:O133" si="299">IF($J$131&gt;0,IF(L130=L65,0.5,IF(L130&gt;L65,1,0)),0)</f>
        <v>0</v>
      </c>
      <c r="M132" s="37">
        <f t="shared" si="299"/>
        <v>1</v>
      </c>
      <c r="N132" s="37">
        <f t="shared" si="299"/>
        <v>1</v>
      </c>
      <c r="O132" s="37">
        <f t="shared" si="299"/>
        <v>1</v>
      </c>
      <c r="P132" s="39"/>
      <c r="Q132" s="37">
        <f>IF($P$131&gt;0,IF(Q130=Q10,0.5,IF(Q130&gt;Q10,1,0)),0)</f>
        <v>1</v>
      </c>
      <c r="R132" s="37">
        <f t="shared" ref="R132:U133" si="300">IF($P$131&gt;0,IF(R130=R10,0.5,IF(R130&gt;R10,1,0)),0)</f>
        <v>0</v>
      </c>
      <c r="S132" s="37">
        <f t="shared" si="300"/>
        <v>1</v>
      </c>
      <c r="T132" s="37">
        <f t="shared" si="300"/>
        <v>1</v>
      </c>
      <c r="U132" s="37">
        <f t="shared" si="300"/>
        <v>1</v>
      </c>
      <c r="V132" s="39"/>
      <c r="W132" s="37">
        <f>IF($V$131&gt;0,IF(W130=W23,0.5,IF(W130&gt;W23,1,0)),0)</f>
        <v>1</v>
      </c>
      <c r="X132" s="37">
        <f t="shared" ref="X132:AA133" si="301">IF($V$131&gt;0,IF(X130=X23,0.5,IF(X130&gt;X23,1,0)),0)</f>
        <v>1</v>
      </c>
      <c r="Y132" s="37">
        <f t="shared" si="301"/>
        <v>1</v>
      </c>
      <c r="Z132" s="37">
        <f t="shared" si="301"/>
        <v>1</v>
      </c>
      <c r="AA132" s="37">
        <f t="shared" si="301"/>
        <v>1</v>
      </c>
      <c r="AB132" s="39"/>
      <c r="AC132" s="37">
        <f>IF($AB$131&gt;0,IF(AC130=AC91,0.5,IF(AC130&gt;AC91,1,0)),0)</f>
        <v>1</v>
      </c>
      <c r="AD132" s="37">
        <f t="shared" ref="AD132:AG133" si="302">IF($AB$131&gt;0,IF(AD130=AD91,0.5,IF(AD130&gt;AD91,1,0)),0)</f>
        <v>1</v>
      </c>
      <c r="AE132" s="37">
        <f t="shared" si="302"/>
        <v>1</v>
      </c>
      <c r="AF132" s="37">
        <f t="shared" si="302"/>
        <v>1</v>
      </c>
      <c r="AG132" s="37">
        <f t="shared" si="302"/>
        <v>1</v>
      </c>
      <c r="AH132" s="39"/>
      <c r="AI132" s="37">
        <f>IF($AH$131&gt;0,IF(AI130=AI52,0.5,IF(AI130&gt;AI52,1,0)),0)</f>
        <v>1</v>
      </c>
      <c r="AJ132" s="37">
        <f t="shared" ref="AJ132:AM133" si="303">IF($AH$131&gt;0,IF(AJ130=AJ52,0.5,IF(AJ130&gt;AJ52,1,0)),0)</f>
        <v>1</v>
      </c>
      <c r="AK132" s="37">
        <f t="shared" si="303"/>
        <v>0.5</v>
      </c>
      <c r="AL132" s="37">
        <f t="shared" si="303"/>
        <v>1</v>
      </c>
      <c r="AM132" s="37">
        <f t="shared" si="303"/>
        <v>1</v>
      </c>
      <c r="AN132" s="39"/>
      <c r="AO132" s="37">
        <f>IF($AN$131&gt;0,IF(AO130=AO36,0.5,IF(AO130&gt;AO36,1,0)),0)</f>
        <v>0</v>
      </c>
      <c r="AP132" s="37">
        <f t="shared" ref="AP132:AS133" si="304">IF($AN$131&gt;0,IF(AP130=AP36,0.5,IF(AP130&gt;AP36,1,0)),0)</f>
        <v>1</v>
      </c>
      <c r="AQ132" s="37">
        <f t="shared" si="304"/>
        <v>1</v>
      </c>
      <c r="AR132" s="37">
        <f t="shared" si="304"/>
        <v>1</v>
      </c>
      <c r="AS132" s="37">
        <f t="shared" si="304"/>
        <v>1</v>
      </c>
      <c r="AT132" s="39"/>
      <c r="AU132" s="37">
        <f>IF($AT$131&gt;0,IF(AU130=AU78,0.5,IF(AU130&gt;AU78,1,0)),0)</f>
        <v>1</v>
      </c>
      <c r="AV132" s="37">
        <f t="shared" ref="AV132:AY133" si="305">IF($AT$131&gt;0,IF(AV130=AV78,0.5,IF(AV130&gt;AV78,1,0)),0)</f>
        <v>1</v>
      </c>
      <c r="AW132" s="37">
        <f t="shared" si="305"/>
        <v>1</v>
      </c>
      <c r="AX132" s="37">
        <f t="shared" si="305"/>
        <v>1</v>
      </c>
      <c r="AY132" s="37">
        <f t="shared" si="305"/>
        <v>1</v>
      </c>
      <c r="AZ132" s="39"/>
      <c r="BA132" s="37">
        <f>IF($AZ$131&gt;0,IF(BA130=BA104,0.5,IF(BA130&gt;BA104,1,0)),0)</f>
        <v>0</v>
      </c>
      <c r="BB132" s="37">
        <f t="shared" ref="BB132:BE133" si="306">IF($AZ$131&gt;0,IF(BB130=BB104,0.5,IF(BB130&gt;BB104,1,0)),0)</f>
        <v>1</v>
      </c>
      <c r="BC132" s="37">
        <f t="shared" si="306"/>
        <v>1</v>
      </c>
      <c r="BD132" s="37">
        <f t="shared" si="306"/>
        <v>1</v>
      </c>
      <c r="BE132" s="37">
        <f t="shared" si="306"/>
        <v>1</v>
      </c>
      <c r="BF132" s="52"/>
      <c r="BG132" s="19"/>
      <c r="BH132" s="19"/>
      <c r="BI132" s="19"/>
      <c r="BJ132" s="19"/>
      <c r="BK132" s="19"/>
      <c r="BL132" s="19"/>
      <c r="BM132" s="19"/>
      <c r="BN132" s="19"/>
      <c r="BO132" s="19"/>
      <c r="BP132" s="19"/>
      <c r="BQ132" s="19"/>
    </row>
    <row r="133" spans="1:69" ht="15.75" customHeight="1" x14ac:dyDescent="0.25">
      <c r="A133" s="33"/>
      <c r="B133" s="34" t="s">
        <v>33</v>
      </c>
      <c r="C133" s="43"/>
      <c r="D133" s="39"/>
      <c r="E133" s="37">
        <f t="shared" si="298"/>
        <v>0</v>
      </c>
      <c r="F133" s="37">
        <f t="shared" si="298"/>
        <v>0</v>
      </c>
      <c r="G133" s="37">
        <f t="shared" si="298"/>
        <v>1</v>
      </c>
      <c r="H133" s="37">
        <f t="shared" si="298"/>
        <v>0</v>
      </c>
      <c r="I133" s="38">
        <f t="shared" si="298"/>
        <v>0</v>
      </c>
      <c r="J133" s="39"/>
      <c r="K133" s="37">
        <f>IF($J$131&gt;0,IF(K131=K66,0.5,IF(K131&gt;K66,1,0)),0)</f>
        <v>0</v>
      </c>
      <c r="L133" s="37">
        <f t="shared" si="299"/>
        <v>0</v>
      </c>
      <c r="M133" s="37">
        <f t="shared" si="299"/>
        <v>1</v>
      </c>
      <c r="N133" s="37">
        <f t="shared" si="299"/>
        <v>1</v>
      </c>
      <c r="O133" s="37">
        <f t="shared" si="299"/>
        <v>0</v>
      </c>
      <c r="P133" s="39"/>
      <c r="Q133" s="37">
        <f>IF($P$131&gt;0,IF(Q131=Q11,0.5,IF(Q131&gt;Q11,1,0)),0)</f>
        <v>1</v>
      </c>
      <c r="R133" s="37">
        <f t="shared" si="300"/>
        <v>0</v>
      </c>
      <c r="S133" s="37">
        <f t="shared" si="300"/>
        <v>1</v>
      </c>
      <c r="T133" s="37">
        <f t="shared" si="300"/>
        <v>1</v>
      </c>
      <c r="U133" s="37">
        <f t="shared" si="300"/>
        <v>0</v>
      </c>
      <c r="V133" s="39"/>
      <c r="W133" s="37">
        <f>IF($V$131&gt;0,IF(W131=W24,0.5,IF(W131&gt;W24,1,0)),0)</f>
        <v>1</v>
      </c>
      <c r="X133" s="37">
        <f t="shared" si="301"/>
        <v>1</v>
      </c>
      <c r="Y133" s="37">
        <f t="shared" si="301"/>
        <v>1</v>
      </c>
      <c r="Z133" s="37">
        <f t="shared" si="301"/>
        <v>1</v>
      </c>
      <c r="AA133" s="37">
        <f t="shared" si="301"/>
        <v>1</v>
      </c>
      <c r="AB133" s="39"/>
      <c r="AC133" s="37">
        <f>IF($AB$131&gt;0,IF(AC131=AC92,0.5,IF(AC131&gt;AC92,1,0)),0)</f>
        <v>1</v>
      </c>
      <c r="AD133" s="37">
        <f t="shared" si="302"/>
        <v>1</v>
      </c>
      <c r="AE133" s="37">
        <f t="shared" si="302"/>
        <v>1</v>
      </c>
      <c r="AF133" s="37">
        <f t="shared" si="302"/>
        <v>1</v>
      </c>
      <c r="AG133" s="37">
        <f t="shared" si="302"/>
        <v>1</v>
      </c>
      <c r="AH133" s="39"/>
      <c r="AI133" s="37">
        <f>IF($AH$131&gt;0,IF(AI131=AI53,0.5,IF(AI131&gt;AI53,1,0)),0)</f>
        <v>1</v>
      </c>
      <c r="AJ133" s="37">
        <f t="shared" si="303"/>
        <v>1</v>
      </c>
      <c r="AK133" s="37">
        <f t="shared" si="303"/>
        <v>0</v>
      </c>
      <c r="AL133" s="37">
        <f t="shared" si="303"/>
        <v>0</v>
      </c>
      <c r="AM133" s="37">
        <f t="shared" si="303"/>
        <v>1</v>
      </c>
      <c r="AN133" s="39"/>
      <c r="AO133" s="37">
        <f>IF($AN$131&gt;0,IF(AO131=AO37,0.5,IF(AO131&gt;AO37,1,0)),0)</f>
        <v>0</v>
      </c>
      <c r="AP133" s="37">
        <f t="shared" si="304"/>
        <v>0</v>
      </c>
      <c r="AQ133" s="37">
        <f t="shared" si="304"/>
        <v>1</v>
      </c>
      <c r="AR133" s="37">
        <f t="shared" si="304"/>
        <v>0</v>
      </c>
      <c r="AS133" s="37">
        <f t="shared" si="304"/>
        <v>0</v>
      </c>
      <c r="AT133" s="39"/>
      <c r="AU133" s="37">
        <f>IF($AT$131&gt;0,IF(AU131=AU79,0.5,IF(AU131&gt;AU79,1,0)),0)</f>
        <v>1</v>
      </c>
      <c r="AV133" s="37">
        <f t="shared" si="305"/>
        <v>1</v>
      </c>
      <c r="AW133" s="37">
        <f t="shared" si="305"/>
        <v>1</v>
      </c>
      <c r="AX133" s="37">
        <f t="shared" si="305"/>
        <v>1</v>
      </c>
      <c r="AY133" s="37">
        <f t="shared" si="305"/>
        <v>1</v>
      </c>
      <c r="AZ133" s="39"/>
      <c r="BA133" s="37">
        <f>IF($AZ$131&gt;0,IF(BA131=BA105,0.5,IF(BA131&gt;BA105,1,0)),0)</f>
        <v>0</v>
      </c>
      <c r="BB133" s="37">
        <f t="shared" si="306"/>
        <v>1</v>
      </c>
      <c r="BC133" s="37">
        <f t="shared" si="306"/>
        <v>1</v>
      </c>
      <c r="BD133" s="37">
        <f t="shared" si="306"/>
        <v>1</v>
      </c>
      <c r="BE133" s="37">
        <f t="shared" si="306"/>
        <v>0</v>
      </c>
      <c r="BF133" s="52"/>
      <c r="BG133" s="19"/>
      <c r="BH133" s="19"/>
      <c r="BI133" s="19"/>
      <c r="BJ133" s="19"/>
      <c r="BK133" s="19"/>
      <c r="BL133" s="19"/>
      <c r="BM133" s="19"/>
      <c r="BN133" s="19"/>
      <c r="BO133" s="19"/>
      <c r="BP133" s="19"/>
      <c r="BQ133" s="19"/>
    </row>
    <row r="134" spans="1:69" ht="14.25" customHeight="1" x14ac:dyDescent="0.25">
      <c r="A134" s="53"/>
      <c r="B134" s="54" t="s">
        <v>34</v>
      </c>
      <c r="C134" s="55"/>
      <c r="D134" s="56"/>
      <c r="E134" s="57"/>
      <c r="F134" s="57"/>
      <c r="G134" s="57"/>
      <c r="H134" s="57"/>
      <c r="I134" s="58">
        <f>SUM(E132+F132+G132+H132+I132+E133+F133+G133+H133+I133)</f>
        <v>2</v>
      </c>
      <c r="J134" s="56"/>
      <c r="K134" s="57"/>
      <c r="L134" s="57"/>
      <c r="M134" s="57"/>
      <c r="N134" s="57"/>
      <c r="O134" s="58">
        <f>SUM(K132+L132+M132+N132+O132+K133+L133+M133+N133+O133)</f>
        <v>5</v>
      </c>
      <c r="P134" s="56"/>
      <c r="Q134" s="57"/>
      <c r="R134" s="57"/>
      <c r="S134" s="57"/>
      <c r="T134" s="57"/>
      <c r="U134" s="58">
        <f>SUM(Q132+R132+S132+T132+U132+Q133+R133+S133+T133+U133)</f>
        <v>7</v>
      </c>
      <c r="V134" s="56"/>
      <c r="W134" s="57"/>
      <c r="X134" s="57"/>
      <c r="Y134" s="57"/>
      <c r="Z134" s="57"/>
      <c r="AA134" s="58">
        <f>SUM(W132+X132+Y132+Z132+AA132+W133+X133+Y133+Z133+AA133)</f>
        <v>10</v>
      </c>
      <c r="AB134" s="56"/>
      <c r="AC134" s="57"/>
      <c r="AD134" s="57"/>
      <c r="AE134" s="57"/>
      <c r="AF134" s="57"/>
      <c r="AG134" s="58">
        <f>SUM(AC132+AD132+AE132+AF132+AG132+AC133+AD133+AE133+AF133+AG133)</f>
        <v>10</v>
      </c>
      <c r="AH134" s="56"/>
      <c r="AI134" s="57"/>
      <c r="AJ134" s="57"/>
      <c r="AK134" s="57"/>
      <c r="AL134" s="57"/>
      <c r="AM134" s="58">
        <f>SUM(AI132+AJ132+AK132+AL132+AM132+AI133+AJ133+AK133+AL133+AM133)</f>
        <v>7.5</v>
      </c>
      <c r="AN134" s="56"/>
      <c r="AO134" s="57"/>
      <c r="AP134" s="57"/>
      <c r="AQ134" s="57"/>
      <c r="AR134" s="57"/>
      <c r="AS134" s="58">
        <f>SUM(AO132+AP132+AQ132+AR132+AS132+AO133+AP133+AQ133+AR133+AS133)</f>
        <v>5</v>
      </c>
      <c r="AT134" s="56"/>
      <c r="AU134" s="57"/>
      <c r="AV134" s="57"/>
      <c r="AW134" s="57"/>
      <c r="AX134" s="57"/>
      <c r="AY134" s="58">
        <f>SUM(AU132+AV132+AW132+AX132+AY132+AU133+AV133+AW133+AX133+AY133)</f>
        <v>10</v>
      </c>
      <c r="AZ134" s="56"/>
      <c r="BA134" s="57"/>
      <c r="BB134" s="57"/>
      <c r="BC134" s="57"/>
      <c r="BD134" s="57"/>
      <c r="BE134" s="58">
        <f>SUM(BA132+BB132+BC132+BD132+BE132+BA133+BB133+BC133+BD133+BE133)</f>
        <v>7</v>
      </c>
      <c r="BF134" s="59"/>
      <c r="BG134" s="60"/>
      <c r="BH134" s="60"/>
      <c r="BI134" s="60"/>
      <c r="BJ134" s="60"/>
      <c r="BK134" s="60"/>
      <c r="BL134" s="60"/>
      <c r="BM134" s="60"/>
      <c r="BN134" s="60"/>
      <c r="BO134" s="60"/>
      <c r="BP134" s="60"/>
      <c r="BQ134" s="60"/>
    </row>
    <row r="135" spans="1:69" ht="15" customHeight="1" x14ac:dyDescent="0.2">
      <c r="A135" s="67"/>
      <c r="B135" s="68"/>
      <c r="C135" s="69"/>
      <c r="D135" s="70"/>
      <c r="E135" s="71"/>
      <c r="F135" s="71"/>
      <c r="G135" s="71"/>
      <c r="H135" s="71"/>
      <c r="I135" s="72"/>
      <c r="J135" s="70"/>
      <c r="K135" s="71"/>
      <c r="L135" s="71"/>
      <c r="M135" s="71"/>
      <c r="N135" s="71"/>
      <c r="O135" s="72"/>
      <c r="P135" s="70"/>
      <c r="Q135" s="71"/>
      <c r="R135" s="71"/>
      <c r="S135" s="71"/>
      <c r="T135" s="71"/>
      <c r="U135" s="72"/>
      <c r="V135" s="70"/>
      <c r="W135" s="71"/>
      <c r="X135" s="71"/>
      <c r="Y135" s="71"/>
      <c r="Z135" s="71"/>
      <c r="AA135" s="72"/>
      <c r="AB135" s="70"/>
      <c r="AC135" s="71"/>
      <c r="AD135" s="71"/>
      <c r="AE135" s="71"/>
      <c r="AF135" s="71"/>
      <c r="AG135" s="72"/>
      <c r="AH135" s="70"/>
      <c r="AI135" s="71"/>
      <c r="AJ135" s="71"/>
      <c r="AK135" s="71"/>
      <c r="AL135" s="71"/>
      <c r="AM135" s="72"/>
      <c r="AN135" s="70"/>
      <c r="AO135" s="71"/>
      <c r="AP135" s="71"/>
      <c r="AQ135" s="71"/>
      <c r="AR135" s="71"/>
      <c r="AS135" s="72"/>
      <c r="AT135" s="70"/>
      <c r="AU135" s="71"/>
      <c r="AV135" s="71"/>
      <c r="AW135" s="71"/>
      <c r="AX135" s="71"/>
      <c r="AY135" s="72"/>
      <c r="AZ135" s="70"/>
      <c r="BA135" s="71"/>
      <c r="BB135" s="71"/>
      <c r="BC135" s="71"/>
      <c r="BD135" s="71"/>
      <c r="BE135" s="72"/>
      <c r="BF135" s="52"/>
      <c r="BG135" s="19"/>
      <c r="BH135" s="19"/>
      <c r="BI135" s="19"/>
      <c r="BJ135" s="19"/>
      <c r="BK135" s="19"/>
      <c r="BL135" s="19"/>
      <c r="BM135" s="19"/>
      <c r="BN135" s="19"/>
      <c r="BO135" s="19"/>
      <c r="BP135" s="19"/>
      <c r="BQ135" s="19"/>
    </row>
    <row r="136" spans="1:69" ht="15" customHeight="1" x14ac:dyDescent="0.2">
      <c r="A136" s="73"/>
      <c r="B136" s="74"/>
      <c r="C136" s="75"/>
      <c r="D136" s="76"/>
      <c r="E136" s="77"/>
      <c r="F136" s="77"/>
      <c r="G136" s="77"/>
      <c r="H136" s="77"/>
      <c r="I136" s="78"/>
      <c r="J136" s="76"/>
      <c r="K136" s="77"/>
      <c r="L136" s="77"/>
      <c r="M136" s="77"/>
      <c r="N136" s="77"/>
      <c r="O136" s="78"/>
      <c r="P136" s="76"/>
      <c r="Q136" s="77"/>
      <c r="R136" s="77"/>
      <c r="S136" s="77"/>
      <c r="T136" s="77"/>
      <c r="U136" s="78"/>
      <c r="V136" s="76"/>
      <c r="W136" s="77"/>
      <c r="X136" s="77"/>
      <c r="Y136" s="77"/>
      <c r="Z136" s="77"/>
      <c r="AA136" s="78"/>
      <c r="AB136" s="76"/>
      <c r="AC136" s="77"/>
      <c r="AD136" s="77"/>
      <c r="AE136" s="77"/>
      <c r="AF136" s="77"/>
      <c r="AG136" s="78"/>
      <c r="AH136" s="76"/>
      <c r="AI136" s="77"/>
      <c r="AJ136" s="77"/>
      <c r="AK136" s="77"/>
      <c r="AL136" s="77"/>
      <c r="AM136" s="78"/>
      <c r="AN136" s="76"/>
      <c r="AO136" s="77"/>
      <c r="AP136" s="77"/>
      <c r="AQ136" s="77"/>
      <c r="AR136" s="77"/>
      <c r="AS136" s="78"/>
      <c r="AT136" s="76"/>
      <c r="AU136" s="77"/>
      <c r="AV136" s="77"/>
      <c r="AW136" s="77"/>
      <c r="AX136" s="77"/>
      <c r="AY136" s="78"/>
      <c r="AZ136" s="76"/>
      <c r="BA136" s="77"/>
      <c r="BB136" s="77"/>
      <c r="BC136" s="77"/>
      <c r="BD136" s="77"/>
      <c r="BE136" s="78"/>
      <c r="BF136" s="52"/>
      <c r="BG136" s="19"/>
      <c r="BH136" s="19"/>
      <c r="BI136" s="19"/>
      <c r="BJ136" s="19"/>
      <c r="BK136" s="19"/>
      <c r="BL136" s="19"/>
      <c r="BM136" s="19"/>
      <c r="BN136" s="19"/>
      <c r="BO136" s="19"/>
      <c r="BP136" s="19"/>
      <c r="BQ136" s="19"/>
    </row>
    <row r="137" spans="1:69" ht="15" customHeight="1" x14ac:dyDescent="0.2">
      <c r="A137" s="73"/>
      <c r="B137" s="74"/>
      <c r="C137" s="75"/>
      <c r="D137" s="76"/>
      <c r="E137" s="77"/>
      <c r="F137" s="77"/>
      <c r="G137" s="77"/>
      <c r="H137" s="77"/>
      <c r="I137" s="79">
        <f>I130+I117+I104+I91+I78+I65+I52+I36+I23+I10</f>
        <v>13622</v>
      </c>
      <c r="J137" s="76"/>
      <c r="K137" s="77"/>
      <c r="L137" s="77"/>
      <c r="M137" s="77"/>
      <c r="N137" s="77"/>
      <c r="O137" s="79">
        <f>O130+O117+O104+O91+O78+O65+O52+O36+O23+O10</f>
        <v>13677</v>
      </c>
      <c r="P137" s="76"/>
      <c r="Q137" s="77"/>
      <c r="R137" s="77"/>
      <c r="S137" s="77"/>
      <c r="T137" s="77"/>
      <c r="U137" s="79">
        <f>U130+U117+U104+U91+U78+U65+U52+U36+U23+U10</f>
        <v>13904</v>
      </c>
      <c r="V137" s="76"/>
      <c r="W137" s="77"/>
      <c r="X137" s="77"/>
      <c r="Y137" s="77"/>
      <c r="Z137" s="77"/>
      <c r="AA137" s="79" t="e">
        <f>#REF!+#REF!+AA130+AA117+AA104+AA91+AA78+AA65+AA52+AA36+AA23+AA10</f>
        <v>#REF!</v>
      </c>
      <c r="AB137" s="76"/>
      <c r="AC137" s="77"/>
      <c r="AD137" s="77"/>
      <c r="AE137" s="77"/>
      <c r="AF137" s="77"/>
      <c r="AG137" s="79" t="e">
        <f>#REF!+#REF!+AG130+AG117+AG104+AG91+AG78+AG65+AG52+AG36+AG23+AG10</f>
        <v>#REF!</v>
      </c>
      <c r="AH137" s="76"/>
      <c r="AI137" s="77"/>
      <c r="AJ137" s="77"/>
      <c r="AK137" s="77"/>
      <c r="AL137" s="77"/>
      <c r="AM137" s="79" t="e">
        <f>#REF!+#REF!+AM130+AM117+AM104+AM91+AM78+AM65+AM52+AM36+AM23+AM10</f>
        <v>#REF!</v>
      </c>
      <c r="AN137" s="76"/>
      <c r="AO137" s="77"/>
      <c r="AP137" s="77"/>
      <c r="AQ137" s="77"/>
      <c r="AR137" s="77"/>
      <c r="AS137" s="79" t="e">
        <f>#REF!+#REF!+AS130+AS117+AS104+AS91+AS78+AS65+AS52+AS36+AS23+AS10</f>
        <v>#REF!</v>
      </c>
      <c r="AT137" s="76"/>
      <c r="AU137" s="77"/>
      <c r="AV137" s="77"/>
      <c r="AW137" s="77"/>
      <c r="AX137" s="77"/>
      <c r="AY137" s="79" t="e">
        <f>#REF!+#REF!+AY130+AY117+AY104+AY91+AY78+AY65+AY52+AY36+AY23+AY10</f>
        <v>#REF!</v>
      </c>
      <c r="AZ137" s="76"/>
      <c r="BA137" s="77"/>
      <c r="BB137" s="77"/>
      <c r="BC137" s="77"/>
      <c r="BD137" s="77"/>
      <c r="BE137" s="79" t="e">
        <f>#REF!+#REF!+BE130+BE117+BE104+BE91+BE78+BE65+BE52+BE36+BE23+BE10</f>
        <v>#REF!</v>
      </c>
      <c r="BF137" s="52"/>
      <c r="BG137" s="19"/>
      <c r="BH137" s="19"/>
      <c r="BI137" s="19"/>
      <c r="BJ137" s="19"/>
      <c r="BK137" s="19"/>
      <c r="BL137" s="19"/>
      <c r="BM137" s="19"/>
      <c r="BN137" s="19"/>
      <c r="BO137" s="19"/>
      <c r="BP137" s="19"/>
      <c r="BQ137" s="19"/>
    </row>
    <row r="138" spans="1:69" ht="15" customHeight="1" x14ac:dyDescent="0.2">
      <c r="A138" s="80"/>
      <c r="B138" s="81"/>
      <c r="C138" s="82"/>
      <c r="D138" s="83"/>
      <c r="E138" s="84"/>
      <c r="F138" s="84"/>
      <c r="G138" s="84"/>
      <c r="H138" s="84"/>
      <c r="I138" s="85">
        <f>I137/80</f>
        <v>170.27500000000001</v>
      </c>
      <c r="J138" s="83"/>
      <c r="K138" s="84"/>
      <c r="L138" s="84"/>
      <c r="M138" s="84"/>
      <c r="N138" s="84"/>
      <c r="O138" s="85">
        <f>O137/80</f>
        <v>170.96250000000001</v>
      </c>
      <c r="P138" s="83"/>
      <c r="Q138" s="84"/>
      <c r="R138" s="84"/>
      <c r="S138" s="84"/>
      <c r="T138" s="84"/>
      <c r="U138" s="107">
        <f>U137/80</f>
        <v>173.8</v>
      </c>
      <c r="V138" s="83"/>
      <c r="W138" s="84"/>
      <c r="X138" s="84"/>
      <c r="Y138" s="84"/>
      <c r="Z138" s="84"/>
      <c r="AA138" s="85" t="e">
        <f>AA137/80</f>
        <v>#REF!</v>
      </c>
      <c r="AB138" s="83"/>
      <c r="AC138" s="84"/>
      <c r="AD138" s="84"/>
      <c r="AE138" s="84"/>
      <c r="AF138" s="84"/>
      <c r="AG138" s="85" t="e">
        <f>AG137/80</f>
        <v>#REF!</v>
      </c>
      <c r="AH138" s="83"/>
      <c r="AI138" s="84"/>
      <c r="AJ138" s="84"/>
      <c r="AK138" s="84"/>
      <c r="AL138" s="84"/>
      <c r="AM138" s="85" t="e">
        <f>AM137/80</f>
        <v>#REF!</v>
      </c>
      <c r="AN138" s="83"/>
      <c r="AO138" s="84"/>
      <c r="AP138" s="84"/>
      <c r="AQ138" s="84"/>
      <c r="AR138" s="84"/>
      <c r="AS138" s="85" t="e">
        <f>AS137/80</f>
        <v>#REF!</v>
      </c>
      <c r="AT138" s="83"/>
      <c r="AU138" s="84"/>
      <c r="AV138" s="84"/>
      <c r="AW138" s="84"/>
      <c r="AX138" s="84"/>
      <c r="AY138" s="85" t="e">
        <f>AY137/80</f>
        <v>#REF!</v>
      </c>
      <c r="AZ138" s="83"/>
      <c r="BA138" s="84"/>
      <c r="BB138" s="84"/>
      <c r="BC138" s="84"/>
      <c r="BD138" s="84"/>
      <c r="BE138" s="85" t="e">
        <f>BE137/80</f>
        <v>#REF!</v>
      </c>
      <c r="BF138" s="52"/>
      <c r="BG138" s="19"/>
      <c r="BH138" s="19"/>
      <c r="BI138" s="19"/>
      <c r="BJ138" s="19"/>
      <c r="BK138" s="19"/>
      <c r="BL138" s="19"/>
      <c r="BM138" s="19"/>
      <c r="BN138" s="19"/>
      <c r="BO138" s="19"/>
      <c r="BP138" s="19"/>
      <c r="BQ138" s="19"/>
    </row>
  </sheetData>
  <mergeCells count="19">
    <mergeCell ref="AT1:AY1"/>
    <mergeCell ref="AZ1:BE1"/>
    <mergeCell ref="AN1:AS1"/>
    <mergeCell ref="D1:I1"/>
    <mergeCell ref="B2:C2"/>
    <mergeCell ref="B15:C15"/>
    <mergeCell ref="B28:C28"/>
    <mergeCell ref="AH1:AM1"/>
    <mergeCell ref="AB1:AG1"/>
    <mergeCell ref="V1:AA1"/>
    <mergeCell ref="P1:U1"/>
    <mergeCell ref="J1:O1"/>
    <mergeCell ref="B41:C41"/>
    <mergeCell ref="B122:C122"/>
    <mergeCell ref="B57:C57"/>
    <mergeCell ref="B70:C70"/>
    <mergeCell ref="B83:C83"/>
    <mergeCell ref="B96:C96"/>
    <mergeCell ref="B109:C109"/>
  </mergeCells>
  <pageMargins left="0.751969" right="0.751969" top="1.263976" bottom="0.389764" header="0.33070899999999998" footer="0.251969"/>
  <pageSetup paperSize="9" scale="95" orientation="portrait" r:id="rId1"/>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0"/>
  <sheetViews>
    <sheetView showGridLines="0" workbookViewId="0">
      <selection activeCell="I79" sqref="I79"/>
    </sheetView>
  </sheetViews>
  <sheetFormatPr baseColWidth="10" defaultColWidth="10.875" defaultRowHeight="12.75" customHeight="1" x14ac:dyDescent="0.2"/>
  <cols>
    <col min="1" max="1" width="9.5" style="5" customWidth="1"/>
    <col min="2" max="2" width="10.125" style="5" customWidth="1"/>
    <col min="3" max="3" width="7.375" style="5" hidden="1" customWidth="1"/>
    <col min="4" max="4" width="10.25" style="5" hidden="1" customWidth="1"/>
    <col min="5" max="5" width="3.875" style="5" hidden="1" customWidth="1"/>
    <col min="6" max="6" width="6.75" style="5" hidden="1" customWidth="1"/>
    <col min="7" max="7" width="11.125" style="5" customWidth="1"/>
    <col min="8" max="9" width="10.875" style="5" customWidth="1"/>
    <col min="10" max="16384" width="10.875" style="5"/>
  </cols>
  <sheetData>
    <row r="1" spans="1:8" ht="15" x14ac:dyDescent="0.2">
      <c r="A1" s="86" t="s">
        <v>40</v>
      </c>
      <c r="B1" s="86" t="s">
        <v>41</v>
      </c>
      <c r="C1" s="86" t="s">
        <v>42</v>
      </c>
      <c r="D1" s="86" t="s">
        <v>43</v>
      </c>
      <c r="E1" s="86" t="s">
        <v>21</v>
      </c>
      <c r="F1" s="86" t="s">
        <v>22</v>
      </c>
      <c r="G1" s="86" t="s">
        <v>23</v>
      </c>
      <c r="H1" s="86" t="s">
        <v>24</v>
      </c>
    </row>
    <row r="2" spans="1:8" x14ac:dyDescent="0.2">
      <c r="A2" s="87" t="str">
        <f>'Détail par équipe'!B31</f>
        <v>Loraux</v>
      </c>
      <c r="B2" s="87" t="str">
        <f>'Détail par équipe'!C31</f>
        <v>Pascal</v>
      </c>
      <c r="C2" s="87">
        <v>0</v>
      </c>
      <c r="D2" s="87">
        <v>0</v>
      </c>
      <c r="E2" s="87">
        <f>'Détail par équipe'!BO31+C2</f>
        <v>4</v>
      </c>
      <c r="F2" s="87">
        <f>'Détail par équipe'!BP31+D2</f>
        <v>612</v>
      </c>
      <c r="G2" s="88">
        <f t="shared" ref="G2" si="0">ROUNDDOWN(F2/E2,0)</f>
        <v>153</v>
      </c>
      <c r="H2" s="88">
        <f t="shared" ref="H2" si="1">ROUNDDOWN(IF(G2&gt;220,0,((220-G2)*0.7)),0)</f>
        <v>46</v>
      </c>
    </row>
    <row r="3" spans="1:8" hidden="1" x14ac:dyDescent="0.2">
      <c r="A3" s="87">
        <f>'Détail par équipe'!B18</f>
        <v>3</v>
      </c>
      <c r="B3" s="87">
        <f>'Détail par équipe'!C18</f>
        <v>0</v>
      </c>
      <c r="C3" s="87">
        <v>0</v>
      </c>
      <c r="D3" s="87">
        <v>0</v>
      </c>
      <c r="E3" s="87">
        <f>'Détail par équipe'!BO18+C3</f>
        <v>0</v>
      </c>
      <c r="F3" s="87">
        <f>'Détail par équipe'!BP18+D3</f>
        <v>0</v>
      </c>
      <c r="G3" s="88" t="e">
        <f t="shared" ref="G3:G34" si="2">ROUNDDOWN(F3/E3,0)</f>
        <v>#DIV/0!</v>
      </c>
      <c r="H3" s="88" t="e">
        <f t="shared" ref="H3:H34" si="3">ROUNDDOWN(IF(G3&gt;220,0,((220-G3)*0.7)),0)</f>
        <v>#DIV/0!</v>
      </c>
    </row>
    <row r="4" spans="1:8" hidden="1" x14ac:dyDescent="0.2">
      <c r="A4" s="87">
        <f>'Détail par équipe'!B19</f>
        <v>4</v>
      </c>
      <c r="B4" s="87">
        <f>'Détail par équipe'!C19</f>
        <v>0</v>
      </c>
      <c r="C4" s="87">
        <v>0</v>
      </c>
      <c r="D4" s="87">
        <v>0</v>
      </c>
      <c r="E4" s="87">
        <f>'Détail par équipe'!BO19</f>
        <v>0</v>
      </c>
      <c r="F4" s="87">
        <f>'Détail par équipe'!BP19</f>
        <v>0</v>
      </c>
      <c r="G4" s="88" t="e">
        <f t="shared" si="2"/>
        <v>#DIV/0!</v>
      </c>
      <c r="H4" s="88" t="e">
        <f t="shared" si="3"/>
        <v>#DIV/0!</v>
      </c>
    </row>
    <row r="5" spans="1:8" hidden="1" x14ac:dyDescent="0.2">
      <c r="A5" s="87">
        <f>'Détail par équipe'!B61</f>
        <v>4</v>
      </c>
      <c r="B5" s="87">
        <f>'Détail par équipe'!C61</f>
        <v>0</v>
      </c>
      <c r="C5" s="87">
        <v>0</v>
      </c>
      <c r="D5" s="87">
        <v>0</v>
      </c>
      <c r="E5" s="87">
        <f>'Détail par équipe'!BO61+C5</f>
        <v>0</v>
      </c>
      <c r="F5" s="87">
        <f>'Détail par équipe'!BP61+D5</f>
        <v>0</v>
      </c>
      <c r="G5" s="88" t="e">
        <f t="shared" si="2"/>
        <v>#DIV/0!</v>
      </c>
      <c r="H5" s="88" t="e">
        <f t="shared" si="3"/>
        <v>#DIV/0!</v>
      </c>
    </row>
    <row r="6" spans="1:8" x14ac:dyDescent="0.2">
      <c r="A6" s="87" t="str">
        <f>'Détail par équipe'!B32</f>
        <v>Blot</v>
      </c>
      <c r="B6" s="87" t="str">
        <f>'Détail par équipe'!C32</f>
        <v>Bernard</v>
      </c>
      <c r="C6" s="87">
        <v>0</v>
      </c>
      <c r="D6" s="87">
        <v>0</v>
      </c>
      <c r="E6" s="87">
        <f>'Détail par équipe'!BO32+C6</f>
        <v>4</v>
      </c>
      <c r="F6" s="87">
        <f>'Détail par équipe'!BP32+D6</f>
        <v>554</v>
      </c>
      <c r="G6" s="88">
        <f t="shared" si="2"/>
        <v>138</v>
      </c>
      <c r="H6" s="88">
        <f t="shared" si="3"/>
        <v>57</v>
      </c>
    </row>
    <row r="7" spans="1:8" ht="0.75" customHeight="1" x14ac:dyDescent="0.2">
      <c r="A7" s="87">
        <f>'Détail par équipe'!B126</f>
        <v>4</v>
      </c>
      <c r="B7" s="87">
        <f>'Détail par équipe'!C126</f>
        <v>0</v>
      </c>
      <c r="C7" s="87">
        <v>0</v>
      </c>
      <c r="D7" s="87">
        <v>0</v>
      </c>
      <c r="E7" s="87">
        <f>'Détail par équipe'!BO126+C7</f>
        <v>0</v>
      </c>
      <c r="F7" s="87">
        <f>'Détail par équipe'!BP126+D7</f>
        <v>0</v>
      </c>
      <c r="G7" s="88" t="e">
        <f t="shared" si="2"/>
        <v>#DIV/0!</v>
      </c>
      <c r="H7" s="88" t="e">
        <f t="shared" si="3"/>
        <v>#DIV/0!</v>
      </c>
    </row>
    <row r="8" spans="1:8" hidden="1" x14ac:dyDescent="0.2">
      <c r="A8" s="87">
        <f>'Détail par équipe'!B6</f>
        <v>4</v>
      </c>
      <c r="B8" s="87">
        <f>'Détail par équipe'!C6</f>
        <v>0</v>
      </c>
      <c r="C8" s="87">
        <v>0</v>
      </c>
      <c r="D8" s="87">
        <v>0</v>
      </c>
      <c r="E8" s="87">
        <f>'Détail par équipe'!BO6+C8</f>
        <v>0</v>
      </c>
      <c r="F8" s="87">
        <f>'Détail par équipe'!BP6+D8</f>
        <v>0</v>
      </c>
      <c r="G8" s="88" t="e">
        <f t="shared" si="2"/>
        <v>#DIV/0!</v>
      </c>
      <c r="H8" s="88" t="e">
        <f t="shared" si="3"/>
        <v>#DIV/0!</v>
      </c>
    </row>
    <row r="9" spans="1:8" hidden="1" x14ac:dyDescent="0.2">
      <c r="A9" s="87">
        <f>'Détail par équipe'!B74</f>
        <v>4</v>
      </c>
      <c r="B9" s="87">
        <f>'Détail par équipe'!C74</f>
        <v>0</v>
      </c>
      <c r="C9" s="87">
        <v>0</v>
      </c>
      <c r="D9" s="87">
        <v>0</v>
      </c>
      <c r="E9" s="87">
        <f>'Détail par équipe'!BO74</f>
        <v>0</v>
      </c>
      <c r="F9" s="87">
        <f>'Détail par équipe'!BP74</f>
        <v>0</v>
      </c>
      <c r="G9" s="88" t="e">
        <f t="shared" si="2"/>
        <v>#DIV/0!</v>
      </c>
      <c r="H9" s="88" t="e">
        <f t="shared" si="3"/>
        <v>#DIV/0!</v>
      </c>
    </row>
    <row r="10" spans="1:8" hidden="1" x14ac:dyDescent="0.2">
      <c r="A10" s="87">
        <f>'Détail par équipe'!B114</f>
        <v>5</v>
      </c>
      <c r="B10" s="87">
        <f>'Détail par équipe'!C114</f>
        <v>0</v>
      </c>
      <c r="C10" s="87">
        <v>0</v>
      </c>
      <c r="D10" s="87">
        <v>0</v>
      </c>
      <c r="E10" s="87">
        <f>'Détail par équipe'!BO114</f>
        <v>0</v>
      </c>
      <c r="F10" s="87">
        <f>'Détail par équipe'!BP114</f>
        <v>0</v>
      </c>
      <c r="G10" s="88" t="e">
        <f t="shared" si="2"/>
        <v>#DIV/0!</v>
      </c>
      <c r="H10" s="88" t="e">
        <f t="shared" si="3"/>
        <v>#DIV/0!</v>
      </c>
    </row>
    <row r="11" spans="1:8" hidden="1" x14ac:dyDescent="0.2">
      <c r="A11" s="87">
        <f>'Détail par équipe'!B62</f>
        <v>5</v>
      </c>
      <c r="B11" s="87">
        <f>'Détail par équipe'!C62</f>
        <v>0</v>
      </c>
      <c r="C11" s="87">
        <v>0</v>
      </c>
      <c r="D11" s="87">
        <v>0</v>
      </c>
      <c r="E11" s="87">
        <f>'Détail par équipe'!BO62</f>
        <v>0</v>
      </c>
      <c r="F11" s="87">
        <f>'Détail par équipe'!BP62</f>
        <v>0</v>
      </c>
      <c r="G11" s="88" t="e">
        <f t="shared" si="2"/>
        <v>#DIV/0!</v>
      </c>
      <c r="H11" s="88" t="e">
        <f t="shared" si="3"/>
        <v>#DIV/0!</v>
      </c>
    </row>
    <row r="12" spans="1:8" ht="12.75" hidden="1" customHeight="1" x14ac:dyDescent="0.2">
      <c r="A12" s="87">
        <f>'Détail par équipe'!B20</f>
        <v>5</v>
      </c>
      <c r="B12" s="87">
        <f>'Détail par équipe'!C20</f>
        <v>0</v>
      </c>
      <c r="C12" s="87">
        <v>0</v>
      </c>
      <c r="D12" s="87">
        <v>0</v>
      </c>
      <c r="E12" s="87">
        <f>'Détail par équipe'!BO20</f>
        <v>0</v>
      </c>
      <c r="F12" s="87">
        <f>'Détail par équipe'!BP20</f>
        <v>0</v>
      </c>
      <c r="G12" s="88" t="e">
        <f t="shared" si="2"/>
        <v>#DIV/0!</v>
      </c>
      <c r="H12" s="88" t="e">
        <f t="shared" si="3"/>
        <v>#DIV/0!</v>
      </c>
    </row>
    <row r="13" spans="1:8" hidden="1" x14ac:dyDescent="0.2">
      <c r="A13" s="87">
        <f>'Détail par équipe'!B75</f>
        <v>5</v>
      </c>
      <c r="B13" s="87">
        <f>'Détail par équipe'!C75</f>
        <v>0</v>
      </c>
      <c r="C13" s="87">
        <v>0</v>
      </c>
      <c r="D13" s="87">
        <v>0</v>
      </c>
      <c r="E13" s="87">
        <f>'Détail par équipe'!BO75</f>
        <v>0</v>
      </c>
      <c r="F13" s="87">
        <f>'Détail par équipe'!BP75</f>
        <v>0</v>
      </c>
      <c r="G13" s="88" t="e">
        <f t="shared" si="2"/>
        <v>#DIV/0!</v>
      </c>
      <c r="H13" s="88" t="e">
        <f t="shared" si="3"/>
        <v>#DIV/0!</v>
      </c>
    </row>
    <row r="14" spans="1:8" hidden="1" x14ac:dyDescent="0.2">
      <c r="A14" s="87">
        <f>'Détail par équipe'!B101</f>
        <v>5</v>
      </c>
      <c r="B14" s="87">
        <f>'Détail par équipe'!C101</f>
        <v>0</v>
      </c>
      <c r="C14" s="87">
        <v>0</v>
      </c>
      <c r="D14" s="87">
        <v>0</v>
      </c>
      <c r="E14" s="87">
        <f>'Détail par équipe'!BO101</f>
        <v>0</v>
      </c>
      <c r="F14" s="87">
        <f>'Détail par équipe'!BP101</f>
        <v>0</v>
      </c>
      <c r="G14" s="88" t="e">
        <f t="shared" si="2"/>
        <v>#DIV/0!</v>
      </c>
      <c r="H14" s="88" t="e">
        <f t="shared" si="3"/>
        <v>#DIV/0!</v>
      </c>
    </row>
    <row r="15" spans="1:8" hidden="1" x14ac:dyDescent="0.2">
      <c r="A15" s="87">
        <f>'Détail par équipe'!B127</f>
        <v>5</v>
      </c>
      <c r="B15" s="87">
        <f>'Détail par équipe'!C127</f>
        <v>0</v>
      </c>
      <c r="C15" s="87">
        <v>0</v>
      </c>
      <c r="D15" s="87">
        <v>0</v>
      </c>
      <c r="E15" s="87">
        <f>'Détail par équipe'!BO127</f>
        <v>0</v>
      </c>
      <c r="F15" s="87">
        <f>'Détail par équipe'!BP127</f>
        <v>0</v>
      </c>
      <c r="G15" s="88" t="e">
        <f t="shared" si="2"/>
        <v>#DIV/0!</v>
      </c>
      <c r="H15" s="88" t="e">
        <f t="shared" si="3"/>
        <v>#DIV/0!</v>
      </c>
    </row>
    <row r="16" spans="1:8" hidden="1" x14ac:dyDescent="0.2">
      <c r="A16" s="87">
        <f>'Détail par équipe'!B33</f>
        <v>5</v>
      </c>
      <c r="B16" s="87">
        <f>'Détail par équipe'!C33</f>
        <v>0</v>
      </c>
      <c r="C16" s="87">
        <v>0</v>
      </c>
      <c r="D16" s="87">
        <v>0</v>
      </c>
      <c r="E16" s="87">
        <f>'Détail par équipe'!BO33</f>
        <v>0</v>
      </c>
      <c r="F16" s="87">
        <f>'Détail par équipe'!BP33</f>
        <v>0</v>
      </c>
      <c r="G16" s="88" t="e">
        <f t="shared" si="2"/>
        <v>#DIV/0!</v>
      </c>
      <c r="H16" s="88" t="e">
        <f t="shared" si="3"/>
        <v>#DIV/0!</v>
      </c>
    </row>
    <row r="17" spans="1:8" hidden="1" x14ac:dyDescent="0.2">
      <c r="A17" s="87">
        <f>'Détail par équipe'!B7</f>
        <v>5</v>
      </c>
      <c r="B17" s="87">
        <f>'Détail par équipe'!C7</f>
        <v>0</v>
      </c>
      <c r="C17" s="87">
        <v>0</v>
      </c>
      <c r="D17" s="87">
        <v>0</v>
      </c>
      <c r="E17" s="87">
        <f>'Détail par équipe'!BO7</f>
        <v>0</v>
      </c>
      <c r="F17" s="87">
        <f>'Détail par équipe'!BP7</f>
        <v>0</v>
      </c>
      <c r="G17" s="88" t="e">
        <f t="shared" si="2"/>
        <v>#DIV/0!</v>
      </c>
      <c r="H17" s="88" t="e">
        <f t="shared" si="3"/>
        <v>#DIV/0!</v>
      </c>
    </row>
    <row r="18" spans="1:8" hidden="1" x14ac:dyDescent="0.2">
      <c r="A18" s="87">
        <f>'Détail par équipe'!B21</f>
        <v>6</v>
      </c>
      <c r="B18" s="87">
        <f>'Détail par équipe'!C21</f>
        <v>0</v>
      </c>
      <c r="C18" s="87">
        <v>0</v>
      </c>
      <c r="D18" s="87">
        <v>0</v>
      </c>
      <c r="E18" s="87">
        <f>'Détail par équipe'!BO21</f>
        <v>0</v>
      </c>
      <c r="F18" s="87">
        <f>'Détail par équipe'!BP21</f>
        <v>0</v>
      </c>
      <c r="G18" s="88" t="e">
        <f t="shared" si="2"/>
        <v>#DIV/0!</v>
      </c>
      <c r="H18" s="88" t="e">
        <f t="shared" si="3"/>
        <v>#DIV/0!</v>
      </c>
    </row>
    <row r="19" spans="1:8" hidden="1" x14ac:dyDescent="0.2">
      <c r="A19" s="87">
        <f>'Détail par équipe'!B34</f>
        <v>6</v>
      </c>
      <c r="B19" s="87">
        <f>'Détail par équipe'!C34</f>
        <v>0</v>
      </c>
      <c r="C19" s="87">
        <v>0</v>
      </c>
      <c r="D19" s="87">
        <v>0</v>
      </c>
      <c r="E19" s="87">
        <f>'Détail par équipe'!BO34</f>
        <v>0</v>
      </c>
      <c r="F19" s="87">
        <f>'Détail par équipe'!BP34</f>
        <v>0</v>
      </c>
      <c r="G19" s="88" t="e">
        <f t="shared" si="2"/>
        <v>#DIV/0!</v>
      </c>
      <c r="H19" s="88" t="e">
        <f t="shared" si="3"/>
        <v>#DIV/0!</v>
      </c>
    </row>
    <row r="20" spans="1:8" hidden="1" x14ac:dyDescent="0.2">
      <c r="A20" s="87">
        <f>'Détail par équipe'!B63</f>
        <v>6</v>
      </c>
      <c r="B20" s="87">
        <f>'Détail par équipe'!C63</f>
        <v>0</v>
      </c>
      <c r="C20" s="87">
        <v>0</v>
      </c>
      <c r="D20" s="87">
        <v>0</v>
      </c>
      <c r="E20" s="87">
        <f>'Détail par équipe'!BO63</f>
        <v>0</v>
      </c>
      <c r="F20" s="87">
        <f>'Détail par équipe'!BP63</f>
        <v>0</v>
      </c>
      <c r="G20" s="88" t="e">
        <f t="shared" si="2"/>
        <v>#DIV/0!</v>
      </c>
      <c r="H20" s="88" t="e">
        <f t="shared" si="3"/>
        <v>#DIV/0!</v>
      </c>
    </row>
    <row r="21" spans="1:8" hidden="1" x14ac:dyDescent="0.2">
      <c r="A21" s="87">
        <f>'Détail par équipe'!B76</f>
        <v>6</v>
      </c>
      <c r="B21" s="87">
        <f>'Détail par équipe'!C76</f>
        <v>0</v>
      </c>
      <c r="C21" s="87">
        <v>0</v>
      </c>
      <c r="D21" s="87">
        <v>0</v>
      </c>
      <c r="E21" s="87">
        <f>'Détail par équipe'!BO76</f>
        <v>0</v>
      </c>
      <c r="F21" s="87">
        <f>'Détail par équipe'!BP76</f>
        <v>0</v>
      </c>
      <c r="G21" s="88" t="e">
        <f t="shared" si="2"/>
        <v>#DIV/0!</v>
      </c>
      <c r="H21" s="88" t="e">
        <f t="shared" si="3"/>
        <v>#DIV/0!</v>
      </c>
    </row>
    <row r="22" spans="1:8" ht="12.75" hidden="1" customHeight="1" x14ac:dyDescent="0.2">
      <c r="A22" s="87">
        <f>'Détail par équipe'!B102</f>
        <v>6</v>
      </c>
      <c r="B22" s="87">
        <f>'Détail par équipe'!C102</f>
        <v>0</v>
      </c>
      <c r="C22" s="87">
        <v>0</v>
      </c>
      <c r="D22" s="87">
        <v>0</v>
      </c>
      <c r="E22" s="87">
        <f>'Détail par équipe'!BO102</f>
        <v>0</v>
      </c>
      <c r="F22" s="87">
        <f>'Détail par équipe'!BP102</f>
        <v>0</v>
      </c>
      <c r="G22" s="88" t="e">
        <f t="shared" si="2"/>
        <v>#DIV/0!</v>
      </c>
      <c r="H22" s="88" t="e">
        <f t="shared" si="3"/>
        <v>#DIV/0!</v>
      </c>
    </row>
    <row r="23" spans="1:8" ht="12.75" hidden="1" customHeight="1" x14ac:dyDescent="0.2">
      <c r="A23" s="87">
        <f>'Détail par équipe'!B128</f>
        <v>6</v>
      </c>
      <c r="B23" s="87">
        <f>'Détail par équipe'!C128</f>
        <v>0</v>
      </c>
      <c r="C23" s="87">
        <v>0</v>
      </c>
      <c r="D23" s="87">
        <v>0</v>
      </c>
      <c r="E23" s="87">
        <f>'Détail par équipe'!BO128</f>
        <v>0</v>
      </c>
      <c r="F23" s="87">
        <f>'Détail par équipe'!BP128</f>
        <v>0</v>
      </c>
      <c r="G23" s="88" t="e">
        <f t="shared" si="2"/>
        <v>#DIV/0!</v>
      </c>
      <c r="H23" s="88" t="e">
        <f t="shared" si="3"/>
        <v>#DIV/0!</v>
      </c>
    </row>
    <row r="24" spans="1:8" ht="12.75" hidden="1" customHeight="1" x14ac:dyDescent="0.2">
      <c r="A24" s="87">
        <f>'Détail par équipe'!B8</f>
        <v>6</v>
      </c>
      <c r="B24" s="87">
        <f>'Détail par équipe'!C8</f>
        <v>0</v>
      </c>
      <c r="C24" s="87">
        <v>0</v>
      </c>
      <c r="D24" s="87">
        <v>0</v>
      </c>
      <c r="E24" s="87">
        <f>'Détail par équipe'!BO8</f>
        <v>0</v>
      </c>
      <c r="F24" s="87">
        <f>'Détail par équipe'!BP8</f>
        <v>0</v>
      </c>
      <c r="G24" s="88" t="e">
        <f t="shared" si="2"/>
        <v>#DIV/0!</v>
      </c>
      <c r="H24" s="88" t="e">
        <f t="shared" si="3"/>
        <v>#DIV/0!</v>
      </c>
    </row>
    <row r="25" spans="1:8" hidden="1" x14ac:dyDescent="0.2">
      <c r="A25" s="87">
        <f>'Détail par équipe'!B89</f>
        <v>6</v>
      </c>
      <c r="B25" s="87">
        <f>'Détail par équipe'!C89</f>
        <v>0</v>
      </c>
      <c r="C25" s="87">
        <v>0</v>
      </c>
      <c r="D25" s="87">
        <v>0</v>
      </c>
      <c r="E25" s="87">
        <f>'Détail par équipe'!BO89+C25</f>
        <v>0</v>
      </c>
      <c r="F25" s="87">
        <f>'Détail par équipe'!BP89+D25</f>
        <v>0</v>
      </c>
      <c r="G25" s="88" t="e">
        <f t="shared" si="2"/>
        <v>#DIV/0!</v>
      </c>
      <c r="H25" s="88" t="e">
        <f t="shared" si="3"/>
        <v>#DIV/0!</v>
      </c>
    </row>
    <row r="26" spans="1:8" hidden="1" x14ac:dyDescent="0.2">
      <c r="A26" s="87">
        <f>'Détail par équipe'!B47</f>
        <v>6</v>
      </c>
      <c r="B26" s="87">
        <f>'Détail par équipe'!C47</f>
        <v>0</v>
      </c>
      <c r="C26" s="87">
        <v>0</v>
      </c>
      <c r="D26" s="87">
        <v>0</v>
      </c>
      <c r="E26" s="87">
        <f>'Détail par équipe'!BO47+C26</f>
        <v>0</v>
      </c>
      <c r="F26" s="87">
        <f>'Détail par équipe'!BP47+D26</f>
        <v>0</v>
      </c>
      <c r="G26" s="88" t="e">
        <f t="shared" si="2"/>
        <v>#DIV/0!</v>
      </c>
      <c r="H26" s="88" t="e">
        <f t="shared" si="3"/>
        <v>#DIV/0!</v>
      </c>
    </row>
    <row r="27" spans="1:8" hidden="1" x14ac:dyDescent="0.2">
      <c r="A27" s="87">
        <f>'Détail par équipe'!B115</f>
        <v>6</v>
      </c>
      <c r="B27" s="87">
        <f>'Détail par équipe'!C115</f>
        <v>0</v>
      </c>
      <c r="C27" s="87">
        <v>0</v>
      </c>
      <c r="D27" s="87">
        <v>0</v>
      </c>
      <c r="E27" s="87">
        <f>'Détail par équipe'!BO115</f>
        <v>0</v>
      </c>
      <c r="F27" s="87">
        <f>'Détail par équipe'!BP115</f>
        <v>0</v>
      </c>
      <c r="G27" s="88" t="e">
        <f t="shared" si="2"/>
        <v>#DIV/0!</v>
      </c>
      <c r="H27" s="88" t="e">
        <f t="shared" si="3"/>
        <v>#DIV/0!</v>
      </c>
    </row>
    <row r="28" spans="1:8" hidden="1" x14ac:dyDescent="0.2">
      <c r="A28" s="87">
        <f>'Détail par équipe'!B48</f>
        <v>7</v>
      </c>
      <c r="B28" s="87">
        <f>'Détail par équipe'!C48</f>
        <v>0</v>
      </c>
      <c r="C28" s="87">
        <v>0</v>
      </c>
      <c r="D28" s="87">
        <v>0</v>
      </c>
      <c r="E28" s="87">
        <f>'Détail par équipe'!BO48+C28</f>
        <v>0</v>
      </c>
      <c r="F28" s="87">
        <f>'Détail par équipe'!BP48+D28</f>
        <v>0</v>
      </c>
      <c r="G28" s="88" t="e">
        <f t="shared" si="2"/>
        <v>#DIV/0!</v>
      </c>
      <c r="H28" s="88" t="e">
        <f t="shared" si="3"/>
        <v>#DIV/0!</v>
      </c>
    </row>
    <row r="29" spans="1:8" hidden="1" x14ac:dyDescent="0.2">
      <c r="A29" s="87">
        <f>'Détail par équipe'!B49</f>
        <v>8</v>
      </c>
      <c r="B29" s="87">
        <f>'Détail par équipe'!C49</f>
        <v>0</v>
      </c>
      <c r="C29" s="87">
        <v>0</v>
      </c>
      <c r="D29" s="87">
        <v>0</v>
      </c>
      <c r="E29" s="87">
        <f>'Détail par équipe'!BO49+C29</f>
        <v>0</v>
      </c>
      <c r="F29" s="87">
        <f>'Détail par équipe'!BP49+D29</f>
        <v>0</v>
      </c>
      <c r="G29" s="88" t="e">
        <f t="shared" si="2"/>
        <v>#DIV/0!</v>
      </c>
      <c r="H29" s="88" t="e">
        <f t="shared" si="3"/>
        <v>#DIV/0!</v>
      </c>
    </row>
    <row r="30" spans="1:8" ht="13.5" hidden="1" customHeight="1" x14ac:dyDescent="0.2">
      <c r="A30" s="87">
        <f>'Détail par équipe'!B50</f>
        <v>9</v>
      </c>
      <c r="B30" s="87">
        <f>'Détail par équipe'!C50</f>
        <v>0</v>
      </c>
      <c r="C30" s="87">
        <v>0</v>
      </c>
      <c r="D30" s="87">
        <v>0</v>
      </c>
      <c r="E30" s="87">
        <f>'Détail par équipe'!BO50+C30</f>
        <v>0</v>
      </c>
      <c r="F30" s="87">
        <f>'Détail par équipe'!BP50+D30</f>
        <v>0</v>
      </c>
      <c r="G30" s="88" t="e">
        <f t="shared" si="2"/>
        <v>#DIV/0!</v>
      </c>
      <c r="H30" s="88" t="e">
        <f t="shared" si="3"/>
        <v>#DIV/0!</v>
      </c>
    </row>
    <row r="31" spans="1:8" x14ac:dyDescent="0.2">
      <c r="A31" s="89" t="str">
        <f>'Détail par équipe'!B84</f>
        <v>Bourgeois</v>
      </c>
      <c r="B31" s="89" t="str">
        <f>'Détail par équipe'!C84</f>
        <v>Anne</v>
      </c>
      <c r="C31" s="87">
        <v>0</v>
      </c>
      <c r="D31" s="87">
        <v>0</v>
      </c>
      <c r="E31" s="87">
        <f>'Détail par équipe'!BO84+C31</f>
        <v>24</v>
      </c>
      <c r="F31" s="87">
        <f>'Détail par équipe'!BP84+D31</f>
        <v>3806</v>
      </c>
      <c r="G31" s="87">
        <f t="shared" si="2"/>
        <v>158</v>
      </c>
      <c r="H31" s="87">
        <f t="shared" si="3"/>
        <v>43</v>
      </c>
    </row>
    <row r="32" spans="1:8" x14ac:dyDescent="0.2">
      <c r="A32" s="89" t="str">
        <f>'Détail par équipe'!B124</f>
        <v>Brunaud</v>
      </c>
      <c r="B32" s="89" t="str">
        <f>'Détail par équipe'!C124</f>
        <v>Bernard</v>
      </c>
      <c r="C32" s="87">
        <v>0</v>
      </c>
      <c r="D32" s="87">
        <v>0</v>
      </c>
      <c r="E32" s="87">
        <f>'Détail par équipe'!BO124+C32</f>
        <v>36</v>
      </c>
      <c r="F32" s="87">
        <f>'Détail par équipe'!BP124+D32</f>
        <v>6713</v>
      </c>
      <c r="G32" s="87">
        <f t="shared" si="2"/>
        <v>186</v>
      </c>
      <c r="H32" s="87">
        <f t="shared" si="3"/>
        <v>23</v>
      </c>
    </row>
    <row r="33" spans="1:8" x14ac:dyDescent="0.2">
      <c r="A33" s="87" t="str">
        <f>'Détail par équipe'!B44</f>
        <v>Dehorter</v>
      </c>
      <c r="B33" s="87" t="str">
        <f>'Détail par équipe'!C44</f>
        <v>Pascal</v>
      </c>
      <c r="C33" s="87">
        <v>0</v>
      </c>
      <c r="D33" s="87">
        <v>0</v>
      </c>
      <c r="E33" s="87">
        <f>'Détail par équipe'!BO44+C33</f>
        <v>8</v>
      </c>
      <c r="F33" s="87">
        <f>'Détail par équipe'!BP44+D33</f>
        <v>1403</v>
      </c>
      <c r="G33" s="88">
        <f t="shared" si="2"/>
        <v>175</v>
      </c>
      <c r="H33" s="88">
        <f t="shared" si="3"/>
        <v>31</v>
      </c>
    </row>
    <row r="34" spans="1:8" x14ac:dyDescent="0.2">
      <c r="A34" s="89" t="str">
        <f>'Détail par équipe'!B111</f>
        <v>Gouyon</v>
      </c>
      <c r="B34" s="89" t="str">
        <f>'Détail par équipe'!C111</f>
        <v>Stéphane</v>
      </c>
      <c r="C34" s="87">
        <v>0</v>
      </c>
      <c r="D34" s="87">
        <v>0</v>
      </c>
      <c r="E34" s="87">
        <f>'Détail par équipe'!BO111+C34</f>
        <v>36</v>
      </c>
      <c r="F34" s="87">
        <f>'Détail par équipe'!BP111+D34</f>
        <v>6151</v>
      </c>
      <c r="G34" s="87">
        <f t="shared" si="2"/>
        <v>170</v>
      </c>
      <c r="H34" s="87">
        <f t="shared" si="3"/>
        <v>35</v>
      </c>
    </row>
    <row r="35" spans="1:8" x14ac:dyDescent="0.2">
      <c r="A35" s="87" t="str">
        <f>'Détail par équipe'!B100</f>
        <v>Grand</v>
      </c>
      <c r="B35" s="87" t="str">
        <f>'Détail par équipe'!C100</f>
        <v>Olivier</v>
      </c>
      <c r="C35" s="87">
        <v>0</v>
      </c>
      <c r="D35" s="87">
        <v>0</v>
      </c>
      <c r="E35" s="87">
        <f>'Détail par équipe'!BO100+C35</f>
        <v>20</v>
      </c>
      <c r="F35" s="87">
        <f>'Détail par équipe'!BP100+D35</f>
        <v>3428</v>
      </c>
      <c r="G35" s="88">
        <f t="shared" ref="G35:G64" si="4">ROUNDDOWN(F35/E35,0)</f>
        <v>171</v>
      </c>
      <c r="H35" s="88">
        <f t="shared" ref="H35:H64" si="5">ROUNDDOWN(IF(G35&gt;220,0,((220-G35)*0.7)),0)</f>
        <v>34</v>
      </c>
    </row>
    <row r="36" spans="1:8" x14ac:dyDescent="0.2">
      <c r="A36" s="89" t="str">
        <f>'Détail par équipe'!B58</f>
        <v>Grosjean</v>
      </c>
      <c r="B36" s="89" t="str">
        <f>'Détail par équipe'!C58</f>
        <v>Louis</v>
      </c>
      <c r="C36" s="87">
        <v>0</v>
      </c>
      <c r="D36" s="87">
        <v>0</v>
      </c>
      <c r="E36" s="87">
        <f>'Détail par équipe'!BO58+C36</f>
        <v>24</v>
      </c>
      <c r="F36" s="87">
        <f>'Détail par équipe'!BP58+D36</f>
        <v>3424</v>
      </c>
      <c r="G36" s="87">
        <f t="shared" si="4"/>
        <v>142</v>
      </c>
      <c r="H36" s="87">
        <f t="shared" si="5"/>
        <v>54</v>
      </c>
    </row>
    <row r="37" spans="1:8" x14ac:dyDescent="0.2">
      <c r="A37" s="87" t="str">
        <f>'Détail par équipe'!B45</f>
        <v xml:space="preserve">Guesdon </v>
      </c>
      <c r="B37" s="87" t="str">
        <f>'Détail par équipe'!C45</f>
        <v>Eric</v>
      </c>
      <c r="C37" s="87">
        <v>0</v>
      </c>
      <c r="D37" s="87">
        <v>0</v>
      </c>
      <c r="E37" s="87">
        <f>'Détail par équipe'!BO45+C37</f>
        <v>8</v>
      </c>
      <c r="F37" s="87">
        <f>'Détail par équipe'!BP45+D37</f>
        <v>1320</v>
      </c>
      <c r="G37" s="88">
        <f t="shared" si="4"/>
        <v>165</v>
      </c>
      <c r="H37" s="88">
        <f t="shared" si="5"/>
        <v>38</v>
      </c>
    </row>
    <row r="38" spans="1:8" ht="12.75" customHeight="1" x14ac:dyDescent="0.2">
      <c r="A38" s="87" t="str">
        <f>'Détail par équipe'!B113</f>
        <v>Jourdan</v>
      </c>
      <c r="B38" s="87" t="str">
        <f>'Détail par équipe'!C113</f>
        <v>Isabelle</v>
      </c>
      <c r="C38" s="87">
        <v>0</v>
      </c>
      <c r="D38" s="87">
        <v>0</v>
      </c>
      <c r="E38" s="87">
        <f>'Détail par équipe'!BO113</f>
        <v>4</v>
      </c>
      <c r="F38" s="87">
        <f>'Détail par équipe'!BP113</f>
        <v>691</v>
      </c>
      <c r="G38" s="88">
        <f t="shared" si="4"/>
        <v>172</v>
      </c>
      <c r="H38" s="88">
        <f t="shared" si="5"/>
        <v>33</v>
      </c>
    </row>
    <row r="39" spans="1:8" ht="12.75" customHeight="1" x14ac:dyDescent="0.2">
      <c r="A39" s="89" t="str">
        <f>'Détail par équipe'!B42</f>
        <v>Lafournière</v>
      </c>
      <c r="B39" s="89" t="str">
        <f>'Détail par équipe'!C42</f>
        <v>Michel</v>
      </c>
      <c r="C39" s="87">
        <v>0</v>
      </c>
      <c r="D39" s="87">
        <v>0</v>
      </c>
      <c r="E39" s="87">
        <f>'Détail par équipe'!BO42+C39</f>
        <v>24</v>
      </c>
      <c r="F39" s="87">
        <f>'Détail par équipe'!BP42+D39</f>
        <v>4379</v>
      </c>
      <c r="G39" s="87">
        <f t="shared" si="4"/>
        <v>182</v>
      </c>
      <c r="H39" s="87">
        <f t="shared" si="5"/>
        <v>26</v>
      </c>
    </row>
    <row r="40" spans="1:8" ht="12.75" customHeight="1" x14ac:dyDescent="0.2">
      <c r="A40" s="89" t="str">
        <f>'Détail par équipe'!B4</f>
        <v>Lavergne</v>
      </c>
      <c r="B40" s="89" t="str">
        <f>'Détail par équipe'!C4</f>
        <v>Thierry</v>
      </c>
      <c r="C40" s="87">
        <v>0</v>
      </c>
      <c r="D40" s="87">
        <v>0</v>
      </c>
      <c r="E40" s="87">
        <f>'Détail par équipe'!BO4+C40</f>
        <v>24</v>
      </c>
      <c r="F40" s="87">
        <f>'Détail par équipe'!BP4+D40</f>
        <v>4293</v>
      </c>
      <c r="G40" s="87">
        <f t="shared" si="4"/>
        <v>178</v>
      </c>
      <c r="H40" s="87">
        <f t="shared" si="5"/>
        <v>29</v>
      </c>
    </row>
    <row r="41" spans="1:8" ht="12.75" customHeight="1" x14ac:dyDescent="0.2">
      <c r="A41" s="89" t="str">
        <f>'Détail par équipe'!B59</f>
        <v>Lerouge</v>
      </c>
      <c r="B41" s="89" t="str">
        <f>'Détail par équipe'!C59</f>
        <v>Joël</v>
      </c>
      <c r="C41" s="87">
        <v>0</v>
      </c>
      <c r="D41" s="87">
        <v>0</v>
      </c>
      <c r="E41" s="87">
        <f>'Détail par équipe'!BO59+C41</f>
        <v>28</v>
      </c>
      <c r="F41" s="87">
        <f>'Détail par équipe'!BP59+D41</f>
        <v>4060</v>
      </c>
      <c r="G41" s="87">
        <f t="shared" si="4"/>
        <v>145</v>
      </c>
      <c r="H41" s="87">
        <f t="shared" si="5"/>
        <v>52</v>
      </c>
    </row>
    <row r="42" spans="1:8" ht="12.75" customHeight="1" x14ac:dyDescent="0.2">
      <c r="A42" s="89" t="str">
        <f>'Détail par équipe'!B29</f>
        <v>Mary</v>
      </c>
      <c r="B42" s="89" t="str">
        <f>'Détail par équipe'!C29</f>
        <v>Freddy</v>
      </c>
      <c r="C42" s="87">
        <v>0</v>
      </c>
      <c r="D42" s="87">
        <v>0</v>
      </c>
      <c r="E42" s="87">
        <f>'Détail par équipe'!BO29+C42</f>
        <v>28</v>
      </c>
      <c r="F42" s="87">
        <f>'Détail par équipe'!BP29+D42</f>
        <v>4347</v>
      </c>
      <c r="G42" s="87">
        <f t="shared" si="4"/>
        <v>155</v>
      </c>
      <c r="H42" s="87">
        <f t="shared" si="5"/>
        <v>45</v>
      </c>
    </row>
    <row r="43" spans="1:8" ht="12.75" customHeight="1" x14ac:dyDescent="0.2">
      <c r="A43" s="87" t="str">
        <f>'Détail par équipe'!B46</f>
        <v>Maurice</v>
      </c>
      <c r="B43" s="87" t="str">
        <f>'Détail par équipe'!C46</f>
        <v>Fred</v>
      </c>
      <c r="C43" s="87">
        <v>0</v>
      </c>
      <c r="D43" s="87">
        <v>0</v>
      </c>
      <c r="E43" s="87">
        <f>'Détail par équipe'!BO46+C43</f>
        <v>8</v>
      </c>
      <c r="F43" s="87">
        <f>'Détail par équipe'!BP46+D43</f>
        <v>1328</v>
      </c>
      <c r="G43" s="88">
        <f t="shared" si="4"/>
        <v>166</v>
      </c>
      <c r="H43" s="88">
        <f t="shared" si="5"/>
        <v>37</v>
      </c>
    </row>
    <row r="44" spans="1:8" ht="12.75" customHeight="1" x14ac:dyDescent="0.2">
      <c r="A44" s="87" t="str">
        <f>'Détail par équipe'!B112</f>
        <v>Maurice</v>
      </c>
      <c r="B44" s="87" t="str">
        <f>'Détail par équipe'!C112</f>
        <v>Lou</v>
      </c>
      <c r="C44" s="87">
        <v>0</v>
      </c>
      <c r="D44" s="87">
        <v>0</v>
      </c>
      <c r="E44" s="87">
        <f>'Détail par équipe'!BO112+C44</f>
        <v>20</v>
      </c>
      <c r="F44" s="87">
        <f>'Détail par équipe'!BP112+D44</f>
        <v>3186</v>
      </c>
      <c r="G44" s="88">
        <f t="shared" si="4"/>
        <v>159</v>
      </c>
      <c r="H44" s="88">
        <f t="shared" si="5"/>
        <v>42</v>
      </c>
    </row>
    <row r="45" spans="1:8" ht="12.75" customHeight="1" x14ac:dyDescent="0.2">
      <c r="A45" s="89" t="str">
        <f>'Détail par équipe'!B110</f>
        <v>Maya</v>
      </c>
      <c r="B45" s="89" t="str">
        <f>'Détail par équipe'!C110</f>
        <v>Thimothé</v>
      </c>
      <c r="C45" s="87">
        <v>0</v>
      </c>
      <c r="D45" s="87">
        <v>0</v>
      </c>
      <c r="E45" s="87">
        <f>'Détail par équipe'!BO110+C45</f>
        <v>12</v>
      </c>
      <c r="F45" s="87">
        <f>'Détail par équipe'!BP110+D45</f>
        <v>2148</v>
      </c>
      <c r="G45" s="87">
        <f t="shared" si="4"/>
        <v>179</v>
      </c>
      <c r="H45" s="87">
        <f t="shared" si="5"/>
        <v>28</v>
      </c>
    </row>
    <row r="46" spans="1:8" ht="12.75" customHeight="1" x14ac:dyDescent="0.2">
      <c r="A46" s="89" t="str">
        <f>'Détail par équipe'!B30</f>
        <v>Milich</v>
      </c>
      <c r="B46" s="89" t="str">
        <f>'Détail par équipe'!C30</f>
        <v>Oscar</v>
      </c>
      <c r="C46" s="87">
        <v>0</v>
      </c>
      <c r="D46" s="87">
        <v>0</v>
      </c>
      <c r="E46" s="87">
        <f>'Détail par équipe'!BO30+C46</f>
        <v>36</v>
      </c>
      <c r="F46" s="87">
        <f>'Détail par équipe'!BP30+D46</f>
        <v>5894</v>
      </c>
      <c r="G46" s="87">
        <f t="shared" si="4"/>
        <v>163</v>
      </c>
      <c r="H46" s="87">
        <f t="shared" si="5"/>
        <v>39</v>
      </c>
    </row>
    <row r="47" spans="1:8" ht="12.75" customHeight="1" x14ac:dyDescent="0.2">
      <c r="A47" s="87" t="str">
        <f>'Détail par équipe'!B99</f>
        <v>Moricone</v>
      </c>
      <c r="B47" s="87" t="str">
        <f>'Détail par équipe'!C99</f>
        <v>David</v>
      </c>
      <c r="C47" s="87">
        <v>0</v>
      </c>
      <c r="D47" s="87">
        <v>0</v>
      </c>
      <c r="E47" s="87">
        <f>'Détail par équipe'!BO99+C47</f>
        <v>20</v>
      </c>
      <c r="F47" s="87">
        <f>'Détail par équipe'!BP99+D47</f>
        <v>4086</v>
      </c>
      <c r="G47" s="88">
        <f t="shared" si="4"/>
        <v>204</v>
      </c>
      <c r="H47" s="88">
        <f t="shared" si="5"/>
        <v>11</v>
      </c>
    </row>
    <row r="48" spans="1:8" ht="12.75" customHeight="1" x14ac:dyDescent="0.2">
      <c r="A48" s="89" t="str">
        <f>'Détail par équipe'!B3</f>
        <v>Mosmant</v>
      </c>
      <c r="B48" s="89" t="str">
        <f>'Détail par équipe'!C3</f>
        <v>Christian</v>
      </c>
      <c r="C48" s="87">
        <v>0</v>
      </c>
      <c r="D48" s="87">
        <v>0</v>
      </c>
      <c r="E48" s="87">
        <f>'Détail par équipe'!BO3+C48</f>
        <v>24</v>
      </c>
      <c r="F48" s="87">
        <f>'Détail par équipe'!BP3+D48</f>
        <v>4741</v>
      </c>
      <c r="G48" s="87">
        <f t="shared" si="4"/>
        <v>197</v>
      </c>
      <c r="H48" s="87">
        <f t="shared" si="5"/>
        <v>16</v>
      </c>
    </row>
    <row r="49" spans="1:8" ht="12.75" customHeight="1" x14ac:dyDescent="0.2">
      <c r="A49" s="89" t="str">
        <f>'Détail par équipe'!B71</f>
        <v>Nicolas</v>
      </c>
      <c r="B49" s="89" t="str">
        <f>'Détail par équipe'!C71</f>
        <v>Jacques</v>
      </c>
      <c r="C49" s="87">
        <v>0</v>
      </c>
      <c r="D49" s="87">
        <v>0</v>
      </c>
      <c r="E49" s="87">
        <f>'Détail par équipe'!BO71+C49</f>
        <v>36</v>
      </c>
      <c r="F49" s="87">
        <f>'Détail par équipe'!BP71+D49</f>
        <v>6230</v>
      </c>
      <c r="G49" s="87">
        <f t="shared" si="4"/>
        <v>173</v>
      </c>
      <c r="H49" s="87">
        <f t="shared" si="5"/>
        <v>32</v>
      </c>
    </row>
    <row r="50" spans="1:8" ht="12.75" customHeight="1" x14ac:dyDescent="0.2">
      <c r="A50" s="87" t="str">
        <f>'Détail par équipe'!B125</f>
        <v>Nocera</v>
      </c>
      <c r="B50" s="87" t="str">
        <f>'Détail par équipe'!C125</f>
        <v>Morgane</v>
      </c>
      <c r="C50" s="87">
        <v>0</v>
      </c>
      <c r="D50" s="87">
        <v>0</v>
      </c>
      <c r="E50" s="87">
        <f>'Détail par équipe'!BO125+C50</f>
        <v>4</v>
      </c>
      <c r="F50" s="87">
        <f>'Détail par équipe'!BP125+D50</f>
        <v>623</v>
      </c>
      <c r="G50" s="88">
        <f t="shared" si="4"/>
        <v>155</v>
      </c>
      <c r="H50" s="88">
        <f t="shared" si="5"/>
        <v>45</v>
      </c>
    </row>
    <row r="51" spans="1:8" ht="12.75" customHeight="1" x14ac:dyDescent="0.2">
      <c r="A51" s="89" t="str">
        <f>'Détail par équipe'!B97</f>
        <v>Portat</v>
      </c>
      <c r="B51" s="89" t="str">
        <f>'Détail par équipe'!C97</f>
        <v>Sébastien</v>
      </c>
      <c r="C51" s="87">
        <v>0</v>
      </c>
      <c r="D51" s="87">
        <v>0</v>
      </c>
      <c r="E51" s="87">
        <f>'Détail par équipe'!BO97+C51</f>
        <v>24</v>
      </c>
      <c r="F51" s="87">
        <f>'Détail par équipe'!BP97+D51</f>
        <v>4150</v>
      </c>
      <c r="G51" s="87">
        <f t="shared" si="4"/>
        <v>172</v>
      </c>
      <c r="H51" s="87">
        <f t="shared" si="5"/>
        <v>33</v>
      </c>
    </row>
    <row r="52" spans="1:8" ht="12.75" customHeight="1" x14ac:dyDescent="0.2">
      <c r="A52" s="87" t="str">
        <f>'Détail par équipe'!B73</f>
        <v>Renard</v>
      </c>
      <c r="B52" s="87" t="str">
        <f>'Détail par équipe'!C73</f>
        <v>Patrick</v>
      </c>
      <c r="C52" s="87">
        <v>0</v>
      </c>
      <c r="D52" s="87">
        <v>0</v>
      </c>
      <c r="E52" s="87">
        <f>'Détail par équipe'!BO73+C52</f>
        <v>4</v>
      </c>
      <c r="F52" s="87">
        <f>'Détail par équipe'!BP73+D52</f>
        <v>821</v>
      </c>
      <c r="G52" s="88">
        <f t="shared" si="4"/>
        <v>205</v>
      </c>
      <c r="H52" s="88">
        <f t="shared" si="5"/>
        <v>10</v>
      </c>
    </row>
    <row r="53" spans="1:8" ht="12.75" customHeight="1" x14ac:dyDescent="0.2">
      <c r="A53" s="87" t="str">
        <f>'Détail par équipe'!B86</f>
        <v>Renard</v>
      </c>
      <c r="B53" s="87" t="str">
        <f>'Détail par équipe'!C86</f>
        <v>Patricia</v>
      </c>
      <c r="C53" s="87">
        <v>0</v>
      </c>
      <c r="D53" s="87">
        <v>0</v>
      </c>
      <c r="E53" s="87">
        <f>'Détail par équipe'!BO86+C53</f>
        <v>4</v>
      </c>
      <c r="F53" s="87">
        <f>'Détail par équipe'!BP86+D53</f>
        <v>639</v>
      </c>
      <c r="G53" s="88">
        <f t="shared" si="4"/>
        <v>159</v>
      </c>
      <c r="H53" s="88">
        <f t="shared" si="5"/>
        <v>42</v>
      </c>
    </row>
    <row r="54" spans="1:8" ht="12.75" customHeight="1" x14ac:dyDescent="0.2">
      <c r="A54" s="89" t="str">
        <f>'Détail par équipe'!B98</f>
        <v>Rollier</v>
      </c>
      <c r="B54" s="89" t="str">
        <f>'Détail par équipe'!C98</f>
        <v xml:space="preserve">Fred </v>
      </c>
      <c r="C54" s="87">
        <v>0</v>
      </c>
      <c r="D54" s="87">
        <v>0</v>
      </c>
      <c r="E54" s="87">
        <f>'Détail par équipe'!BO98+C54</f>
        <v>8</v>
      </c>
      <c r="F54" s="87">
        <f>'Détail par équipe'!BP98+D54</f>
        <v>1494</v>
      </c>
      <c r="G54" s="87">
        <f t="shared" si="4"/>
        <v>186</v>
      </c>
      <c r="H54" s="87">
        <f t="shared" si="5"/>
        <v>23</v>
      </c>
    </row>
    <row r="55" spans="1:8" ht="12.75" customHeight="1" x14ac:dyDescent="0.2">
      <c r="A55" s="89" t="str">
        <f>'Détail par équipe'!B72</f>
        <v>Roux</v>
      </c>
      <c r="B55" s="89" t="str">
        <f>'Détail par équipe'!C72</f>
        <v>Jacques</v>
      </c>
      <c r="C55" s="87">
        <v>0</v>
      </c>
      <c r="D55" s="87">
        <v>0</v>
      </c>
      <c r="E55" s="87">
        <f>'Détail par équipe'!BO72+C55</f>
        <v>32</v>
      </c>
      <c r="F55" s="87">
        <f>'Détail par équipe'!BP72+D55</f>
        <v>6048</v>
      </c>
      <c r="G55" s="87">
        <f t="shared" si="4"/>
        <v>189</v>
      </c>
      <c r="H55" s="87">
        <f t="shared" si="5"/>
        <v>21</v>
      </c>
    </row>
    <row r="56" spans="1:8" ht="12.75" customHeight="1" x14ac:dyDescent="0.2">
      <c r="A56" s="87" t="str">
        <f>'Détail par équipe'!B60</f>
        <v>Saincé</v>
      </c>
      <c r="B56" s="87" t="str">
        <f>'Détail par équipe'!C60</f>
        <v>Daniel</v>
      </c>
      <c r="C56" s="87">
        <v>0</v>
      </c>
      <c r="D56" s="87">
        <v>0</v>
      </c>
      <c r="E56" s="87">
        <f>'Détail par équipe'!BO60+C56</f>
        <v>20</v>
      </c>
      <c r="F56" s="87">
        <f>'Détail par équipe'!BP60+D56</f>
        <v>3001</v>
      </c>
      <c r="G56" s="88">
        <f t="shared" si="4"/>
        <v>150</v>
      </c>
      <c r="H56" s="88">
        <f t="shared" si="5"/>
        <v>49</v>
      </c>
    </row>
    <row r="57" spans="1:8" ht="12.75" customHeight="1" x14ac:dyDescent="0.2">
      <c r="A57" s="87" t="str">
        <f>'Détail par équipe'!B5</f>
        <v>Salzer</v>
      </c>
      <c r="B57" s="87" t="str">
        <f>'Détail par équipe'!C5</f>
        <v>Marc</v>
      </c>
      <c r="C57" s="87">
        <v>0</v>
      </c>
      <c r="D57" s="87">
        <v>0</v>
      </c>
      <c r="E57" s="87">
        <f>'Détail par équipe'!BO5+C57</f>
        <v>24</v>
      </c>
      <c r="F57" s="87">
        <f>'Détail par équipe'!BP5+D57</f>
        <v>4510</v>
      </c>
      <c r="G57" s="88">
        <f t="shared" si="4"/>
        <v>187</v>
      </c>
      <c r="H57" s="88">
        <f t="shared" si="5"/>
        <v>23</v>
      </c>
    </row>
    <row r="58" spans="1:8" ht="12.75" customHeight="1" x14ac:dyDescent="0.2">
      <c r="A58" s="87" t="str">
        <f>'Détail par équipe'!B87</f>
        <v>Sancho</v>
      </c>
      <c r="B58" s="87" t="str">
        <f>'Détail par équipe'!C87</f>
        <v>Sylvie</v>
      </c>
      <c r="C58" s="87">
        <v>0</v>
      </c>
      <c r="D58" s="87">
        <v>0</v>
      </c>
      <c r="E58" s="87">
        <f>'Détail par équipe'!BO87+C58</f>
        <v>16</v>
      </c>
      <c r="F58" s="87">
        <f>'Détail par équipe'!BP87+D58</f>
        <v>2718</v>
      </c>
      <c r="G58" s="88">
        <f t="shared" si="4"/>
        <v>169</v>
      </c>
      <c r="H58" s="88">
        <f t="shared" si="5"/>
        <v>35</v>
      </c>
    </row>
    <row r="59" spans="1:8" ht="12.75" customHeight="1" x14ac:dyDescent="0.2">
      <c r="A59" s="87" t="str">
        <f>'Détail par équipe'!B88</f>
        <v>Sancho</v>
      </c>
      <c r="B59" s="87" t="str">
        <f>'Détail par équipe'!C88</f>
        <v>Fatima</v>
      </c>
      <c r="C59" s="87">
        <v>0</v>
      </c>
      <c r="D59" s="87">
        <v>0</v>
      </c>
      <c r="E59" s="87">
        <f>'Détail par équipe'!BO88+C59</f>
        <v>4</v>
      </c>
      <c r="F59" s="87">
        <f>'Détail par équipe'!BP88+D59</f>
        <v>730</v>
      </c>
      <c r="G59" s="88">
        <f t="shared" si="4"/>
        <v>182</v>
      </c>
      <c r="H59" s="88">
        <f t="shared" si="5"/>
        <v>26</v>
      </c>
    </row>
    <row r="60" spans="1:8" ht="12.75" customHeight="1" x14ac:dyDescent="0.2">
      <c r="A60" s="89" t="str">
        <f>'Détail par équipe'!B16</f>
        <v>Subacchi</v>
      </c>
      <c r="B60" s="89" t="str">
        <f>'Détail par équipe'!C16</f>
        <v>Claudine</v>
      </c>
      <c r="C60" s="87">
        <v>0</v>
      </c>
      <c r="D60" s="87">
        <v>0</v>
      </c>
      <c r="E60" s="87">
        <f>'Détail par équipe'!BO16+C60</f>
        <v>36</v>
      </c>
      <c r="F60" s="87">
        <f>'Détail par équipe'!BP16+D60</f>
        <v>5419</v>
      </c>
      <c r="G60" s="87">
        <f t="shared" si="4"/>
        <v>150</v>
      </c>
      <c r="H60" s="87">
        <f t="shared" si="5"/>
        <v>49</v>
      </c>
    </row>
    <row r="61" spans="1:8" ht="12.75" customHeight="1" x14ac:dyDescent="0.2">
      <c r="A61" s="89" t="str">
        <f>'Détail par équipe'!B17</f>
        <v>Subacchi</v>
      </c>
      <c r="B61" s="89" t="str">
        <f>'Détail par équipe'!C17</f>
        <v>Michel</v>
      </c>
      <c r="C61" s="87">
        <v>0</v>
      </c>
      <c r="D61" s="87">
        <v>0</v>
      </c>
      <c r="E61" s="87">
        <f>'Détail par équipe'!BO17+C61</f>
        <v>36</v>
      </c>
      <c r="F61" s="87">
        <f>'Détail par équipe'!BP17+D61</f>
        <v>5710</v>
      </c>
      <c r="G61" s="87">
        <f t="shared" si="4"/>
        <v>158</v>
      </c>
      <c r="H61" s="87">
        <f t="shared" si="5"/>
        <v>43</v>
      </c>
    </row>
    <row r="62" spans="1:8" ht="12.75" customHeight="1" x14ac:dyDescent="0.2">
      <c r="A62" s="89" t="str">
        <f>'Détail par équipe'!B43</f>
        <v>Tran</v>
      </c>
      <c r="B62" s="89" t="str">
        <f>'Détail par équipe'!C43</f>
        <v>Minh</v>
      </c>
      <c r="C62" s="87">
        <v>0</v>
      </c>
      <c r="D62" s="87">
        <v>0</v>
      </c>
      <c r="E62" s="87">
        <f>'Détail par équipe'!BO43+C62</f>
        <v>24</v>
      </c>
      <c r="F62" s="87">
        <f>'Détail par équipe'!BP43+D62</f>
        <v>3672</v>
      </c>
      <c r="G62" s="87">
        <f t="shared" si="4"/>
        <v>153</v>
      </c>
      <c r="H62" s="87">
        <f t="shared" si="5"/>
        <v>46</v>
      </c>
    </row>
    <row r="63" spans="1:8" ht="12.75" customHeight="1" x14ac:dyDescent="0.2">
      <c r="A63" s="89" t="str">
        <f>'Détail par équipe'!B85</f>
        <v>Vierien</v>
      </c>
      <c r="B63" s="89" t="str">
        <f>'Détail par équipe'!C85</f>
        <v>Evelyne</v>
      </c>
      <c r="C63" s="87">
        <v>0</v>
      </c>
      <c r="D63" s="87">
        <v>0</v>
      </c>
      <c r="E63" s="87">
        <f>'Détail par équipe'!BO85+C63</f>
        <v>24</v>
      </c>
      <c r="F63" s="87">
        <f>'Détail par équipe'!BP85+D63</f>
        <v>3886</v>
      </c>
      <c r="G63" s="87">
        <f t="shared" si="4"/>
        <v>161</v>
      </c>
      <c r="H63" s="87">
        <f t="shared" si="5"/>
        <v>41</v>
      </c>
    </row>
    <row r="64" spans="1:8" x14ac:dyDescent="0.2">
      <c r="A64" s="89" t="str">
        <f>'Détail par équipe'!B123</f>
        <v>Vo Dupuy</v>
      </c>
      <c r="B64" s="89" t="str">
        <f>'Détail par équipe'!C123</f>
        <v>Phusi</v>
      </c>
      <c r="C64" s="87">
        <v>0</v>
      </c>
      <c r="D64" s="87">
        <v>0</v>
      </c>
      <c r="E64" s="87">
        <f>'Détail par équipe'!BO123+C64</f>
        <v>32</v>
      </c>
      <c r="F64" s="87">
        <f>'Détail par équipe'!BP123+D64</f>
        <v>5791</v>
      </c>
      <c r="G64" s="87">
        <f t="shared" si="4"/>
        <v>180</v>
      </c>
      <c r="H64" s="87">
        <f t="shared" si="5"/>
        <v>28</v>
      </c>
    </row>
    <row r="65" spans="1:8" ht="0.75" customHeight="1" x14ac:dyDescent="0.2">
      <c r="A65" s="87" t="e">
        <f>'Détail par équipe'!#REF!</f>
        <v>#REF!</v>
      </c>
      <c r="B65" s="87" t="e">
        <f>'Détail par équipe'!#REF!</f>
        <v>#REF!</v>
      </c>
      <c r="C65" s="87">
        <v>0</v>
      </c>
      <c r="D65" s="87">
        <v>0</v>
      </c>
      <c r="E65" s="87" t="e">
        <f>'Détail par équipe'!#REF!+C65</f>
        <v>#REF!</v>
      </c>
      <c r="F65" s="87" t="e">
        <f>'Détail par équipe'!#REF!+D65</f>
        <v>#REF!</v>
      </c>
      <c r="G65" s="88" t="e">
        <f t="shared" ref="G65" si="6">ROUNDDOWN(F65/E65,0)</f>
        <v>#REF!</v>
      </c>
      <c r="H65" s="88" t="e">
        <f t="shared" ref="H65" si="7">ROUNDDOWN(IF(G65&gt;220,0,((220-G65)*0.7)),0)</f>
        <v>#REF!</v>
      </c>
    </row>
    <row r="66" spans="1:8" hidden="1" x14ac:dyDescent="0.2">
      <c r="A66" s="87" t="e">
        <f>'Détail par équipe'!#REF!</f>
        <v>#REF!</v>
      </c>
      <c r="B66" s="87" t="e">
        <f>'Détail par équipe'!#REF!</f>
        <v>#REF!</v>
      </c>
      <c r="C66" s="87">
        <v>0</v>
      </c>
      <c r="D66" s="87">
        <v>0</v>
      </c>
      <c r="E66" s="87" t="e">
        <f>'Détail par équipe'!#REF!+C66</f>
        <v>#REF!</v>
      </c>
      <c r="F66" s="87" t="e">
        <f>'Détail par équipe'!#REF!+D66</f>
        <v>#REF!</v>
      </c>
      <c r="G66" s="88" t="e">
        <f t="shared" ref="G66:G80" si="8">ROUNDDOWN(F66/E66,0)</f>
        <v>#REF!</v>
      </c>
      <c r="H66" s="88" t="e">
        <f t="shared" ref="H66:H80" si="9">ROUNDDOWN(IF(G66&gt;220,0,((220-G66)*0.7)),0)</f>
        <v>#REF!</v>
      </c>
    </row>
    <row r="67" spans="1:8" hidden="1" x14ac:dyDescent="0.2">
      <c r="A67" s="87" t="e">
        <f>'Détail par équipe'!#REF!</f>
        <v>#REF!</v>
      </c>
      <c r="B67" s="87" t="e">
        <f>'Détail par équipe'!#REF!</f>
        <v>#REF!</v>
      </c>
      <c r="C67" s="87">
        <v>0</v>
      </c>
      <c r="D67" s="87">
        <v>0</v>
      </c>
      <c r="E67" s="87" t="e">
        <f>'Détail par équipe'!#REF!</f>
        <v>#REF!</v>
      </c>
      <c r="F67" s="87" t="e">
        <f>'Détail par équipe'!#REF!</f>
        <v>#REF!</v>
      </c>
      <c r="G67" s="88" t="e">
        <f t="shared" si="8"/>
        <v>#REF!</v>
      </c>
      <c r="H67" s="88" t="e">
        <f t="shared" si="9"/>
        <v>#REF!</v>
      </c>
    </row>
    <row r="68" spans="1:8" hidden="1" x14ac:dyDescent="0.2">
      <c r="A68" s="87" t="e">
        <f>'Détail par équipe'!#REF!</f>
        <v>#REF!</v>
      </c>
      <c r="B68" s="87" t="e">
        <f>'Détail par équipe'!#REF!</f>
        <v>#REF!</v>
      </c>
      <c r="C68" s="87">
        <v>0</v>
      </c>
      <c r="D68" s="87">
        <v>0</v>
      </c>
      <c r="E68" s="87" t="e">
        <f>'Détail par équipe'!#REF!</f>
        <v>#REF!</v>
      </c>
      <c r="F68" s="87" t="e">
        <f>'Détail par équipe'!#REF!</f>
        <v>#REF!</v>
      </c>
      <c r="G68" s="88" t="e">
        <f t="shared" si="8"/>
        <v>#REF!</v>
      </c>
      <c r="H68" s="88" t="e">
        <f t="shared" si="9"/>
        <v>#REF!</v>
      </c>
    </row>
    <row r="69" spans="1:8" hidden="1" x14ac:dyDescent="0.2">
      <c r="A69" s="87" t="e">
        <f>'Détail par équipe'!#REF!</f>
        <v>#REF!</v>
      </c>
      <c r="B69" s="87" t="e">
        <f>'Détail par équipe'!#REF!</f>
        <v>#REF!</v>
      </c>
      <c r="C69" s="87">
        <v>0</v>
      </c>
      <c r="D69" s="87">
        <v>0</v>
      </c>
      <c r="E69" s="87" t="e">
        <f>'Détail par équipe'!#REF!</f>
        <v>#REF!</v>
      </c>
      <c r="F69" s="87" t="e">
        <f>'Détail par équipe'!#REF!</f>
        <v>#REF!</v>
      </c>
      <c r="G69" s="88" t="e">
        <f t="shared" si="8"/>
        <v>#REF!</v>
      </c>
      <c r="H69" s="88" t="e">
        <f t="shared" si="9"/>
        <v>#REF!</v>
      </c>
    </row>
    <row r="70" spans="1:8" hidden="1" x14ac:dyDescent="0.2">
      <c r="A70" s="87" t="e">
        <f>'Détail par équipe'!#REF!</f>
        <v>#REF!</v>
      </c>
      <c r="B70" s="87" t="e">
        <f>'Détail par équipe'!#REF!</f>
        <v>#REF!</v>
      </c>
      <c r="C70" s="87">
        <v>0</v>
      </c>
      <c r="D70" s="87">
        <v>0</v>
      </c>
      <c r="E70" s="87" t="e">
        <f>'Détail par équipe'!#REF!+C70</f>
        <v>#REF!</v>
      </c>
      <c r="F70" s="87" t="e">
        <f>'Détail par équipe'!#REF!+D70</f>
        <v>#REF!</v>
      </c>
      <c r="G70" s="88" t="e">
        <f t="shared" si="8"/>
        <v>#REF!</v>
      </c>
      <c r="H70" s="88" t="e">
        <f t="shared" si="9"/>
        <v>#REF!</v>
      </c>
    </row>
    <row r="71" spans="1:8" hidden="1" x14ac:dyDescent="0.2">
      <c r="A71" s="87" t="e">
        <f>'Détail par équipe'!#REF!</f>
        <v>#REF!</v>
      </c>
      <c r="B71" s="87" t="e">
        <f>'Détail par équipe'!#REF!</f>
        <v>#REF!</v>
      </c>
      <c r="C71" s="87">
        <v>0</v>
      </c>
      <c r="D71" s="87">
        <v>0</v>
      </c>
      <c r="E71" s="87" t="e">
        <f>'Détail par équipe'!#REF!</f>
        <v>#REF!</v>
      </c>
      <c r="F71" s="87" t="e">
        <f>'Détail par équipe'!#REF!</f>
        <v>#REF!</v>
      </c>
      <c r="G71" s="88" t="e">
        <f t="shared" si="8"/>
        <v>#REF!</v>
      </c>
      <c r="H71" s="88" t="e">
        <f t="shared" si="9"/>
        <v>#REF!</v>
      </c>
    </row>
    <row r="72" spans="1:8" hidden="1" x14ac:dyDescent="0.2">
      <c r="A72" s="87" t="e">
        <f>'Détail par équipe'!#REF!</f>
        <v>#REF!</v>
      </c>
      <c r="B72" s="87" t="e">
        <f>'Détail par équipe'!#REF!</f>
        <v>#REF!</v>
      </c>
      <c r="C72" s="87">
        <v>0</v>
      </c>
      <c r="D72" s="87">
        <v>0</v>
      </c>
      <c r="E72" s="87" t="e">
        <f>'Détail par équipe'!#REF!+C72</f>
        <v>#REF!</v>
      </c>
      <c r="F72" s="87" t="e">
        <f>'Détail par équipe'!#REF!+D72</f>
        <v>#REF!</v>
      </c>
      <c r="G72" s="88" t="e">
        <f t="shared" si="8"/>
        <v>#REF!</v>
      </c>
      <c r="H72" s="88" t="e">
        <f t="shared" si="9"/>
        <v>#REF!</v>
      </c>
    </row>
    <row r="73" spans="1:8" hidden="1" x14ac:dyDescent="0.2">
      <c r="A73" s="87" t="e">
        <f>'Détail par équipe'!#REF!</f>
        <v>#REF!</v>
      </c>
      <c r="B73" s="87" t="e">
        <f>'Détail par équipe'!#REF!</f>
        <v>#REF!</v>
      </c>
      <c r="C73" s="87">
        <v>0</v>
      </c>
      <c r="D73" s="87">
        <v>0</v>
      </c>
      <c r="E73" s="87" t="e">
        <f>'Détail par équipe'!#REF!+C73</f>
        <v>#REF!</v>
      </c>
      <c r="F73" s="87" t="e">
        <f>'Détail par équipe'!#REF!+D73</f>
        <v>#REF!</v>
      </c>
      <c r="G73" s="88" t="e">
        <f t="shared" si="8"/>
        <v>#REF!</v>
      </c>
      <c r="H73" s="88" t="e">
        <f t="shared" si="9"/>
        <v>#REF!</v>
      </c>
    </row>
    <row r="74" spans="1:8" hidden="1" x14ac:dyDescent="0.2">
      <c r="A74" s="87" t="e">
        <f>'Détail par équipe'!#REF!</f>
        <v>#REF!</v>
      </c>
      <c r="B74" s="87" t="e">
        <f>'Détail par équipe'!#REF!</f>
        <v>#REF!</v>
      </c>
      <c r="C74" s="87">
        <v>0</v>
      </c>
      <c r="D74" s="87">
        <v>0</v>
      </c>
      <c r="E74" s="87" t="e">
        <f>'Détail par équipe'!#REF!+C74</f>
        <v>#REF!</v>
      </c>
      <c r="F74" s="87" t="e">
        <f>'Détail par équipe'!#REF!+D74</f>
        <v>#REF!</v>
      </c>
      <c r="G74" s="88" t="e">
        <f t="shared" si="8"/>
        <v>#REF!</v>
      </c>
      <c r="H74" s="88" t="e">
        <f t="shared" si="9"/>
        <v>#REF!</v>
      </c>
    </row>
    <row r="75" spans="1:8" hidden="1" x14ac:dyDescent="0.2">
      <c r="A75" s="87" t="e">
        <f>'Détail par équipe'!#REF!</f>
        <v>#REF!</v>
      </c>
      <c r="B75" s="87" t="e">
        <f>'Détail par équipe'!#REF!</f>
        <v>#REF!</v>
      </c>
      <c r="C75" s="87">
        <v>0</v>
      </c>
      <c r="D75" s="87">
        <v>0</v>
      </c>
      <c r="E75" s="87" t="e">
        <f>'Détail par équipe'!#REF!+C75</f>
        <v>#REF!</v>
      </c>
      <c r="F75" s="87" t="e">
        <f>'Détail par équipe'!#REF!+D75</f>
        <v>#REF!</v>
      </c>
      <c r="G75" s="88" t="e">
        <f t="shared" si="8"/>
        <v>#REF!</v>
      </c>
      <c r="H75" s="88" t="e">
        <f t="shared" si="9"/>
        <v>#REF!</v>
      </c>
    </row>
    <row r="76" spans="1:8" hidden="1" x14ac:dyDescent="0.2">
      <c r="A76" s="87" t="e">
        <f>'Détail par équipe'!#REF!</f>
        <v>#REF!</v>
      </c>
      <c r="B76" s="87" t="e">
        <f>'Détail par équipe'!#REF!</f>
        <v>#REF!</v>
      </c>
      <c r="C76" s="87">
        <v>0</v>
      </c>
      <c r="D76" s="87">
        <v>0</v>
      </c>
      <c r="E76" s="87" t="e">
        <f>'Détail par équipe'!#REF!+C76</f>
        <v>#REF!</v>
      </c>
      <c r="F76" s="87" t="e">
        <f>'Détail par équipe'!#REF!+D76</f>
        <v>#REF!</v>
      </c>
      <c r="G76" s="88" t="e">
        <f t="shared" si="8"/>
        <v>#REF!</v>
      </c>
      <c r="H76" s="88" t="e">
        <f t="shared" si="9"/>
        <v>#REF!</v>
      </c>
    </row>
    <row r="77" spans="1:8" hidden="1" x14ac:dyDescent="0.2">
      <c r="A77" s="89" t="e">
        <f>'Détail par équipe'!#REF!</f>
        <v>#REF!</v>
      </c>
      <c r="B77" s="89" t="e">
        <f>'Détail par équipe'!#REF!</f>
        <v>#REF!</v>
      </c>
      <c r="C77" s="87">
        <v>0</v>
      </c>
      <c r="D77" s="87">
        <v>0</v>
      </c>
      <c r="E77" s="87" t="e">
        <f>'Détail par équipe'!#REF!</f>
        <v>#REF!</v>
      </c>
      <c r="F77" s="87" t="e">
        <f>'Détail par équipe'!#REF!</f>
        <v>#REF!</v>
      </c>
      <c r="G77" s="87" t="e">
        <f t="shared" si="8"/>
        <v>#REF!</v>
      </c>
      <c r="H77" s="87" t="e">
        <f t="shared" si="9"/>
        <v>#REF!</v>
      </c>
    </row>
    <row r="78" spans="1:8" hidden="1" x14ac:dyDescent="0.2">
      <c r="A78" s="89" t="e">
        <f>'Détail par équipe'!#REF!</f>
        <v>#REF!</v>
      </c>
      <c r="B78" s="89" t="e">
        <f>'Détail par équipe'!#REF!</f>
        <v>#REF!</v>
      </c>
      <c r="C78" s="87">
        <v>0</v>
      </c>
      <c r="D78" s="87">
        <v>0</v>
      </c>
      <c r="E78" s="87" t="e">
        <f>'Détail par équipe'!#REF!+C78</f>
        <v>#REF!</v>
      </c>
      <c r="F78" s="87" t="e">
        <f>'Détail par équipe'!#REF!+D78</f>
        <v>#REF!</v>
      </c>
      <c r="G78" s="87" t="e">
        <f t="shared" si="8"/>
        <v>#REF!</v>
      </c>
      <c r="H78" s="87" t="e">
        <f t="shared" si="9"/>
        <v>#REF!</v>
      </c>
    </row>
    <row r="79" spans="1:8" hidden="1" x14ac:dyDescent="0.2">
      <c r="A79" s="89" t="e">
        <f>'Détail par équipe'!#REF!</f>
        <v>#REF!</v>
      </c>
      <c r="B79" s="89" t="e">
        <f>'Détail par équipe'!#REF!</f>
        <v>#REF!</v>
      </c>
      <c r="C79" s="87">
        <v>0</v>
      </c>
      <c r="D79" s="87">
        <v>0</v>
      </c>
      <c r="E79" s="87" t="e">
        <f>'Détail par équipe'!#REF!+C79</f>
        <v>#REF!</v>
      </c>
      <c r="F79" s="87" t="e">
        <f>'Détail par équipe'!#REF!+D79</f>
        <v>#REF!</v>
      </c>
      <c r="G79" s="87" t="e">
        <f t="shared" si="8"/>
        <v>#REF!</v>
      </c>
      <c r="H79" s="87" t="e">
        <f t="shared" si="9"/>
        <v>#REF!</v>
      </c>
    </row>
    <row r="80" spans="1:8" hidden="1" x14ac:dyDescent="0.2">
      <c r="A80" s="89" t="e">
        <f>'Détail par équipe'!#REF!</f>
        <v>#REF!</v>
      </c>
      <c r="B80" s="89" t="e">
        <f>'Détail par équipe'!#REF!</f>
        <v>#REF!</v>
      </c>
      <c r="C80" s="87">
        <v>0</v>
      </c>
      <c r="D80" s="87">
        <v>0</v>
      </c>
      <c r="E80" s="87" t="e">
        <f>'Détail par équipe'!#REF!+C80</f>
        <v>#REF!</v>
      </c>
      <c r="F80" s="87" t="e">
        <f>'Détail par équipe'!#REF!+D80</f>
        <v>#REF!</v>
      </c>
      <c r="G80" s="87" t="e">
        <f t="shared" si="8"/>
        <v>#REF!</v>
      </c>
      <c r="H80" s="87" t="e">
        <f t="shared" si="9"/>
        <v>#REF!</v>
      </c>
    </row>
  </sheetData>
  <sortState xmlns:xlrd2="http://schemas.microsoft.com/office/spreadsheetml/2017/richdata2" ref="A3:H64">
    <sortCondition ref="A2:A64"/>
  </sortState>
  <pageMargins left="0.748031" right="0.748031" top="0.472441" bottom="0.98425200000000002" header="0.51181100000000002" footer="0.51181100000000002"/>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2025-11-07T09:58:22Z</cp:lastPrinted>
  <dcterms:created xsi:type="dcterms:W3CDTF">2022-09-19T13:34:44Z</dcterms:created>
  <dcterms:modified xsi:type="dcterms:W3CDTF">2025-11-28T11:33:22Z</dcterms:modified>
</cp:coreProperties>
</file>