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8886438-3ED4-4950-9906-AFE6C1F0A300}" xr6:coauthVersionLast="47" xr6:coauthVersionMax="47" xr10:uidLastSave="{00000000-0000-0000-0000-000000000000}"/>
  <bookViews>
    <workbookView xWindow="-120" yWindow="-120" windowWidth="20730" windowHeight="1116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F57" i="4" l="1"/>
  <c r="E57" i="4"/>
  <c r="BE152" i="3"/>
  <c r="AY152" i="3"/>
  <c r="AS152" i="3"/>
  <c r="AM152" i="3"/>
  <c r="AM153" i="3"/>
  <c r="AG152" i="3"/>
  <c r="AA152" i="3"/>
  <c r="U152" i="3"/>
  <c r="O152" i="3"/>
  <c r="I152" i="3"/>
  <c r="B57" i="4"/>
  <c r="A57" i="4"/>
  <c r="BR152" i="3"/>
  <c r="BS152" i="3"/>
  <c r="BT152" i="3"/>
  <c r="BU152" i="3"/>
  <c r="BV152" i="3"/>
  <c r="BW152" i="3"/>
  <c r="BX152" i="3"/>
  <c r="BY152" i="3"/>
  <c r="BZ152" i="3"/>
  <c r="CA152" i="3"/>
  <c r="CB152" i="3"/>
  <c r="BQ152" i="3"/>
  <c r="BK152" i="3"/>
  <c r="BE149" i="3"/>
  <c r="BR151" i="3"/>
  <c r="BS151" i="3"/>
  <c r="BT151" i="3"/>
  <c r="BU151" i="3"/>
  <c r="BV151" i="3"/>
  <c r="BW151" i="3"/>
  <c r="BX151" i="3"/>
  <c r="BY151" i="3"/>
  <c r="BZ151" i="3"/>
  <c r="CA151" i="3"/>
  <c r="CB151" i="3"/>
  <c r="BQ151" i="3"/>
  <c r="AA151" i="3"/>
  <c r="U151" i="3"/>
  <c r="O151" i="3"/>
  <c r="I151" i="3"/>
  <c r="BK151" i="3"/>
  <c r="BE151" i="3"/>
  <c r="AY151" i="3"/>
  <c r="AS151" i="3"/>
  <c r="AM151" i="3"/>
  <c r="AG151" i="3"/>
  <c r="AM51" i="3"/>
  <c r="AM90" i="3"/>
  <c r="BE59" i="3"/>
  <c r="AS138" i="3"/>
  <c r="AG138" i="3"/>
  <c r="U84" i="3"/>
  <c r="A39" i="4"/>
  <c r="AS154" i="3"/>
  <c r="AM154" i="3"/>
  <c r="AG154" i="3"/>
  <c r="AA154" i="3"/>
  <c r="U154" i="3"/>
  <c r="O154" i="3"/>
  <c r="I154" i="3"/>
  <c r="O21" i="2"/>
  <c r="B61" i="4"/>
  <c r="A61" i="4"/>
  <c r="B48" i="4"/>
  <c r="A48" i="4"/>
  <c r="B58" i="4"/>
  <c r="A58" i="4"/>
  <c r="B72" i="4"/>
  <c r="A72" i="4"/>
  <c r="B33" i="4"/>
  <c r="A33" i="4"/>
  <c r="B78" i="4"/>
  <c r="A78" i="4"/>
  <c r="B46" i="4"/>
  <c r="A46" i="4"/>
  <c r="B49" i="4"/>
  <c r="A49" i="4"/>
  <c r="B81" i="4"/>
  <c r="A81" i="4"/>
  <c r="B39" i="4"/>
  <c r="B79" i="4"/>
  <c r="A79" i="4"/>
  <c r="B36" i="4"/>
  <c r="A36" i="4"/>
  <c r="B76" i="4"/>
  <c r="A76" i="4"/>
  <c r="B67" i="4"/>
  <c r="A67" i="4"/>
  <c r="B53" i="4"/>
  <c r="A53" i="4"/>
  <c r="B68" i="4"/>
  <c r="A68" i="4"/>
  <c r="B59" i="4"/>
  <c r="A59" i="4"/>
  <c r="B32" i="4"/>
  <c r="A32" i="4"/>
  <c r="B41" i="4"/>
  <c r="A41" i="4"/>
  <c r="B38" i="4"/>
  <c r="A38" i="4"/>
  <c r="B47" i="4"/>
  <c r="A47" i="4"/>
  <c r="B66" i="4"/>
  <c r="A66" i="4"/>
  <c r="B77" i="4"/>
  <c r="A77" i="4"/>
  <c r="B64" i="4"/>
  <c r="A64" i="4"/>
  <c r="B30" i="4"/>
  <c r="A30" i="4"/>
  <c r="B29" i="4"/>
  <c r="A29" i="4"/>
  <c r="B28" i="4"/>
  <c r="A28" i="4"/>
  <c r="B27" i="4"/>
  <c r="A27" i="4"/>
  <c r="B26" i="4"/>
  <c r="A26" i="4"/>
  <c r="B25" i="4"/>
  <c r="A25" i="4"/>
  <c r="B24" i="4"/>
  <c r="A24" i="4"/>
  <c r="B22" i="4"/>
  <c r="A22" i="4"/>
  <c r="B21" i="4"/>
  <c r="A21" i="4"/>
  <c r="B45" i="4"/>
  <c r="A45" i="4"/>
  <c r="B20" i="4"/>
  <c r="A20" i="4"/>
  <c r="B19" i="4"/>
  <c r="A19" i="4"/>
  <c r="B52" i="4"/>
  <c r="A52" i="4"/>
  <c r="B23" i="4"/>
  <c r="A23" i="4"/>
  <c r="B18" i="4"/>
  <c r="A18" i="4"/>
  <c r="B17" i="4"/>
  <c r="A17" i="4"/>
  <c r="B16" i="4"/>
  <c r="A16" i="4"/>
  <c r="B15" i="4"/>
  <c r="A15" i="4"/>
  <c r="B14" i="4"/>
  <c r="A14" i="4"/>
  <c r="B12" i="4"/>
  <c r="A12" i="4"/>
  <c r="B11" i="4"/>
  <c r="A11" i="4"/>
  <c r="B10" i="4"/>
  <c r="A10" i="4"/>
  <c r="B13" i="4"/>
  <c r="A13" i="4"/>
  <c r="B9" i="4"/>
  <c r="A9" i="4"/>
  <c r="B62" i="4"/>
  <c r="A62" i="4"/>
  <c r="B8" i="4"/>
  <c r="A8" i="4"/>
  <c r="B44" i="4"/>
  <c r="A44" i="4"/>
  <c r="B7" i="4"/>
  <c r="A7" i="4"/>
  <c r="B6" i="4"/>
  <c r="A6" i="4"/>
  <c r="B65" i="4"/>
  <c r="A65" i="4"/>
  <c r="B37" i="4"/>
  <c r="A37" i="4"/>
  <c r="B56" i="4"/>
  <c r="A56" i="4"/>
  <c r="B50" i="4"/>
  <c r="A50" i="4"/>
  <c r="B55" i="4"/>
  <c r="A55" i="4"/>
  <c r="B4" i="4"/>
  <c r="A4" i="4"/>
  <c r="B3" i="4"/>
  <c r="A3" i="4"/>
  <c r="B2" i="4"/>
  <c r="A2" i="4"/>
  <c r="B73" i="4"/>
  <c r="A73" i="4"/>
  <c r="B80" i="4"/>
  <c r="A80" i="4"/>
  <c r="B69" i="4"/>
  <c r="A69" i="4"/>
  <c r="B42" i="4"/>
  <c r="A42" i="4"/>
  <c r="B5" i="4"/>
  <c r="A5" i="4"/>
  <c r="B31" i="4"/>
  <c r="A31" i="4"/>
  <c r="B70" i="4"/>
  <c r="A70" i="4"/>
  <c r="B71" i="4"/>
  <c r="A71" i="4"/>
  <c r="B43" i="4"/>
  <c r="A43" i="4"/>
  <c r="B75" i="4"/>
  <c r="A75" i="4"/>
  <c r="B63" i="4"/>
  <c r="A63" i="4"/>
  <c r="B60" i="4"/>
  <c r="A60" i="4"/>
  <c r="B51" i="4"/>
  <c r="A51" i="4"/>
  <c r="B34" i="4"/>
  <c r="A34" i="4"/>
  <c r="B40" i="4"/>
  <c r="A40" i="4"/>
  <c r="B74" i="4"/>
  <c r="A74" i="4"/>
  <c r="B54" i="4"/>
  <c r="A54" i="4"/>
  <c r="B35" i="4"/>
  <c r="A35" i="4"/>
  <c r="BL164" i="3"/>
  <c r="BF164" i="3"/>
  <c r="AZ164" i="3"/>
  <c r="AT164" i="3"/>
  <c r="AN164" i="3"/>
  <c r="AH164" i="3"/>
  <c r="AB164" i="3"/>
  <c r="V164" i="3"/>
  <c r="P164" i="3"/>
  <c r="J164" i="3"/>
  <c r="D164" i="3"/>
  <c r="BP163" i="3"/>
  <c r="BO163" i="3"/>
  <c r="BN163" i="3"/>
  <c r="BM163" i="3"/>
  <c r="BJ163" i="3"/>
  <c r="BI163" i="3"/>
  <c r="BH163" i="3"/>
  <c r="BG163" i="3"/>
  <c r="BD163" i="3"/>
  <c r="BC163" i="3"/>
  <c r="BB163" i="3"/>
  <c r="BA163" i="3"/>
  <c r="AX163" i="3"/>
  <c r="AW163" i="3"/>
  <c r="AV163" i="3"/>
  <c r="AU163" i="3"/>
  <c r="AR163" i="3"/>
  <c r="AQ163" i="3"/>
  <c r="AP163" i="3"/>
  <c r="AO163" i="3"/>
  <c r="AL163" i="3"/>
  <c r="AK163" i="3"/>
  <c r="AJ163" i="3"/>
  <c r="AI163" i="3"/>
  <c r="AF163" i="3"/>
  <c r="AE163" i="3"/>
  <c r="AD163" i="3"/>
  <c r="AC163" i="3"/>
  <c r="Z163" i="3"/>
  <c r="Y163" i="3"/>
  <c r="X163" i="3"/>
  <c r="W163" i="3"/>
  <c r="T163" i="3"/>
  <c r="S163" i="3"/>
  <c r="R163" i="3"/>
  <c r="Q163" i="3"/>
  <c r="N163" i="3"/>
  <c r="M163" i="3"/>
  <c r="L163" i="3"/>
  <c r="L164" i="3" s="1"/>
  <c r="K163" i="3"/>
  <c r="H163" i="3"/>
  <c r="G163" i="3"/>
  <c r="F163" i="3"/>
  <c r="E163" i="3"/>
  <c r="BQ162" i="3"/>
  <c r="BK162" i="3"/>
  <c r="BE162" i="3"/>
  <c r="AY162" i="3"/>
  <c r="AS162" i="3"/>
  <c r="AM162" i="3"/>
  <c r="AG162" i="3"/>
  <c r="AA162" i="3"/>
  <c r="U162" i="3"/>
  <c r="O162" i="3"/>
  <c r="I162" i="3"/>
  <c r="BE161" i="3"/>
  <c r="CB160" i="3"/>
  <c r="CA160" i="3"/>
  <c r="BZ160" i="3"/>
  <c r="BY160" i="3"/>
  <c r="BX160" i="3"/>
  <c r="BW160" i="3"/>
  <c r="BV160" i="3"/>
  <c r="BU160" i="3"/>
  <c r="BT160" i="3"/>
  <c r="BS160" i="3"/>
  <c r="BR160" i="3"/>
  <c r="BQ160" i="3"/>
  <c r="BK160" i="3"/>
  <c r="BE160" i="3"/>
  <c r="AY160" i="3"/>
  <c r="AS160" i="3"/>
  <c r="AM160" i="3"/>
  <c r="AG160" i="3"/>
  <c r="AA160" i="3"/>
  <c r="U160" i="3"/>
  <c r="O160" i="3"/>
  <c r="I160" i="3"/>
  <c r="CB159" i="3"/>
  <c r="CA159" i="3"/>
  <c r="BZ159" i="3"/>
  <c r="BY159" i="3"/>
  <c r="BX159" i="3"/>
  <c r="BW159" i="3"/>
  <c r="BV159" i="3"/>
  <c r="BU159" i="3"/>
  <c r="BT159" i="3"/>
  <c r="BS159" i="3"/>
  <c r="BR159" i="3"/>
  <c r="BQ159" i="3"/>
  <c r="BK159" i="3"/>
  <c r="BE159" i="3"/>
  <c r="AY159" i="3"/>
  <c r="AS159" i="3"/>
  <c r="AM159" i="3"/>
  <c r="AG159" i="3"/>
  <c r="AA159" i="3"/>
  <c r="U159" i="3"/>
  <c r="O159" i="3"/>
  <c r="I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CB153" i="3"/>
  <c r="CA153" i="3"/>
  <c r="BZ153" i="3"/>
  <c r="BY153" i="3"/>
  <c r="BX153" i="3"/>
  <c r="BW153" i="3"/>
  <c r="BV153" i="3"/>
  <c r="BU153" i="3"/>
  <c r="BT153" i="3"/>
  <c r="BS153" i="3"/>
  <c r="BR153" i="3"/>
  <c r="BQ153" i="3"/>
  <c r="BK153" i="3"/>
  <c r="BE153" i="3"/>
  <c r="AY153" i="3"/>
  <c r="AS153" i="3"/>
  <c r="AG153" i="3"/>
  <c r="AA153" i="3"/>
  <c r="U153" i="3"/>
  <c r="O153" i="3"/>
  <c r="I153"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M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CC74" i="3" s="1"/>
  <c r="E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0" i="2"/>
  <c r="C12" i="2"/>
  <c r="C8" i="2"/>
  <c r="C5" i="2"/>
  <c r="C13" i="2"/>
  <c r="C6" i="2"/>
  <c r="C3" i="2"/>
  <c r="C9" i="2"/>
  <c r="C2" i="2"/>
  <c r="C11" i="2"/>
  <c r="C7" i="2"/>
  <c r="C4" i="2"/>
  <c r="N1" i="2"/>
  <c r="M1" i="2"/>
  <c r="L1" i="2"/>
  <c r="K1" i="2"/>
  <c r="J1" i="2"/>
  <c r="I1" i="2"/>
  <c r="H1" i="2"/>
  <c r="G1" i="2"/>
  <c r="F1" i="2"/>
  <c r="E1" i="2"/>
  <c r="D1" i="2"/>
  <c r="CD152" i="3" l="1"/>
  <c r="CC152" i="3"/>
  <c r="CC151" i="3"/>
  <c r="CD101" i="3"/>
  <c r="F7" i="4" s="1"/>
  <c r="G7" i="4" s="1"/>
  <c r="H7" i="4" s="1"/>
  <c r="CD151" i="3"/>
  <c r="CC101" i="3"/>
  <c r="E7" i="4" s="1"/>
  <c r="CC140" i="3"/>
  <c r="E8" i="4" s="1"/>
  <c r="CD88" i="3"/>
  <c r="F12" i="4" s="1"/>
  <c r="CD126" i="3"/>
  <c r="F55" i="4" s="1"/>
  <c r="CD45" i="3"/>
  <c r="F2" i="4" s="1"/>
  <c r="CD46" i="3"/>
  <c r="F11" i="4" s="1"/>
  <c r="CC46" i="3"/>
  <c r="E11" i="4" s="1"/>
  <c r="CC75" i="3"/>
  <c r="E6" i="4" s="1"/>
  <c r="CD99" i="3"/>
  <c r="F35" i="4" s="1"/>
  <c r="CD87" i="3"/>
  <c r="F4" i="4" s="1"/>
  <c r="CC19" i="3"/>
  <c r="E31" i="4" s="1"/>
  <c r="CC32" i="3"/>
  <c r="E3" i="4" s="1"/>
  <c r="CC33" i="3"/>
  <c r="E9" i="4" s="1"/>
  <c r="CC126" i="3"/>
  <c r="E55" i="4" s="1"/>
  <c r="CC45" i="3"/>
  <c r="E2" i="4" s="1"/>
  <c r="CC99" i="3"/>
  <c r="E35" i="4" s="1"/>
  <c r="CD100" i="3"/>
  <c r="F50" i="4" s="1"/>
  <c r="CD139" i="3"/>
  <c r="F42" i="4" s="1"/>
  <c r="CC100" i="3"/>
  <c r="E50" i="4" s="1"/>
  <c r="F25" i="3"/>
  <c r="F92" i="3"/>
  <c r="CD155" i="3"/>
  <c r="F62" i="4" s="1"/>
  <c r="BP131" i="3"/>
  <c r="BD79" i="3"/>
  <c r="AY65" i="3"/>
  <c r="AV66" i="3"/>
  <c r="AW66" i="3"/>
  <c r="BH53" i="3"/>
  <c r="BP24" i="3"/>
  <c r="K164" i="3"/>
  <c r="H164" i="3"/>
  <c r="AK164" i="3"/>
  <c r="H165" i="3"/>
  <c r="G144" i="3"/>
  <c r="E144" i="3"/>
  <c r="AA117" i="3"/>
  <c r="H132" i="3"/>
  <c r="E105" i="3"/>
  <c r="F105" i="3"/>
  <c r="F94" i="3" s="1"/>
  <c r="G105" i="3"/>
  <c r="AL93" i="3"/>
  <c r="E93" i="3"/>
  <c r="AF79" i="3"/>
  <c r="AG65" i="3"/>
  <c r="S66" i="3"/>
  <c r="G67" i="3"/>
  <c r="E53" i="3"/>
  <c r="H53" i="3"/>
  <c r="M38" i="3"/>
  <c r="H38" i="3"/>
  <c r="AC24" i="3"/>
  <c r="F24" i="3"/>
  <c r="E24" i="3"/>
  <c r="G25" i="3"/>
  <c r="BQ36" i="3"/>
  <c r="BP37" i="3"/>
  <c r="BN37" i="3"/>
  <c r="BO79" i="3"/>
  <c r="BM24" i="3"/>
  <c r="BQ23" i="3"/>
  <c r="BI118" i="3"/>
  <c r="BJ118" i="3"/>
  <c r="BH37" i="3"/>
  <c r="BB79" i="3"/>
  <c r="CC155" i="3"/>
  <c r="E62" i="4" s="1"/>
  <c r="CD61" i="3"/>
  <c r="F80" i="4" s="1"/>
  <c r="AY23" i="3"/>
  <c r="AX79" i="3"/>
  <c r="AU144" i="3"/>
  <c r="CC139" i="3"/>
  <c r="E42" i="4" s="1"/>
  <c r="AP144" i="3"/>
  <c r="AQ37" i="3"/>
  <c r="AR105" i="3"/>
  <c r="CC61" i="3"/>
  <c r="E80" i="4" s="1"/>
  <c r="CD60" i="3"/>
  <c r="F71" i="4" s="1"/>
  <c r="AE24" i="3"/>
  <c r="AF25" i="3"/>
  <c r="AD79" i="3"/>
  <c r="AD105" i="3"/>
  <c r="Y11" i="3"/>
  <c r="Y80" i="3"/>
  <c r="Z79" i="3"/>
  <c r="Y92" i="3"/>
  <c r="T131" i="3"/>
  <c r="U36" i="3"/>
  <c r="CD138" i="3"/>
  <c r="F60" i="4" s="1"/>
  <c r="M164" i="3"/>
  <c r="CD154" i="3"/>
  <c r="F56" i="4" s="1"/>
  <c r="CC18" i="3"/>
  <c r="E43" i="4" s="1"/>
  <c r="G164" i="3"/>
  <c r="G166" i="3" s="1"/>
  <c r="E118" i="3"/>
  <c r="E66" i="3"/>
  <c r="F66" i="3"/>
  <c r="G66" i="3"/>
  <c r="E11" i="3"/>
  <c r="F12" i="3"/>
  <c r="F11" i="3"/>
  <c r="G11" i="3"/>
  <c r="CC49" i="3"/>
  <c r="E27" i="4" s="1"/>
  <c r="AU53" i="3"/>
  <c r="CD49" i="3"/>
  <c r="F27" i="4" s="1"/>
  <c r="CC47" i="3"/>
  <c r="E22" i="4" s="1"/>
  <c r="CD50" i="3"/>
  <c r="F29" i="4" s="1"/>
  <c r="CD47" i="3"/>
  <c r="I52" i="3"/>
  <c r="CC50" i="3"/>
  <c r="E29" i="4" s="1"/>
  <c r="F53" i="3"/>
  <c r="CD48" i="3"/>
  <c r="F25" i="4" s="1"/>
  <c r="CD63" i="3"/>
  <c r="F16" i="4" s="1"/>
  <c r="T66" i="3"/>
  <c r="BJ66" i="3"/>
  <c r="CD76" i="3"/>
  <c r="F17" i="4" s="1"/>
  <c r="CC76" i="3"/>
  <c r="E17" i="4" s="1"/>
  <c r="AR79" i="3"/>
  <c r="AO79" i="3"/>
  <c r="AP79" i="3"/>
  <c r="H92" i="3"/>
  <c r="N106" i="3"/>
  <c r="AC105" i="3"/>
  <c r="BP118" i="3"/>
  <c r="BM118" i="3"/>
  <c r="F118" i="3"/>
  <c r="AP118" i="3"/>
  <c r="AD131" i="3"/>
  <c r="G131" i="3"/>
  <c r="M131" i="3"/>
  <c r="AK131" i="3"/>
  <c r="CD128" i="3"/>
  <c r="F52" i="4" s="1"/>
  <c r="M144" i="3"/>
  <c r="AF144" i="3"/>
  <c r="BP144" i="3"/>
  <c r="BP146" i="3" s="1"/>
  <c r="CD141" i="3"/>
  <c r="F19" i="4" s="1"/>
  <c r="T164" i="3"/>
  <c r="AR164" i="3"/>
  <c r="BP164" i="3"/>
  <c r="AD164" i="3"/>
  <c r="AD166" i="3" s="1"/>
  <c r="BB164" i="3"/>
  <c r="BB107" i="3" s="1"/>
  <c r="CD158" i="3"/>
  <c r="F26" i="4" s="1"/>
  <c r="CC158" i="3"/>
  <c r="E26" i="4" s="1"/>
  <c r="F164" i="3"/>
  <c r="CD157" i="3"/>
  <c r="F24" i="4" s="1"/>
  <c r="CD159" i="3"/>
  <c r="F28" i="4" s="1"/>
  <c r="CC159" i="3"/>
  <c r="E28" i="4" s="1"/>
  <c r="Y164" i="3"/>
  <c r="AW164" i="3"/>
  <c r="I36" i="3"/>
  <c r="F37" i="3"/>
  <c r="G37" i="3"/>
  <c r="Y37" i="3"/>
  <c r="AK24" i="3"/>
  <c r="AK166" i="3" s="1"/>
  <c r="I10" i="3"/>
  <c r="CD8" i="3"/>
  <c r="F20" i="4" s="1"/>
  <c r="CC8" i="3"/>
  <c r="E20" i="4" s="1"/>
  <c r="S11" i="3"/>
  <c r="G12" i="3"/>
  <c r="CD18" i="3"/>
  <c r="F43" i="4" s="1"/>
  <c r="CD20" i="3"/>
  <c r="F65" i="4" s="1"/>
  <c r="CD33" i="3"/>
  <c r="F9" i="4" s="1"/>
  <c r="G9" i="4" s="1"/>
  <c r="H9" i="4" s="1"/>
  <c r="AV37" i="3"/>
  <c r="AO11" i="3"/>
  <c r="CC60" i="3"/>
  <c r="E71" i="4" s="1"/>
  <c r="CC88" i="3"/>
  <c r="E12" i="4" s="1"/>
  <c r="BJ92" i="3"/>
  <c r="AS104" i="3"/>
  <c r="CD114" i="3"/>
  <c r="F13" i="4" s="1"/>
  <c r="BK117" i="3"/>
  <c r="BQ143" i="3"/>
  <c r="CC138" i="3"/>
  <c r="E60" i="4" s="1"/>
  <c r="CC154" i="3"/>
  <c r="E56" i="4" s="1"/>
  <c r="F131" i="3"/>
  <c r="F133" i="3" s="1"/>
  <c r="Q144" i="3"/>
  <c r="AC144" i="3"/>
  <c r="E145" i="3"/>
  <c r="O130" i="3"/>
  <c r="AM130" i="3"/>
  <c r="H144" i="3"/>
  <c r="H146" i="3" s="1"/>
  <c r="H131" i="3"/>
  <c r="AE144" i="3"/>
  <c r="CD86" i="3"/>
  <c r="F51" i="4" s="1"/>
  <c r="BR91" i="3"/>
  <c r="AE105" i="3"/>
  <c r="AE107" i="3" s="1"/>
  <c r="G119" i="3"/>
  <c r="I91" i="3"/>
  <c r="I104" i="3"/>
  <c r="AG104" i="3"/>
  <c r="T118" i="3"/>
  <c r="CD74" i="3"/>
  <c r="F5" i="4" s="1"/>
  <c r="G5" i="4" s="1"/>
  <c r="H5" i="4" s="1"/>
  <c r="AJ79" i="3"/>
  <c r="K53" i="3"/>
  <c r="AI53" i="3"/>
  <c r="AL79" i="3"/>
  <c r="H11" i="3"/>
  <c r="I23" i="3"/>
  <c r="H24" i="3"/>
  <c r="AL24" i="3"/>
  <c r="F54" i="3"/>
  <c r="CC63" i="3"/>
  <c r="E16" i="4" s="1"/>
  <c r="BN66" i="3"/>
  <c r="BO66" i="3"/>
  <c r="BM67" i="3"/>
  <c r="BM66" i="3"/>
  <c r="BP66" i="3"/>
  <c r="BP68" i="3" s="1"/>
  <c r="BN67" i="3"/>
  <c r="CD21" i="3"/>
  <c r="CC21" i="3"/>
  <c r="E14" i="4" s="1"/>
  <c r="BM25" i="3"/>
  <c r="BN24" i="3"/>
  <c r="BN25" i="3"/>
  <c r="BO24" i="3"/>
  <c r="BP25" i="3"/>
  <c r="BP11" i="3"/>
  <c r="BP13" i="3" s="1"/>
  <c r="CB10" i="3"/>
  <c r="BQ10" i="3"/>
  <c r="BN11" i="3"/>
  <c r="BN13" i="3" s="1"/>
  <c r="CB163" i="3"/>
  <c r="BM164" i="3"/>
  <c r="BN164" i="3"/>
  <c r="BQ130" i="3"/>
  <c r="BM131" i="3"/>
  <c r="BN131" i="3"/>
  <c r="BN132" i="3"/>
  <c r="BO131" i="3"/>
  <c r="BM144" i="3"/>
  <c r="BM146" i="3" s="1"/>
  <c r="BO145" i="3"/>
  <c r="CB143" i="3"/>
  <c r="BO144" i="3"/>
  <c r="BO118" i="3"/>
  <c r="CC110" i="3"/>
  <c r="E72" i="4" s="1"/>
  <c r="BN118" i="3"/>
  <c r="BM119" i="3"/>
  <c r="BN80" i="3"/>
  <c r="BP79" i="3"/>
  <c r="BP81" i="3" s="1"/>
  <c r="CB78" i="3"/>
  <c r="BM79" i="3"/>
  <c r="BN79" i="3"/>
  <c r="CB36" i="3"/>
  <c r="CC34" i="3"/>
  <c r="E15" i="4" s="1"/>
  <c r="BN38" i="3"/>
  <c r="BM37" i="3"/>
  <c r="BO37" i="3"/>
  <c r="CB91" i="3"/>
  <c r="BO93" i="3"/>
  <c r="BM92" i="3"/>
  <c r="BM94" i="3" s="1"/>
  <c r="BN92" i="3"/>
  <c r="BP54" i="3"/>
  <c r="BQ52" i="3"/>
  <c r="CB52" i="3"/>
  <c r="BP53" i="3"/>
  <c r="BN53" i="3"/>
  <c r="BO53" i="3"/>
  <c r="BM54" i="3"/>
  <c r="BP106" i="3"/>
  <c r="BO105" i="3"/>
  <c r="BN105" i="3"/>
  <c r="BP105" i="3"/>
  <c r="CB104" i="3"/>
  <c r="BQ104" i="3"/>
  <c r="BK78" i="3"/>
  <c r="BJ79" i="3"/>
  <c r="BH79" i="3"/>
  <c r="BJ80" i="3"/>
  <c r="BI79" i="3"/>
  <c r="BG80" i="3"/>
  <c r="BI80" i="3"/>
  <c r="BI165" i="3"/>
  <c r="BI164" i="3"/>
  <c r="BJ164" i="3"/>
  <c r="BJ166" i="3" s="1"/>
  <c r="BG164" i="3"/>
  <c r="BH164" i="3"/>
  <c r="BH144" i="3"/>
  <c r="BK143" i="3"/>
  <c r="BK145" i="3" s="1"/>
  <c r="BI144" i="3"/>
  <c r="BJ145" i="3"/>
  <c r="BH92" i="3"/>
  <c r="BH94" i="3" s="1"/>
  <c r="BJ93" i="3"/>
  <c r="BI92" i="3"/>
  <c r="BG93" i="3"/>
  <c r="BI93" i="3"/>
  <c r="CD89" i="3"/>
  <c r="F21" i="4" s="1"/>
  <c r="CA23" i="3"/>
  <c r="BJ24" i="3"/>
  <c r="BJ26" i="3" s="1"/>
  <c r="BG24" i="3"/>
  <c r="BH25" i="3"/>
  <c r="BH24" i="3"/>
  <c r="BG25" i="3"/>
  <c r="BK10" i="3"/>
  <c r="BH11" i="3"/>
  <c r="BI11" i="3"/>
  <c r="BG54" i="3"/>
  <c r="BI53" i="3"/>
  <c r="BG53" i="3"/>
  <c r="BH119" i="3"/>
  <c r="BK104" i="3"/>
  <c r="BC105" i="3"/>
  <c r="BB105" i="3"/>
  <c r="BH105" i="3"/>
  <c r="BH107" i="3" s="1"/>
  <c r="BG106" i="3"/>
  <c r="BJ106" i="3"/>
  <c r="BG105" i="3"/>
  <c r="BI105" i="3"/>
  <c r="BE23" i="3"/>
  <c r="BA145" i="3"/>
  <c r="BB24" i="3"/>
  <c r="BD24" i="3"/>
  <c r="BC24" i="3"/>
  <c r="BB25" i="3"/>
  <c r="BA24" i="3"/>
  <c r="BC25" i="3"/>
  <c r="BD25" i="3"/>
  <c r="BE104" i="3"/>
  <c r="BA105" i="3"/>
  <c r="BB106" i="3"/>
  <c r="BK130" i="3"/>
  <c r="BI131" i="3"/>
  <c r="BH131" i="3"/>
  <c r="BI132" i="3"/>
  <c r="BG131" i="3"/>
  <c r="BJ37" i="3"/>
  <c r="BI38" i="3"/>
  <c r="CA36" i="3"/>
  <c r="BI37" i="3"/>
  <c r="BJ38" i="3"/>
  <c r="BG37" i="3"/>
  <c r="BB131" i="3"/>
  <c r="BE130" i="3"/>
  <c r="BC131" i="3"/>
  <c r="BD131" i="3"/>
  <c r="BD132" i="3"/>
  <c r="BE91" i="3"/>
  <c r="BE132" i="3" s="1"/>
  <c r="BB92" i="3"/>
  <c r="BD118" i="3"/>
  <c r="CC112" i="3"/>
  <c r="E40" i="4" s="1"/>
  <c r="BZ117" i="3"/>
  <c r="CD112" i="3"/>
  <c r="F40" i="4" s="1"/>
  <c r="BB118" i="3"/>
  <c r="BC118" i="3"/>
  <c r="BE52" i="3"/>
  <c r="BC54" i="3"/>
  <c r="BD53" i="3"/>
  <c r="BD120" i="3" s="1"/>
  <c r="BA53" i="3"/>
  <c r="BB53" i="3"/>
  <c r="BB54" i="3"/>
  <c r="BE65" i="3"/>
  <c r="BD67" i="3"/>
  <c r="BD66" i="3"/>
  <c r="BB66" i="3"/>
  <c r="BA66" i="3"/>
  <c r="BC66" i="3"/>
  <c r="BC67" i="3"/>
  <c r="BE36" i="3"/>
  <c r="BB37" i="3"/>
  <c r="BD38" i="3"/>
  <c r="BC37" i="3"/>
  <c r="BC164" i="3"/>
  <c r="BE163" i="3"/>
  <c r="BD164" i="3"/>
  <c r="BC144" i="3"/>
  <c r="BD144" i="3"/>
  <c r="BA144" i="3"/>
  <c r="BE10" i="3"/>
  <c r="BC11" i="3"/>
  <c r="BB12" i="3"/>
  <c r="BZ10" i="3"/>
  <c r="BD11" i="3"/>
  <c r="BD13" i="3" s="1"/>
  <c r="BA11" i="3"/>
  <c r="BA12" i="3"/>
  <c r="BE78" i="3"/>
  <c r="CD7" i="3"/>
  <c r="F10" i="4" s="1"/>
  <c r="CC7" i="3"/>
  <c r="E10" i="4" s="1"/>
  <c r="AV11" i="3"/>
  <c r="AW11" i="3"/>
  <c r="AX12" i="3"/>
  <c r="AY10" i="3"/>
  <c r="AV12" i="3"/>
  <c r="AX11" i="3"/>
  <c r="AU11" i="3"/>
  <c r="AV105" i="3"/>
  <c r="AW106" i="3"/>
  <c r="AW105" i="3"/>
  <c r="AW107" i="3" s="1"/>
  <c r="AU105" i="3"/>
  <c r="AV106" i="3"/>
  <c r="BY36" i="3"/>
  <c r="AW37" i="3"/>
  <c r="AU37" i="3"/>
  <c r="AX37" i="3"/>
  <c r="AU38" i="3"/>
  <c r="AV38" i="3"/>
  <c r="AV24" i="3"/>
  <c r="AX25" i="3"/>
  <c r="BY23" i="3"/>
  <c r="AX24" i="3"/>
  <c r="AV80" i="3"/>
  <c r="BY78" i="3"/>
  <c r="AW80" i="3"/>
  <c r="AU79" i="3"/>
  <c r="AW79" i="3"/>
  <c r="AU80" i="3"/>
  <c r="BY52" i="3"/>
  <c r="AX53" i="3"/>
  <c r="AW53" i="3"/>
  <c r="AW55" i="3" s="1"/>
  <c r="AW54" i="3"/>
  <c r="AY143" i="3"/>
  <c r="AX144" i="3"/>
  <c r="AV145" i="3"/>
  <c r="AW145" i="3"/>
  <c r="AV144" i="3"/>
  <c r="AW144" i="3"/>
  <c r="AW92" i="3"/>
  <c r="AU92" i="3"/>
  <c r="AU94" i="3" s="1"/>
  <c r="AW93" i="3"/>
  <c r="BY91" i="3"/>
  <c r="AU93" i="3"/>
  <c r="AX92" i="3"/>
  <c r="AV92" i="3"/>
  <c r="AV94" i="3" s="1"/>
  <c r="AV93" i="3"/>
  <c r="CD113" i="3"/>
  <c r="F69" i="4" s="1"/>
  <c r="AY117" i="3"/>
  <c r="AX118" i="3"/>
  <c r="AV118" i="3"/>
  <c r="CD156" i="3"/>
  <c r="F45" i="4" s="1"/>
  <c r="AX164" i="3"/>
  <c r="AV164" i="3"/>
  <c r="AU164" i="3"/>
  <c r="AU67" i="3"/>
  <c r="AX66" i="3"/>
  <c r="AW131" i="3"/>
  <c r="AW133" i="3" s="1"/>
  <c r="BY130" i="3"/>
  <c r="AX131" i="3"/>
  <c r="AV131" i="3"/>
  <c r="AV133" i="3" s="1"/>
  <c r="AU131" i="3"/>
  <c r="AU132" i="3"/>
  <c r="AS143" i="3"/>
  <c r="AQ144" i="3"/>
  <c r="AR144" i="3"/>
  <c r="AQ145" i="3"/>
  <c r="BX143" i="3"/>
  <c r="AO144" i="3"/>
  <c r="AS36" i="3"/>
  <c r="AO37" i="3"/>
  <c r="BX36" i="3"/>
  <c r="AR37" i="3"/>
  <c r="AP38" i="3"/>
  <c r="AP37" i="3"/>
  <c r="AQ80" i="3"/>
  <c r="AQ79" i="3"/>
  <c r="BX78" i="3"/>
  <c r="AP80" i="3"/>
  <c r="AQ105" i="3"/>
  <c r="AP105" i="3"/>
  <c r="AR106" i="3"/>
  <c r="AQ118" i="3"/>
  <c r="AR118" i="3"/>
  <c r="AO118" i="3"/>
  <c r="AO119" i="3"/>
  <c r="AS10" i="3"/>
  <c r="AP11" i="3"/>
  <c r="AR12" i="3"/>
  <c r="AR11" i="3"/>
  <c r="AS130" i="3"/>
  <c r="AO131" i="3"/>
  <c r="AQ131" i="3"/>
  <c r="AP131" i="3"/>
  <c r="AR131" i="3"/>
  <c r="AP132" i="3"/>
  <c r="AP24" i="3"/>
  <c r="AO24" i="3"/>
  <c r="AS23" i="3"/>
  <c r="AS132" i="3" s="1"/>
  <c r="AQ24" i="3"/>
  <c r="AO25" i="3"/>
  <c r="AR24" i="3"/>
  <c r="AP25" i="3"/>
  <c r="AR25" i="3"/>
  <c r="AO164" i="3"/>
  <c r="AP164" i="3"/>
  <c r="AP165" i="3"/>
  <c r="AQ164" i="3"/>
  <c r="AP53" i="3"/>
  <c r="AR53" i="3"/>
  <c r="AS52" i="3"/>
  <c r="BX52" i="3"/>
  <c r="AO54" i="3"/>
  <c r="AR54" i="3"/>
  <c r="AQ53" i="3"/>
  <c r="AO53" i="3"/>
  <c r="BX91" i="3"/>
  <c r="BX65" i="3"/>
  <c r="AP67" i="3"/>
  <c r="AP66" i="3"/>
  <c r="AR66" i="3"/>
  <c r="AQ66" i="3"/>
  <c r="AO66" i="3"/>
  <c r="AO67" i="3"/>
  <c r="BW65" i="3"/>
  <c r="AK67" i="3"/>
  <c r="AI66" i="3"/>
  <c r="AL66" i="3"/>
  <c r="AL68" i="3" s="1"/>
  <c r="AJ67" i="3"/>
  <c r="AJ118" i="3"/>
  <c r="AL118" i="3"/>
  <c r="CD115" i="3"/>
  <c r="F23" i="4" s="1"/>
  <c r="AM117" i="3"/>
  <c r="AK118" i="3"/>
  <c r="AJ92" i="3"/>
  <c r="AI93" i="3"/>
  <c r="AK92" i="3"/>
  <c r="AL92" i="3"/>
  <c r="AK93" i="3"/>
  <c r="AI54" i="3"/>
  <c r="AJ53" i="3"/>
  <c r="AK53" i="3"/>
  <c r="AI24" i="3"/>
  <c r="AK25" i="3"/>
  <c r="AJ24" i="3"/>
  <c r="AI25" i="3"/>
  <c r="AK165" i="3"/>
  <c r="AI164" i="3"/>
  <c r="AL164" i="3"/>
  <c r="AJ164" i="3"/>
  <c r="AM104" i="3"/>
  <c r="AJ105" i="3"/>
  <c r="AI106" i="3"/>
  <c r="AL106" i="3"/>
  <c r="AI105" i="3"/>
  <c r="AK105" i="3"/>
  <c r="AK39" i="3" s="1"/>
  <c r="AL38" i="3"/>
  <c r="BW36" i="3"/>
  <c r="AK37" i="3"/>
  <c r="AJ37" i="3"/>
  <c r="AJ39" i="3" s="1"/>
  <c r="AK38" i="3"/>
  <c r="AL37" i="3"/>
  <c r="AI37" i="3"/>
  <c r="AM10" i="3"/>
  <c r="AJ11" i="3"/>
  <c r="CC6" i="3"/>
  <c r="E73" i="4" s="1"/>
  <c r="AK11" i="3"/>
  <c r="AL12" i="3"/>
  <c r="AL11" i="3"/>
  <c r="AK144" i="3"/>
  <c r="AM143" i="3"/>
  <c r="AJ144" i="3"/>
  <c r="AL145" i="3"/>
  <c r="AJ131" i="3"/>
  <c r="AL131" i="3"/>
  <c r="AI131" i="3"/>
  <c r="AK132" i="3"/>
  <c r="CD73" i="3"/>
  <c r="F75" i="4" s="1"/>
  <c r="AI80" i="3"/>
  <c r="AK80" i="3"/>
  <c r="AI79" i="3"/>
  <c r="AK79" i="3"/>
  <c r="AL80" i="3"/>
  <c r="AM78" i="3"/>
  <c r="AC53" i="3"/>
  <c r="AC55" i="3" s="1"/>
  <c r="AG52" i="3"/>
  <c r="AF53" i="3"/>
  <c r="AE54" i="3"/>
  <c r="AD53" i="3"/>
  <c r="AD26" i="3" s="1"/>
  <c r="AD54" i="3"/>
  <c r="AG23" i="3"/>
  <c r="AG25" i="3" s="1"/>
  <c r="AD24" i="3"/>
  <c r="AD25" i="3"/>
  <c r="AF24" i="3"/>
  <c r="AF26" i="3" s="1"/>
  <c r="AE25" i="3"/>
  <c r="AE164" i="3"/>
  <c r="AG163" i="3"/>
  <c r="AF164" i="3"/>
  <c r="AF165" i="3"/>
  <c r="AF132" i="3"/>
  <c r="AG130" i="3"/>
  <c r="AG132" i="3" s="1"/>
  <c r="AE131" i="3"/>
  <c r="AF131" i="3"/>
  <c r="AF133" i="3" s="1"/>
  <c r="CD34" i="3"/>
  <c r="F15" i="4" s="1"/>
  <c r="AE37" i="3"/>
  <c r="AG36" i="3"/>
  <c r="AF38" i="3"/>
  <c r="AD37" i="3"/>
  <c r="AG78" i="3"/>
  <c r="AC80" i="3"/>
  <c r="AF80" i="3"/>
  <c r="AE79" i="3"/>
  <c r="AC66" i="3"/>
  <c r="BV65" i="3"/>
  <c r="AD66" i="3"/>
  <c r="AE67" i="3"/>
  <c r="AF66" i="3"/>
  <c r="AE66" i="3"/>
  <c r="AF67" i="3"/>
  <c r="BV10" i="3"/>
  <c r="AE12" i="3"/>
  <c r="AG10" i="3"/>
  <c r="AG12" i="3" s="1"/>
  <c r="AF11" i="3"/>
  <c r="AD11" i="3"/>
  <c r="AG91" i="3"/>
  <c r="BV91" i="3"/>
  <c r="AF118" i="3"/>
  <c r="AD118" i="3"/>
  <c r="AE118" i="3"/>
  <c r="BV117" i="3"/>
  <c r="AC118" i="3"/>
  <c r="CC115" i="3"/>
  <c r="E23" i="4" s="1"/>
  <c r="CD102" i="3"/>
  <c r="F18" i="4" s="1"/>
  <c r="CC102" i="3"/>
  <c r="E18" i="4" s="1"/>
  <c r="AD106" i="3"/>
  <c r="BU36" i="3"/>
  <c r="X38" i="3"/>
  <c r="X37" i="3"/>
  <c r="Z37" i="3"/>
  <c r="W38" i="3"/>
  <c r="CD31" i="3"/>
  <c r="F74" i="4" s="1"/>
  <c r="W37" i="3"/>
  <c r="AA10" i="3"/>
  <c r="CD6" i="3"/>
  <c r="F73" i="4" s="1"/>
  <c r="Y12" i="3"/>
  <c r="CC3" i="3"/>
  <c r="E68" i="4" s="1"/>
  <c r="Z11" i="3"/>
  <c r="Z13" i="3" s="1"/>
  <c r="BU78" i="3"/>
  <c r="W79" i="3"/>
  <c r="W80" i="3"/>
  <c r="Y79" i="3"/>
  <c r="X79" i="3"/>
  <c r="X80" i="3"/>
  <c r="Z144" i="3"/>
  <c r="AA143" i="3"/>
  <c r="X144" i="3"/>
  <c r="X146" i="3" s="1"/>
  <c r="X145" i="3"/>
  <c r="W144" i="3"/>
  <c r="Y144" i="3"/>
  <c r="Y146" i="3" s="1"/>
  <c r="CD44" i="3"/>
  <c r="F54" i="4" s="1"/>
  <c r="CC44" i="3"/>
  <c r="E54" i="4" s="1"/>
  <c r="Z53" i="3"/>
  <c r="Y53" i="3"/>
  <c r="W53" i="3"/>
  <c r="Y54" i="3"/>
  <c r="X131" i="3"/>
  <c r="W131" i="3"/>
  <c r="W132" i="3"/>
  <c r="Y131" i="3"/>
  <c r="Z131" i="3"/>
  <c r="Z133" i="3" s="1"/>
  <c r="AA23" i="3"/>
  <c r="AA119" i="3" s="1"/>
  <c r="W24" i="3"/>
  <c r="Y25" i="3"/>
  <c r="Z24" i="3"/>
  <c r="X118" i="3"/>
  <c r="Y105" i="3"/>
  <c r="Z105" i="3"/>
  <c r="BU104" i="3"/>
  <c r="W105" i="3"/>
  <c r="X106" i="3"/>
  <c r="X105" i="3"/>
  <c r="Y106" i="3"/>
  <c r="AA65" i="3"/>
  <c r="Y66" i="3"/>
  <c r="Y68" i="3" s="1"/>
  <c r="Y165" i="3"/>
  <c r="BU163" i="3"/>
  <c r="Z164" i="3"/>
  <c r="W165" i="3"/>
  <c r="X164" i="3"/>
  <c r="W164" i="3"/>
  <c r="X92" i="3"/>
  <c r="Z92" i="3"/>
  <c r="W92" i="3"/>
  <c r="W93" i="3"/>
  <c r="X93" i="3"/>
  <c r="Y93" i="3"/>
  <c r="CC86" i="3"/>
  <c r="E51" i="4" s="1"/>
  <c r="S93" i="3"/>
  <c r="Q92" i="3"/>
  <c r="S92" i="3"/>
  <c r="BT91" i="3"/>
  <c r="R92" i="3"/>
  <c r="T92" i="3"/>
  <c r="CC73" i="3"/>
  <c r="E75" i="4" s="1"/>
  <c r="CD71" i="3"/>
  <c r="F67" i="4" s="1"/>
  <c r="CD16" i="3"/>
  <c r="F36" i="4" s="1"/>
  <c r="BT23" i="3"/>
  <c r="U23" i="3"/>
  <c r="S24" i="3"/>
  <c r="T24" i="3"/>
  <c r="Q25" i="3"/>
  <c r="R25" i="3"/>
  <c r="R24" i="3"/>
  <c r="T25" i="3"/>
  <c r="BT104" i="3"/>
  <c r="U104" i="3"/>
  <c r="S105" i="3"/>
  <c r="T105" i="3"/>
  <c r="R105" i="3"/>
  <c r="T106" i="3"/>
  <c r="CD150" i="3"/>
  <c r="F59" i="4" s="1"/>
  <c r="R165" i="3"/>
  <c r="Q164" i="3"/>
  <c r="R164" i="3"/>
  <c r="S164" i="3"/>
  <c r="Q67" i="3"/>
  <c r="CC58" i="3"/>
  <c r="E32" i="4" s="1"/>
  <c r="R67" i="3"/>
  <c r="Q66" i="3"/>
  <c r="R66" i="3"/>
  <c r="T53" i="3"/>
  <c r="R53" i="3"/>
  <c r="BT52" i="3"/>
  <c r="Q54" i="3"/>
  <c r="T54" i="3"/>
  <c r="S53" i="3"/>
  <c r="CC136" i="3"/>
  <c r="E46" i="4" s="1"/>
  <c r="S144" i="3"/>
  <c r="T144" i="3"/>
  <c r="T55" i="3" s="1"/>
  <c r="U143" i="3"/>
  <c r="CD137" i="3"/>
  <c r="F81" i="4" s="1"/>
  <c r="BT143" i="3"/>
  <c r="R144" i="3"/>
  <c r="U130" i="3"/>
  <c r="U132" i="3" s="1"/>
  <c r="R132" i="3"/>
  <c r="CD124" i="3"/>
  <c r="F58" i="4" s="1"/>
  <c r="CC124" i="3"/>
  <c r="E58" i="4" s="1"/>
  <c r="R131" i="3"/>
  <c r="S131" i="3"/>
  <c r="S133" i="3" s="1"/>
  <c r="Q131" i="3"/>
  <c r="CD125" i="3"/>
  <c r="F63" i="4" s="1"/>
  <c r="CC125" i="3"/>
  <c r="E63" i="4" s="1"/>
  <c r="T11" i="3"/>
  <c r="T13" i="3" s="1"/>
  <c r="BT10" i="3"/>
  <c r="U10" i="3"/>
  <c r="CD5" i="3"/>
  <c r="F70" i="4" s="1"/>
  <c r="CC5" i="3"/>
  <c r="E70" i="4" s="1"/>
  <c r="R37" i="3"/>
  <c r="R39" i="3" s="1"/>
  <c r="BT36" i="3"/>
  <c r="Q37" i="3"/>
  <c r="R38" i="3"/>
  <c r="S37" i="3"/>
  <c r="T37" i="3"/>
  <c r="T39" i="3" s="1"/>
  <c r="Q119" i="3"/>
  <c r="R118" i="3"/>
  <c r="CD111" i="3"/>
  <c r="F66" i="4" s="1"/>
  <c r="S118" i="3"/>
  <c r="Q118" i="3"/>
  <c r="CC113" i="3"/>
  <c r="E69" i="4" s="1"/>
  <c r="O104" i="3"/>
  <c r="CC98" i="3"/>
  <c r="E48" i="4" s="1"/>
  <c r="K105" i="3"/>
  <c r="M105" i="3"/>
  <c r="CD97" i="3"/>
  <c r="F79" i="4" s="1"/>
  <c r="CC97" i="3"/>
  <c r="E79" i="4" s="1"/>
  <c r="K106" i="3"/>
  <c r="BS130" i="3"/>
  <c r="K131" i="3"/>
  <c r="M132" i="3"/>
  <c r="N131" i="3"/>
  <c r="L131" i="3"/>
  <c r="L133" i="3" s="1"/>
  <c r="N92" i="3"/>
  <c r="CC84" i="3"/>
  <c r="E77" i="4" s="1"/>
  <c r="M93" i="3"/>
  <c r="N93" i="3"/>
  <c r="M92" i="3"/>
  <c r="L92" i="3"/>
  <c r="O10" i="3"/>
  <c r="CC4" i="3"/>
  <c r="E38" i="4" s="1"/>
  <c r="CD4" i="3"/>
  <c r="F38" i="4" s="1"/>
  <c r="L118" i="3"/>
  <c r="CC137" i="3"/>
  <c r="E81" i="4" s="1"/>
  <c r="L144" i="3"/>
  <c r="N145" i="3"/>
  <c r="CC111" i="3"/>
  <c r="E66" i="4" s="1"/>
  <c r="O117" i="3"/>
  <c r="CC30" i="3"/>
  <c r="E49" i="4" s="1"/>
  <c r="L37" i="3"/>
  <c r="L39" i="3" s="1"/>
  <c r="M37" i="3"/>
  <c r="CC29" i="3"/>
  <c r="E41" i="4" s="1"/>
  <c r="N37" i="3"/>
  <c r="N38" i="3"/>
  <c r="K37" i="3"/>
  <c r="CC150" i="3"/>
  <c r="E59" i="4" s="1"/>
  <c r="N164" i="3"/>
  <c r="BS163" i="3"/>
  <c r="CC149" i="3"/>
  <c r="E53" i="4" s="1"/>
  <c r="M165" i="3"/>
  <c r="CC17" i="3"/>
  <c r="E33" i="4" s="1"/>
  <c r="BS23" i="3"/>
  <c r="N80" i="3"/>
  <c r="CC16" i="3"/>
  <c r="E36" i="4" s="1"/>
  <c r="L24" i="3"/>
  <c r="K24" i="3"/>
  <c r="M24" i="3"/>
  <c r="N24" i="3"/>
  <c r="L25" i="3"/>
  <c r="M25" i="3"/>
  <c r="BS78" i="3"/>
  <c r="CC71" i="3"/>
  <c r="E67" i="4" s="1"/>
  <c r="O78" i="3"/>
  <c r="N79" i="3"/>
  <c r="L79" i="3"/>
  <c r="K80" i="3"/>
  <c r="M79" i="3"/>
  <c r="M80" i="3"/>
  <c r="CD59" i="3"/>
  <c r="F76" i="4" s="1"/>
  <c r="N66" i="3"/>
  <c r="CC43" i="3"/>
  <c r="E39" i="4" s="1"/>
  <c r="L53" i="3"/>
  <c r="CD42" i="3"/>
  <c r="F61" i="4" s="1"/>
  <c r="CC42" i="3"/>
  <c r="E61" i="4" s="1"/>
  <c r="M53" i="3"/>
  <c r="K54" i="3"/>
  <c r="R12" i="3"/>
  <c r="BI12" i="3"/>
  <c r="S12" i="3"/>
  <c r="BR36" i="3"/>
  <c r="E37" i="3"/>
  <c r="BC53" i="3"/>
  <c r="BZ52" i="3"/>
  <c r="CD58" i="3"/>
  <c r="I65" i="3"/>
  <c r="I67" i="3" s="1"/>
  <c r="BY65" i="3"/>
  <c r="AU66" i="3"/>
  <c r="K11" i="3"/>
  <c r="BS10" i="3"/>
  <c r="BR10" i="3"/>
  <c r="BX10" i="3"/>
  <c r="L11" i="3"/>
  <c r="Q11" i="3"/>
  <c r="W12" i="3"/>
  <c r="AF12" i="3"/>
  <c r="BB11" i="3"/>
  <c r="BB81" i="3" s="1"/>
  <c r="BM11" i="3"/>
  <c r="BM166" i="3" s="1"/>
  <c r="N12" i="3"/>
  <c r="T12" i="3"/>
  <c r="Z12" i="3"/>
  <c r="BG12" i="3"/>
  <c r="BM12" i="3"/>
  <c r="CD17" i="3"/>
  <c r="BU23" i="3"/>
  <c r="BZ23" i="3"/>
  <c r="G24" i="3"/>
  <c r="Q24" i="3"/>
  <c r="X25" i="3"/>
  <c r="AV25" i="3"/>
  <c r="BI24" i="3"/>
  <c r="Z25" i="3"/>
  <c r="AA36" i="3"/>
  <c r="AY36" i="3"/>
  <c r="BV36" i="3"/>
  <c r="AC37" i="3"/>
  <c r="O52" i="3"/>
  <c r="AM52" i="3"/>
  <c r="BK52" i="3"/>
  <c r="Q53" i="3"/>
  <c r="Q55" i="3" s="1"/>
  <c r="G80" i="3"/>
  <c r="F80" i="3"/>
  <c r="H79" i="3"/>
  <c r="H80" i="3"/>
  <c r="G79" i="3"/>
  <c r="AV79" i="3"/>
  <c r="AI11" i="3"/>
  <c r="BW10" i="3"/>
  <c r="M12" i="3"/>
  <c r="BN12" i="3"/>
  <c r="L12" i="3"/>
  <c r="CC20" i="3"/>
  <c r="E65" i="4" s="1"/>
  <c r="X24" i="3"/>
  <c r="X26" i="3" s="1"/>
  <c r="CB23" i="3"/>
  <c r="BV23" i="3"/>
  <c r="AU24" i="3"/>
  <c r="H25" i="3"/>
  <c r="AU25" i="3"/>
  <c r="CD29" i="3"/>
  <c r="CD30" i="3"/>
  <c r="BZ36" i="3"/>
  <c r="BA37" i="3"/>
  <c r="F22" i="4"/>
  <c r="G53" i="3"/>
  <c r="G54" i="3"/>
  <c r="BR52" i="3"/>
  <c r="M66" i="3"/>
  <c r="BS65" i="3"/>
  <c r="Y67" i="3"/>
  <c r="X67" i="3"/>
  <c r="W67" i="3"/>
  <c r="Z66" i="3"/>
  <c r="W66" i="3"/>
  <c r="Z67" i="3"/>
  <c r="T79" i="3"/>
  <c r="BT78" i="3"/>
  <c r="Q80" i="3"/>
  <c r="T80" i="3"/>
  <c r="R80" i="3"/>
  <c r="S79" i="3"/>
  <c r="S81" i="3" s="1"/>
  <c r="E80" i="3"/>
  <c r="AP93" i="3"/>
  <c r="AO93" i="3"/>
  <c r="AR93" i="3"/>
  <c r="AQ93" i="3"/>
  <c r="AR92" i="3"/>
  <c r="CC31" i="3"/>
  <c r="E74" i="4" s="1"/>
  <c r="U52" i="3"/>
  <c r="AE11" i="3"/>
  <c r="AE13" i="3" s="1"/>
  <c r="BO11" i="3"/>
  <c r="BY10" i="3"/>
  <c r="M11" i="3"/>
  <c r="R11" i="3"/>
  <c r="X11" i="3"/>
  <c r="AC11" i="3"/>
  <c r="AK12" i="3"/>
  <c r="AP12" i="3"/>
  <c r="AC12" i="3"/>
  <c r="AI12" i="3"/>
  <c r="AO12" i="3"/>
  <c r="BH12" i="3"/>
  <c r="BO12" i="3"/>
  <c r="CD3" i="3"/>
  <c r="W11" i="3"/>
  <c r="AQ11" i="3"/>
  <c r="BG11" i="3"/>
  <c r="BG13" i="3" s="1"/>
  <c r="CA10" i="3"/>
  <c r="BU10" i="3"/>
  <c r="E13" i="3"/>
  <c r="H12" i="3"/>
  <c r="N11" i="3"/>
  <c r="AU12" i="3"/>
  <c r="BD12" i="3"/>
  <c r="BJ11" i="3"/>
  <c r="E12" i="3"/>
  <c r="K12" i="3"/>
  <c r="Q12" i="3"/>
  <c r="X12" i="3"/>
  <c r="AD12" i="3"/>
  <c r="AJ12" i="3"/>
  <c r="AQ12" i="3"/>
  <c r="AW12" i="3"/>
  <c r="BC12" i="3"/>
  <c r="BJ12" i="3"/>
  <c r="BP12" i="3"/>
  <c r="O23" i="3"/>
  <c r="AM23" i="3"/>
  <c r="BK23" i="3"/>
  <c r="CD19" i="3"/>
  <c r="F31" i="4" s="1"/>
  <c r="BX23" i="3"/>
  <c r="BR23" i="3"/>
  <c r="BW23" i="3"/>
  <c r="N25" i="3"/>
  <c r="Y24" i="3"/>
  <c r="AL25" i="3"/>
  <c r="AW24" i="3"/>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E38" i="3"/>
  <c r="S38" i="3"/>
  <c r="AC38" i="3"/>
  <c r="AQ38" i="3"/>
  <c r="BA38" i="3"/>
  <c r="BO38" i="3"/>
  <c r="N53" i="3"/>
  <c r="AL53" i="3"/>
  <c r="BJ53" i="3"/>
  <c r="L54" i="3"/>
  <c r="Z54" i="3"/>
  <c r="AJ54" i="3"/>
  <c r="AX54" i="3"/>
  <c r="BH54" i="3"/>
  <c r="O65" i="3"/>
  <c r="AM65" i="3"/>
  <c r="BK65" i="3"/>
  <c r="K67" i="3"/>
  <c r="N67" i="3"/>
  <c r="L66" i="3"/>
  <c r="BG67" i="3"/>
  <c r="BJ67" i="3"/>
  <c r="BH66" i="3"/>
  <c r="Q79" i="3"/>
  <c r="BV78" i="3"/>
  <c r="AC79" i="3"/>
  <c r="AC81" i="3" s="1"/>
  <c r="AF93" i="3"/>
  <c r="AE92" i="3"/>
  <c r="AE93" i="3"/>
  <c r="AD93" i="3"/>
  <c r="AC93" i="3"/>
  <c r="AF92"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AK68" i="3" s="1"/>
  <c r="BR65" i="3"/>
  <c r="BZ65" i="3"/>
  <c r="K66" i="3"/>
  <c r="AW67" i="3"/>
  <c r="AV67" i="3"/>
  <c r="BG66" i="3"/>
  <c r="L67" i="3"/>
  <c r="AX67" i="3"/>
  <c r="BH67" i="3"/>
  <c r="U78" i="3"/>
  <c r="AS78" i="3"/>
  <c r="BQ78" i="3"/>
  <c r="R79" i="3"/>
  <c r="BC80" i="3"/>
  <c r="BB80" i="3"/>
  <c r="BM80" i="3"/>
  <c r="BP80" i="3"/>
  <c r="BA80" i="3"/>
  <c r="BO80" i="3"/>
  <c r="CC87" i="3"/>
  <c r="E4" i="4" s="1"/>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76" i="4" s="1"/>
  <c r="CD62" i="3"/>
  <c r="F37" i="4" s="1"/>
  <c r="CC62" i="3"/>
  <c r="E37" i="4" s="1"/>
  <c r="BT65" i="3"/>
  <c r="X66" i="3"/>
  <c r="CB65" i="3"/>
  <c r="AI67" i="3"/>
  <c r="AL67" i="3"/>
  <c r="AJ66" i="3"/>
  <c r="AJ68" i="3" s="1"/>
  <c r="M67" i="3"/>
  <c r="BI67" i="3"/>
  <c r="AA78" i="3"/>
  <c r="AA80" i="3" s="1"/>
  <c r="AY78" i="3"/>
  <c r="CD72" i="3"/>
  <c r="CC72" i="3"/>
  <c r="E47" i="4" s="1"/>
  <c r="CD75" i="3"/>
  <c r="BR78" i="3"/>
  <c r="E79" i="3"/>
  <c r="I78" i="3"/>
  <c r="BZ78" i="3"/>
  <c r="BA79" i="3"/>
  <c r="BA81" i="3" s="1"/>
  <c r="BW78" i="3"/>
  <c r="AE80" i="3"/>
  <c r="AD80" i="3"/>
  <c r="AO80" i="3"/>
  <c r="AR80" i="3"/>
  <c r="BC79" i="3"/>
  <c r="BD80" i="3"/>
  <c r="O91" i="3"/>
  <c r="AM91" i="3"/>
  <c r="BK91" i="3"/>
  <c r="BK25" i="3" s="1"/>
  <c r="BX104" i="3"/>
  <c r="AO105" i="3"/>
  <c r="AO107" i="3" s="1"/>
  <c r="AX105" i="3"/>
  <c r="BY104" i="3"/>
  <c r="BB144" i="3"/>
  <c r="BZ143" i="3"/>
  <c r="K92" i="3"/>
  <c r="BS91" i="3"/>
  <c r="AQ92" i="3"/>
  <c r="BD93" i="3"/>
  <c r="BC92" i="3"/>
  <c r="BC93" i="3"/>
  <c r="BB93" i="3"/>
  <c r="BN93" i="3"/>
  <c r="BM93" i="3"/>
  <c r="BP93" i="3"/>
  <c r="BM105" i="3"/>
  <c r="CD110" i="3"/>
  <c r="I117" i="3"/>
  <c r="AG117" i="3"/>
  <c r="BE117" i="3"/>
  <c r="BU117" i="3"/>
  <c r="W118" i="3"/>
  <c r="E67" i="3"/>
  <c r="S67" i="3"/>
  <c r="AC67" i="3"/>
  <c r="AQ67" i="3"/>
  <c r="BA67" i="3"/>
  <c r="BO67" i="3"/>
  <c r="U91" i="3"/>
  <c r="AS91" i="3"/>
  <c r="BQ91" i="3"/>
  <c r="BQ93" i="3" s="1"/>
  <c r="CC85" i="3"/>
  <c r="E78" i="4" s="1"/>
  <c r="BU91" i="3"/>
  <c r="AI92" i="3"/>
  <c r="BW91" i="3"/>
  <c r="BO92" i="3"/>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AY93" i="3" s="1"/>
  <c r="CD85" i="3"/>
  <c r="CC89" i="3"/>
  <c r="E21" i="4" s="1"/>
  <c r="AD92" i="3"/>
  <c r="AO92" i="3"/>
  <c r="BZ91" i="3"/>
  <c r="BG92" i="3"/>
  <c r="CA91" i="3"/>
  <c r="H93" i="3"/>
  <c r="G92" i="3"/>
  <c r="G94" i="3" s="1"/>
  <c r="G93" i="3"/>
  <c r="F93" i="3"/>
  <c r="R93" i="3"/>
  <c r="Q93" i="3"/>
  <c r="T93" i="3"/>
  <c r="CD98" i="3"/>
  <c r="Q105" i="3"/>
  <c r="U117" i="3"/>
  <c r="AS117" i="3"/>
  <c r="BQ117" i="3"/>
  <c r="CC114" i="3"/>
  <c r="E13" i="4" s="1"/>
  <c r="M118" i="3"/>
  <c r="N118" i="3"/>
  <c r="Z118" i="3"/>
  <c r="AI119" i="3"/>
  <c r="AL119" i="3"/>
  <c r="AK119" i="3"/>
  <c r="AJ119" i="3"/>
  <c r="AI118" i="3"/>
  <c r="AW119" i="3"/>
  <c r="AV119" i="3"/>
  <c r="AU119" i="3"/>
  <c r="AX119" i="3"/>
  <c r="CD84" i="3"/>
  <c r="E92" i="3"/>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S117" i="3"/>
  <c r="BW117" i="3"/>
  <c r="CA117" i="3"/>
  <c r="G118" i="3"/>
  <c r="BH120" i="3"/>
  <c r="BG119" i="3"/>
  <c r="BJ119" i="3"/>
  <c r="BI119" i="3"/>
  <c r="CC127" i="3"/>
  <c r="E44" i="4" s="1"/>
  <c r="CD140" i="3"/>
  <c r="K144" i="3"/>
  <c r="K146" i="3" s="1"/>
  <c r="BS143" i="3"/>
  <c r="O143" i="3"/>
  <c r="BN144" i="3"/>
  <c r="AC145" i="3"/>
  <c r="L93" i="3"/>
  <c r="Z93" i="3"/>
  <c r="AJ93" i="3"/>
  <c r="AX93" i="3"/>
  <c r="BH93" i="3"/>
  <c r="BS104" i="3"/>
  <c r="BW104" i="3"/>
  <c r="CA104" i="3"/>
  <c r="H106" i="3"/>
  <c r="M106" i="3"/>
  <c r="R106" i="3"/>
  <c r="W106" i="3"/>
  <c r="AF106" i="3"/>
  <c r="AK106" i="3"/>
  <c r="AP106" i="3"/>
  <c r="AU106" i="3"/>
  <c r="BD106" i="3"/>
  <c r="BI106" i="3"/>
  <c r="BN106" i="3"/>
  <c r="AW118" i="3"/>
  <c r="BG118" i="3"/>
  <c r="BG120" i="3" s="1"/>
  <c r="BT117" i="3"/>
  <c r="BX117" i="3"/>
  <c r="CB117" i="3"/>
  <c r="F119" i="3"/>
  <c r="E119" i="3"/>
  <c r="H119" i="3"/>
  <c r="T119" i="3"/>
  <c r="S119" i="3"/>
  <c r="R119" i="3"/>
  <c r="AD119" i="3"/>
  <c r="AC119" i="3"/>
  <c r="AF119" i="3"/>
  <c r="AR119" i="3"/>
  <c r="AQ119" i="3"/>
  <c r="AP119" i="3"/>
  <c r="AE119" i="3"/>
  <c r="BI120" i="3"/>
  <c r="AA130" i="3"/>
  <c r="AY130" i="3"/>
  <c r="CC123" i="3"/>
  <c r="E64" i="4" s="1"/>
  <c r="CD127" i="3"/>
  <c r="F44" i="4" s="1"/>
  <c r="BR130" i="3"/>
  <c r="E131" i="3"/>
  <c r="I130" i="3"/>
  <c r="BW130" i="3"/>
  <c r="I143" i="3"/>
  <c r="AG143" i="3"/>
  <c r="BE143" i="3"/>
  <c r="F144" i="3"/>
  <c r="BR143" i="3"/>
  <c r="AI144" i="3"/>
  <c r="BW143" i="3"/>
  <c r="H105" i="3"/>
  <c r="AF105" i="3"/>
  <c r="BD105" i="3"/>
  <c r="E106" i="3"/>
  <c r="S106" i="3"/>
  <c r="AC106" i="3"/>
  <c r="AQ106" i="3"/>
  <c r="BA106" i="3"/>
  <c r="BO106" i="3"/>
  <c r="BB119" i="3"/>
  <c r="BA119" i="3"/>
  <c r="BD119" i="3"/>
  <c r="BC119" i="3"/>
  <c r="CD123" i="3"/>
  <c r="CC128" i="3"/>
  <c r="E52" i="4" s="1"/>
  <c r="BU130" i="3"/>
  <c r="BV130" i="3"/>
  <c r="AC131" i="3"/>
  <c r="CC141" i="3"/>
  <c r="E19" i="4" s="1"/>
  <c r="AD144" i="3"/>
  <c r="BV143" i="3"/>
  <c r="BG144" i="3"/>
  <c r="BG146" i="3" s="1"/>
  <c r="CA143" i="3"/>
  <c r="H145" i="3"/>
  <c r="G145" i="3"/>
  <c r="F145" i="3"/>
  <c r="R145" i="3"/>
  <c r="Q145" i="3"/>
  <c r="T145" i="3"/>
  <c r="AF145" i="3"/>
  <c r="AE145" i="3"/>
  <c r="AD145" i="3"/>
  <c r="AP145" i="3"/>
  <c r="AO145" i="3"/>
  <c r="AR145" i="3"/>
  <c r="BD145" i="3"/>
  <c r="BC145" i="3"/>
  <c r="BB145" i="3"/>
  <c r="BN145" i="3"/>
  <c r="BM145" i="3"/>
  <c r="BP145" i="3"/>
  <c r="S145" i="3"/>
  <c r="AA163" i="3"/>
  <c r="CD149" i="3"/>
  <c r="AY163" i="3"/>
  <c r="CE159" i="3"/>
  <c r="BN119" i="3"/>
  <c r="BT130" i="3"/>
  <c r="BX130" i="3"/>
  <c r="CB130" i="3"/>
  <c r="E132" i="3"/>
  <c r="N132" i="3"/>
  <c r="S132" i="3"/>
  <c r="X132" i="3"/>
  <c r="AC132" i="3"/>
  <c r="AL132" i="3"/>
  <c r="AQ132" i="3"/>
  <c r="AV132" i="3"/>
  <c r="BA132" i="3"/>
  <c r="BJ132" i="3"/>
  <c r="BO132" i="3"/>
  <c r="AD133" i="3"/>
  <c r="BB133" i="3"/>
  <c r="CD136" i="3"/>
  <c r="BU143" i="3"/>
  <c r="BY143" i="3"/>
  <c r="K145" i="3"/>
  <c r="Y145" i="3"/>
  <c r="AI145" i="3"/>
  <c r="BG145" i="3"/>
  <c r="CC157" i="3"/>
  <c r="BR163" i="3"/>
  <c r="E164" i="3"/>
  <c r="I163" i="3"/>
  <c r="BW163" i="3"/>
  <c r="BO119" i="3"/>
  <c r="F132" i="3"/>
  <c r="K132" i="3"/>
  <c r="T132" i="3"/>
  <c r="Y132" i="3"/>
  <c r="AD132" i="3"/>
  <c r="AI132" i="3"/>
  <c r="AR132" i="3"/>
  <c r="AW132" i="3"/>
  <c r="BB132" i="3"/>
  <c r="BG132" i="3"/>
  <c r="BP132" i="3"/>
  <c r="N144" i="3"/>
  <c r="AL144" i="3"/>
  <c r="BJ144" i="3"/>
  <c r="L145" i="3"/>
  <c r="Z145" i="3"/>
  <c r="AJ145" i="3"/>
  <c r="AX145" i="3"/>
  <c r="BH145" i="3"/>
  <c r="O163" i="3"/>
  <c r="AM163" i="3"/>
  <c r="BK163" i="3"/>
  <c r="CC153" i="3"/>
  <c r="E34" i="4" s="1"/>
  <c r="CC160" i="3"/>
  <c r="E30" i="4" s="1"/>
  <c r="BV163" i="3"/>
  <c r="AC164" i="3"/>
  <c r="CA163" i="3"/>
  <c r="BO164" i="3"/>
  <c r="BP119" i="3"/>
  <c r="G132" i="3"/>
  <c r="L132" i="3"/>
  <c r="Q132" i="3"/>
  <c r="Z132" i="3"/>
  <c r="AE132" i="3"/>
  <c r="AJ132" i="3"/>
  <c r="AO132" i="3"/>
  <c r="AX132" i="3"/>
  <c r="BC132" i="3"/>
  <c r="BH132" i="3"/>
  <c r="BM132" i="3"/>
  <c r="M145" i="3"/>
  <c r="W145" i="3"/>
  <c r="AK145" i="3"/>
  <c r="AU145" i="3"/>
  <c r="BI145" i="3"/>
  <c r="U163" i="3"/>
  <c r="AS163" i="3"/>
  <c r="BQ163" i="3"/>
  <c r="CD153" i="3"/>
  <c r="CC156" i="3"/>
  <c r="CD160" i="3"/>
  <c r="BY163" i="3"/>
  <c r="BZ163" i="3"/>
  <c r="BA164" i="3"/>
  <c r="BA107" i="3" s="1"/>
  <c r="BT163" i="3"/>
  <c r="BX163" i="3"/>
  <c r="AR165" i="3"/>
  <c r="AQ165" i="3"/>
  <c r="BB165" i="3"/>
  <c r="BA165" i="3"/>
  <c r="BP165" i="3"/>
  <c r="BO165" i="3"/>
  <c r="E165" i="3"/>
  <c r="N165" i="3"/>
  <c r="S165" i="3"/>
  <c r="X165" i="3"/>
  <c r="AC165" i="3"/>
  <c r="AL165" i="3"/>
  <c r="BC165" i="3"/>
  <c r="BM165" i="3"/>
  <c r="F165" i="3"/>
  <c r="K165" i="3"/>
  <c r="T165" i="3"/>
  <c r="AD165" i="3"/>
  <c r="AI165" i="3"/>
  <c r="AU165" i="3"/>
  <c r="BD165" i="3"/>
  <c r="BN165" i="3"/>
  <c r="AW165" i="3"/>
  <c r="AV165" i="3"/>
  <c r="BG165" i="3"/>
  <c r="BJ165" i="3"/>
  <c r="G165" i="3"/>
  <c r="L165" i="3"/>
  <c r="Q165" i="3"/>
  <c r="Z165" i="3"/>
  <c r="AE165" i="3"/>
  <c r="AJ165" i="3"/>
  <c r="AO165" i="3"/>
  <c r="AX165" i="3"/>
  <c r="BH165" i="3"/>
  <c r="T166" i="3" l="1"/>
  <c r="N13" i="3"/>
  <c r="G55" i="4"/>
  <c r="F13" i="3"/>
  <c r="CE21" i="3"/>
  <c r="CE49" i="3"/>
  <c r="CE46" i="3"/>
  <c r="BH26" i="3"/>
  <c r="BI39" i="3"/>
  <c r="AU68" i="3"/>
  <c r="AP26" i="3"/>
  <c r="AP39" i="3"/>
  <c r="BE106" i="3"/>
  <c r="CE152" i="3"/>
  <c r="G57" i="4"/>
  <c r="H57" i="4" s="1"/>
  <c r="CE151" i="3"/>
  <c r="CE88" i="3"/>
  <c r="E81" i="3"/>
  <c r="G2" i="4"/>
  <c r="H2" i="4" s="1"/>
  <c r="BO13" i="3"/>
  <c r="BP133" i="3"/>
  <c r="BQ132" i="3"/>
  <c r="BO133" i="3"/>
  <c r="BN133" i="3"/>
  <c r="BM133" i="3"/>
  <c r="BN39" i="3"/>
  <c r="BP26" i="3"/>
  <c r="BN26" i="3"/>
  <c r="BO81" i="3"/>
  <c r="BM120" i="3"/>
  <c r="BK165" i="3"/>
  <c r="BI81" i="3"/>
  <c r="BE119" i="3"/>
  <c r="CE76" i="3"/>
  <c r="AY80" i="3"/>
  <c r="AM67" i="3"/>
  <c r="AC26" i="3"/>
  <c r="AJ146" i="3"/>
  <c r="AO55" i="3"/>
  <c r="AQ26" i="3"/>
  <c r="AQ107" i="3"/>
  <c r="AQ39" i="3"/>
  <c r="BD81" i="3"/>
  <c r="BK80" i="3"/>
  <c r="BC81" i="3"/>
  <c r="U54" i="3"/>
  <c r="S39" i="3"/>
  <c r="AM145" i="3"/>
  <c r="AK13" i="3"/>
  <c r="AJ94" i="3"/>
  <c r="AI68" i="3"/>
  <c r="AQ120" i="3"/>
  <c r="AV120" i="3"/>
  <c r="AX26" i="3"/>
  <c r="BE67" i="3"/>
  <c r="CE100" i="3"/>
  <c r="CE33" i="3"/>
  <c r="I38" i="3"/>
  <c r="AW68" i="3"/>
  <c r="AD94" i="3"/>
  <c r="F146" i="3"/>
  <c r="U119" i="3"/>
  <c r="AM93" i="3"/>
  <c r="CE101" i="3"/>
  <c r="Q166" i="3"/>
  <c r="S68" i="3"/>
  <c r="AP166" i="3"/>
  <c r="BB94" i="3"/>
  <c r="AG106" i="3"/>
  <c r="AR81" i="3"/>
  <c r="AD81" i="3"/>
  <c r="BH55" i="3"/>
  <c r="BA120" i="3"/>
  <c r="BB120" i="3"/>
  <c r="BE145" i="3"/>
  <c r="BC166" i="3"/>
  <c r="AY25" i="3"/>
  <c r="AX68" i="3"/>
  <c r="AR107" i="3"/>
  <c r="AP146" i="3"/>
  <c r="AO146" i="3"/>
  <c r="AR133" i="3"/>
  <c r="AJ55" i="3"/>
  <c r="AJ26" i="3"/>
  <c r="AM25" i="3"/>
  <c r="AI26" i="3"/>
  <c r="AK26" i="3"/>
  <c r="AL26" i="3"/>
  <c r="AM12" i="3"/>
  <c r="AI13" i="3"/>
  <c r="AL13" i="3"/>
  <c r="AJ13" i="3"/>
  <c r="AM80" i="3"/>
  <c r="AK81" i="3"/>
  <c r="AJ133" i="3"/>
  <c r="CE99" i="3"/>
  <c r="CE126" i="3"/>
  <c r="G11" i="4"/>
  <c r="H11" i="4" s="1"/>
  <c r="O38" i="3"/>
  <c r="AC166" i="3"/>
  <c r="I12" i="3"/>
  <c r="CE47" i="3"/>
  <c r="Y13" i="3"/>
  <c r="AG145" i="3"/>
  <c r="CE155" i="3"/>
  <c r="CE139" i="3"/>
  <c r="M120" i="3"/>
  <c r="W13" i="3"/>
  <c r="M13" i="3"/>
  <c r="F14" i="4"/>
  <c r="K39" i="3"/>
  <c r="AA145" i="3"/>
  <c r="AE81" i="3"/>
  <c r="F120" i="3"/>
  <c r="AD107" i="3"/>
  <c r="E55" i="3"/>
  <c r="G50" i="4"/>
  <c r="H50" i="4" s="1"/>
  <c r="G146" i="3"/>
  <c r="H55" i="4"/>
  <c r="CE8" i="3"/>
  <c r="N39" i="3"/>
  <c r="AG38" i="3"/>
  <c r="AF166" i="3"/>
  <c r="G39" i="3"/>
  <c r="F166" i="3"/>
  <c r="AE39" i="3"/>
  <c r="AC39" i="3"/>
  <c r="AD39" i="3"/>
  <c r="AG93" i="3"/>
  <c r="AF94" i="3"/>
  <c r="AE94" i="3"/>
  <c r="CE45" i="3"/>
  <c r="AC107" i="3"/>
  <c r="G35" i="4"/>
  <c r="H35" i="4" s="1"/>
  <c r="AA54" i="3"/>
  <c r="W81" i="3"/>
  <c r="Z81" i="3"/>
  <c r="X81" i="3"/>
  <c r="Y26" i="3"/>
  <c r="W26" i="3"/>
  <c r="Q26" i="3"/>
  <c r="R26" i="3"/>
  <c r="U25" i="3"/>
  <c r="T26" i="3"/>
  <c r="S26" i="3"/>
  <c r="Q13" i="3"/>
  <c r="U93" i="3"/>
  <c r="U38" i="3"/>
  <c r="Q39" i="3"/>
  <c r="R55" i="3"/>
  <c r="M166" i="3"/>
  <c r="M55" i="3"/>
  <c r="O67" i="3"/>
  <c r="K68" i="3"/>
  <c r="O132" i="3"/>
  <c r="K107" i="3"/>
  <c r="O25" i="3"/>
  <c r="L26" i="3"/>
  <c r="K26" i="3"/>
  <c r="N26" i="3"/>
  <c r="M26" i="3"/>
  <c r="O145" i="3"/>
  <c r="G16" i="4"/>
  <c r="H16" i="4" s="1"/>
  <c r="E120" i="3"/>
  <c r="F107" i="3"/>
  <c r="I106" i="3"/>
  <c r="E107" i="3"/>
  <c r="F55" i="3"/>
  <c r="H166" i="3"/>
  <c r="E146" i="3"/>
  <c r="F26" i="3"/>
  <c r="BR24" i="3"/>
  <c r="E26" i="3"/>
  <c r="BP166" i="3"/>
  <c r="BB146" i="3"/>
  <c r="BK132" i="3"/>
  <c r="BO120" i="3"/>
  <c r="BQ106" i="3"/>
  <c r="BK106" i="3"/>
  <c r="BJ120" i="3"/>
  <c r="BE165" i="3"/>
  <c r="BC107" i="3"/>
  <c r="AV107" i="3"/>
  <c r="BA133" i="3"/>
  <c r="BE93" i="3"/>
  <c r="BD133" i="3"/>
  <c r="BC133" i="3"/>
  <c r="AY145" i="3"/>
  <c r="AW146" i="3"/>
  <c r="AX146" i="3"/>
  <c r="AU146" i="3"/>
  <c r="BP120" i="3"/>
  <c r="BQ119" i="3"/>
  <c r="BN120" i="3"/>
  <c r="AX81" i="3"/>
  <c r="BM26" i="3"/>
  <c r="BQ66" i="3"/>
  <c r="BK67" i="3"/>
  <c r="BI146" i="3"/>
  <c r="BH146" i="3"/>
  <c r="BC120" i="3"/>
  <c r="AU81" i="3"/>
  <c r="AW81" i="3"/>
  <c r="AV81" i="3"/>
  <c r="BO94" i="3"/>
  <c r="BA68" i="3"/>
  <c r="BD68" i="3"/>
  <c r="BB39" i="3"/>
  <c r="BI133" i="3"/>
  <c r="BH39" i="3"/>
  <c r="BG94" i="3"/>
  <c r="BJ94" i="3"/>
  <c r="BQ25" i="3"/>
  <c r="BO68" i="3"/>
  <c r="BN68" i="3"/>
  <c r="BI94" i="3"/>
  <c r="BE25" i="3"/>
  <c r="AW39" i="3"/>
  <c r="AX39" i="3"/>
  <c r="AV39" i="3"/>
  <c r="BK54" i="3"/>
  <c r="BE80" i="3"/>
  <c r="AU107" i="3"/>
  <c r="AS164" i="3"/>
  <c r="BS164" i="3"/>
  <c r="AO166" i="3"/>
  <c r="AE146" i="3"/>
  <c r="S146" i="3"/>
  <c r="T146" i="3"/>
  <c r="AO133" i="3"/>
  <c r="AE166" i="3"/>
  <c r="AG165" i="3"/>
  <c r="I132" i="3"/>
  <c r="AO120" i="3"/>
  <c r="Z120" i="3"/>
  <c r="G133" i="3"/>
  <c r="AC146" i="3"/>
  <c r="AA165" i="3"/>
  <c r="Y94" i="3"/>
  <c r="I93" i="3"/>
  <c r="G107" i="3"/>
  <c r="AP107" i="3"/>
  <c r="AF81" i="3"/>
  <c r="Z146" i="3"/>
  <c r="T81" i="3"/>
  <c r="Q94" i="3"/>
  <c r="S94" i="3"/>
  <c r="I80" i="3"/>
  <c r="AO94" i="3"/>
  <c r="U165" i="3"/>
  <c r="AP94" i="3"/>
  <c r="AR94" i="3"/>
  <c r="H81" i="3"/>
  <c r="F81" i="3"/>
  <c r="I66" i="3"/>
  <c r="I68" i="3" s="1"/>
  <c r="AS165" i="3"/>
  <c r="AR55" i="3"/>
  <c r="AQ166" i="3"/>
  <c r="W133" i="3"/>
  <c r="L55" i="3"/>
  <c r="N68" i="3"/>
  <c r="AG80" i="3"/>
  <c r="AR146" i="3"/>
  <c r="AS38" i="3"/>
  <c r="AQ146" i="3"/>
  <c r="S120" i="3"/>
  <c r="I54" i="3"/>
  <c r="AM106" i="3"/>
  <c r="AI107" i="3"/>
  <c r="F39" i="3"/>
  <c r="R107" i="3"/>
  <c r="AQ133" i="3"/>
  <c r="AP133" i="3"/>
  <c r="W39" i="3"/>
  <c r="T133" i="3"/>
  <c r="I25" i="3"/>
  <c r="AS119" i="3"/>
  <c r="AP120" i="3"/>
  <c r="AR120" i="3"/>
  <c r="AG67" i="3"/>
  <c r="H26" i="3"/>
  <c r="G62" i="4"/>
  <c r="H62" i="4" s="1"/>
  <c r="G80" i="4"/>
  <c r="H80" i="4" s="1"/>
  <c r="G42" i="4"/>
  <c r="H42" i="4" s="1"/>
  <c r="G10" i="4"/>
  <c r="H10" i="4" s="1"/>
  <c r="BP55" i="3"/>
  <c r="BP94" i="3"/>
  <c r="BN94" i="3"/>
  <c r="BM81" i="3"/>
  <c r="BQ145" i="3"/>
  <c r="BQ165" i="3"/>
  <c r="BQ12" i="3"/>
  <c r="CB24" i="3"/>
  <c r="BI166" i="3"/>
  <c r="BH68" i="3"/>
  <c r="BJ68" i="3"/>
  <c r="BH13" i="3"/>
  <c r="BK119" i="3"/>
  <c r="BK38" i="3"/>
  <c r="BH133" i="3"/>
  <c r="BC13" i="3"/>
  <c r="BB13" i="3"/>
  <c r="BD26" i="3"/>
  <c r="BB166" i="3"/>
  <c r="BE38" i="3"/>
  <c r="CE61" i="3"/>
  <c r="BD39" i="3"/>
  <c r="BB68" i="3"/>
  <c r="BC39" i="3"/>
  <c r="BE54" i="3"/>
  <c r="AV13" i="3"/>
  <c r="AW26" i="3"/>
  <c r="AV26" i="3"/>
  <c r="AX55" i="3"/>
  <c r="AW94" i="3"/>
  <c r="AY165" i="3"/>
  <c r="AW166" i="3"/>
  <c r="AX166" i="3"/>
  <c r="G51" i="4"/>
  <c r="H51" i="4" s="1"/>
  <c r="AS145" i="3"/>
  <c r="AO39" i="3"/>
  <c r="AS80" i="3"/>
  <c r="BX79" i="3"/>
  <c r="AP13" i="3"/>
  <c r="BX11" i="3"/>
  <c r="AR13" i="3"/>
  <c r="AR26" i="3"/>
  <c r="AR166" i="3"/>
  <c r="AP55" i="3"/>
  <c r="AQ94" i="3"/>
  <c r="AS93" i="3"/>
  <c r="AK120" i="3"/>
  <c r="AJ120" i="3"/>
  <c r="AI55" i="3"/>
  <c r="AL166" i="3"/>
  <c r="AI166" i="3"/>
  <c r="AK107" i="3"/>
  <c r="AM38" i="3"/>
  <c r="G73" i="4"/>
  <c r="H73" i="4" s="1"/>
  <c r="AM132" i="3"/>
  <c r="AL133" i="3"/>
  <c r="AJ81" i="3"/>
  <c r="AG54" i="3"/>
  <c r="AE133" i="3"/>
  <c r="AC13" i="3"/>
  <c r="AG119" i="3"/>
  <c r="AG105" i="3"/>
  <c r="G60" i="4"/>
  <c r="H60" i="4" s="1"/>
  <c r="G22" i="4"/>
  <c r="H22" i="4" s="1"/>
  <c r="G18" i="4"/>
  <c r="H18" i="4" s="1"/>
  <c r="G15" i="4"/>
  <c r="H15" i="4" s="1"/>
  <c r="G20" i="4"/>
  <c r="H20" i="4" s="1"/>
  <c r="Z39" i="3"/>
  <c r="AA12" i="3"/>
  <c r="Y39" i="3"/>
  <c r="X39" i="3"/>
  <c r="Y55" i="3"/>
  <c r="Z55" i="3"/>
  <c r="Z26" i="3"/>
  <c r="AA25" i="3"/>
  <c r="W120" i="3"/>
  <c r="Y120" i="3"/>
  <c r="W68" i="3"/>
  <c r="Z68" i="3"/>
  <c r="Y166" i="3"/>
  <c r="Z94" i="3"/>
  <c r="BU92" i="3"/>
  <c r="X94" i="3"/>
  <c r="Q81" i="3"/>
  <c r="T68" i="3"/>
  <c r="CE60" i="3"/>
  <c r="G71" i="4"/>
  <c r="H71" i="4" s="1"/>
  <c r="BT144" i="3"/>
  <c r="U131" i="3"/>
  <c r="R13" i="3"/>
  <c r="S13" i="3"/>
  <c r="BT118" i="3"/>
  <c r="T120" i="3"/>
  <c r="R120" i="3"/>
  <c r="G43" i="4"/>
  <c r="H43" i="4" s="1"/>
  <c r="O106" i="3"/>
  <c r="N107" i="3"/>
  <c r="M133" i="3"/>
  <c r="L107" i="3"/>
  <c r="O12" i="3"/>
  <c r="K94" i="3"/>
  <c r="M94" i="3"/>
  <c r="CE138" i="3"/>
  <c r="L166" i="3"/>
  <c r="CE18" i="3"/>
  <c r="G27" i="4"/>
  <c r="H27" i="4" s="1"/>
  <c r="G12" i="4"/>
  <c r="H12" i="4" s="1"/>
  <c r="K55" i="3"/>
  <c r="H94" i="3"/>
  <c r="F68" i="3"/>
  <c r="E68" i="3"/>
  <c r="H13" i="3"/>
  <c r="G28" i="4"/>
  <c r="H28" i="4" s="1"/>
  <c r="G26" i="4"/>
  <c r="H26" i="4" s="1"/>
  <c r="I11" i="3"/>
  <c r="BR11" i="3"/>
  <c r="CE50" i="3"/>
  <c r="AS53" i="3"/>
  <c r="G29" i="4"/>
  <c r="H29" i="4" s="1"/>
  <c r="CE63" i="3"/>
  <c r="G17" i="4"/>
  <c r="H17" i="4" s="1"/>
  <c r="CE102" i="3"/>
  <c r="AA131" i="3"/>
  <c r="CE128" i="3"/>
  <c r="BW131" i="3"/>
  <c r="BZ144" i="3"/>
  <c r="BR144" i="3"/>
  <c r="BV144" i="3"/>
  <c r="CE158" i="3"/>
  <c r="BQ164" i="3"/>
  <c r="CE154" i="3"/>
  <c r="BT37" i="3"/>
  <c r="CE7" i="3"/>
  <c r="G38" i="4"/>
  <c r="H38" i="4" s="1"/>
  <c r="AS37" i="3"/>
  <c r="BA13" i="3"/>
  <c r="CE74" i="3"/>
  <c r="BI13" i="3"/>
  <c r="BE12" i="3"/>
  <c r="CB66" i="3"/>
  <c r="BJ13" i="3"/>
  <c r="BK12" i="3"/>
  <c r="BP39" i="3"/>
  <c r="BN55" i="3"/>
  <c r="CE86" i="3"/>
  <c r="BX118" i="3"/>
  <c r="BB55" i="3"/>
  <c r="G40" i="4"/>
  <c r="H40" i="4" s="1"/>
  <c r="BO39" i="3"/>
  <c r="AO81" i="3"/>
  <c r="BQ38" i="3"/>
  <c r="AY12" i="3"/>
  <c r="AP81" i="3"/>
  <c r="BM55" i="3"/>
  <c r="AU13" i="3"/>
  <c r="BO55" i="3"/>
  <c r="BQ54" i="3"/>
  <c r="AX13" i="3"/>
  <c r="AW13" i="3"/>
  <c r="BC26" i="3"/>
  <c r="G56" i="4"/>
  <c r="H56" i="4" s="1"/>
  <c r="BE144" i="3"/>
  <c r="BX144" i="3"/>
  <c r="AU120" i="3"/>
  <c r="AV68" i="3"/>
  <c r="AY144" i="3"/>
  <c r="BA26" i="3"/>
  <c r="BB26" i="3"/>
  <c r="BH81" i="3"/>
  <c r="AY67" i="3"/>
  <c r="BG81" i="3"/>
  <c r="BQ170" i="3"/>
  <c r="BQ171" i="3" s="1"/>
  <c r="AY119" i="3"/>
  <c r="BC94" i="3"/>
  <c r="AX94" i="3"/>
  <c r="BJ81" i="3"/>
  <c r="I144" i="3"/>
  <c r="BW164" i="3"/>
  <c r="BR145" i="3"/>
  <c r="BT131" i="3"/>
  <c r="I118" i="3"/>
  <c r="W166" i="3"/>
  <c r="M146" i="3"/>
  <c r="L146" i="3"/>
  <c r="N146" i="3"/>
  <c r="H133" i="3"/>
  <c r="BR118" i="3"/>
  <c r="AA92" i="3"/>
  <c r="AM53" i="3"/>
  <c r="U66" i="3"/>
  <c r="W107" i="3"/>
  <c r="Y107" i="3"/>
  <c r="AL94" i="3"/>
  <c r="T94" i="3"/>
  <c r="AK133" i="3"/>
  <c r="R166" i="3"/>
  <c r="AK94" i="3"/>
  <c r="X107" i="3"/>
  <c r="Z107" i="3"/>
  <c r="AF55" i="3"/>
  <c r="CE20" i="3"/>
  <c r="N94" i="3"/>
  <c r="R133" i="3"/>
  <c r="AE68" i="3"/>
  <c r="BV24" i="3"/>
  <c r="BU37" i="3"/>
  <c r="AF68" i="3"/>
  <c r="AD55" i="3"/>
  <c r="O165" i="3"/>
  <c r="AG24" i="3"/>
  <c r="L94" i="3"/>
  <c r="AC68" i="3"/>
  <c r="AM37" i="3"/>
  <c r="AJ107" i="3"/>
  <c r="BM68" i="3"/>
  <c r="BQ67" i="3"/>
  <c r="G14" i="4"/>
  <c r="H14" i="4" s="1"/>
  <c r="BQ24" i="3"/>
  <c r="BO26" i="3"/>
  <c r="BN166" i="3"/>
  <c r="BM13" i="3"/>
  <c r="BO166" i="3"/>
  <c r="CB164" i="3"/>
  <c r="BN146" i="3"/>
  <c r="BQ131" i="3"/>
  <c r="CB131" i="3"/>
  <c r="BO146" i="3"/>
  <c r="BN81" i="3"/>
  <c r="CB118" i="3"/>
  <c r="BQ80" i="3"/>
  <c r="BQ118" i="3"/>
  <c r="CB79" i="3"/>
  <c r="BQ79" i="3"/>
  <c r="CE34" i="3"/>
  <c r="BQ37" i="3"/>
  <c r="CB37" i="3"/>
  <c r="BM39" i="3"/>
  <c r="BQ92" i="3"/>
  <c r="BP107" i="3"/>
  <c r="BO107" i="3"/>
  <c r="BN107" i="3"/>
  <c r="BM107" i="3"/>
  <c r="BH166" i="3"/>
  <c r="BG166" i="3"/>
  <c r="CA164" i="3"/>
  <c r="BK164" i="3"/>
  <c r="BI68" i="3"/>
  <c r="BJ146" i="3"/>
  <c r="BG68" i="3"/>
  <c r="BI26" i="3"/>
  <c r="BK93" i="3"/>
  <c r="BG26" i="3"/>
  <c r="BI55" i="3"/>
  <c r="BG55" i="3"/>
  <c r="CA53" i="3"/>
  <c r="BJ55" i="3"/>
  <c r="BG107" i="3"/>
  <c r="BE105" i="3"/>
  <c r="BK105" i="3"/>
  <c r="BD146" i="3"/>
  <c r="BZ24" i="3"/>
  <c r="BC146" i="3"/>
  <c r="BE24" i="3"/>
  <c r="BA146" i="3"/>
  <c r="BA166" i="3"/>
  <c r="BD107" i="3"/>
  <c r="BD166" i="3"/>
  <c r="CA131" i="3"/>
  <c r="BK131" i="3"/>
  <c r="BG133" i="3"/>
  <c r="BG39" i="3"/>
  <c r="BJ133" i="3"/>
  <c r="BJ39" i="3"/>
  <c r="BK170" i="3"/>
  <c r="BK171" i="3" s="1"/>
  <c r="BK37" i="3"/>
  <c r="CA37" i="3"/>
  <c r="BD94" i="3"/>
  <c r="BA94" i="3"/>
  <c r="BD55" i="3"/>
  <c r="BC55" i="3"/>
  <c r="CE112" i="3"/>
  <c r="BA55" i="3"/>
  <c r="BE53" i="3"/>
  <c r="BZ53" i="3"/>
  <c r="BA39" i="3"/>
  <c r="BZ66" i="3"/>
  <c r="BE66" i="3"/>
  <c r="BC68" i="3"/>
  <c r="BZ11" i="3"/>
  <c r="BE11" i="3"/>
  <c r="BE170" i="3"/>
  <c r="BE171"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6" i="3"/>
  <c r="AY164" i="3"/>
  <c r="AV166" i="3"/>
  <c r="BY164" i="3"/>
  <c r="AY132" i="3"/>
  <c r="AX133" i="3"/>
  <c r="AY131" i="3"/>
  <c r="BY131" i="3"/>
  <c r="AU133" i="3"/>
  <c r="AS144" i="3"/>
  <c r="AR39" i="3"/>
  <c r="BX37" i="3"/>
  <c r="CE71" i="3"/>
  <c r="AS79" i="3"/>
  <c r="AQ81" i="3"/>
  <c r="AS106" i="3"/>
  <c r="AS118" i="3"/>
  <c r="AO13" i="3"/>
  <c r="G23" i="4"/>
  <c r="H23" i="4" s="1"/>
  <c r="AS12" i="3"/>
  <c r="AS11" i="3"/>
  <c r="AS13" i="3" s="1"/>
  <c r="AQ13" i="3"/>
  <c r="AS25" i="3"/>
  <c r="BX131" i="3"/>
  <c r="AS131" i="3"/>
  <c r="AO26" i="3"/>
  <c r="BX24" i="3"/>
  <c r="AS24" i="3"/>
  <c r="AS54" i="3"/>
  <c r="BX164" i="3"/>
  <c r="G54" i="4"/>
  <c r="H54" i="4" s="1"/>
  <c r="BX53" i="3"/>
  <c r="AQ55" i="3"/>
  <c r="AR68" i="3"/>
  <c r="AS67" i="3"/>
  <c r="AO68" i="3"/>
  <c r="AP68" i="3"/>
  <c r="AQ68" i="3"/>
  <c r="AS170" i="3"/>
  <c r="AS171" i="3" s="1"/>
  <c r="BX66" i="3"/>
  <c r="AS66" i="3"/>
  <c r="AL120" i="3"/>
  <c r="AM119" i="3"/>
  <c r="AI120" i="3"/>
  <c r="AK55" i="3"/>
  <c r="AM54" i="3"/>
  <c r="AI94" i="3"/>
  <c r="BW53" i="3"/>
  <c r="AL55" i="3"/>
  <c r="BW24" i="3"/>
  <c r="AM165" i="3"/>
  <c r="AJ166" i="3"/>
  <c r="AM24" i="3"/>
  <c r="AM164" i="3"/>
  <c r="BW105" i="3"/>
  <c r="AL39" i="3"/>
  <c r="AM105" i="3"/>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70" i="3"/>
  <c r="AG171" i="3" s="1"/>
  <c r="G65" i="4"/>
  <c r="H65" i="4" s="1"/>
  <c r="G75" i="4"/>
  <c r="H75" i="4" s="1"/>
  <c r="AA38" i="3"/>
  <c r="X13" i="3"/>
  <c r="AA37" i="3"/>
  <c r="AA79" i="3"/>
  <c r="BU79" i="3"/>
  <c r="Y81" i="3"/>
  <c r="AA144" i="3"/>
  <c r="W146" i="3"/>
  <c r="BU144" i="3"/>
  <c r="AA53" i="3"/>
  <c r="BU53" i="3"/>
  <c r="AA132" i="3"/>
  <c r="W55" i="3"/>
  <c r="X133" i="3"/>
  <c r="X55" i="3"/>
  <c r="BU131" i="3"/>
  <c r="Y133" i="3"/>
  <c r="X120" i="3"/>
  <c r="CE16" i="3"/>
  <c r="G36" i="4"/>
  <c r="H36" i="4" s="1"/>
  <c r="AA24" i="3"/>
  <c r="BU24" i="3"/>
  <c r="CE114" i="3"/>
  <c r="AA106" i="3"/>
  <c r="BU105" i="3"/>
  <c r="AA67" i="3"/>
  <c r="AA105" i="3"/>
  <c r="X68" i="3"/>
  <c r="CE150" i="3"/>
  <c r="Z166" i="3"/>
  <c r="AA164" i="3"/>
  <c r="AA93" i="3"/>
  <c r="BU164" i="3"/>
  <c r="X166" i="3"/>
  <c r="W94" i="3"/>
  <c r="CE87" i="3"/>
  <c r="G69" i="4"/>
  <c r="H69" i="4" s="1"/>
  <c r="G70" i="4"/>
  <c r="H70" i="4" s="1"/>
  <c r="G66" i="4"/>
  <c r="H66" i="4" s="1"/>
  <c r="BT92" i="3"/>
  <c r="U92" i="3"/>
  <c r="R94" i="3"/>
  <c r="R81" i="3"/>
  <c r="CD91" i="3"/>
  <c r="U80" i="3"/>
  <c r="S107" i="3"/>
  <c r="CC23" i="3"/>
  <c r="T107" i="3"/>
  <c r="U106" i="3"/>
  <c r="Q107" i="3"/>
  <c r="CE97" i="3"/>
  <c r="G79" i="4"/>
  <c r="H79" i="4" s="1"/>
  <c r="S166" i="3"/>
  <c r="BT164" i="3"/>
  <c r="U164" i="3"/>
  <c r="R68" i="3"/>
  <c r="U67" i="3"/>
  <c r="Q68" i="3"/>
  <c r="BT66" i="3"/>
  <c r="S55" i="3"/>
  <c r="CE42" i="3"/>
  <c r="CD52" i="3"/>
  <c r="Q146" i="3"/>
  <c r="U145" i="3"/>
  <c r="U144" i="3"/>
  <c r="CE137" i="3"/>
  <c r="R146" i="3"/>
  <c r="G58" i="4"/>
  <c r="H58" i="4" s="1"/>
  <c r="CE124" i="3"/>
  <c r="Q133" i="3"/>
  <c r="CE125" i="3"/>
  <c r="G63" i="4"/>
  <c r="H63" i="4" s="1"/>
  <c r="U12" i="3"/>
  <c r="CE5" i="3"/>
  <c r="Q120" i="3"/>
  <c r="U37" i="3"/>
  <c r="U118" i="3"/>
  <c r="U170" i="3"/>
  <c r="U171" i="3" s="1"/>
  <c r="M107" i="3"/>
  <c r="N133" i="3"/>
  <c r="G59" i="4"/>
  <c r="H59" i="4" s="1"/>
  <c r="G81" i="4"/>
  <c r="H81" i="4" s="1"/>
  <c r="G19" i="4"/>
  <c r="H19" i="4" s="1"/>
  <c r="G67" i="4"/>
  <c r="H67" i="4" s="1"/>
  <c r="G21" i="4"/>
  <c r="H21" i="4" s="1"/>
  <c r="O131" i="3"/>
  <c r="K133" i="3"/>
  <c r="BS131" i="3"/>
  <c r="O93" i="3"/>
  <c r="CC91" i="3"/>
  <c r="L13" i="3"/>
  <c r="K13" i="3"/>
  <c r="CE4" i="3"/>
  <c r="N120" i="3"/>
  <c r="O119" i="3"/>
  <c r="K120" i="3"/>
  <c r="L120" i="3"/>
  <c r="K166" i="3"/>
  <c r="O37" i="3"/>
  <c r="M39" i="3"/>
  <c r="N166" i="3"/>
  <c r="CC36" i="3"/>
  <c r="BS37" i="3"/>
  <c r="O164" i="3"/>
  <c r="L81" i="3"/>
  <c r="CD23" i="3"/>
  <c r="BS24" i="3"/>
  <c r="O80" i="3"/>
  <c r="K81" i="3"/>
  <c r="O24" i="3"/>
  <c r="M81" i="3"/>
  <c r="N81" i="3"/>
  <c r="G76" i="4"/>
  <c r="H76" i="4" s="1"/>
  <c r="M68" i="3"/>
  <c r="L68" i="3"/>
  <c r="BS53" i="3"/>
  <c r="O53" i="3"/>
  <c r="O54" i="3"/>
  <c r="G61" i="4"/>
  <c r="H61" i="4" s="1"/>
  <c r="N55" i="3"/>
  <c r="I170" i="3"/>
  <c r="I171" i="3" s="1"/>
  <c r="CD163" i="3"/>
  <c r="I165" i="3"/>
  <c r="F46" i="4"/>
  <c r="G46" i="4" s="1"/>
  <c r="H46" i="4" s="1"/>
  <c r="CE136" i="3"/>
  <c r="F64" i="4"/>
  <c r="G64" i="4" s="1"/>
  <c r="H64" i="4" s="1"/>
  <c r="CE123" i="3"/>
  <c r="BV79" i="3"/>
  <c r="AG79" i="3"/>
  <c r="F30" i="4"/>
  <c r="G30" i="4" s="1"/>
  <c r="H30" i="4" s="1"/>
  <c r="CE160" i="3"/>
  <c r="AG144" i="3"/>
  <c r="CC130" i="3"/>
  <c r="F8" i="4"/>
  <c r="G8" i="4" s="1"/>
  <c r="H8" i="4" s="1"/>
  <c r="CE140" i="3"/>
  <c r="I105" i="3"/>
  <c r="H39" i="3"/>
  <c r="H55" i="3"/>
  <c r="CA79" i="3"/>
  <c r="BK79" i="3"/>
  <c r="E25" i="4"/>
  <c r="G25" i="4" s="1"/>
  <c r="H25" i="4" s="1"/>
  <c r="CE48" i="3"/>
  <c r="CD36" i="3"/>
  <c r="G81" i="3"/>
  <c r="G68" i="3"/>
  <c r="E45" i="4"/>
  <c r="G45" i="4" s="1"/>
  <c r="H45" i="4" s="1"/>
  <c r="CE156" i="3"/>
  <c r="F53" i="4"/>
  <c r="G53" i="4" s="1"/>
  <c r="H53" i="4" s="1"/>
  <c r="CE149" i="3"/>
  <c r="BZ145" i="3"/>
  <c r="BT145" i="3"/>
  <c r="CC143" i="3"/>
  <c r="G44" i="4"/>
  <c r="H44" i="4" s="1"/>
  <c r="CE127" i="3"/>
  <c r="I145" i="3"/>
  <c r="BS144" i="3"/>
  <c r="O144" i="3"/>
  <c r="BW118" i="3"/>
  <c r="AM118" i="3"/>
  <c r="F78" i="4"/>
  <c r="G78" i="4" s="1"/>
  <c r="H78" i="4" s="1"/>
  <c r="CE85" i="3"/>
  <c r="BR105" i="3"/>
  <c r="BU118" i="3"/>
  <c r="AA118" i="3"/>
  <c r="CD117" i="3"/>
  <c r="I119" i="3"/>
  <c r="F68" i="4"/>
  <c r="G68" i="4" s="1"/>
  <c r="H68" i="4" s="1"/>
  <c r="CE3" i="3"/>
  <c r="BK53" i="3"/>
  <c r="BK24" i="3"/>
  <c r="CA24" i="3"/>
  <c r="BS11" i="3"/>
  <c r="O11" i="3"/>
  <c r="F32" i="4"/>
  <c r="G32" i="4" s="1"/>
  <c r="H32" i="4" s="1"/>
  <c r="CE58" i="3"/>
  <c r="CA145" i="3"/>
  <c r="BV131" i="3"/>
  <c r="AG131" i="3"/>
  <c r="O105" i="3"/>
  <c r="BS105" i="3"/>
  <c r="F77" i="4"/>
  <c r="G77" i="4" s="1"/>
  <c r="H77" i="4" s="1"/>
  <c r="CE84" i="3"/>
  <c r="BT105" i="3"/>
  <c r="U105" i="3"/>
  <c r="E24" i="4"/>
  <c r="G24" i="4" s="1"/>
  <c r="H24" i="4" s="1"/>
  <c r="CE157" i="3"/>
  <c r="AA170" i="3"/>
  <c r="AA171" i="3" s="1"/>
  <c r="CB144" i="3"/>
  <c r="BQ144" i="3"/>
  <c r="H107" i="3"/>
  <c r="CC104" i="3"/>
  <c r="BR92" i="3"/>
  <c r="I92" i="3"/>
  <c r="F48" i="4"/>
  <c r="G48" i="4" s="1"/>
  <c r="H48" i="4" s="1"/>
  <c r="CE98" i="3"/>
  <c r="E94" i="3"/>
  <c r="CB92" i="3"/>
  <c r="CC78" i="3"/>
  <c r="F47" i="4"/>
  <c r="G47" i="4" s="1"/>
  <c r="H47" i="4" s="1"/>
  <c r="CE72" i="3"/>
  <c r="BW66" i="3"/>
  <c r="AM66" i="3"/>
  <c r="AM68" i="3" s="1"/>
  <c r="G37" i="4"/>
  <c r="H37" i="4" s="1"/>
  <c r="CE62" i="3"/>
  <c r="AY53" i="3"/>
  <c r="BY53" i="3"/>
  <c r="F49" i="4"/>
  <c r="G49" i="4" s="1"/>
  <c r="H49" i="4" s="1"/>
  <c r="CE30" i="3"/>
  <c r="AS92" i="3"/>
  <c r="BX92" i="3"/>
  <c r="F72" i="4"/>
  <c r="G72" i="4" s="1"/>
  <c r="H72" i="4" s="1"/>
  <c r="CE110" i="3"/>
  <c r="CA66" i="3"/>
  <c r="BK66" i="3"/>
  <c r="BV11" i="3"/>
  <c r="AG11" i="3"/>
  <c r="G55" i="3"/>
  <c r="I53" i="3"/>
  <c r="F41" i="4"/>
  <c r="G41" i="4" s="1"/>
  <c r="H41" i="4" s="1"/>
  <c r="CE29" i="3"/>
  <c r="BY24" i="3"/>
  <c r="AY24" i="3"/>
  <c r="BW11" i="3"/>
  <c r="AM11" i="3"/>
  <c r="BY66" i="3"/>
  <c r="AY66" i="3"/>
  <c r="AY68" i="3" s="1"/>
  <c r="BZ164" i="3"/>
  <c r="BE164" i="3"/>
  <c r="BY145" i="3"/>
  <c r="O170" i="3"/>
  <c r="O171" i="3" s="1"/>
  <c r="CC163" i="3"/>
  <c r="BW145" i="3"/>
  <c r="AY170" i="3"/>
  <c r="AY171" i="3" s="1"/>
  <c r="BX145" i="3"/>
  <c r="BW144" i="3"/>
  <c r="AM144" i="3"/>
  <c r="CD143" i="3"/>
  <c r="BR131" i="3"/>
  <c r="I131" i="3"/>
  <c r="E133" i="3"/>
  <c r="BV145" i="3"/>
  <c r="CE141" i="3"/>
  <c r="BE118" i="3"/>
  <c r="BZ118" i="3"/>
  <c r="BV92" i="3"/>
  <c r="AG92" i="3"/>
  <c r="AG94" i="3"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CB53" i="3"/>
  <c r="BQ53" i="3"/>
  <c r="CA11" i="3"/>
  <c r="BK11" i="3"/>
  <c r="BT53" i="3"/>
  <c r="U53" i="3"/>
  <c r="CE31" i="3"/>
  <c r="CE153" i="3"/>
  <c r="F34" i="4"/>
  <c r="G34" i="4" s="1"/>
  <c r="H34" i="4" s="1"/>
  <c r="BU145" i="3"/>
  <c r="BV164" i="3"/>
  <c r="AG164" i="3"/>
  <c r="AM170" i="3"/>
  <c r="AM171" i="3" s="1"/>
  <c r="BR164" i="3"/>
  <c r="I164" i="3"/>
  <c r="E166" i="3"/>
  <c r="BS145" i="3"/>
  <c r="CB145" i="3"/>
  <c r="CA144" i="3"/>
  <c r="BK144" i="3"/>
  <c r="CD130" i="3"/>
  <c r="G120" i="3"/>
  <c r="CA118" i="3"/>
  <c r="BK118" i="3"/>
  <c r="BZ92" i="3"/>
  <c r="BE92" i="3"/>
  <c r="BZ131" i="3"/>
  <c r="BE131" i="3"/>
  <c r="BY118" i="3"/>
  <c r="AY118" i="3"/>
  <c r="AY120" i="3" s="1"/>
  <c r="G52" i="4"/>
  <c r="H52" i="4" s="1"/>
  <c r="BX105" i="3"/>
  <c r="AS105" i="3"/>
  <c r="CD78" i="3"/>
  <c r="F6" i="4"/>
  <c r="G6" i="4" s="1"/>
  <c r="H6" i="4" s="1"/>
  <c r="CE75" i="3"/>
  <c r="G13" i="4"/>
  <c r="H13" i="4" s="1"/>
  <c r="BS66" i="3"/>
  <c r="O66" i="3"/>
  <c r="CC117" i="3"/>
  <c r="U79" i="3"/>
  <c r="BT79" i="3"/>
  <c r="O79" i="3"/>
  <c r="BS79" i="3"/>
  <c r="BR66" i="3"/>
  <c r="H68" i="3"/>
  <c r="F39" i="4"/>
  <c r="G39" i="4" s="1"/>
  <c r="H39" i="4" s="1"/>
  <c r="CE43" i="3"/>
  <c r="F3" i="4"/>
  <c r="G3" i="4" s="1"/>
  <c r="H3" i="4" s="1"/>
  <c r="CE32" i="3"/>
  <c r="G31" i="4"/>
  <c r="H31" i="4" s="1"/>
  <c r="CE19" i="3"/>
  <c r="BV53" i="3"/>
  <c r="BT24" i="3"/>
  <c r="U24" i="3"/>
  <c r="F33" i="4"/>
  <c r="G33" i="4" s="1"/>
  <c r="H33" i="4" s="1"/>
  <c r="CE17" i="3"/>
  <c r="CC10" i="3"/>
  <c r="G4" i="4"/>
  <c r="H4" i="4" s="1"/>
  <c r="G74" i="4"/>
  <c r="H74" i="4" s="1"/>
  <c r="BR146" i="3" l="1"/>
  <c r="BQ133" i="3"/>
  <c r="BQ134" i="3" s="1"/>
  <c r="N12" i="2" s="1"/>
  <c r="BQ39" i="3"/>
  <c r="BQ40" i="3" s="1"/>
  <c r="N8" i="2" s="1"/>
  <c r="BK81" i="3"/>
  <c r="BK82" i="3" s="1"/>
  <c r="M4" i="2" s="1"/>
  <c r="AM69" i="3"/>
  <c r="I10" i="2" s="1"/>
  <c r="BK13" i="3"/>
  <c r="BK14" i="3" s="1"/>
  <c r="M6" i="2" s="1"/>
  <c r="BE133" i="3"/>
  <c r="BE134" i="3" s="1"/>
  <c r="L12" i="2" s="1"/>
  <c r="AS166" i="3"/>
  <c r="AS167" i="3" s="1"/>
  <c r="J3" i="2" s="1"/>
  <c r="AM26" i="3"/>
  <c r="AM27" i="3" s="1"/>
  <c r="I9" i="2" s="1"/>
  <c r="AM13" i="3"/>
  <c r="AM14" i="3" s="1"/>
  <c r="I6" i="2" s="1"/>
  <c r="O39" i="3"/>
  <c r="O40" i="3" s="1"/>
  <c r="E8" i="2" s="1"/>
  <c r="AG26" i="3"/>
  <c r="AG95" i="3"/>
  <c r="H11" i="2" s="1"/>
  <c r="AG55" i="3"/>
  <c r="AG56" i="3" s="1"/>
  <c r="H7" i="2" s="1"/>
  <c r="AG107" i="3"/>
  <c r="AG108" i="3" s="1"/>
  <c r="H5" i="2" s="1"/>
  <c r="AA55" i="3"/>
  <c r="AA56" i="3" s="1"/>
  <c r="G7" i="2" s="1"/>
  <c r="AA81" i="3"/>
  <c r="AA26" i="3"/>
  <c r="AA27" i="3" s="1"/>
  <c r="G9" i="2" s="1"/>
  <c r="U26" i="3"/>
  <c r="U27" i="3" s="1"/>
  <c r="F9" i="2" s="1"/>
  <c r="U166" i="3"/>
  <c r="U167" i="3" s="1"/>
  <c r="F3" i="2" s="1"/>
  <c r="U39" i="3"/>
  <c r="U40" i="3" s="1"/>
  <c r="F8" i="2" s="1"/>
  <c r="U55" i="3"/>
  <c r="O26" i="3"/>
  <c r="O27" i="3" s="1"/>
  <c r="E9" i="2" s="1"/>
  <c r="BK120" i="3"/>
  <c r="BK121" i="3" s="1"/>
  <c r="M2" i="2" s="1"/>
  <c r="BY146" i="3"/>
  <c r="AY95" i="3"/>
  <c r="K11" i="2" s="1"/>
  <c r="AY146" i="3"/>
  <c r="AY147" i="3" s="1"/>
  <c r="K13" i="2" s="1"/>
  <c r="BQ120" i="3"/>
  <c r="BQ121" i="3" s="1"/>
  <c r="N2" i="2" s="1"/>
  <c r="CA146" i="3"/>
  <c r="BQ68" i="3"/>
  <c r="BQ69" i="3" s="1"/>
  <c r="N10" i="2" s="1"/>
  <c r="BK146" i="3"/>
  <c r="BK147" i="3" s="1"/>
  <c r="M13" i="2" s="1"/>
  <c r="BE120" i="3"/>
  <c r="BE121" i="3" s="1"/>
  <c r="L2" i="2" s="1"/>
  <c r="AY81" i="3"/>
  <c r="AY82" i="3" s="1"/>
  <c r="K4" i="2" s="1"/>
  <c r="BE68" i="3"/>
  <c r="BE69" i="3" s="1"/>
  <c r="L10" i="2" s="1"/>
  <c r="BK133" i="3"/>
  <c r="BK134" i="3" s="1"/>
  <c r="M12" i="2" s="1"/>
  <c r="BK94" i="3"/>
  <c r="BK95" i="3" s="1"/>
  <c r="M11" i="2" s="1"/>
  <c r="AY39" i="3"/>
  <c r="AY40" i="3" s="1"/>
  <c r="K8" i="2" s="1"/>
  <c r="BE81" i="3"/>
  <c r="BE82" i="3" s="1"/>
  <c r="L4" i="2" s="1"/>
  <c r="BX146" i="3"/>
  <c r="AG166" i="3"/>
  <c r="AG167" i="3" s="1"/>
  <c r="H3" i="2" s="1"/>
  <c r="O146" i="3"/>
  <c r="O147" i="3" s="1"/>
  <c r="E13" i="2" s="1"/>
  <c r="AS107" i="3"/>
  <c r="AS108" i="3" s="1"/>
  <c r="J5" i="2" s="1"/>
  <c r="AS94" i="3"/>
  <c r="AS95" i="3" s="1"/>
  <c r="J11" i="2" s="1"/>
  <c r="AM94" i="3"/>
  <c r="AM95" i="3" s="1"/>
  <c r="I11" i="2" s="1"/>
  <c r="AA133" i="3"/>
  <c r="AA134" i="3" s="1"/>
  <c r="G12" i="2" s="1"/>
  <c r="O68" i="3"/>
  <c r="O69" i="3" s="1"/>
  <c r="E10" i="2" s="1"/>
  <c r="AS146" i="3"/>
  <c r="AS147" i="3" s="1"/>
  <c r="J13" i="2" s="1"/>
  <c r="AG40" i="3"/>
  <c r="H8" i="2" s="1"/>
  <c r="AM107" i="3"/>
  <c r="AS133" i="3"/>
  <c r="AS134" i="3" s="1"/>
  <c r="J12" i="2" s="1"/>
  <c r="AS120" i="3"/>
  <c r="AS121" i="3" s="1"/>
  <c r="J2" i="2" s="1"/>
  <c r="BQ146" i="3"/>
  <c r="BQ147" i="3" s="1"/>
  <c r="N13" i="2" s="1"/>
  <c r="BQ13" i="3"/>
  <c r="BQ14" i="3" s="1"/>
  <c r="N6" i="2" s="1"/>
  <c r="BK39" i="3"/>
  <c r="BK40" i="3" s="1"/>
  <c r="M8" i="2" s="1"/>
  <c r="BE13" i="3"/>
  <c r="BE14" i="3" s="1"/>
  <c r="L6" i="2" s="1"/>
  <c r="BE166" i="3"/>
  <c r="BE167" i="3" s="1"/>
  <c r="L3" i="2" s="1"/>
  <c r="BE39" i="3"/>
  <c r="BE40" i="3" s="1"/>
  <c r="L8" i="2" s="1"/>
  <c r="AY107" i="3"/>
  <c r="AY108" i="3" s="1"/>
  <c r="K5" i="2" s="1"/>
  <c r="AM39" i="3"/>
  <c r="AM40" i="3" s="1"/>
  <c r="I8" i="2" s="1"/>
  <c r="AM133" i="3"/>
  <c r="AM134" i="3" s="1"/>
  <c r="I12" i="2" s="1"/>
  <c r="AG146" i="3"/>
  <c r="AG147" i="3" s="1"/>
  <c r="H13" i="2" s="1"/>
  <c r="AA39" i="3"/>
  <c r="AA40" i="3" s="1"/>
  <c r="G8" i="2" s="1"/>
  <c r="AA82" i="3"/>
  <c r="G4" i="2" s="1"/>
  <c r="U81" i="3"/>
  <c r="U82" i="3" s="1"/>
  <c r="F4" i="2" s="1"/>
  <c r="O107" i="3"/>
  <c r="O108" i="3" s="1"/>
  <c r="E5" i="2" s="1"/>
  <c r="O94" i="3"/>
  <c r="O95" i="3" s="1"/>
  <c r="E11" i="2" s="1"/>
  <c r="I146" i="3"/>
  <c r="I147" i="3" s="1"/>
  <c r="D13" i="2" s="1"/>
  <c r="I13" i="3"/>
  <c r="I14" i="3" s="1"/>
  <c r="D6" i="2" s="1"/>
  <c r="I69" i="3"/>
  <c r="D10" i="2" s="1"/>
  <c r="CB146" i="3"/>
  <c r="BS146" i="3"/>
  <c r="BZ146" i="3"/>
  <c r="AY69" i="3"/>
  <c r="K10" i="2" s="1"/>
  <c r="BQ55" i="3"/>
  <c r="BQ56" i="3" s="1"/>
  <c r="N7" i="2" s="1"/>
  <c r="AS81" i="3"/>
  <c r="AS82" i="3" s="1"/>
  <c r="J4" i="2" s="1"/>
  <c r="AY13" i="3"/>
  <c r="AY14" i="3" s="1"/>
  <c r="K6" i="2" s="1"/>
  <c r="BE107" i="3"/>
  <c r="BE108" i="3" s="1"/>
  <c r="L5" i="2" s="1"/>
  <c r="U56" i="3"/>
  <c r="F7" i="2" s="1"/>
  <c r="AA166" i="3"/>
  <c r="AA167" i="3" s="1"/>
  <c r="G3" i="2" s="1"/>
  <c r="BV146" i="3"/>
  <c r="BT146" i="3"/>
  <c r="AA107" i="3"/>
  <c r="AA108" i="3" s="1"/>
  <c r="G5" i="2" s="1"/>
  <c r="U94" i="3"/>
  <c r="U95" i="3" s="1"/>
  <c r="F11" i="2" s="1"/>
  <c r="U133" i="3"/>
  <c r="U134" i="3" s="1"/>
  <c r="F12" i="2" s="1"/>
  <c r="BW146" i="3"/>
  <c r="AG68" i="3"/>
  <c r="AG69" i="3" s="1"/>
  <c r="H10" i="2" s="1"/>
  <c r="BQ26" i="3"/>
  <c r="BQ27" i="3" s="1"/>
  <c r="N9" i="2" s="1"/>
  <c r="BQ166" i="3"/>
  <c r="BQ167" i="3" s="1"/>
  <c r="N3" i="2" s="1"/>
  <c r="BQ81" i="3"/>
  <c r="BQ82" i="3" s="1"/>
  <c r="N4" i="2" s="1"/>
  <c r="BQ94" i="3"/>
  <c r="BQ95" i="3" s="1"/>
  <c r="N11" i="2" s="1"/>
  <c r="BQ107" i="3"/>
  <c r="BQ108" i="3" s="1"/>
  <c r="N5" i="2" s="1"/>
  <c r="BK166" i="3"/>
  <c r="BK167" i="3" s="1"/>
  <c r="M3" i="2" s="1"/>
  <c r="BK68" i="3"/>
  <c r="BK69" i="3" s="1"/>
  <c r="M10" i="2" s="1"/>
  <c r="BK26" i="3"/>
  <c r="BK27" i="3" s="1"/>
  <c r="M9" i="2" s="1"/>
  <c r="BK55" i="3"/>
  <c r="BK56" i="3" s="1"/>
  <c r="M7" i="2" s="1"/>
  <c r="BK107" i="3"/>
  <c r="BK108" i="3" s="1"/>
  <c r="M5" i="2" s="1"/>
  <c r="BE26" i="3"/>
  <c r="BE27" i="3" s="1"/>
  <c r="L9" i="2" s="1"/>
  <c r="BE146" i="3"/>
  <c r="BE147" i="3" s="1"/>
  <c r="L13" i="2" s="1"/>
  <c r="BE94" i="3"/>
  <c r="BE95" i="3" s="1"/>
  <c r="L11" i="2" s="1"/>
  <c r="BE55" i="3"/>
  <c r="BE56" i="3" s="1"/>
  <c r="L7" i="2" s="1"/>
  <c r="CE10" i="3"/>
  <c r="CE104" i="3"/>
  <c r="AY26" i="3"/>
  <c r="AY27" i="3" s="1"/>
  <c r="K9" i="2" s="1"/>
  <c r="AY55" i="3"/>
  <c r="AY56" i="3" s="1"/>
  <c r="K7" i="2" s="1"/>
  <c r="AY121" i="3"/>
  <c r="K2" i="2" s="1"/>
  <c r="AY166" i="3"/>
  <c r="AY167" i="3" s="1"/>
  <c r="K3" i="2" s="1"/>
  <c r="AY133" i="3"/>
  <c r="AY134" i="3" s="1"/>
  <c r="K12" i="2" s="1"/>
  <c r="AS39" i="3"/>
  <c r="AS40" i="3" s="1"/>
  <c r="J8" i="2" s="1"/>
  <c r="AS14" i="3"/>
  <c r="J6" i="2" s="1"/>
  <c r="AS26" i="3"/>
  <c r="AS27" i="3" s="1"/>
  <c r="J9" i="2" s="1"/>
  <c r="AS55" i="3"/>
  <c r="AS56" i="3" s="1"/>
  <c r="J7" i="2" s="1"/>
  <c r="AS68" i="3"/>
  <c r="AS69" i="3" s="1"/>
  <c r="J10" i="2" s="1"/>
  <c r="AM120" i="3"/>
  <c r="AM121" i="3" s="1"/>
  <c r="I2" i="2" s="1"/>
  <c r="AM55" i="3"/>
  <c r="AM56" i="3" s="1"/>
  <c r="I7" i="2" s="1"/>
  <c r="AM166" i="3"/>
  <c r="AM167" i="3" s="1"/>
  <c r="I3" i="2" s="1"/>
  <c r="AM108" i="3"/>
  <c r="I5" i="2" s="1"/>
  <c r="AM146" i="3"/>
  <c r="AM147" i="3" s="1"/>
  <c r="I13" i="2" s="1"/>
  <c r="CC144" i="3"/>
  <c r="AM81" i="3"/>
  <c r="AM82" i="3" s="1"/>
  <c r="I4" i="2" s="1"/>
  <c r="AG27" i="3"/>
  <c r="H9" i="2" s="1"/>
  <c r="AG133" i="3"/>
  <c r="AG134" i="3" s="1"/>
  <c r="H12" i="2" s="1"/>
  <c r="AG81" i="3"/>
  <c r="AG82" i="3" s="1"/>
  <c r="H4" i="2" s="1"/>
  <c r="AG13" i="3"/>
  <c r="AG14" i="3" s="1"/>
  <c r="H6" i="2" s="1"/>
  <c r="AG120" i="3"/>
  <c r="AG121" i="3" s="1"/>
  <c r="H2" i="2" s="1"/>
  <c r="CC118" i="3"/>
  <c r="AA13" i="3"/>
  <c r="AA14" i="3" s="1"/>
  <c r="G6" i="2" s="1"/>
  <c r="AA146" i="3"/>
  <c r="AA147" i="3" s="1"/>
  <c r="G13" i="2" s="1"/>
  <c r="BU146" i="3"/>
  <c r="CE23" i="3"/>
  <c r="AA120" i="3"/>
  <c r="AA121" i="3" s="1"/>
  <c r="G2" i="2" s="1"/>
  <c r="AA68" i="3"/>
  <c r="AA69" i="3" s="1"/>
  <c r="G10" i="2" s="1"/>
  <c r="AA94" i="3"/>
  <c r="AA95" i="3" s="1"/>
  <c r="G11" i="2" s="1"/>
  <c r="CE91" i="3"/>
  <c r="U107" i="3"/>
  <c r="U108" i="3" s="1"/>
  <c r="F5" i="2" s="1"/>
  <c r="U68" i="3"/>
  <c r="U69" i="3" s="1"/>
  <c r="F10" i="2" s="1"/>
  <c r="CE52" i="3"/>
  <c r="U146" i="3"/>
  <c r="U147" i="3" s="1"/>
  <c r="F13" i="2" s="1"/>
  <c r="U14" i="3"/>
  <c r="F6" i="2" s="1"/>
  <c r="CC11" i="3"/>
  <c r="U120" i="3"/>
  <c r="U121" i="3" s="1"/>
  <c r="F2" i="2" s="1"/>
  <c r="O133" i="3"/>
  <c r="O134" i="3" s="1"/>
  <c r="E12" i="2" s="1"/>
  <c r="CE130" i="3"/>
  <c r="CD11" i="3"/>
  <c r="O13" i="3"/>
  <c r="O14" i="3" s="1"/>
  <c r="E6" i="2" s="1"/>
  <c r="CE143" i="3"/>
  <c r="CD144" i="3"/>
  <c r="CD118" i="3"/>
  <c r="O120" i="3"/>
  <c r="O121" i="3" s="1"/>
  <c r="E2" i="2" s="1"/>
  <c r="O166" i="3"/>
  <c r="O167" i="3" s="1"/>
  <c r="E3" i="2" s="1"/>
  <c r="CE36" i="3"/>
  <c r="CC24" i="3"/>
  <c r="O81" i="3"/>
  <c r="O82" i="3" s="1"/>
  <c r="E4" i="2" s="1"/>
  <c r="CE65" i="3"/>
  <c r="O55" i="3"/>
  <c r="O56" i="3" s="1"/>
  <c r="E7" i="2" s="1"/>
  <c r="CD66" i="3"/>
  <c r="CD131" i="3"/>
  <c r="I133" i="3"/>
  <c r="I134" i="3" s="1"/>
  <c r="D12" i="2" s="1"/>
  <c r="CC92" i="3"/>
  <c r="CE163" i="3"/>
  <c r="CD164" i="3"/>
  <c r="I166" i="3"/>
  <c r="I167" i="3" s="1"/>
  <c r="D3" i="2" s="1"/>
  <c r="CD79" i="3"/>
  <c r="I81" i="3"/>
  <c r="I82" i="3" s="1"/>
  <c r="D4" i="2" s="1"/>
  <c r="CC131" i="3"/>
  <c r="CD53" i="3"/>
  <c r="I55" i="3"/>
  <c r="I56" i="3" s="1"/>
  <c r="D7" i="2" s="1"/>
  <c r="I26" i="3"/>
  <c r="I27" i="3" s="1"/>
  <c r="D9" i="2" s="1"/>
  <c r="CD24" i="3"/>
  <c r="CC66" i="3"/>
  <c r="CC164" i="3"/>
  <c r="CD37" i="3"/>
  <c r="I39" i="3"/>
  <c r="I40" i="3" s="1"/>
  <c r="D8" i="2" s="1"/>
  <c r="CC53" i="3"/>
  <c r="CE117" i="3"/>
  <c r="CC105" i="3"/>
  <c r="I120" i="3"/>
  <c r="I121" i="3" s="1"/>
  <c r="D2" i="2" s="1"/>
  <c r="CE78" i="3"/>
  <c r="CC79" i="3"/>
  <c r="CC37" i="3"/>
  <c r="CD92" i="3"/>
  <c r="I94" i="3"/>
  <c r="I95" i="3" s="1"/>
  <c r="D11" i="2" s="1"/>
  <c r="CD105" i="3"/>
  <c r="I107" i="3"/>
  <c r="I108" i="3" s="1"/>
  <c r="D5" i="2" s="1"/>
  <c r="N16" i="2" l="1"/>
  <c r="M16" i="2"/>
  <c r="L16" i="2"/>
  <c r="K16" i="2"/>
  <c r="J16" i="2"/>
  <c r="O9" i="2"/>
  <c r="CE118" i="3"/>
  <c r="I16" i="2"/>
  <c r="CE144" i="3"/>
  <c r="H16" i="2"/>
  <c r="O13" i="2"/>
  <c r="O10" i="2"/>
  <c r="G16" i="2"/>
  <c r="O11" i="2"/>
  <c r="O8" i="2"/>
  <c r="CE24" i="3"/>
  <c r="O5" i="2"/>
  <c r="CE11" i="3"/>
  <c r="F16" i="2"/>
  <c r="CE105" i="3"/>
  <c r="O12" i="2"/>
  <c r="CE92" i="3"/>
  <c r="O6" i="2"/>
  <c r="O2" i="2"/>
  <c r="O3" i="2"/>
  <c r="CE37" i="3"/>
  <c r="CE164" i="3"/>
  <c r="E16" i="2"/>
  <c r="CE66" i="3"/>
  <c r="O7" i="2"/>
  <c r="O4"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<sst xmlns="http://schemas.openxmlformats.org/spreadsheetml/2006/main" count="1018" uniqueCount="140">
  <si>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</si>
  <si>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</si>
  <si>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</si>
  <si>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</si>
  <si>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</si>
  <si>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</si>
  <si>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</si>
  <si>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</si>
  <si>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</si>
  <si>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</si>
  <si>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</si>
  <si>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</si>
  <si>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</si>
  <si>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</si>
  <si>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</si>
  <si>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</si>
  <si>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</si>
  <si>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</si>
  <si>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</si>
  <si>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</si>
  <si>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</si>
  <si>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</si>
  <si>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</si>
  <si>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</si>
  <si>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</si>
  <si>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</si>
  <si>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</si>
  <si>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</si>
  <si>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</si>
  <si>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</si>
  <si>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</si>
  <si>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</si>
  <si>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</si>
  <si>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</si>
  <si>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</si>
  <si>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</si>
  <si>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</si>
  <si>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</si>
  <si>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</si>
  <si>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</si>
  <si>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</si>
  <si>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</si>
  <si>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</si>
  <si>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</si>
  <si>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</si>
  <si>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</si>
  <si>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</si>
  <si>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</si>
  <si>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</si>
  <si>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</si>
  <si>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</si>
  <si>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</si>
  <si>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</si>
  <si>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</si>
  <si>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</si>
  <si>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</si>
  <si>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</si>
  <si>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</si>
  <si>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</si>
  <si>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</si>
  <si>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</si>
  <si>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</si>
  <si>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</si>
  <si>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</si>
  <si>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</si>
  <si>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</si>
  <si>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</si>
  <si>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</si>
  <si>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</si>
  <si>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</si>
  <si>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</si>
  <si>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</si>
  <si>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</si>
  <si>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</si>
  <si>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</si>
  <si>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</si>
  <si>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</si>
  <si>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</si>
  <si>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</si>
  <si>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</si>
  <si>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</si>
  <si>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</si>
  <si>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</si>
  <si>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</si>
  <si>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</si>
  <si>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</si>
  <si>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</si>
  <si>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</si>
  <si>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</si>
  <si>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</si>
  <si>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</si>
  <si>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</si>
  <si>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</si>
  <si>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</si>
  <si>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</si>
  <si>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</si>
  <si>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</si>
  <si>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</si>
  <si>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</si>
  <si>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</si>
  <si>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</si>
  <si>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</si>
  <si>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</si>
  <si>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</si>
  <si>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</si>
  <si>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</si>
  <si>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</si>
  <si>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</si>
  <si>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</si>
  <si>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</si>
  <si>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</si>
  <si>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</si>
  <si>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</si>
  <si>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</si>
  <si>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</si>
  <si>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</si>
  <si>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</si>
  <si>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</si>
  <si>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</si>
  <si>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</si>
  <si>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</si>
  <si>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</si>
  <si>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</si>
  <si>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</si>
  <si>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</si>
  <si>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</si>
  <si>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</si>
  <si>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</si>
  <si>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</si>
  <si>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</si>
  <si>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</si>
  <si>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</si>
  <si>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</si>
  <si>
    <t>Cécile</t>
  </si>
  <si>
    <t>Alain</t>
  </si>
  <si>
    <t>Marpaud</t>
  </si>
  <si>
    <t>NJ P1+2</t>
  </si>
  <si>
    <t>Total P1+2</t>
  </si>
  <si>
    <t>Joachim</t>
  </si>
  <si>
    <t>Claudie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</si>
</sst>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9">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49" fontId="18" fillId="5" borderId="26" xfId="0" applyNumberFormat="1" applyFont="1" applyFill="1" applyBorder="1"/>
    <xf numFmtId="0" fontId="10" fillId="6" borderId="26" xfId="0"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17" fillId="5" borderId="14" xfId="0" applyNumberFormat="1" applyFont="1" applyFill="1" applyBorder="1"/>
    <xf numFmtId="0" fontId="11" fillId="5" borderId="15" xfId="0" applyFont="1" applyFill="1" applyBorder="1"/>
    <xf numFmtId="0" fontId="18" fillId="5" borderId="4" xfId="0" applyNumberFormat="1" applyFont="1" applyFill="1" applyBorder="1"/>
    <xf numFmtId="0" fontId="18" fillId="5" borderId="19" xfId="0" applyFont="1" applyFill="1" applyBorder="1"/>
    <xf numFmtId="49" fontId="0" fillId="0" borderId="0" xfId="0" applyNumberFormat="1" applyBorder="1"/>
    <xf numFmtId="0" fontId="0" fillId="0" borderId="0" xfId="0" applyNumberFormat="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4</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0" sqref="D10"/>
    </sheetView>
  </sheetViews>
  <sheetFormatPr baseColWidth="10" defaultColWidth="10" defaultRowHeight="12.95" customHeight="1" x14ac:dyDescent="0.2"/>
  <cols>
    <col min="1" max="1" width="2" customWidth="1"/>
    <col min="2" max="4" width="33.625" customWidth="1"/>
  </cols>
  <sheetData>
    <row r="3" spans="2:4" ht="50.1" customHeight="1" x14ac:dyDescent="0.2">
      <c r="B3" s="106" t="s">
        <v>0</v>
      </c>
      <c r="C3" s="107"/>
      <c r="D3" s="10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E4" sqref="E4"/>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45743</v>
      </c>
      <c r="E1" s="8">
        <f>'Détail par équipe'!J1</f>
        <v>45750</v>
      </c>
      <c r="F1" s="8">
        <f>'Détail par équipe'!P1</f>
        <v>45757</v>
      </c>
      <c r="G1" s="8">
        <f>'Détail par équipe'!V1</f>
        <v>45775</v>
      </c>
      <c r="H1" s="8">
        <f>'Détail par équipe'!AB1</f>
        <v>45782</v>
      </c>
      <c r="I1" s="8">
        <f>'Détail par équipe'!AH1</f>
        <v>45792</v>
      </c>
      <c r="J1" s="8">
        <f>'Détail par équipe'!AN1</f>
        <v>45799</v>
      </c>
      <c r="K1" s="8">
        <f>'Détail par équipe'!AT1</f>
        <v>45803</v>
      </c>
      <c r="L1" s="8">
        <f>'Détail par équipe'!AZ1</f>
        <v>45813</v>
      </c>
      <c r="M1" s="8">
        <f>'Détail par équipe'!BF1</f>
        <v>45820</v>
      </c>
      <c r="N1" s="8">
        <f>'Détail par équipe'!BL1</f>
        <v>45827</v>
      </c>
      <c r="O1" s="9" t="s">
        <v>7</v>
      </c>
      <c r="P1" s="10" t="s">
        <v>8</v>
      </c>
    </row>
    <row r="2" spans="1:16" ht="23.1" customHeight="1" x14ac:dyDescent="0.25">
      <c r="A2" s="11">
        <v>1</v>
      </c>
      <c r="B2" s="12">
        <v>12</v>
      </c>
      <c r="C2" s="13" t="str">
        <f>'Détail par équipe'!B109</f>
        <v>XBS</v>
      </c>
      <c r="D2" s="14">
        <f>'Détail par équipe'!I121</f>
        <v>6</v>
      </c>
      <c r="E2" s="15">
        <f>'Détail par équipe'!O121</f>
        <v>9</v>
      </c>
      <c r="F2" s="15">
        <f>'Détail par équipe'!U121</f>
        <v>6</v>
      </c>
      <c r="G2" s="15">
        <f>'Détail par équipe'!AA121</f>
        <v>0</v>
      </c>
      <c r="H2" s="15">
        <f>'Détail par équipe'!AG121</f>
        <v>0</v>
      </c>
      <c r="I2" s="15">
        <f>'Détail par équipe'!AM121</f>
        <v>0</v>
      </c>
      <c r="J2" s="15">
        <f>'Détail par équipe'!AS121</f>
        <v>10</v>
      </c>
      <c r="K2" s="15">
        <f>'Détail par équipe'!AY121</f>
        <v>0</v>
      </c>
      <c r="L2" s="15">
        <f>'Détail par équipe'!BE121</f>
        <v>0</v>
      </c>
      <c r="M2" s="15">
        <f>'Détail par équipe'!BK121</f>
        <v>0</v>
      </c>
      <c r="N2" s="15">
        <f>'Détail par équipe'!BQ121</f>
        <v>0</v>
      </c>
      <c r="O2" s="16">
        <f>D2+E2+F2+G2+H2+I2+J2+K2+L2+M2+N2</f>
        <v>31</v>
      </c>
      <c r="P2" s="17">
        <f t="shared" ref="P2:P13" si="0">O2*2.48</f>
        <v>76.88</v>
      </c>
    </row>
    <row r="3" spans="1:16" ht="23.1" customHeight="1" x14ac:dyDescent="0.25">
      <c r="A3" s="11">
        <v>2</v>
      </c>
      <c r="B3" s="12">
        <v>1</v>
      </c>
      <c r="C3" s="13" t="str">
        <f>'Détail par équipe'!B148</f>
        <v>Les Wizards 2</v>
      </c>
      <c r="D3" s="14">
        <f>'Détail par équipe'!I167</f>
        <v>7</v>
      </c>
      <c r="E3" s="15">
        <f>'Détail par équipe'!O167</f>
        <v>5</v>
      </c>
      <c r="F3" s="15">
        <f>'Détail par équipe'!U167</f>
        <v>4</v>
      </c>
      <c r="G3" s="15">
        <f>'Détail par équipe'!AA167</f>
        <v>0</v>
      </c>
      <c r="H3" s="15">
        <f>'Détail par équipe'!AG167</f>
        <v>0</v>
      </c>
      <c r="I3" s="15">
        <f>'Détail par équipe'!AM167</f>
        <v>0</v>
      </c>
      <c r="J3" s="15">
        <f>'Détail par équipe'!AS167</f>
        <v>10</v>
      </c>
      <c r="K3" s="15">
        <f>'Détail par équipe'!AY167</f>
        <v>0</v>
      </c>
      <c r="L3" s="15">
        <f>'Détail par équipe'!BE167</f>
        <v>0</v>
      </c>
      <c r="M3" s="15">
        <f>'Détail par équipe'!BK167</f>
        <v>0</v>
      </c>
      <c r="N3" s="15">
        <f>'Détail par équipe'!BQ167</f>
        <v>0</v>
      </c>
      <c r="O3" s="16">
        <f>D3+E3+F3+G3+H3+I3+J3+K3+L3+M3+N3</f>
        <v>26</v>
      </c>
      <c r="P3" s="17">
        <f t="shared" si="0"/>
        <v>64.48</v>
      </c>
    </row>
    <row r="4" spans="1:16" ht="23.1" customHeight="1" x14ac:dyDescent="0.25">
      <c r="A4" s="11">
        <v>3</v>
      </c>
      <c r="B4" s="12">
        <v>2</v>
      </c>
      <c r="C4" s="13" t="str">
        <f>'Détail par équipe'!B70</f>
        <v>Scorpions BCV</v>
      </c>
      <c r="D4" s="14">
        <f>'Détail par équipe'!I82</f>
        <v>8</v>
      </c>
      <c r="E4" s="15">
        <f>'Détail par équipe'!O82</f>
        <v>2</v>
      </c>
      <c r="F4" s="15">
        <f>'Détail par équipe'!U82</f>
        <v>9</v>
      </c>
      <c r="G4" s="15">
        <f>'Détail par équipe'!AA82</f>
        <v>0</v>
      </c>
      <c r="H4" s="15">
        <f>'Détail par équipe'!AG82</f>
        <v>0</v>
      </c>
      <c r="I4" s="15">
        <f>'Détail par équipe'!AM82</f>
        <v>0</v>
      </c>
      <c r="J4" s="15">
        <f>'Détail par équipe'!AS82</f>
        <v>0</v>
      </c>
      <c r="K4" s="15">
        <f>'Détail par équipe'!AY82</f>
        <v>0</v>
      </c>
      <c r="L4" s="15">
        <f>'Détail par équipe'!BE82</f>
        <v>0</v>
      </c>
      <c r="M4" s="15">
        <f>'Détail par équipe'!BK82</f>
        <v>0</v>
      </c>
      <c r="N4" s="15">
        <f>'Détail par équipe'!BQ82</f>
        <v>0</v>
      </c>
      <c r="O4" s="16">
        <f>D4+E4+F4+G4+H4+I4+J4+K4+L4+M4+N4</f>
        <v>19</v>
      </c>
      <c r="P4" s="17">
        <f t="shared" si="0"/>
        <v>47.12</v>
      </c>
    </row>
    <row r="5" spans="1:16" ht="23.1" customHeight="1" x14ac:dyDescent="0.25">
      <c r="A5" s="11">
        <v>4</v>
      </c>
      <c r="B5" s="12">
        <v>7</v>
      </c>
      <c r="C5" s="13" t="str">
        <f>'Détail par équipe'!B96</f>
        <v>US Métro</v>
      </c>
      <c r="D5" s="14">
        <f>'Détail par équipe'!I108</f>
        <v>5</v>
      </c>
      <c r="E5" s="15">
        <f>'Détail par équipe'!O108</f>
        <v>6</v>
      </c>
      <c r="F5" s="15">
        <f>'Détail par équipe'!U108</f>
        <v>8</v>
      </c>
      <c r="G5" s="15">
        <f>'Détail par équipe'!AA108</f>
        <v>0</v>
      </c>
      <c r="H5" s="15">
        <f>'Détail par équipe'!AG108</f>
        <v>0</v>
      </c>
      <c r="I5" s="15">
        <f>'Détail par équipe'!AM108</f>
        <v>0</v>
      </c>
      <c r="J5" s="15">
        <f>'Détail par équipe'!AS108</f>
        <v>0</v>
      </c>
      <c r="K5" s="15">
        <f>'Détail par équipe'!AY108</f>
        <v>0</v>
      </c>
      <c r="L5" s="15">
        <f>'Détail par équipe'!BE108</f>
        <v>0</v>
      </c>
      <c r="M5" s="15">
        <f>'Détail par équipe'!BK108</f>
        <v>0</v>
      </c>
      <c r="N5" s="15">
        <f>'Détail par équipe'!BQ108</f>
        <v>0</v>
      </c>
      <c r="O5" s="16">
        <f>D5+E5+F5+G5+H5+I5+J5+K5+L5+M5+N5</f>
        <v>19</v>
      </c>
      <c r="P5" s="17">
        <f t="shared" si="0"/>
        <v>47.12</v>
      </c>
    </row>
    <row r="6" spans="1:16" ht="23.1" customHeight="1" x14ac:dyDescent="0.25">
      <c r="A6" s="11">
        <v>5</v>
      </c>
      <c r="B6" s="12">
        <v>5</v>
      </c>
      <c r="C6" s="13" t="str">
        <f>'Détail par équipe'!B2</f>
        <v>Les Robots</v>
      </c>
      <c r="D6" s="14">
        <f>'Détail par équipe'!I14</f>
        <v>7</v>
      </c>
      <c r="E6" s="15">
        <f>'Détail par équipe'!O14</f>
        <v>4</v>
      </c>
      <c r="F6" s="15">
        <f>'Détail par équipe'!U14</f>
        <v>7</v>
      </c>
      <c r="G6" s="15">
        <f>'Détail par équipe'!AA14</f>
        <v>0</v>
      </c>
      <c r="H6" s="15">
        <f>'Détail par équipe'!AG14</f>
        <v>0</v>
      </c>
      <c r="I6" s="15">
        <f>'Détail par équipe'!AM14</f>
        <v>0</v>
      </c>
      <c r="J6" s="15">
        <f>'Détail par équipe'!AS14</f>
        <v>0</v>
      </c>
      <c r="K6" s="15">
        <f>'Détail par équipe'!AY14</f>
        <v>0</v>
      </c>
      <c r="L6" s="15">
        <f>'Détail par équipe'!BE14</f>
        <v>0</v>
      </c>
      <c r="M6" s="15">
        <f>'Détail par équipe'!BK14</f>
        <v>0</v>
      </c>
      <c r="N6" s="15">
        <f>'Détail par équipe'!BQ14</f>
        <v>0</v>
      </c>
      <c r="O6" s="16">
        <f>D6+E6+F6+G6+H6+I6+J6+K6+L6+M6+N6</f>
        <v>18</v>
      </c>
      <c r="P6" s="17">
        <f t="shared" si="0"/>
        <v>44.64</v>
      </c>
    </row>
    <row r="7" spans="1:16" ht="23.1" customHeight="1" x14ac:dyDescent="0.25">
      <c r="A7" s="11">
        <v>6</v>
      </c>
      <c r="B7" s="12">
        <v>8</v>
      </c>
      <c r="C7" s="13" t="str">
        <f>'Détail par équipe'!B41</f>
        <v>Les Calmes</v>
      </c>
      <c r="D7" s="14">
        <f>'Détail par équipe'!I56</f>
        <v>4.5</v>
      </c>
      <c r="E7" s="15">
        <f>'Détail par équipe'!O56</f>
        <v>6</v>
      </c>
      <c r="F7" s="15">
        <f>'Détail par équipe'!U56</f>
        <v>4</v>
      </c>
      <c r="G7" s="15">
        <f>'Détail par équipe'!AA56</f>
        <v>0</v>
      </c>
      <c r="H7" s="15">
        <f>'Détail par équipe'!AG56</f>
        <v>0</v>
      </c>
      <c r="I7" s="15">
        <f>'Détail par équipe'!AM56</f>
        <v>0</v>
      </c>
      <c r="J7" s="15">
        <f>'Détail par équipe'!AS56</f>
        <v>0</v>
      </c>
      <c r="K7" s="15">
        <f>'Détail par équipe'!AY56</f>
        <v>0</v>
      </c>
      <c r="L7" s="15">
        <f>'Détail par équipe'!BE56</f>
        <v>0</v>
      </c>
      <c r="M7" s="15">
        <f>'Détail par équipe'!BK56</f>
        <v>0</v>
      </c>
      <c r="N7" s="15">
        <f>'Détail par équipe'!BQ56</f>
        <v>0</v>
      </c>
      <c r="O7" s="16">
        <f>D7+E7+F7+G7+H7+I7+J7+K7+L7+M7+N7</f>
        <v>14.5</v>
      </c>
      <c r="P7" s="17">
        <f t="shared" si="0"/>
        <v>35.96</v>
      </c>
    </row>
    <row r="8" spans="1:16" ht="23.1" customHeight="1" x14ac:dyDescent="0.25">
      <c r="A8" s="11">
        <v>7</v>
      </c>
      <c r="B8" s="12">
        <v>3</v>
      </c>
      <c r="C8" s="13" t="str">
        <f>'Détail par équipe'!B28</f>
        <v>Les Criquets</v>
      </c>
      <c r="D8" s="14">
        <f>'Détail par équipe'!I40</f>
        <v>5.5</v>
      </c>
      <c r="E8" s="15">
        <f>'Détail par équipe'!O40</f>
        <v>5</v>
      </c>
      <c r="F8" s="15">
        <f>'Détail par équipe'!U40</f>
        <v>4</v>
      </c>
      <c r="G8" s="15">
        <f>'Détail par équipe'!AA40</f>
        <v>0</v>
      </c>
      <c r="H8" s="15">
        <f>'Détail par équipe'!AG40</f>
        <v>0</v>
      </c>
      <c r="I8" s="15">
        <f>'Détail par équipe'!AM40</f>
        <v>0</v>
      </c>
      <c r="J8" s="15">
        <f>'Détail par équipe'!AS40</f>
        <v>0</v>
      </c>
      <c r="K8" s="15">
        <f>'Détail par équipe'!AY40</f>
        <v>0</v>
      </c>
      <c r="L8" s="15">
        <f>'Détail par équipe'!BE40</f>
        <v>0</v>
      </c>
      <c r="M8" s="15">
        <f>'Détail par équipe'!BK40</f>
        <v>0</v>
      </c>
      <c r="N8" s="15">
        <f>'Détail par équipe'!BQ40</f>
        <v>0</v>
      </c>
      <c r="O8" s="16">
        <f>D8+E8+F8+G8+H8+I8+J8+K8+L8+M8+N8</f>
        <v>14.5</v>
      </c>
      <c r="P8" s="17">
        <f t="shared" si="0"/>
        <v>35.96</v>
      </c>
    </row>
    <row r="9" spans="1:16" ht="23.1" customHeight="1" x14ac:dyDescent="0.25">
      <c r="A9" s="11">
        <v>8</v>
      </c>
      <c r="B9" s="12">
        <v>6</v>
      </c>
      <c r="C9" s="13" t="str">
        <f>'Détail par équipe'!B15</f>
        <v>ABC Idf</v>
      </c>
      <c r="D9" s="14">
        <f>'Détail par équipe'!I27</f>
        <v>3</v>
      </c>
      <c r="E9" s="15">
        <f>'Détail par équipe'!O27</f>
        <v>8</v>
      </c>
      <c r="F9" s="15">
        <f>'Détail par équipe'!U27</f>
        <v>2</v>
      </c>
      <c r="G9" s="15">
        <f>'Détail par équipe'!AA27</f>
        <v>0</v>
      </c>
      <c r="H9" s="15">
        <f>'Détail par équipe'!AG27</f>
        <v>0</v>
      </c>
      <c r="I9" s="15">
        <f>'Détail par équipe'!AM27</f>
        <v>0</v>
      </c>
      <c r="J9" s="15">
        <f>'Détail par équipe'!AS27</f>
        <v>0</v>
      </c>
      <c r="K9" s="15">
        <f>'Détail par équipe'!AY27</f>
        <v>0</v>
      </c>
      <c r="L9" s="15">
        <f>'Détail par équipe'!BE27</f>
        <v>0</v>
      </c>
      <c r="M9" s="15">
        <f>'Détail par équipe'!BK27</f>
        <v>0</v>
      </c>
      <c r="N9" s="15">
        <f>'Détail par équipe'!BQ27</f>
        <v>0</v>
      </c>
      <c r="O9" s="16">
        <f>D9+E9+F9+G9+H9+I9+J9+K9+L9+M9+N9</f>
        <v>13</v>
      </c>
      <c r="P9" s="17">
        <f t="shared" si="0"/>
        <v>32.24</v>
      </c>
    </row>
    <row r="10" spans="1:16" ht="23.1" customHeight="1" x14ac:dyDescent="0.25">
      <c r="A10" s="11">
        <v>9</v>
      </c>
      <c r="B10" s="12">
        <v>10</v>
      </c>
      <c r="C10" s="13" t="str">
        <f>'Détail par équipe'!B57</f>
        <v>BCF Girls</v>
      </c>
      <c r="D10" s="14">
        <f>'Détail par équipe'!I69</f>
        <v>2</v>
      </c>
      <c r="E10" s="15">
        <f>'Détail par équipe'!O69</f>
        <v>4</v>
      </c>
      <c r="F10" s="15">
        <f>'Détail par équipe'!U69</f>
        <v>6</v>
      </c>
      <c r="G10" s="15">
        <f>'Détail par équipe'!AA69</f>
        <v>0</v>
      </c>
      <c r="H10" s="15">
        <f>'Détail par équipe'!AG69</f>
        <v>0</v>
      </c>
      <c r="I10" s="15">
        <f>'Détail par équipe'!AM69</f>
        <v>0</v>
      </c>
      <c r="J10" s="15">
        <f>'Détail par équipe'!AS69</f>
        <v>0</v>
      </c>
      <c r="K10" s="15">
        <f>'Détail par équipe'!AY69</f>
        <v>0</v>
      </c>
      <c r="L10" s="15">
        <f>'Détail par équipe'!BE69</f>
        <v>0</v>
      </c>
      <c r="M10" s="15">
        <f>'Détail par équipe'!BK69</f>
        <v>0</v>
      </c>
      <c r="N10" s="15">
        <f>'Détail par équipe'!BQ69</f>
        <v>0</v>
      </c>
      <c r="O10" s="16">
        <f>D10+E10+F10+G10+H10+I10+J10+K10+L10+M10+N10</f>
        <v>12</v>
      </c>
      <c r="P10" s="17">
        <f t="shared" si="0"/>
        <v>29.759999999999998</v>
      </c>
    </row>
    <row r="11" spans="1:16" ht="23.1" customHeight="1" x14ac:dyDescent="0.25">
      <c r="A11" s="11">
        <v>10</v>
      </c>
      <c r="B11" s="12">
        <v>11</v>
      </c>
      <c r="C11" s="13" t="str">
        <f>'Détail par équipe'!B83</f>
        <v>Les Miclo</v>
      </c>
      <c r="D11" s="14">
        <f>'Détail par équipe'!I95</f>
        <v>5</v>
      </c>
      <c r="E11" s="15">
        <f>'Détail par équipe'!O95</f>
        <v>6</v>
      </c>
      <c r="F11" s="15">
        <f>'Détail par équipe'!U95</f>
        <v>1</v>
      </c>
      <c r="G11" s="15">
        <f>'Détail par équipe'!AA95</f>
        <v>0</v>
      </c>
      <c r="H11" s="15">
        <f>'Détail par équipe'!AG95</f>
        <v>0</v>
      </c>
      <c r="I11" s="15">
        <f>'Détail par équipe'!AM95</f>
        <v>0</v>
      </c>
      <c r="J11" s="15">
        <f>'Détail par équipe'!AS95</f>
        <v>0</v>
      </c>
      <c r="K11" s="15">
        <f>'Détail par équipe'!AY95</f>
        <v>0</v>
      </c>
      <c r="L11" s="15">
        <f>'Détail par équipe'!BE95</f>
        <v>0</v>
      </c>
      <c r="M11" s="15">
        <f>'Détail par équipe'!BK95</f>
        <v>0</v>
      </c>
      <c r="N11" s="15">
        <f>'Détail par équipe'!BQ95</f>
        <v>0</v>
      </c>
      <c r="O11" s="16">
        <f>D11+E11+F11+G11+H11+I11+J11+K11+L11+M11+N11</f>
        <v>12</v>
      </c>
      <c r="P11" s="17">
        <f t="shared" si="0"/>
        <v>29.759999999999998</v>
      </c>
    </row>
    <row r="12" spans="1:16" ht="23.1" customHeight="1" x14ac:dyDescent="0.25">
      <c r="A12" s="11">
        <v>11</v>
      </c>
      <c r="B12" s="12">
        <v>11</v>
      </c>
      <c r="C12" s="13" t="str">
        <f>'Détail par équipe'!B122</f>
        <v>Les Wizards</v>
      </c>
      <c r="D12" s="14">
        <f>'Détail par équipe'!I134</f>
        <v>4</v>
      </c>
      <c r="E12" s="15">
        <f>'Détail par équipe'!O134</f>
        <v>4</v>
      </c>
      <c r="F12" s="15">
        <f>'Détail par équipe'!U134</f>
        <v>3</v>
      </c>
      <c r="G12" s="15">
        <f>'Détail par équipe'!AA134</f>
        <v>0</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11</v>
      </c>
      <c r="P12" s="17">
        <f t="shared" si="0"/>
        <v>27.28</v>
      </c>
    </row>
    <row r="13" spans="1:16" ht="23.1" customHeight="1" x14ac:dyDescent="0.25">
      <c r="A13" s="11">
        <v>12</v>
      </c>
      <c r="B13" s="12">
        <v>4</v>
      </c>
      <c r="C13" s="13" t="str">
        <f>'Détail par équipe'!B135</f>
        <v>BCF Boys</v>
      </c>
      <c r="D13" s="14">
        <f>'Détail par équipe'!I147</f>
        <v>3</v>
      </c>
      <c r="E13" s="15">
        <f>'Détail par équipe'!O147</f>
        <v>1</v>
      </c>
      <c r="F13" s="15">
        <f>'Détail par équipe'!U147</f>
        <v>6</v>
      </c>
      <c r="G13" s="15">
        <f>'Détail par équipe'!AA147</f>
        <v>0</v>
      </c>
      <c r="H13" s="15">
        <f>'Détail par équipe'!AG147</f>
        <v>0</v>
      </c>
      <c r="I13" s="15">
        <f>'Détail par équipe'!AM147</f>
        <v>0</v>
      </c>
      <c r="J13" s="15">
        <f>'Détail par équipe'!AS147</f>
        <v>0</v>
      </c>
      <c r="K13" s="15">
        <f>'Détail par équipe'!AY147</f>
        <v>0</v>
      </c>
      <c r="L13" s="15">
        <f>'Détail par équipe'!BE147</f>
        <v>0</v>
      </c>
      <c r="M13" s="15">
        <f>'Détail par équipe'!BK147</f>
        <v>0</v>
      </c>
      <c r="N13" s="15">
        <f>'Détail par équipe'!BQ147</f>
        <v>0</v>
      </c>
      <c r="O13" s="16">
        <f>D13+E13+F13+G13+H13+I13+J13+K13+L13+M13+N13</f>
        <v>10</v>
      </c>
      <c r="P13" s="17">
        <f t="shared" si="0"/>
        <v>24.8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0</v>
      </c>
      <c r="H16" s="17">
        <f t="shared" si="1"/>
        <v>0</v>
      </c>
      <c r="I16" s="17">
        <f t="shared" si="1"/>
        <v>0</v>
      </c>
      <c r="J16" s="17">
        <f t="shared" si="1"/>
        <v>20</v>
      </c>
      <c r="K16" s="17">
        <f t="shared" si="1"/>
        <v>0</v>
      </c>
      <c r="L16" s="17">
        <f t="shared" si="1"/>
        <v>0</v>
      </c>
      <c r="M16" s="17">
        <f t="shared" si="1"/>
        <v>0</v>
      </c>
      <c r="N16" s="17">
        <f t="shared" si="1"/>
        <v>0</v>
      </c>
      <c r="O16" s="17">
        <f>D16+E16+F16+G16+H16+I16+J16+K16+L16+M16+N16</f>
        <v>200</v>
      </c>
      <c r="P16" s="17">
        <f>SUM(P2:P13)</f>
        <v>495.99999999999994</v>
      </c>
    </row>
    <row r="17" spans="1:16" ht="15" customHeight="1" x14ac:dyDescent="0.2">
      <c r="A17" s="19"/>
      <c r="B17" s="19"/>
      <c r="C17" s="19"/>
      <c r="D17" s="19"/>
      <c r="E17" s="19"/>
      <c r="F17" s="19"/>
      <c r="G17" s="19"/>
      <c r="H17" s="19"/>
      <c r="I17" s="19"/>
      <c r="J17" s="19"/>
      <c r="K17" s="19"/>
      <c r="L17" s="19"/>
      <c r="M17" s="19"/>
      <c r="N17" s="19"/>
      <c r="O17" s="20">
        <f>O16*2.48</f>
        <v>496</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7">
        <v>148.80000000000001</v>
      </c>
      <c r="F20" s="17">
        <v>148.80000000000001</v>
      </c>
      <c r="G20" s="17">
        <v>148.80000000000001</v>
      </c>
      <c r="H20" s="17">
        <v>148.80000000000001</v>
      </c>
      <c r="I20" s="17">
        <v>148.80000000000001</v>
      </c>
      <c r="J20" s="17">
        <v>148.80000000000001</v>
      </c>
      <c r="K20" s="17">
        <v>148.80000000000001</v>
      </c>
      <c r="L20" s="17">
        <v>148.80000000000001</v>
      </c>
      <c r="M20" s="17">
        <v>148.80000000000001</v>
      </c>
      <c r="N20" s="17">
        <v>148.80000000000001</v>
      </c>
      <c r="O20" s="17">
        <f>SUM(D20:N20)</f>
        <v>1636.7999999999997</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-1140.7999999999997</v>
      </c>
      <c r="P27" s="19"/>
    </row>
    <row r="28" spans="1:16" ht="15" customHeight="1" x14ac:dyDescent="0.2">
      <c r="A28" s="19"/>
      <c r="B28" s="19"/>
      <c r="C28" s="19"/>
      <c r="D28" s="17">
        <f t="shared" ref="D28:N28" si="2">SUM(D20:D25)</f>
        <v>148.80000000000001</v>
      </c>
      <c r="E28" s="17">
        <f t="shared" si="2"/>
        <v>148.80000000000001</v>
      </c>
      <c r="F28" s="17">
        <f t="shared" si="2"/>
        <v>148.80000000000001</v>
      </c>
      <c r="G28" s="17">
        <f t="shared" si="2"/>
        <v>148.80000000000001</v>
      </c>
      <c r="H28" s="17">
        <f t="shared" si="2"/>
        <v>148.80000000000001</v>
      </c>
      <c r="I28" s="17">
        <f t="shared" si="2"/>
        <v>148.80000000000001</v>
      </c>
      <c r="J28" s="17">
        <f t="shared" si="2"/>
        <v>148.80000000000001</v>
      </c>
      <c r="K28" s="17">
        <f t="shared" si="2"/>
        <v>148.80000000000001</v>
      </c>
      <c r="L28" s="17">
        <f t="shared" si="2"/>
        <v>148.80000000000001</v>
      </c>
      <c r="M28" s="17">
        <f t="shared" si="2"/>
        <v>148.80000000000001</v>
      </c>
      <c r="N28" s="17">
        <f t="shared" si="2"/>
        <v>148.80000000000001</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71"/>
  <sheetViews>
    <sheetView showGridLines="0" zoomScale="60" zoomScaleNormal="60" workbookViewId="0">
      <pane xSplit="2805" ySplit="360" topLeftCell="A46" activePane="bottomRight"/>
      <selection activeCell="P86" sqref="P86"/>
      <selection pane="topRight" activeCell="BR1" sqref="BR1"/>
      <selection pane="bottomLeft" activeCell="C128" sqref="C128"/>
      <selection pane="bottomRight" activeCell="P61" sqref="P61"/>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8">
        <v>45743</v>
      </c>
      <c r="E1" s="109"/>
      <c r="F1" s="109"/>
      <c r="G1" s="109"/>
      <c r="H1" s="109"/>
      <c r="I1" s="110"/>
      <c r="J1" s="108">
        <v>45750</v>
      </c>
      <c r="K1" s="109"/>
      <c r="L1" s="109"/>
      <c r="M1" s="109"/>
      <c r="N1" s="109"/>
      <c r="O1" s="110"/>
      <c r="P1" s="108">
        <v>45757</v>
      </c>
      <c r="Q1" s="109"/>
      <c r="R1" s="109"/>
      <c r="S1" s="109"/>
      <c r="T1" s="109"/>
      <c r="U1" s="110"/>
      <c r="V1" s="108">
        <v>45775</v>
      </c>
      <c r="W1" s="109"/>
      <c r="X1" s="109"/>
      <c r="Y1" s="109"/>
      <c r="Z1" s="109"/>
      <c r="AA1" s="110"/>
      <c r="AB1" s="108">
        <v>45782</v>
      </c>
      <c r="AC1" s="109"/>
      <c r="AD1" s="109"/>
      <c r="AE1" s="109"/>
      <c r="AF1" s="109"/>
      <c r="AG1" s="110"/>
      <c r="AH1" s="108">
        <v>45792</v>
      </c>
      <c r="AI1" s="109"/>
      <c r="AJ1" s="109"/>
      <c r="AK1" s="109"/>
      <c r="AL1" s="109"/>
      <c r="AM1" s="110"/>
      <c r="AN1" s="108">
        <v>45799</v>
      </c>
      <c r="AO1" s="109"/>
      <c r="AP1" s="109"/>
      <c r="AQ1" s="109"/>
      <c r="AR1" s="109"/>
      <c r="AS1" s="110"/>
      <c r="AT1" s="108">
        <v>45803</v>
      </c>
      <c r="AU1" s="109"/>
      <c r="AV1" s="109"/>
      <c r="AW1" s="109"/>
      <c r="AX1" s="109"/>
      <c r="AY1" s="110"/>
      <c r="AZ1" s="108">
        <v>45813</v>
      </c>
      <c r="BA1" s="109"/>
      <c r="BB1" s="109"/>
      <c r="BC1" s="109"/>
      <c r="BD1" s="109"/>
      <c r="BE1" s="110"/>
      <c r="BF1" s="108">
        <v>45820</v>
      </c>
      <c r="BG1" s="109"/>
      <c r="BH1" s="109"/>
      <c r="BI1" s="109"/>
      <c r="BJ1" s="109"/>
      <c r="BK1" s="110"/>
      <c r="BL1" s="108">
        <v>45827</v>
      </c>
      <c r="BM1" s="109"/>
      <c r="BN1" s="109"/>
      <c r="BO1" s="109"/>
      <c r="BP1" s="109"/>
      <c r="BQ1" s="110"/>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1" t="s">
        <v>49</v>
      </c>
      <c r="C2" s="112"/>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50</v>
      </c>
      <c r="C3" s="35" t="s">
        <v>51</v>
      </c>
      <c r="D3" s="36">
        <v>31</v>
      </c>
      <c r="E3" s="37">
        <v>195</v>
      </c>
      <c r="F3" s="37">
        <v>152</v>
      </c>
      <c r="G3" s="37">
        <v>167</v>
      </c>
      <c r="H3" s="37">
        <v>148</v>
      </c>
      <c r="I3" s="38">
        <f t="shared" ref="I3:I9" si="0">SUM(E3:H3)</f>
        <v>662</v>
      </c>
      <c r="J3" s="39">
        <v>31</v>
      </c>
      <c r="K3" s="40">
        <v>143</v>
      </c>
      <c r="L3" s="40">
        <v>156</v>
      </c>
      <c r="M3" s="40">
        <v>164</v>
      </c>
      <c r="N3" s="40">
        <v>136</v>
      </c>
      <c r="O3" s="38">
        <f t="shared" ref="O3:O9" si="1">SUM(K3:N3)</f>
        <v>599</v>
      </c>
      <c r="P3" s="39">
        <v>32</v>
      </c>
      <c r="Q3" s="40">
        <v>172</v>
      </c>
      <c r="R3" s="40">
        <v>168</v>
      </c>
      <c r="S3" s="40">
        <v>168</v>
      </c>
      <c r="T3" s="40">
        <v>154</v>
      </c>
      <c r="U3" s="38">
        <f t="shared" ref="U3:U9" si="2">SUM(Q3:T3)</f>
        <v>662</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1923</v>
      </c>
      <c r="CE3" s="17">
        <f t="shared" ref="CE3:CE8" si="24">CD3/CC3</f>
        <v>160.25</v>
      </c>
    </row>
    <row r="4" spans="1:83" ht="15.75" customHeight="1" x14ac:dyDescent="0.25">
      <c r="A4" s="33"/>
      <c r="B4" s="34" t="s">
        <v>52</v>
      </c>
      <c r="C4" s="35" t="s">
        <v>37</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0</v>
      </c>
      <c r="CD4" s="17">
        <f t="shared" si="23"/>
        <v>0</v>
      </c>
      <c r="CE4" s="17" t="e">
        <f t="shared" si="24"/>
        <v>#DIV/0!</v>
      </c>
    </row>
    <row r="5" spans="1:83" ht="15.75" customHeight="1" x14ac:dyDescent="0.25">
      <c r="A5" s="33"/>
      <c r="B5" s="42" t="s">
        <v>109</v>
      </c>
      <c r="C5" s="43" t="s">
        <v>80</v>
      </c>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t="s">
        <v>119</v>
      </c>
      <c r="C6" s="43" t="s">
        <v>51</v>
      </c>
      <c r="D6" s="39">
        <v>23</v>
      </c>
      <c r="E6" s="40">
        <v>171</v>
      </c>
      <c r="F6" s="40">
        <v>188</v>
      </c>
      <c r="G6" s="40">
        <v>166</v>
      </c>
      <c r="H6" s="40">
        <v>127</v>
      </c>
      <c r="I6" s="38">
        <f t="shared" si="0"/>
        <v>652</v>
      </c>
      <c r="J6" s="39">
        <v>23</v>
      </c>
      <c r="K6" s="40">
        <v>218</v>
      </c>
      <c r="L6" s="40">
        <v>169</v>
      </c>
      <c r="M6" s="40">
        <v>200</v>
      </c>
      <c r="N6" s="40">
        <v>189</v>
      </c>
      <c r="O6" s="38">
        <f t="shared" si="1"/>
        <v>776</v>
      </c>
      <c r="P6" s="39">
        <v>23</v>
      </c>
      <c r="Q6" s="40">
        <v>169</v>
      </c>
      <c r="R6" s="40">
        <v>161</v>
      </c>
      <c r="S6" s="40">
        <v>190</v>
      </c>
      <c r="T6" s="40">
        <v>189</v>
      </c>
      <c r="U6" s="38">
        <f t="shared" si="2"/>
        <v>709</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4</v>
      </c>
      <c r="BS6" s="17">
        <f t="shared" si="12"/>
        <v>4</v>
      </c>
      <c r="BT6" s="17">
        <f t="shared" si="13"/>
        <v>4</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12</v>
      </c>
      <c r="CD6" s="17">
        <f t="shared" si="23"/>
        <v>2137</v>
      </c>
      <c r="CE6" s="19">
        <f t="shared" si="24"/>
        <v>178.08333333333334</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366</v>
      </c>
      <c r="F10" s="37">
        <f>SUM(F3:F9)</f>
        <v>340</v>
      </c>
      <c r="G10" s="37">
        <f>SUM(G3:G9)</f>
        <v>333</v>
      </c>
      <c r="H10" s="37">
        <f>SUM(H3:H9)</f>
        <v>275</v>
      </c>
      <c r="I10" s="38">
        <f>SUM(I3:I9)</f>
        <v>1314</v>
      </c>
      <c r="J10" s="39"/>
      <c r="K10" s="37">
        <f>SUM(K3:K9)</f>
        <v>361</v>
      </c>
      <c r="L10" s="37">
        <f>SUM(L3:L9)</f>
        <v>325</v>
      </c>
      <c r="M10" s="37">
        <f>SUM(M3:M9)</f>
        <v>364</v>
      </c>
      <c r="N10" s="37">
        <f>SUM(N3:N9)</f>
        <v>325</v>
      </c>
      <c r="O10" s="38">
        <f>SUM(O3:O9)</f>
        <v>1375</v>
      </c>
      <c r="P10" s="39"/>
      <c r="Q10" s="37">
        <f>SUM(Q3:Q9)</f>
        <v>341</v>
      </c>
      <c r="R10" s="37">
        <f>SUM(R3:R9)</f>
        <v>329</v>
      </c>
      <c r="S10" s="37">
        <f>SUM(S3:S9)</f>
        <v>358</v>
      </c>
      <c r="T10" s="37">
        <f>SUM(T3:T9)</f>
        <v>343</v>
      </c>
      <c r="U10" s="38">
        <f>SUM(U3:U9)</f>
        <v>1371</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12</v>
      </c>
      <c r="CD10" s="17">
        <f>I10+O10+U10+AA10+AG10+AM10+AS10+AY10+BE10+BK10+BQ10</f>
        <v>4060</v>
      </c>
      <c r="CE10" s="17">
        <f>CD10/CC10</f>
        <v>338.33333333333331</v>
      </c>
    </row>
    <row r="11" spans="1:83" ht="15.75" customHeight="1" x14ac:dyDescent="0.25">
      <c r="A11" s="33"/>
      <c r="B11" s="34" t="s">
        <v>33</v>
      </c>
      <c r="C11" s="43"/>
      <c r="D11" s="36">
        <f>SUM(D3:D8)</f>
        <v>54</v>
      </c>
      <c r="E11" s="37">
        <f>E10+$D$11-E9</f>
        <v>420</v>
      </c>
      <c r="F11" s="37">
        <f>F10+$D$11-F9</f>
        <v>394</v>
      </c>
      <c r="G11" s="37">
        <f>G10+$D$11-G9</f>
        <v>387</v>
      </c>
      <c r="H11" s="37">
        <f>H10+$D$11-H9</f>
        <v>329</v>
      </c>
      <c r="I11" s="38">
        <f>SUM(E11:H11)</f>
        <v>1530</v>
      </c>
      <c r="J11" s="36">
        <f>SUM(J3:J8)</f>
        <v>54</v>
      </c>
      <c r="K11" s="37">
        <f>K10+$J$11-K9</f>
        <v>415</v>
      </c>
      <c r="L11" s="37">
        <f>L10+$J$11-L9</f>
        <v>379</v>
      </c>
      <c r="M11" s="37">
        <f>M10+$J$11-M9</f>
        <v>418</v>
      </c>
      <c r="N11" s="37">
        <f>N10+$J$11-N9</f>
        <v>379</v>
      </c>
      <c r="O11" s="38">
        <f>SUM(K11:N11)</f>
        <v>1591</v>
      </c>
      <c r="P11" s="36">
        <f>SUM(P3:P8)</f>
        <v>55</v>
      </c>
      <c r="Q11" s="37">
        <f>Q10+$P$11-Q9</f>
        <v>396</v>
      </c>
      <c r="R11" s="37">
        <f>R10+$P$11-R9</f>
        <v>384</v>
      </c>
      <c r="S11" s="37">
        <f>S10+$P$11-S9</f>
        <v>413</v>
      </c>
      <c r="T11" s="37">
        <f>T10+$P$11-T9</f>
        <v>398</v>
      </c>
      <c r="U11" s="38">
        <f>SUM(Q11:T11)</f>
        <v>1591</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12</v>
      </c>
      <c r="CD11" s="17">
        <f>I11+O11+U11+AA11+AG11+AM11+AS11+AY11+BE11+BK11+BQ11</f>
        <v>4712</v>
      </c>
      <c r="CE11" s="17">
        <f>CD11/CC11</f>
        <v>392.66666666666669</v>
      </c>
    </row>
    <row r="12" spans="1:83" ht="15.75" customHeight="1" x14ac:dyDescent="0.25">
      <c r="A12" s="33"/>
      <c r="B12" s="34" t="s">
        <v>34</v>
      </c>
      <c r="C12" s="43"/>
      <c r="D12" s="39"/>
      <c r="E12" s="37">
        <f t="shared" ref="E12:I13" si="25">IF($D$11&gt;0,IF(E10=E23,0.5,IF(E10&gt;E23,1,0)),0)</f>
        <v>1</v>
      </c>
      <c r="F12" s="37">
        <f t="shared" si="25"/>
        <v>0</v>
      </c>
      <c r="G12" s="37">
        <f t="shared" si="25"/>
        <v>1</v>
      </c>
      <c r="H12" s="37">
        <f t="shared" si="25"/>
        <v>1</v>
      </c>
      <c r="I12" s="38">
        <f t="shared" si="25"/>
        <v>1</v>
      </c>
      <c r="J12" s="39"/>
      <c r="K12" s="37">
        <f t="shared" ref="K12:O13" si="26">IF($J$11&gt;0,IF(K10=K91,0.5,IF(K10&gt;K91,1,0)),0)</f>
        <v>1</v>
      </c>
      <c r="L12" s="37">
        <f t="shared" si="26"/>
        <v>0</v>
      </c>
      <c r="M12" s="37">
        <f t="shared" si="26"/>
        <v>1</v>
      </c>
      <c r="N12" s="37">
        <f t="shared" si="26"/>
        <v>0</v>
      </c>
      <c r="O12" s="38">
        <f t="shared" si="26"/>
        <v>0</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IF($BL$11&gt;0,IF(BM10=BM163,0.5,IF(BM10&gt;BM163,1,0)),0)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1</v>
      </c>
      <c r="H13" s="37">
        <f t="shared" si="25"/>
        <v>0</v>
      </c>
      <c r="I13" s="38">
        <f t="shared" si="25"/>
        <v>1</v>
      </c>
      <c r="J13" s="39"/>
      <c r="K13" s="37">
        <f t="shared" si="26"/>
        <v>1</v>
      </c>
      <c r="L13" s="37">
        <f t="shared" si="26"/>
        <v>0</v>
      </c>
      <c r="M13" s="37">
        <f t="shared" si="26"/>
        <v>1</v>
      </c>
      <c r="N13" s="37">
        <f t="shared" si="26"/>
        <v>0</v>
      </c>
      <c r="O13" s="38">
        <f t="shared" si="26"/>
        <v>0</v>
      </c>
      <c r="P13" s="39"/>
      <c r="Q13" s="37">
        <f t="shared" si="27"/>
        <v>1</v>
      </c>
      <c r="R13" s="37">
        <f t="shared" si="27"/>
        <v>0</v>
      </c>
      <c r="S13" s="37">
        <f t="shared" si="27"/>
        <v>1</v>
      </c>
      <c r="T13" s="37">
        <f t="shared" si="27"/>
        <v>0</v>
      </c>
      <c r="U13" s="38">
        <f t="shared" si="27"/>
        <v>1</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7</v>
      </c>
      <c r="J14" s="56"/>
      <c r="K14" s="57"/>
      <c r="L14" s="57"/>
      <c r="M14" s="57"/>
      <c r="N14" s="57"/>
      <c r="O14" s="58">
        <f>SUM(K12+L12+M12+N12+O12+K13+L13+M13+N13+O13)</f>
        <v>4</v>
      </c>
      <c r="P14" s="56"/>
      <c r="Q14" s="57"/>
      <c r="R14" s="57"/>
      <c r="S14" s="57"/>
      <c r="T14" s="57"/>
      <c r="U14" s="58">
        <f>SUM(Q12+R12+S12+T12+U12+Q13+R13+S13+T13+U13)</f>
        <v>7</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1" t="s">
        <v>48</v>
      </c>
      <c r="C15" s="112"/>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53</v>
      </c>
      <c r="C16" s="35" t="s">
        <v>46</v>
      </c>
      <c r="D16" s="36"/>
      <c r="E16" s="37"/>
      <c r="F16" s="37"/>
      <c r="G16" s="37"/>
      <c r="H16" s="37"/>
      <c r="I16" s="38">
        <f t="shared" ref="I16:I22" si="36">SUM(E16:H16)</f>
        <v>0</v>
      </c>
      <c r="J16" s="39"/>
      <c r="K16" s="40"/>
      <c r="L16" s="40"/>
      <c r="M16" s="40"/>
      <c r="N16" s="40"/>
      <c r="O16" s="38">
        <f t="shared" ref="O16:O22" si="37">SUM(K16:N16)</f>
        <v>0</v>
      </c>
      <c r="P16" s="39">
        <v>36</v>
      </c>
      <c r="Q16" s="40">
        <v>145</v>
      </c>
      <c r="R16" s="40">
        <v>177</v>
      </c>
      <c r="S16" s="40">
        <v>159</v>
      </c>
      <c r="T16" s="40">
        <v>155</v>
      </c>
      <c r="U16" s="38">
        <f t="shared" ref="U16:U22" si="38">SUM(Q16:T16)</f>
        <v>636</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0</v>
      </c>
      <c r="BS16" s="17">
        <f t="shared" ref="BS16:BS21" si="48">SUM((IF(K16&gt;0,1,0)+(IF(L16&gt;0,1,0)+(IF(M16&gt;0,1,0)+(IF(N16&gt;0,1,0))))))</f>
        <v>0</v>
      </c>
      <c r="BT16" s="17">
        <f t="shared" ref="BT16:BT21" si="49">SUM((IF(Q16&gt;0,1,0)+(IF(R16&gt;0,1,0)+(IF(S16&gt;0,1,0)+(IF(T16&gt;0,1,0))))))</f>
        <v>4</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636</v>
      </c>
      <c r="CE16" s="17">
        <f t="shared" ref="CE16:CE21" si="60">CD16/CC16</f>
        <v>159</v>
      </c>
    </row>
    <row r="17" spans="1:83" ht="15.75" customHeight="1" x14ac:dyDescent="0.25">
      <c r="A17" s="33"/>
      <c r="B17" s="34" t="s">
        <v>54</v>
      </c>
      <c r="C17" s="35" t="s">
        <v>55</v>
      </c>
      <c r="D17" s="36"/>
      <c r="E17" s="37"/>
      <c r="F17" s="37"/>
      <c r="G17" s="37"/>
      <c r="H17" s="37"/>
      <c r="I17" s="38">
        <f t="shared" si="36"/>
        <v>0</v>
      </c>
      <c r="J17" s="39">
        <v>23</v>
      </c>
      <c r="K17" s="40">
        <v>162</v>
      </c>
      <c r="L17" s="40">
        <v>235</v>
      </c>
      <c r="M17" s="40">
        <v>204</v>
      </c>
      <c r="N17" s="40">
        <v>162</v>
      </c>
      <c r="O17" s="38">
        <f t="shared" si="37"/>
        <v>763</v>
      </c>
      <c r="P17" s="39">
        <v>23</v>
      </c>
      <c r="Q17" s="40">
        <v>182</v>
      </c>
      <c r="R17" s="40">
        <v>253</v>
      </c>
      <c r="S17" s="40">
        <v>185</v>
      </c>
      <c r="T17" s="40">
        <v>178</v>
      </c>
      <c r="U17" s="38">
        <f t="shared" si="38"/>
        <v>798</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0</v>
      </c>
      <c r="BS17" s="17">
        <f t="shared" si="48"/>
        <v>4</v>
      </c>
      <c r="BT17" s="17">
        <f t="shared" si="49"/>
        <v>4</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8</v>
      </c>
      <c r="CD17" s="17">
        <f t="shared" si="59"/>
        <v>1561</v>
      </c>
      <c r="CE17" s="17">
        <f t="shared" si="60"/>
        <v>195.125</v>
      </c>
    </row>
    <row r="18" spans="1:83" ht="15.75" customHeight="1" x14ac:dyDescent="0.25">
      <c r="A18" s="33"/>
      <c r="B18" s="42" t="s">
        <v>101</v>
      </c>
      <c r="C18" s="43" t="s">
        <v>102</v>
      </c>
      <c r="D18" s="39">
        <v>33</v>
      </c>
      <c r="E18" s="40">
        <v>144</v>
      </c>
      <c r="F18" s="40">
        <v>163</v>
      </c>
      <c r="G18" s="40">
        <v>110</v>
      </c>
      <c r="H18" s="40">
        <v>122</v>
      </c>
      <c r="I18" s="38">
        <f t="shared" si="36"/>
        <v>539</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4</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539</v>
      </c>
      <c r="CE18" s="19">
        <f t="shared" si="60"/>
        <v>134.75</v>
      </c>
    </row>
    <row r="19" spans="1:83" ht="15.75" customHeight="1" x14ac:dyDescent="0.25">
      <c r="A19" s="33"/>
      <c r="B19" s="42" t="s">
        <v>116</v>
      </c>
      <c r="C19" s="43" t="s">
        <v>73</v>
      </c>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t="s">
        <v>117</v>
      </c>
      <c r="C20" s="43" t="s">
        <v>118</v>
      </c>
      <c r="D20" s="39">
        <v>32</v>
      </c>
      <c r="E20" s="40">
        <v>192</v>
      </c>
      <c r="F20" s="40">
        <v>202</v>
      </c>
      <c r="G20" s="40">
        <v>160</v>
      </c>
      <c r="H20" s="40">
        <v>145</v>
      </c>
      <c r="I20" s="38">
        <f t="shared" si="36"/>
        <v>699</v>
      </c>
      <c r="J20" s="39">
        <v>32</v>
      </c>
      <c r="K20" s="40">
        <v>157</v>
      </c>
      <c r="L20" s="40">
        <v>189</v>
      </c>
      <c r="M20" s="40">
        <v>182</v>
      </c>
      <c r="N20" s="40">
        <v>175</v>
      </c>
      <c r="O20" s="38">
        <f t="shared" si="37"/>
        <v>703</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4</v>
      </c>
      <c r="BS20" s="17">
        <f t="shared" si="48"/>
        <v>4</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8</v>
      </c>
      <c r="CD20" s="17">
        <f t="shared" si="59"/>
        <v>1402</v>
      </c>
      <c r="CE20" s="19">
        <f t="shared" si="60"/>
        <v>175.25</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336</v>
      </c>
      <c r="F23" s="37">
        <f>SUM(F16:F22)</f>
        <v>365</v>
      </c>
      <c r="G23" s="37">
        <f>SUM(G16:G22)</f>
        <v>270</v>
      </c>
      <c r="H23" s="37">
        <f>SUM(H16:H22)</f>
        <v>267</v>
      </c>
      <c r="I23" s="38">
        <f>SUM(I16:I22)</f>
        <v>1238</v>
      </c>
      <c r="J23" s="39"/>
      <c r="K23" s="37">
        <f>SUM(K16:K22)</f>
        <v>319</v>
      </c>
      <c r="L23" s="37">
        <f>SUM(L16:L22)</f>
        <v>424</v>
      </c>
      <c r="M23" s="37">
        <f>SUM(M16:M22)</f>
        <v>386</v>
      </c>
      <c r="N23" s="37">
        <f>SUM(N16:N22)</f>
        <v>337</v>
      </c>
      <c r="O23" s="38">
        <f>SUM(O16:O22)</f>
        <v>1466</v>
      </c>
      <c r="P23" s="39"/>
      <c r="Q23" s="37">
        <f>SUM(Q16:Q22)</f>
        <v>327</v>
      </c>
      <c r="R23" s="37">
        <f>SUM(R16:R22)</f>
        <v>430</v>
      </c>
      <c r="S23" s="37">
        <f>SUM(S16:S22)</f>
        <v>344</v>
      </c>
      <c r="T23" s="37">
        <f>SUM(T16:T22)</f>
        <v>333</v>
      </c>
      <c r="U23" s="38">
        <f>SUM(U16:U22)</f>
        <v>1434</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12</v>
      </c>
      <c r="CD23" s="17">
        <f>I23+O23+U23+AA23+AG23+AM23+AS23+AY23+BE23+BK23+BQ23</f>
        <v>4138</v>
      </c>
      <c r="CE23" s="17">
        <f>CD23/CC23</f>
        <v>344.83333333333331</v>
      </c>
    </row>
    <row r="24" spans="1:83" ht="15.75" customHeight="1" x14ac:dyDescent="0.25">
      <c r="A24" s="33"/>
      <c r="B24" s="34" t="s">
        <v>33</v>
      </c>
      <c r="C24" s="43"/>
      <c r="D24" s="36">
        <f>SUM(D16:D21)</f>
        <v>65</v>
      </c>
      <c r="E24" s="37">
        <f>E23+$D$24-E22</f>
        <v>401</v>
      </c>
      <c r="F24" s="37">
        <f>F23+$D$24-F22</f>
        <v>430</v>
      </c>
      <c r="G24" s="37">
        <f>G23+$D$24-G22</f>
        <v>335</v>
      </c>
      <c r="H24" s="37">
        <f>H23+$D$24-H22</f>
        <v>332</v>
      </c>
      <c r="I24" s="38">
        <f>SUM(E24:H24)</f>
        <v>1498</v>
      </c>
      <c r="J24" s="36">
        <f>SUM(J16:J21)</f>
        <v>55</v>
      </c>
      <c r="K24" s="37">
        <f>K23+$J$24-K22</f>
        <v>374</v>
      </c>
      <c r="L24" s="37">
        <f>L23+$J$24-L22</f>
        <v>479</v>
      </c>
      <c r="M24" s="37">
        <f>M23+$J$24-M22</f>
        <v>441</v>
      </c>
      <c r="N24" s="37">
        <f>N23+$J$24-N22</f>
        <v>392</v>
      </c>
      <c r="O24" s="38">
        <f>SUM(K24:N24)</f>
        <v>1686</v>
      </c>
      <c r="P24" s="36">
        <f>SUM(P16:P21)</f>
        <v>59</v>
      </c>
      <c r="Q24" s="37">
        <f>Q23+$P$24-Q22</f>
        <v>386</v>
      </c>
      <c r="R24" s="37">
        <f>R23+$P$24-R22</f>
        <v>489</v>
      </c>
      <c r="S24" s="37">
        <f>S23+$P$24-S22</f>
        <v>403</v>
      </c>
      <c r="T24" s="37">
        <f>T23+$P$24-T22</f>
        <v>392</v>
      </c>
      <c r="U24" s="38">
        <f>SUM(Q24:T24)</f>
        <v>1670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12</v>
      </c>
      <c r="CD24" s="17">
        <f>I24+O24+U24+AA24+AG24+AM24+AS24+AY24+BE24+BK24+BQ24</f>
        <v>4854</v>
      </c>
      <c r="CE24" s="17">
        <f>CD24/CC24</f>
        <v>404.5</v>
      </c>
    </row>
    <row r="25" spans="1:83" ht="15.75" customHeight="1" x14ac:dyDescent="0.25">
      <c r="A25" s="33"/>
      <c r="B25" s="34" t="s">
        <v>34</v>
      </c>
      <c r="C25" s="43"/>
      <c r="D25" s="39"/>
      <c r="E25" s="37">
        <f t="shared" ref="E25:I26" si="61">IF($D$24&gt;0,IF(E23=E10,0.5,IF(E23&gt;E10,1,0)),0)</f>
        <v>0</v>
      </c>
      <c r="F25" s="37">
        <f t="shared" si="61"/>
        <v>1</v>
      </c>
      <c r="G25" s="37">
        <f t="shared" si="61"/>
        <v>0</v>
      </c>
      <c r="H25" s="37">
        <f t="shared" si="61"/>
        <v>0</v>
      </c>
      <c r="I25" s="38">
        <f t="shared" si="61"/>
        <v>0</v>
      </c>
      <c r="J25" s="39"/>
      <c r="K25" s="37">
        <f t="shared" ref="K25:O26" si="62">IF($J$24&gt;0,IF(K23=K78,0.5,IF(K23&gt;K78,1,0)),0)</f>
        <v>1</v>
      </c>
      <c r="L25" s="37">
        <f t="shared" si="62"/>
        <v>1</v>
      </c>
      <c r="M25" s="37">
        <f t="shared" si="62"/>
        <v>0</v>
      </c>
      <c r="N25" s="37">
        <f t="shared" si="62"/>
        <v>0</v>
      </c>
      <c r="O25" s="38">
        <f t="shared" si="62"/>
        <v>1</v>
      </c>
      <c r="P25" s="39"/>
      <c r="Q25" s="37">
        <f t="shared" ref="Q25:U26" si="63">IF($P$24&gt;0,IF(Q23=Q104,0.5,IF(Q23&gt;Q104,1,0)),0)</f>
        <v>0</v>
      </c>
      <c r="R25" s="37">
        <f t="shared" si="63"/>
        <v>1</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IF($AH$24&gt;0,IF(AI23=AI163,0.5,IF(AI23&gt;AI163,1,0)),0)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0</v>
      </c>
      <c r="H26" s="37">
        <f t="shared" si="61"/>
        <v>1</v>
      </c>
      <c r="I26" s="38">
        <f t="shared" si="61"/>
        <v>0</v>
      </c>
      <c r="J26" s="39"/>
      <c r="K26" s="37">
        <f t="shared" si="62"/>
        <v>1</v>
      </c>
      <c r="L26" s="37">
        <f t="shared" si="62"/>
        <v>1</v>
      </c>
      <c r="M26" s="37">
        <f t="shared" si="62"/>
        <v>1</v>
      </c>
      <c r="N26" s="37">
        <f t="shared" si="62"/>
        <v>1</v>
      </c>
      <c r="O26" s="38">
        <f t="shared" si="62"/>
        <v>1</v>
      </c>
      <c r="P26" s="39"/>
      <c r="Q26" s="37">
        <f t="shared" si="63"/>
        <v>0</v>
      </c>
      <c r="R26" s="37">
        <f t="shared" si="63"/>
        <v>1</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3</v>
      </c>
      <c r="J27" s="56"/>
      <c r="K27" s="57"/>
      <c r="L27" s="57"/>
      <c r="M27" s="57"/>
      <c r="N27" s="57"/>
      <c r="O27" s="58">
        <f>SUM(K25+L25+M25+N25+O25+K26+L26+M26+N26+O26)</f>
        <v>8</v>
      </c>
      <c r="P27" s="56"/>
      <c r="Q27" s="57"/>
      <c r="R27" s="57"/>
      <c r="S27" s="57"/>
      <c r="T27" s="57"/>
      <c r="U27" s="58">
        <f>SUM(Q25+R25+S25+T25+U25+Q26+R26+S26+T26+U26)</f>
        <v>2</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1" t="s">
        <v>56</v>
      </c>
      <c r="C28" s="112"/>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57</v>
      </c>
      <c r="C29" s="35" t="s">
        <v>58</v>
      </c>
      <c r="D29" s="36">
        <v>50</v>
      </c>
      <c r="E29" s="37">
        <v>138</v>
      </c>
      <c r="F29" s="37">
        <v>169</v>
      </c>
      <c r="G29" s="37">
        <v>142</v>
      </c>
      <c r="H29" s="37">
        <v>164</v>
      </c>
      <c r="I29" s="38">
        <f t="shared" ref="I29:I35" si="72">SUM(E29:H29)</f>
        <v>613</v>
      </c>
      <c r="J29" s="39"/>
      <c r="K29" s="40"/>
      <c r="L29" s="40"/>
      <c r="M29" s="40"/>
      <c r="N29" s="40"/>
      <c r="O29" s="38">
        <f t="shared" ref="O29:O35" si="73">SUM(K29:N29)</f>
        <v>0</v>
      </c>
      <c r="P29" s="39">
        <v>50</v>
      </c>
      <c r="Q29" s="40">
        <v>174</v>
      </c>
      <c r="R29" s="40">
        <v>176</v>
      </c>
      <c r="S29" s="40">
        <v>150</v>
      </c>
      <c r="T29" s="40">
        <v>146</v>
      </c>
      <c r="U29" s="38">
        <f t="shared" ref="U29:U35" si="74">SUM(Q29:T29)</f>
        <v>646</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1259</v>
      </c>
      <c r="CE29" s="17">
        <f t="shared" ref="CE29:CE34" si="96">CD29/CC29</f>
        <v>157.375</v>
      </c>
    </row>
    <row r="30" spans="1:83" ht="15.75" customHeight="1" x14ac:dyDescent="0.25">
      <c r="A30" s="33"/>
      <c r="B30" s="34" t="s">
        <v>41</v>
      </c>
      <c r="C30" s="35" t="s">
        <v>42</v>
      </c>
      <c r="D30" s="36">
        <v>47</v>
      </c>
      <c r="E30" s="37">
        <v>178</v>
      </c>
      <c r="F30" s="37">
        <v>152</v>
      </c>
      <c r="G30" s="37">
        <v>152</v>
      </c>
      <c r="H30" s="37">
        <v>149</v>
      </c>
      <c r="I30" s="38">
        <f t="shared" si="72"/>
        <v>631</v>
      </c>
      <c r="J30" s="39">
        <v>46</v>
      </c>
      <c r="K30" s="40">
        <v>159</v>
      </c>
      <c r="L30" s="40">
        <v>113</v>
      </c>
      <c r="M30" s="40">
        <v>180</v>
      </c>
      <c r="N30" s="40">
        <v>161</v>
      </c>
      <c r="O30" s="38">
        <f t="shared" si="73"/>
        <v>613</v>
      </c>
      <c r="P30" s="39">
        <v>46</v>
      </c>
      <c r="Q30" s="40">
        <v>148</v>
      </c>
      <c r="R30" s="40">
        <v>168</v>
      </c>
      <c r="S30" s="40">
        <v>151</v>
      </c>
      <c r="T30" s="40">
        <v>167</v>
      </c>
      <c r="U30" s="38">
        <f t="shared" si="74"/>
        <v>634</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12</v>
      </c>
      <c r="CD30" s="17">
        <f t="shared" si="95"/>
        <v>1878</v>
      </c>
      <c r="CE30" s="17">
        <f t="shared" si="96"/>
        <v>156.5</v>
      </c>
    </row>
    <row r="31" spans="1:83" ht="15.75" customHeight="1" x14ac:dyDescent="0.25">
      <c r="A31" s="33"/>
      <c r="B31" s="42" t="s">
        <v>112</v>
      </c>
      <c r="C31" s="43" t="s">
        <v>113</v>
      </c>
      <c r="D31" s="39"/>
      <c r="E31" s="40"/>
      <c r="F31" s="40"/>
      <c r="G31" s="40"/>
      <c r="H31" s="40"/>
      <c r="I31" s="38">
        <f t="shared" si="72"/>
        <v>0</v>
      </c>
      <c r="J31" s="39">
        <v>52</v>
      </c>
      <c r="K31" s="40">
        <v>166</v>
      </c>
      <c r="L31" s="40">
        <v>112</v>
      </c>
      <c r="M31" s="40">
        <v>152</v>
      </c>
      <c r="N31" s="40">
        <v>139</v>
      </c>
      <c r="O31" s="38">
        <f t="shared" si="73"/>
        <v>569</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569</v>
      </c>
      <c r="CE31" s="19">
        <f t="shared" si="96"/>
        <v>142.25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316</v>
      </c>
      <c r="F36" s="37">
        <f>SUM(F29:F35)</f>
        <v>321</v>
      </c>
      <c r="G36" s="37">
        <f>SUM(G29:G35)</f>
        <v>294</v>
      </c>
      <c r="H36" s="37">
        <f>SUM(H29:H35)</f>
        <v>313</v>
      </c>
      <c r="I36" s="38">
        <f>SUM(I29:I35)</f>
        <v>1244</v>
      </c>
      <c r="J36" s="39"/>
      <c r="K36" s="37">
        <f>SUM(K29:K35)</f>
        <v>325</v>
      </c>
      <c r="L36" s="37">
        <f>SUM(L29:L35)</f>
        <v>225</v>
      </c>
      <c r="M36" s="37">
        <f>SUM(M29:M35)</f>
        <v>332</v>
      </c>
      <c r="N36" s="37">
        <f>SUM(N29:N35)</f>
        <v>300</v>
      </c>
      <c r="O36" s="38">
        <f>SUM(O29:O35)</f>
        <v>1182</v>
      </c>
      <c r="P36" s="39"/>
      <c r="Q36" s="37">
        <f>SUM(Q29:Q35)</f>
        <v>322</v>
      </c>
      <c r="R36" s="37">
        <f>SUM(R29:R35)</f>
        <v>344</v>
      </c>
      <c r="S36" s="37">
        <f>SUM(S29:S35)</f>
        <v>301</v>
      </c>
      <c r="T36" s="37">
        <f>SUM(T29:T35)</f>
        <v>313</v>
      </c>
      <c r="U36" s="38">
        <f>SUM(U29:U35)</f>
        <v>1280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12</v>
      </c>
      <c r="CD36" s="17">
        <f>I36+O36+U36+AA36+AG36+AM36+AS36+AY36+BE36+BK36+BQ36</f>
        <v>3706</v>
      </c>
      <c r="CE36" s="17">
        <f>CD36/CC36</f>
        <v>308.83333333333331</v>
      </c>
    </row>
    <row r="37" spans="1:83" ht="15.75" customHeight="1" x14ac:dyDescent="0.25">
      <c r="A37" s="33"/>
      <c r="B37" s="34" t="s">
        <v>33</v>
      </c>
      <c r="C37" s="43"/>
      <c r="D37" s="36">
        <f>SUM(D29:D34)</f>
        <v>97</v>
      </c>
      <c r="E37" s="37">
        <f>E36+$D$37-E35</f>
        <v>413</v>
      </c>
      <c r="F37" s="37">
        <f>F36+$D$37-F35</f>
        <v>418</v>
      </c>
      <c r="G37" s="37">
        <f>G36+$D$37-G35</f>
        <v>391</v>
      </c>
      <c r="H37" s="37">
        <f>H36+$D$37-H35</f>
        <v>410</v>
      </c>
      <c r="I37" s="38">
        <f>E37+F37+G37+H37</f>
        <v>1632</v>
      </c>
      <c r="J37" s="36">
        <f>SUM(J29:J34)</f>
        <v>98</v>
      </c>
      <c r="K37" s="37">
        <f>K36+$J$37-K35</f>
        <v>423</v>
      </c>
      <c r="L37" s="37">
        <f>L36+$J$37-L35</f>
        <v>323</v>
      </c>
      <c r="M37" s="37">
        <f>M36+$J$37-M35</f>
        <v>430</v>
      </c>
      <c r="N37" s="37">
        <f>N36+$J$37-N35</f>
        <v>398</v>
      </c>
      <c r="O37" s="38">
        <f>K37+L37+M37+N37</f>
        <v>1574</v>
      </c>
      <c r="P37" s="36">
        <f>SUM(P29:P34)</f>
        <v>96</v>
      </c>
      <c r="Q37" s="37">
        <f>Q36+$P$37-Q35</f>
        <v>418</v>
      </c>
      <c r="R37" s="37">
        <f>R36+$P$37-R35</f>
        <v>440</v>
      </c>
      <c r="S37" s="37">
        <f>S36+$P$37-S35</f>
        <v>397</v>
      </c>
      <c r="T37" s="37">
        <f>T36+$P$37-T35</f>
        <v>409</v>
      </c>
      <c r="U37" s="38">
        <f>Q37+R37+S37+T37</f>
        <v>1664</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12</v>
      </c>
      <c r="CD37" s="17">
        <f>I37+O37+U37+AA37+AG37+AM37+AS37+AY37+BE37+BK37+BQ37</f>
        <v>4870</v>
      </c>
      <c r="CE37" s="17">
        <f>CD37/CC37</f>
        <v>405.83333333333331</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1</v>
      </c>
      <c r="I38" s="38">
        <f t="shared" si="97"/>
        <v>0</v>
      </c>
      <c r="J38" s="39"/>
      <c r="K38" s="37">
        <f t="shared" ref="K38:O39" si="98">IF($J$37&gt;0,IF(K36=K163,0.5,IF(K36&gt;K163,1,0)),0)</f>
        <v>1</v>
      </c>
      <c r="L38" s="37">
        <f t="shared" si="98"/>
        <v>0</v>
      </c>
      <c r="M38" s="37">
        <f t="shared" si="98"/>
        <v>1</v>
      </c>
      <c r="N38" s="37">
        <f t="shared" si="98"/>
        <v>0</v>
      </c>
      <c r="O38" s="38">
        <f t="shared" si="98"/>
        <v>0</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0.5</v>
      </c>
      <c r="F39" s="37">
        <f t="shared" si="97"/>
        <v>1</v>
      </c>
      <c r="G39" s="37">
        <f t="shared" si="97"/>
        <v>1</v>
      </c>
      <c r="H39" s="37">
        <f t="shared" si="97"/>
        <v>1</v>
      </c>
      <c r="I39" s="38">
        <f t="shared" si="97"/>
        <v>1</v>
      </c>
      <c r="J39" s="39"/>
      <c r="K39" s="37">
        <f t="shared" si="98"/>
        <v>1</v>
      </c>
      <c r="L39" s="37">
        <f t="shared" si="98"/>
        <v>0</v>
      </c>
      <c r="M39" s="37">
        <f t="shared" si="98"/>
        <v>1</v>
      </c>
      <c r="N39" s="37">
        <f t="shared" si="98"/>
        <v>0</v>
      </c>
      <c r="O39" s="38">
        <f t="shared" si="98"/>
        <v>1</v>
      </c>
      <c r="P39" s="39"/>
      <c r="Q39" s="37">
        <f t="shared" si="99"/>
        <v>1</v>
      </c>
      <c r="R39" s="37">
        <f t="shared" si="99"/>
        <v>1</v>
      </c>
      <c r="S39" s="37">
        <f t="shared" si="99"/>
        <v>0</v>
      </c>
      <c r="T39" s="37">
        <f t="shared" si="99"/>
        <v>0</v>
      </c>
      <c r="U39" s="38">
        <f t="shared" si="99"/>
        <v>1</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5.5</v>
      </c>
      <c r="J40" s="56"/>
      <c r="K40" s="57"/>
      <c r="L40" s="57"/>
      <c r="M40" s="57"/>
      <c r="N40" s="57"/>
      <c r="O40" s="58">
        <f>SUM(K38+L38+M38+N38+O38+K39+L39+M39+N39+O39)</f>
        <v>5</v>
      </c>
      <c r="P40" s="56"/>
      <c r="Q40" s="57"/>
      <c r="R40" s="57"/>
      <c r="S40" s="57"/>
      <c r="T40" s="57"/>
      <c r="U40" s="58">
        <f>SUM(Q38+R38+S38+T38+U38+Q39+R39+S39+T39+U39)</f>
        <v>4</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3" t="s">
        <v>59</v>
      </c>
      <c r="C41" s="114"/>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60</v>
      </c>
      <c r="C42" s="103" t="s">
        <v>61</v>
      </c>
      <c r="D42" s="36">
        <v>52</v>
      </c>
      <c r="E42" s="37">
        <v>181</v>
      </c>
      <c r="F42" s="37">
        <v>157</v>
      </c>
      <c r="G42" s="37">
        <v>123</v>
      </c>
      <c r="H42" s="37">
        <v>147</v>
      </c>
      <c r="I42" s="38">
        <f t="shared" ref="I42:I51" si="108">SUM(E42:H42)</f>
        <v>608</v>
      </c>
      <c r="J42" s="39">
        <v>52</v>
      </c>
      <c r="K42" s="40">
        <v>157</v>
      </c>
      <c r="L42" s="40">
        <v>159</v>
      </c>
      <c r="M42" s="40">
        <v>178</v>
      </c>
      <c r="N42" s="40">
        <v>137</v>
      </c>
      <c r="O42" s="38">
        <f t="shared" ref="O42:O51" si="109">SUM(K42:N42)</f>
        <v>631</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1239</v>
      </c>
      <c r="CE42" s="17">
        <f t="shared" ref="CE42:CE50" si="132">CD42/CC42</f>
        <v>154.875</v>
      </c>
    </row>
    <row r="43" spans="1:83" ht="15.75" customHeight="1" x14ac:dyDescent="0.25">
      <c r="A43" s="33"/>
      <c r="B43" s="102" t="s">
        <v>62</v>
      </c>
      <c r="C43" s="103" t="s">
        <v>63</v>
      </c>
      <c r="D43" s="36">
        <v>36</v>
      </c>
      <c r="E43" s="37">
        <v>144</v>
      </c>
      <c r="F43" s="37">
        <v>172</v>
      </c>
      <c r="G43" s="37">
        <v>178</v>
      </c>
      <c r="H43" s="37">
        <v>146</v>
      </c>
      <c r="I43" s="38">
        <f t="shared" si="108"/>
        <v>640</v>
      </c>
      <c r="J43" s="39"/>
      <c r="K43" s="40"/>
      <c r="L43" s="40"/>
      <c r="M43" s="40"/>
      <c r="N43" s="40"/>
      <c r="O43" s="38">
        <f t="shared" si="109"/>
        <v>0</v>
      </c>
      <c r="P43" s="39">
        <v>37</v>
      </c>
      <c r="Q43" s="40">
        <v>212</v>
      </c>
      <c r="R43" s="40">
        <v>193</v>
      </c>
      <c r="S43" s="40">
        <v>171</v>
      </c>
      <c r="T43" s="40">
        <v>159</v>
      </c>
      <c r="U43" s="38">
        <f t="shared" si="110"/>
        <v>735</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4</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8</v>
      </c>
      <c r="CD43" s="17">
        <f t="shared" si="131"/>
        <v>1375</v>
      </c>
      <c r="CE43" s="17">
        <f t="shared" si="132"/>
        <v>171.875</v>
      </c>
    </row>
    <row r="44" spans="1:83" ht="15.75" customHeight="1" x14ac:dyDescent="0.25">
      <c r="A44" s="33"/>
      <c r="B44" s="42" t="s">
        <v>97</v>
      </c>
      <c r="C44" s="43" t="s">
        <v>98</v>
      </c>
      <c r="D44" s="39"/>
      <c r="E44" s="40"/>
      <c r="F44" s="40"/>
      <c r="G44" s="40"/>
      <c r="H44" s="40"/>
      <c r="I44" s="38">
        <f t="shared" si="108"/>
        <v>0</v>
      </c>
      <c r="J44" s="39">
        <v>23</v>
      </c>
      <c r="K44" s="40">
        <v>205</v>
      </c>
      <c r="L44" s="40">
        <v>147</v>
      </c>
      <c r="M44" s="40">
        <v>230</v>
      </c>
      <c r="N44" s="40">
        <v>182</v>
      </c>
      <c r="O44" s="38">
        <f t="shared" si="109"/>
        <v>764</v>
      </c>
      <c r="P44" s="39">
        <v>23</v>
      </c>
      <c r="Q44" s="40">
        <v>139</v>
      </c>
      <c r="R44" s="40">
        <v>234</v>
      </c>
      <c r="S44" s="40">
        <v>175</v>
      </c>
      <c r="T44" s="40">
        <v>139</v>
      </c>
      <c r="U44" s="38">
        <f t="shared" si="110"/>
        <v>687</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4</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8</v>
      </c>
      <c r="CD44" s="17">
        <f t="shared" si="131"/>
        <v>1451</v>
      </c>
      <c r="CE44" s="19">
        <f t="shared" si="132"/>
        <v>181.375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333</v>
      </c>
      <c r="F52" s="37">
        <f>SUM(F42:F51)</f>
        <v>337</v>
      </c>
      <c r="G52" s="37">
        <f>SUM(G42:G51)</f>
        <v>309</v>
      </c>
      <c r="H52" s="37">
        <f>SUM(H42:H51)</f>
        <v>301</v>
      </c>
      <c r="I52" s="38">
        <f>SUM(I42:I51)</f>
        <v>1280</v>
      </c>
      <c r="J52" s="39"/>
      <c r="K52" s="37">
        <f>SUM(K42:K51)</f>
        <v>362</v>
      </c>
      <c r="L52" s="37">
        <f>SUM(L42:L51)</f>
        <v>306</v>
      </c>
      <c r="M52" s="37">
        <f>SUM(M42:M51)</f>
        <v>408</v>
      </c>
      <c r="N52" s="37">
        <f>SUM(N42:N51)</f>
        <v>319</v>
      </c>
      <c r="O52" s="38">
        <f>SUM(O42:O51)</f>
        <v>1395</v>
      </c>
      <c r="P52" s="39"/>
      <c r="Q52" s="37">
        <f>SUM(Q42:Q51)</f>
        <v>351</v>
      </c>
      <c r="R52" s="37">
        <f>SUM(R42:R51)</f>
        <v>427</v>
      </c>
      <c r="S52" s="37">
        <f>SUM(S42:S51)</f>
        <v>346</v>
      </c>
      <c r="T52" s="37">
        <f>SUM(T42:T51)</f>
        <v>298</v>
      </c>
      <c r="U52" s="38">
        <f>SUM(U42:U51)</f>
        <v>1422</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12</v>
      </c>
      <c r="CD52" s="17">
        <f>I52+O52+U52+AA52+AG52+AM52+AS52+AY52+BE52+BK52+BQ52</f>
        <v>4097</v>
      </c>
      <c r="CE52" s="17">
        <f>CD52/CC52</f>
        <v>341.41666666666669</v>
      </c>
    </row>
    <row r="53" spans="1:83" ht="15.75" customHeight="1" x14ac:dyDescent="0.25">
      <c r="A53" s="33"/>
      <c r="B53" s="34" t="s">
        <v>33</v>
      </c>
      <c r="C53" s="43"/>
      <c r="D53" s="36">
        <f>SUM(D42:D50)</f>
        <v>88</v>
      </c>
      <c r="E53" s="37">
        <f>E52+$D$53-E51</f>
        <v>413</v>
      </c>
      <c r="F53" s="37">
        <f>F52+$D$53-F51</f>
        <v>417</v>
      </c>
      <c r="G53" s="37">
        <f>G52+$D$53-G51</f>
        <v>389</v>
      </c>
      <c r="H53" s="37">
        <f>H52+$D$53-H51</f>
        <v>381</v>
      </c>
      <c r="I53" s="38">
        <f>E53+F53+G53+H53</f>
        <v>1600</v>
      </c>
      <c r="J53" s="36">
        <f>SUM(J42:J50)</f>
        <v>75</v>
      </c>
      <c r="K53" s="37">
        <f>K52+$J$53-K51</f>
        <v>437</v>
      </c>
      <c r="L53" s="37">
        <f>L52+$J$53-L51</f>
        <v>381</v>
      </c>
      <c r="M53" s="37">
        <f>M52+$J$53-M51</f>
        <v>483</v>
      </c>
      <c r="N53" s="37">
        <f>N52+$J$53-N51</f>
        <v>394</v>
      </c>
      <c r="O53" s="38">
        <f>K53+L53+M53+N53</f>
        <v>1695</v>
      </c>
      <c r="P53" s="36">
        <f>SUM(P42:P50)</f>
        <v>60</v>
      </c>
      <c r="Q53" s="37">
        <f>Q52+$P$53-Q51</f>
        <v>411</v>
      </c>
      <c r="R53" s="37">
        <f>R52+$P$53-R51</f>
        <v>487</v>
      </c>
      <c r="S53" s="37">
        <f>S52+$P$53-S51</f>
        <v>406</v>
      </c>
      <c r="T53" s="37">
        <f>T52+$P$53-T51</f>
        <v>358</v>
      </c>
      <c r="U53" s="38">
        <f>Q53+R53+S53+T53</f>
        <v>1662</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12</v>
      </c>
      <c r="CD53" s="17">
        <f>I53+O53+U53+AA53+AG53+AM53+AS53+AY53+BE53+BK53+BQ53</f>
        <v>4957</v>
      </c>
      <c r="CE53" s="17">
        <f>CD53/CC53</f>
        <v>413.08333333333331</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0</v>
      </c>
      <c r="I54" s="38">
        <f t="shared" si="133"/>
        <v>1</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0</v>
      </c>
      <c r="R54" s="37">
        <f t="shared" si="135"/>
        <v>1</v>
      </c>
      <c r="S54" s="37">
        <f t="shared" si="135"/>
        <v>1</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IF($AN$53&gt;0,IF(AO52=AO163,0.5,IF(AO52&gt;AO163,1,0)),0)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0.5</v>
      </c>
      <c r="F55" s="37">
        <f t="shared" si="133"/>
        <v>0</v>
      </c>
      <c r="G55" s="37">
        <f t="shared" si="133"/>
        <v>0</v>
      </c>
      <c r="H55" s="37">
        <f t="shared" si="133"/>
        <v>0</v>
      </c>
      <c r="I55" s="38">
        <f t="shared" si="133"/>
        <v>0</v>
      </c>
      <c r="J55" s="39"/>
      <c r="K55" s="37">
        <f t="shared" si="134"/>
        <v>1</v>
      </c>
      <c r="L55" s="37">
        <f t="shared" si="134"/>
        <v>0</v>
      </c>
      <c r="M55" s="37">
        <f t="shared" si="134"/>
        <v>1</v>
      </c>
      <c r="N55" s="37">
        <f t="shared" si="134"/>
        <v>0</v>
      </c>
      <c r="O55" s="38">
        <f t="shared" si="134"/>
        <v>1</v>
      </c>
      <c r="P55" s="39"/>
      <c r="Q55" s="37">
        <f t="shared" si="135"/>
        <v>0</v>
      </c>
      <c r="R55" s="37">
        <f t="shared" si="135"/>
        <v>1</v>
      </c>
      <c r="S55" s="37">
        <f t="shared" si="135"/>
        <v>1</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4.5</v>
      </c>
      <c r="J56" s="56"/>
      <c r="K56" s="57"/>
      <c r="L56" s="57"/>
      <c r="M56" s="57"/>
      <c r="N56" s="57"/>
      <c r="O56" s="58">
        <f>SUM(K54+L54+M54+N54+O54+K55+L55+M55+N55+O55)</f>
        <v>6</v>
      </c>
      <c r="P56" s="56"/>
      <c r="Q56" s="57"/>
      <c r="R56" s="57"/>
      <c r="S56" s="57"/>
      <c r="T56" s="57"/>
      <c r="U56" s="58">
        <f>SUM(Q54+R54+S54+T54+U54+Q55+R55+S55+T55+U55)</f>
        <v>4</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3" t="s">
        <v>64</v>
      </c>
      <c r="C57" s="112"/>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65</v>
      </c>
      <c r="C58" s="103" t="s">
        <v>66</v>
      </c>
      <c r="D58" s="36">
        <v>50</v>
      </c>
      <c r="E58" s="37">
        <v>178</v>
      </c>
      <c r="F58" s="37">
        <v>148</v>
      </c>
      <c r="G58" s="37">
        <v>132</v>
      </c>
      <c r="H58" s="37">
        <v>122</v>
      </c>
      <c r="I58" s="38">
        <f t="shared" ref="I58:I64" si="144">SUM(E58:H58)</f>
        <v>580</v>
      </c>
      <c r="J58" s="39">
        <v>50</v>
      </c>
      <c r="K58" s="40">
        <v>118</v>
      </c>
      <c r="L58" s="40">
        <v>136</v>
      </c>
      <c r="M58" s="40">
        <v>168</v>
      </c>
      <c r="N58" s="40">
        <v>164</v>
      </c>
      <c r="O58" s="38">
        <f t="shared" ref="O58:O64" si="145">SUM(K58:N58)</f>
        <v>586</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8</v>
      </c>
      <c r="CD58" s="17">
        <f t="shared" ref="CD58:CD63" si="167">I58+O58+U58+AA58+AG58+AM58+AS58+AY58+BE58+BK58+BQ58</f>
        <v>1166</v>
      </c>
      <c r="CE58" s="17">
        <f t="shared" ref="CE58:CE63" si="168">CD58/CC58</f>
        <v>145.75</v>
      </c>
    </row>
    <row r="59" spans="1:83" ht="15.75" customHeight="1" x14ac:dyDescent="0.25">
      <c r="A59" s="33"/>
      <c r="B59" s="102" t="s">
        <v>67</v>
      </c>
      <c r="C59" s="103" t="s">
        <v>68</v>
      </c>
      <c r="D59" s="36"/>
      <c r="E59" s="37"/>
      <c r="F59" s="37"/>
      <c r="G59" s="37"/>
      <c r="H59" s="37"/>
      <c r="I59" s="38">
        <f t="shared" si="144"/>
        <v>0</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0</v>
      </c>
      <c r="BS59" s="17">
        <f t="shared" si="156"/>
        <v>0</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0</v>
      </c>
      <c r="CD59" s="17">
        <f t="shared" si="167"/>
        <v>0</v>
      </c>
      <c r="CE59" s="17" t="e">
        <f t="shared" si="168"/>
        <v>#DIV/0!</v>
      </c>
    </row>
    <row r="60" spans="1:83" ht="15.75" customHeight="1" x14ac:dyDescent="0.25">
      <c r="A60" s="33"/>
      <c r="B60" s="42" t="s">
        <v>114</v>
      </c>
      <c r="C60" s="43" t="s">
        <v>115</v>
      </c>
      <c r="D60" s="39"/>
      <c r="E60" s="40"/>
      <c r="F60" s="40"/>
      <c r="G60" s="40"/>
      <c r="H60" s="40"/>
      <c r="I60" s="38">
        <f t="shared" si="144"/>
        <v>0</v>
      </c>
      <c r="J60" s="39"/>
      <c r="K60" s="40"/>
      <c r="L60" s="40"/>
      <c r="M60" s="40"/>
      <c r="N60" s="40"/>
      <c r="O60" s="38">
        <f t="shared" si="145"/>
        <v>0</v>
      </c>
      <c r="P60" s="39">
        <v>33</v>
      </c>
      <c r="Q60" s="40">
        <v>178</v>
      </c>
      <c r="R60" s="40">
        <v>176</v>
      </c>
      <c r="S60" s="40">
        <v>159</v>
      </c>
      <c r="T60" s="40">
        <v>189</v>
      </c>
      <c r="U60" s="38">
        <f t="shared" si="146"/>
        <v>702</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702</v>
      </c>
      <c r="CE60" s="19">
        <f t="shared" si="168"/>
        <v>175.5</v>
      </c>
    </row>
    <row r="61" spans="1:83" ht="15.75" customHeight="1" x14ac:dyDescent="0.25">
      <c r="A61" s="33"/>
      <c r="B61" s="42" t="s">
        <v>120</v>
      </c>
      <c r="C61" s="43" t="s">
        <v>121</v>
      </c>
      <c r="D61" s="39">
        <v>39</v>
      </c>
      <c r="E61" s="40">
        <v>158</v>
      </c>
      <c r="F61" s="40">
        <v>166</v>
      </c>
      <c r="G61" s="40">
        <v>178</v>
      </c>
      <c r="H61" s="40">
        <v>214</v>
      </c>
      <c r="I61" s="38">
        <f t="shared" si="144"/>
        <v>716</v>
      </c>
      <c r="J61" s="39">
        <v>37</v>
      </c>
      <c r="K61" s="40">
        <v>182</v>
      </c>
      <c r="L61" s="40">
        <v>185</v>
      </c>
      <c r="M61" s="40">
        <v>157</v>
      </c>
      <c r="N61" s="40">
        <v>200</v>
      </c>
      <c r="O61" s="38">
        <f t="shared" si="145"/>
        <v>724</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4</v>
      </c>
      <c r="BS61" s="17">
        <f t="shared" si="156"/>
        <v>4</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8</v>
      </c>
      <c r="CD61" s="17">
        <f t="shared" si="167"/>
        <v>1440</v>
      </c>
      <c r="CE61" s="19">
        <f t="shared" si="168"/>
        <v>180</v>
      </c>
    </row>
    <row r="62" spans="1:83" ht="15.75" customHeight="1" x14ac:dyDescent="0.25">
      <c r="A62" s="33"/>
      <c r="B62" s="42" t="s">
        <v>52</v>
      </c>
      <c r="C62" s="43" t="s">
        <v>133</v>
      </c>
      <c r="D62" s="39"/>
      <c r="E62" s="40"/>
      <c r="F62" s="40"/>
      <c r="G62" s="40"/>
      <c r="H62" s="40"/>
      <c r="I62" s="38">
        <f t="shared" si="144"/>
        <v>0</v>
      </c>
      <c r="J62" s="39"/>
      <c r="K62" s="40"/>
      <c r="L62" s="40"/>
      <c r="M62" s="40"/>
      <c r="N62" s="40"/>
      <c r="O62" s="38">
        <f t="shared" si="145"/>
        <v>0</v>
      </c>
      <c r="P62" s="39">
        <v>36</v>
      </c>
      <c r="Q62" s="40">
        <v>186</v>
      </c>
      <c r="R62" s="40">
        <v>159</v>
      </c>
      <c r="S62" s="40">
        <v>191</v>
      </c>
      <c r="T62" s="40">
        <v>164</v>
      </c>
      <c r="U62" s="38">
        <f t="shared" si="146"/>
        <v>700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4</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4</v>
      </c>
      <c r="CD62" s="17">
        <f t="shared" si="167"/>
        <v>700</v>
      </c>
      <c r="CE62" s="19">
        <f t="shared" si="168"/>
        <v>175</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352</v>
      </c>
      <c r="F65" s="37">
        <f>SUM(F58:F64)</f>
        <v>330</v>
      </c>
      <c r="G65" s="37">
        <f>SUM(G58:G64)</f>
        <v>326</v>
      </c>
      <c r="H65" s="37">
        <f>SUM(H58:H64)</f>
        <v>352</v>
      </c>
      <c r="I65" s="38">
        <f>SUM(I58:I64)</f>
        <v>1360</v>
      </c>
      <c r="J65" s="39"/>
      <c r="K65" s="37">
        <f>SUM(K58:K64)</f>
        <v>316</v>
      </c>
      <c r="L65" s="37">
        <f>SUM(L58:L64)</f>
        <v>337</v>
      </c>
      <c r="M65" s="37">
        <f>SUM(M58:M64)</f>
        <v>341</v>
      </c>
      <c r="N65" s="37">
        <f>SUM(N58:N64)</f>
        <v>380</v>
      </c>
      <c r="O65" s="38">
        <f>SUM(O58:O64)</f>
        <v>1374</v>
      </c>
      <c r="P65" s="39"/>
      <c r="Q65" s="37">
        <f>SUM(Q58:Q64)</f>
        <v>364</v>
      </c>
      <c r="R65" s="37">
        <f>SUM(R58:R64)</f>
        <v>335</v>
      </c>
      <c r="S65" s="37">
        <f>SUM(S58:S64)</f>
        <v>350</v>
      </c>
      <c r="T65" s="37">
        <f>SUM(T58:T64)</f>
        <v>353</v>
      </c>
      <c r="U65" s="38">
        <f>SUM(U58:U64)</f>
        <v>1402</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12</v>
      </c>
      <c r="CD65" s="17">
        <f>I65+O65+U65+AA65+AG65+AM65+AS65+AY65+BE65+BK65+BQ65</f>
        <v>4136</v>
      </c>
      <c r="CE65" s="17">
        <f>CD65/CC65</f>
        <v>344.66666666666669</v>
      </c>
    </row>
    <row r="66" spans="1:83" ht="15.75" customHeight="1" x14ac:dyDescent="0.25">
      <c r="A66" s="33"/>
      <c r="B66" s="34" t="s">
        <v>33</v>
      </c>
      <c r="C66" s="43"/>
      <c r="D66" s="36">
        <f>SUM(D58:D63)</f>
        <v>89</v>
      </c>
      <c r="E66" s="37">
        <f>E65+$D$66-E64</f>
        <v>425</v>
      </c>
      <c r="F66" s="37">
        <f>F65+$D$66-F64</f>
        <v>403</v>
      </c>
      <c r="G66" s="37">
        <f>G65+$D$66-G64</f>
        <v>399</v>
      </c>
      <c r="H66" s="37">
        <f>H65+$D$66-H64</f>
        <v>425</v>
      </c>
      <c r="I66" s="38">
        <f>E66+F66+G66+H66</f>
        <v>1652</v>
      </c>
      <c r="J66" s="36">
        <f>SUM(J58:J63)</f>
        <v>87</v>
      </c>
      <c r="K66" s="37">
        <f>K65+$J$66-K64</f>
        <v>387</v>
      </c>
      <c r="L66" s="37">
        <f>L65+$J$66-L64</f>
        <v>408</v>
      </c>
      <c r="M66" s="37">
        <f>M65+$J$66-M64</f>
        <v>412</v>
      </c>
      <c r="N66" s="37">
        <f>N65+$J$66-N64</f>
        <v>451</v>
      </c>
      <c r="O66" s="38">
        <f>K66+L66+M66+N66</f>
        <v>1658</v>
      </c>
      <c r="P66" s="36">
        <f>SUM(P58:P63)</f>
        <v>69</v>
      </c>
      <c r="Q66" s="37">
        <f>Q65+$P$66-Q64</f>
        <v>433</v>
      </c>
      <c r="R66" s="37">
        <f>R65+$P$66-R64</f>
        <v>404</v>
      </c>
      <c r="S66" s="37">
        <f>S65+$P$66-S64</f>
        <v>419</v>
      </c>
      <c r="T66" s="37">
        <f>T65+$P$66-T64</f>
        <v>422</v>
      </c>
      <c r="U66" s="38">
        <f>Q66+R66+S66+T66</f>
        <v>1678</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12</v>
      </c>
      <c r="CD66" s="17">
        <f>I66+O66+U66+AA66+AG66+AM66+AS66+AY66+BE66+BK66+BQ66</f>
        <v>4988</v>
      </c>
      <c r="CE66" s="17">
        <f>CD66/CC66</f>
        <v>415.66666666666669</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IF($P$66&gt;0,IF(Q65=Q163,0.5,IF(Q65&gt;Q163,1,0)),0)</f>
        <v>1</v>
      </c>
      <c r="R67" s="37">
        <f t="shared" si="171"/>
        <v>0</v>
      </c>
      <c r="S67" s="37">
        <f t="shared" si="171"/>
        <v>0</v>
      </c>
      <c r="T67" s="37">
        <f t="shared" si="171"/>
        <v>1</v>
      </c>
      <c r="U67" s="38">
        <f t="shared" si="171"/>
        <v>1</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1</v>
      </c>
      <c r="H68" s="37">
        <f t="shared" si="169"/>
        <v>1</v>
      </c>
      <c r="I68" s="38">
        <f t="shared" si="169"/>
        <v>0</v>
      </c>
      <c r="J68" s="39"/>
      <c r="K68" s="37">
        <f t="shared" si="170"/>
        <v>0</v>
      </c>
      <c r="L68" s="37">
        <f t="shared" si="170"/>
        <v>1</v>
      </c>
      <c r="M68" s="37">
        <f t="shared" si="170"/>
        <v>0</v>
      </c>
      <c r="N68" s="37">
        <f t="shared" si="170"/>
        <v>1</v>
      </c>
      <c r="O68" s="38">
        <f t="shared" si="170"/>
        <v>0</v>
      </c>
      <c r="P68" s="39"/>
      <c r="Q68" s="37">
        <f t="shared" si="171"/>
        <v>1</v>
      </c>
      <c r="R68" s="37">
        <f t="shared" si="171"/>
        <v>0</v>
      </c>
      <c r="S68" s="37">
        <f t="shared" si="171"/>
        <v>0</v>
      </c>
      <c r="T68" s="37">
        <f t="shared" si="171"/>
        <v>1</v>
      </c>
      <c r="U68" s="38">
        <f t="shared" si="171"/>
        <v>1</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4</v>
      </c>
      <c r="P69" s="56"/>
      <c r="Q69" s="57"/>
      <c r="R69" s="57"/>
      <c r="S69" s="57"/>
      <c r="T69" s="57"/>
      <c r="U69" s="58">
        <f>SUM(Q67+R67+S67+T67+U67+Q68+R68+S68+T68+U68)</f>
        <v>6</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3" t="s">
        <v>69</v>
      </c>
      <c r="C70" s="112"/>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70</v>
      </c>
      <c r="C71" s="103" t="s">
        <v>71</v>
      </c>
      <c r="D71" s="36">
        <v>12</v>
      </c>
      <c r="E71" s="37">
        <v>225</v>
      </c>
      <c r="F71" s="37">
        <v>225</v>
      </c>
      <c r="G71" s="37">
        <v>192</v>
      </c>
      <c r="H71" s="37">
        <v>201</v>
      </c>
      <c r="I71" s="38">
        <f t="shared" ref="I71:I77" si="180">SUM(E71:H71)</f>
        <v>843</v>
      </c>
      <c r="J71" s="39">
        <v>11</v>
      </c>
      <c r="K71" s="40">
        <v>180</v>
      </c>
      <c r="L71" s="40">
        <v>214</v>
      </c>
      <c r="M71" s="40">
        <v>222</v>
      </c>
      <c r="N71" s="40">
        <v>167</v>
      </c>
      <c r="O71" s="38">
        <f t="shared" ref="O71:O77" si="181">SUM(K71:N71)</f>
        <v>783</v>
      </c>
      <c r="P71" s="39">
        <v>12</v>
      </c>
      <c r="Q71" s="40">
        <v>195</v>
      </c>
      <c r="R71" s="40">
        <v>191</v>
      </c>
      <c r="S71" s="40">
        <v>192</v>
      </c>
      <c r="T71" s="40">
        <v>229</v>
      </c>
      <c r="U71" s="38">
        <f t="shared" ref="U71:U77" si="182">SUM(Q71:T71)</f>
        <v>807</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2433</v>
      </c>
      <c r="CE71" s="17">
        <f t="shared" ref="CE71:CE76" si="204">CD71/CC71</f>
        <v>202.75</v>
      </c>
    </row>
    <row r="72" spans="1:83" ht="15.75" customHeight="1" x14ac:dyDescent="0.25">
      <c r="A72" s="33"/>
      <c r="B72" s="102" t="s">
        <v>72</v>
      </c>
      <c r="C72" s="103" t="s">
        <v>73</v>
      </c>
      <c r="D72" s="36">
        <v>31</v>
      </c>
      <c r="E72" s="37">
        <v>203</v>
      </c>
      <c r="F72" s="37">
        <v>192</v>
      </c>
      <c r="G72" s="37">
        <v>152</v>
      </c>
      <c r="H72" s="37">
        <v>168</v>
      </c>
      <c r="I72" s="38">
        <f t="shared" si="180"/>
        <v>715</v>
      </c>
      <c r="J72" s="39">
        <v>23</v>
      </c>
      <c r="K72" s="40">
        <v>127</v>
      </c>
      <c r="L72" s="40">
        <v>184</v>
      </c>
      <c r="M72" s="40">
        <v>176</v>
      </c>
      <c r="N72" s="40">
        <v>176</v>
      </c>
      <c r="O72" s="38">
        <f t="shared" si="181"/>
        <v>663</v>
      </c>
      <c r="P72" s="39">
        <v>24</v>
      </c>
      <c r="Q72" s="40">
        <v>231</v>
      </c>
      <c r="R72" s="40">
        <v>195</v>
      </c>
      <c r="S72" s="40">
        <v>190</v>
      </c>
      <c r="T72" s="40">
        <v>185</v>
      </c>
      <c r="U72" s="38">
        <f t="shared" si="182"/>
        <v>801</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12</v>
      </c>
      <c r="CD72" s="17">
        <f t="shared" si="203"/>
        <v>2179</v>
      </c>
      <c r="CE72" s="17">
        <f t="shared" si="204"/>
        <v>181.58333333333334</v>
      </c>
    </row>
    <row r="73" spans="1:83" ht="15.75" customHeight="1" x14ac:dyDescent="0.25">
      <c r="A73" s="33"/>
      <c r="B73" s="42" t="s">
        <v>99</v>
      </c>
      <c r="C73" s="43" t="s">
        <v>100</v>
      </c>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428</v>
      </c>
      <c r="F78" s="37">
        <f>SUM(F71:F77)</f>
        <v>417</v>
      </c>
      <c r="G78" s="37">
        <f>SUM(G71:G77)</f>
        <v>344</v>
      </c>
      <c r="H78" s="37">
        <f>SUM(H71:H77)</f>
        <v>369</v>
      </c>
      <c r="I78" s="38">
        <f>SUM(I71:I77)</f>
        <v>1558</v>
      </c>
      <c r="J78" s="39"/>
      <c r="K78" s="37">
        <f>SUM(K71:K77)</f>
        <v>307</v>
      </c>
      <c r="L78" s="37">
        <f>SUM(L71:L77)</f>
        <v>398</v>
      </c>
      <c r="M78" s="37">
        <f>SUM(M71:M77)</f>
        <v>398</v>
      </c>
      <c r="N78" s="37">
        <f>SUM(N71:N77)</f>
        <v>343</v>
      </c>
      <c r="O78" s="38">
        <f>SUM(O71:O77)</f>
        <v>1446</v>
      </c>
      <c r="P78" s="39"/>
      <c r="Q78" s="37">
        <f>SUM(Q71:Q77)</f>
        <v>426</v>
      </c>
      <c r="R78" s="37">
        <f>SUM(R71:R77)</f>
        <v>386</v>
      </c>
      <c r="S78" s="37">
        <f>SUM(S71:S77)</f>
        <v>382</v>
      </c>
      <c r="T78" s="37">
        <f>SUM(T71:T77)</f>
        <v>414</v>
      </c>
      <c r="U78" s="38">
        <f>SUM(U71:U77)</f>
        <v>1608</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12</v>
      </c>
      <c r="CD78" s="17">
        <f>I78+O78+U78+AA78+AG78+AM78+AS78+AY78+BE78+BK78+BQ78</f>
        <v>4612</v>
      </c>
      <c r="CE78" s="17">
        <f>CD78/CC78</f>
        <v>384.33333333333331</v>
      </c>
    </row>
    <row r="79" spans="1:83" ht="15.75" customHeight="1" x14ac:dyDescent="0.25">
      <c r="A79" s="33"/>
      <c r="B79" s="34" t="s">
        <v>33</v>
      </c>
      <c r="C79" s="43"/>
      <c r="D79" s="36">
        <f>SUM(D71:D76)</f>
        <v>43</v>
      </c>
      <c r="E79" s="37">
        <f>E78+$D$79-E77</f>
        <v>471</v>
      </c>
      <c r="F79" s="37">
        <f>F78+$D$79-F77</f>
        <v>460</v>
      </c>
      <c r="G79" s="37">
        <f>G78+$D$79-G77</f>
        <v>387</v>
      </c>
      <c r="H79" s="37">
        <f>H78+$D$79-H77</f>
        <v>412</v>
      </c>
      <c r="I79" s="38">
        <f>E79+F79+G79+H79</f>
        <v>1730</v>
      </c>
      <c r="J79" s="36">
        <f>SUM(J71:J76)</f>
        <v>34</v>
      </c>
      <c r="K79" s="37">
        <f>K78+$J$79-K77</f>
        <v>341</v>
      </c>
      <c r="L79" s="37">
        <f>L78+$J$79-L77</f>
        <v>432</v>
      </c>
      <c r="M79" s="37">
        <f>M78+$J$79-M77</f>
        <v>432</v>
      </c>
      <c r="N79" s="37">
        <f>N78+$J$79-N77</f>
        <v>377</v>
      </c>
      <c r="O79" s="38">
        <f>K79+L79+M79+N79</f>
        <v>1582</v>
      </c>
      <c r="P79" s="36">
        <f>SUM(P71:P76)</f>
        <v>36</v>
      </c>
      <c r="Q79" s="37">
        <f>Q78+$P$79-Q77</f>
        <v>462</v>
      </c>
      <c r="R79" s="37">
        <f>R78+$P$79-R77</f>
        <v>422</v>
      </c>
      <c r="S79" s="37">
        <f>S78+$P$79-S77</f>
        <v>418</v>
      </c>
      <c r="T79" s="37">
        <f>T78+$P$79-T77</f>
        <v>450</v>
      </c>
      <c r="U79" s="38">
        <f>Q79+R79+S79+T79</f>
        <v>1752</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12</v>
      </c>
      <c r="CD79" s="17">
        <f>I79+O79+U79+AA79+AG79+AM79+AS79+AY79+BE79+BK79+BQ79</f>
        <v>5064</v>
      </c>
      <c r="CE79" s="17">
        <f>CD79/CC79</f>
        <v>422</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0</v>
      </c>
      <c r="L80" s="37">
        <f t="shared" si="206"/>
        <v>0</v>
      </c>
      <c r="M80" s="37">
        <f t="shared" si="206"/>
        <v>1</v>
      </c>
      <c r="N80" s="37">
        <f t="shared" si="206"/>
        <v>1</v>
      </c>
      <c r="O80" s="38">
        <f t="shared" si="206"/>
        <v>0</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IF($BF$79&gt;0,IF(BG78=BG163,0.5,IF(BG78&gt;BG163,1,0)),0)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0</v>
      </c>
      <c r="H81" s="37">
        <f t="shared" si="205"/>
        <v>0</v>
      </c>
      <c r="I81" s="38">
        <f t="shared" si="205"/>
        <v>1</v>
      </c>
      <c r="J81" s="39"/>
      <c r="K81" s="37">
        <f t="shared" si="206"/>
        <v>0</v>
      </c>
      <c r="L81" s="37">
        <f t="shared" si="206"/>
        <v>0</v>
      </c>
      <c r="M81" s="37">
        <f t="shared" si="206"/>
        <v>0</v>
      </c>
      <c r="N81" s="37">
        <f t="shared" si="206"/>
        <v>0</v>
      </c>
      <c r="O81" s="38">
        <f t="shared" si="206"/>
        <v>0</v>
      </c>
      <c r="P81" s="39"/>
      <c r="Q81" s="37">
        <f t="shared" si="207"/>
        <v>1</v>
      </c>
      <c r="R81" s="37">
        <f t="shared" si="207"/>
        <v>1</v>
      </c>
      <c r="S81" s="37">
        <f t="shared" si="207"/>
        <v>0</v>
      </c>
      <c r="T81" s="37">
        <f t="shared" si="207"/>
        <v>1</v>
      </c>
      <c r="U81" s="38">
        <f t="shared" si="207"/>
        <v>1</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9</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3" t="s">
        <v>74</v>
      </c>
      <c r="C83" s="112"/>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75</v>
      </c>
      <c r="C84" s="103" t="s">
        <v>76</v>
      </c>
      <c r="D84" s="36">
        <v>39</v>
      </c>
      <c r="E84" s="37">
        <v>144</v>
      </c>
      <c r="F84" s="37">
        <v>192</v>
      </c>
      <c r="G84" s="37">
        <v>178</v>
      </c>
      <c r="H84" s="37">
        <v>159</v>
      </c>
      <c r="I84" s="38">
        <f t="shared" ref="I84:I90" si="216">SUM(E84:H84)</f>
        <v>673</v>
      </c>
      <c r="J84" s="39">
        <v>39</v>
      </c>
      <c r="K84" s="40">
        <v>144</v>
      </c>
      <c r="L84" s="40">
        <v>157</v>
      </c>
      <c r="M84" s="40">
        <v>154</v>
      </c>
      <c r="N84" s="40">
        <v>176</v>
      </c>
      <c r="O84" s="38">
        <f t="shared" ref="O84:O90" si="217">SUM(K84:N84)</f>
        <v>631</v>
      </c>
      <c r="P84" s="39">
        <v>39</v>
      </c>
      <c r="Q84" s="40">
        <v>142</v>
      </c>
      <c r="R84" s="40">
        <v>157</v>
      </c>
      <c r="S84" s="40">
        <v>160</v>
      </c>
      <c r="T84" s="40">
        <v>177</v>
      </c>
      <c r="U84" s="38">
        <f t="shared" ref="U84:U90" si="218">SUM(Q84:T84)</f>
        <v>636</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1940</v>
      </c>
      <c r="CE84" s="17">
        <f t="shared" ref="CE84:CE89" si="240">CD84/CC84</f>
        <v>161.66666666666666</v>
      </c>
    </row>
    <row r="85" spans="1:83" ht="15.75" customHeight="1" x14ac:dyDescent="0.25">
      <c r="A85" s="33"/>
      <c r="B85" s="102" t="s">
        <v>75</v>
      </c>
      <c r="C85" s="103" t="s">
        <v>77</v>
      </c>
      <c r="D85" s="36">
        <v>40</v>
      </c>
      <c r="E85" s="37">
        <v>124</v>
      </c>
      <c r="F85" s="37">
        <v>157</v>
      </c>
      <c r="G85" s="37">
        <v>178</v>
      </c>
      <c r="H85" s="37">
        <v>138</v>
      </c>
      <c r="I85" s="38">
        <f t="shared" si="216"/>
        <v>597</v>
      </c>
      <c r="J85" s="39"/>
      <c r="K85" s="40"/>
      <c r="L85" s="40"/>
      <c r="M85" s="40"/>
      <c r="N85" s="40"/>
      <c r="O85" s="38">
        <f t="shared" si="217"/>
        <v>0</v>
      </c>
      <c r="P85" s="39">
        <v>41</v>
      </c>
      <c r="Q85" s="40">
        <v>177</v>
      </c>
      <c r="R85" s="40">
        <v>140</v>
      </c>
      <c r="S85" s="40">
        <v>180</v>
      </c>
      <c r="T85" s="40">
        <v>150</v>
      </c>
      <c r="U85" s="38">
        <f t="shared" si="218"/>
        <v>647</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0</v>
      </c>
      <c r="BT85" s="17">
        <f t="shared" si="229"/>
        <v>4</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8</v>
      </c>
      <c r="CD85" s="17">
        <f t="shared" si="239"/>
        <v>1244</v>
      </c>
      <c r="CE85" s="17">
        <f t="shared" si="240"/>
        <v>155.5</v>
      </c>
    </row>
    <row r="86" spans="1:83" ht="15.75" customHeight="1" x14ac:dyDescent="0.25">
      <c r="A86" s="33"/>
      <c r="B86" s="42" t="s">
        <v>107</v>
      </c>
      <c r="C86" s="43" t="s">
        <v>108</v>
      </c>
      <c r="D86" s="39"/>
      <c r="E86" s="40"/>
      <c r="F86" s="40"/>
      <c r="G86" s="40"/>
      <c r="H86" s="40"/>
      <c r="I86" s="38">
        <f t="shared" si="216"/>
        <v>0</v>
      </c>
      <c r="J86" s="39">
        <v>23</v>
      </c>
      <c r="K86" s="40">
        <v>203</v>
      </c>
      <c r="L86" s="40">
        <v>200</v>
      </c>
      <c r="M86" s="40">
        <v>179</v>
      </c>
      <c r="N86" s="40">
        <v>182</v>
      </c>
      <c r="O86" s="38">
        <f t="shared" si="217"/>
        <v>764</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4</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764</v>
      </c>
      <c r="CE86" s="19">
        <f t="shared" si="240"/>
        <v>191</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v>8</v>
      </c>
      <c r="L90" s="65">
        <v>8</v>
      </c>
      <c r="M90" s="65">
        <v>8</v>
      </c>
      <c r="N90" s="65">
        <v>8</v>
      </c>
      <c r="O90" s="66">
        <f t="shared" si="217"/>
        <v>32</v>
      </c>
      <c r="P90" s="64"/>
      <c r="Q90" s="65">
        <v>8</v>
      </c>
      <c r="R90" s="65">
        <v>8</v>
      </c>
      <c r="S90" s="65">
        <v>8</v>
      </c>
      <c r="T90" s="65">
        <v>8</v>
      </c>
      <c r="U90" s="66">
        <f t="shared" si="218"/>
        <v>32</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276</v>
      </c>
      <c r="F91" s="37">
        <f>SUM(F84:F90)</f>
        <v>357</v>
      </c>
      <c r="G91" s="37">
        <f>SUM(G84:G90)</f>
        <v>364</v>
      </c>
      <c r="H91" s="37">
        <f>SUM(H84:H90)</f>
        <v>305</v>
      </c>
      <c r="I91" s="38">
        <f>SUM(I84:I90)</f>
        <v>1302</v>
      </c>
      <c r="J91" s="39"/>
      <c r="K91" s="37">
        <f>SUM(K84:K90)</f>
        <v>355</v>
      </c>
      <c r="L91" s="37">
        <f>SUM(L84:L90)</f>
        <v>365</v>
      </c>
      <c r="M91" s="37">
        <f>SUM(M84:M90)</f>
        <v>341</v>
      </c>
      <c r="N91" s="37">
        <f>SUM(N84:N90)</f>
        <v>366</v>
      </c>
      <c r="O91" s="38">
        <f>SUM(O84:O90)</f>
        <v>1427</v>
      </c>
      <c r="P91" s="39"/>
      <c r="Q91" s="37">
        <f>SUM(Q84:Q90)</f>
        <v>327</v>
      </c>
      <c r="R91" s="37">
        <f>SUM(R84:R90)</f>
        <v>305</v>
      </c>
      <c r="S91" s="37">
        <f>SUM(S84:S90)</f>
        <v>348</v>
      </c>
      <c r="T91" s="37">
        <f>SUM(T84:T90)</f>
        <v>335</v>
      </c>
      <c r="U91" s="38">
        <f>SUM(U84:U90)</f>
        <v>1315</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12</v>
      </c>
      <c r="CD91" s="17">
        <f>I91+O91+U91+AA91+AG91+AM91+AS91+AY91+BE91+BK91+BQ91</f>
        <v>4044</v>
      </c>
      <c r="CE91" s="17">
        <f>CD91/CC91</f>
        <v>337</v>
      </c>
    </row>
    <row r="92" spans="1:83" ht="15.75" customHeight="1" x14ac:dyDescent="0.25">
      <c r="A92" s="33"/>
      <c r="B92" s="34" t="s">
        <v>33</v>
      </c>
      <c r="C92" s="43"/>
      <c r="D92" s="36">
        <f>SUM(D84:D89)</f>
        <v>79</v>
      </c>
      <c r="E92" s="37">
        <f>E91+$D$92-E90</f>
        <v>347</v>
      </c>
      <c r="F92" s="37">
        <f>F91+$D$92-F90</f>
        <v>428</v>
      </c>
      <c r="G92" s="37">
        <f>G91+$D$92-G90</f>
        <v>435</v>
      </c>
      <c r="H92" s="37">
        <f>H91+$D$92-H90</f>
        <v>376</v>
      </c>
      <c r="I92" s="38">
        <f>E92+F92+G92+H92</f>
        <v>1586</v>
      </c>
      <c r="J92" s="36">
        <f>SUM(J84:J89)</f>
        <v>62</v>
      </c>
      <c r="K92" s="37">
        <f>K91+$J$92-K90</f>
        <v>409</v>
      </c>
      <c r="L92" s="37">
        <f>L91+$J$92-L90</f>
        <v>419</v>
      </c>
      <c r="M92" s="37">
        <f>M91+$J$92-M90</f>
        <v>395</v>
      </c>
      <c r="N92" s="37">
        <f>N91+$J$92-N90</f>
        <v>420</v>
      </c>
      <c r="O92" s="38">
        <f>K92+L92+M92+N92</f>
        <v>1643</v>
      </c>
      <c r="P92" s="36">
        <f>SUM(P84:P89)</f>
        <v>80</v>
      </c>
      <c r="Q92" s="37">
        <f>Q91+$P$92-Q90</f>
        <v>399</v>
      </c>
      <c r="R92" s="37">
        <f>R91+$P$92-R90</f>
        <v>377</v>
      </c>
      <c r="S92" s="37">
        <f>S91+$P$92-S90</f>
        <v>420</v>
      </c>
      <c r="T92" s="37">
        <f>T91+$P$92-T90</f>
        <v>407</v>
      </c>
      <c r="U92" s="38">
        <f>Q92+R92+S92+T92</f>
        <v>1603</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12</v>
      </c>
      <c r="CD92" s="17">
        <f>I92+O92+U92+AA92+AG92+AM92+AS92+AY92+BE92+BK92+BQ92</f>
        <v>4832</v>
      </c>
      <c r="CE92" s="17">
        <f>CD92/CC92</f>
        <v>402.66666666666669</v>
      </c>
    </row>
    <row r="93" spans="1:83" ht="15.75" customHeight="1" x14ac:dyDescent="0.25">
      <c r="A93" s="33"/>
      <c r="B93" s="34" t="s">
        <v>34</v>
      </c>
      <c r="C93" s="43"/>
      <c r="D93" s="39"/>
      <c r="E93" s="37">
        <f t="shared" ref="E93:I94" si="241">IF($D$92&gt;0,IF(E91=E104,0.5,IF(E91&gt;E104,1,0)),0)</f>
        <v>0</v>
      </c>
      <c r="F93" s="37">
        <f t="shared" si="241"/>
        <v>1</v>
      </c>
      <c r="G93" s="37">
        <f t="shared" si="241"/>
        <v>1</v>
      </c>
      <c r="H93" s="37">
        <f t="shared" si="241"/>
        <v>0</v>
      </c>
      <c r="I93" s="38">
        <f t="shared" si="241"/>
        <v>0</v>
      </c>
      <c r="J93" s="39"/>
      <c r="K93" s="37">
        <f t="shared" ref="K93:O94" si="242">IF($J$92&gt;0,IF(K91=K10,0.5,IF(K91&gt;K10,1,0)),0)</f>
        <v>0</v>
      </c>
      <c r="L93" s="37">
        <f t="shared" si="242"/>
        <v>1</v>
      </c>
      <c r="M93" s="37">
        <f t="shared" si="242"/>
        <v>0</v>
      </c>
      <c r="N93" s="37">
        <f t="shared" si="242"/>
        <v>1</v>
      </c>
      <c r="O93" s="38">
        <f t="shared" si="242"/>
        <v>1</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IF($V$92&gt;0,IF(W91=W163,0.5,IF(W91&gt;W163,1,0)),0)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1</v>
      </c>
      <c r="G94" s="37">
        <f t="shared" si="241"/>
        <v>1</v>
      </c>
      <c r="H94" s="37">
        <f t="shared" si="241"/>
        <v>0</v>
      </c>
      <c r="I94" s="38">
        <f t="shared" si="241"/>
        <v>1</v>
      </c>
      <c r="J94" s="39"/>
      <c r="K94" s="37">
        <f t="shared" si="242"/>
        <v>0</v>
      </c>
      <c r="L94" s="37">
        <f t="shared" si="242"/>
        <v>1</v>
      </c>
      <c r="M94" s="37">
        <f t="shared" si="242"/>
        <v>0</v>
      </c>
      <c r="N94" s="37">
        <f t="shared" si="242"/>
        <v>1</v>
      </c>
      <c r="O94" s="38">
        <f t="shared" si="242"/>
        <v>1</v>
      </c>
      <c r="P94" s="39"/>
      <c r="Q94" s="37">
        <f t="shared" si="243"/>
        <v>0</v>
      </c>
      <c r="R94" s="37">
        <f t="shared" si="243"/>
        <v>0</v>
      </c>
      <c r="S94" s="37">
        <f t="shared" si="243"/>
        <v>1</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5</v>
      </c>
      <c r="J95" s="56"/>
      <c r="K95" s="57"/>
      <c r="L95" s="57"/>
      <c r="M95" s="57"/>
      <c r="N95" s="57"/>
      <c r="O95" s="58">
        <f>SUM(K93+L93+M93+N93+O93+K94+L94+M94+N94+O94)</f>
        <v>6</v>
      </c>
      <c r="P95" s="56"/>
      <c r="Q95" s="57"/>
      <c r="R95" s="57"/>
      <c r="S95" s="57"/>
      <c r="T95" s="57"/>
      <c r="U95" s="58">
        <f>SUM(Q93+R93+S93+T93+U93+Q94+R94+S94+T94+U94)</f>
        <v>1</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3" t="s">
        <v>78</v>
      </c>
      <c r="C96" s="114"/>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79</v>
      </c>
      <c r="C97" s="103" t="s">
        <v>80</v>
      </c>
      <c r="D97" s="36"/>
      <c r="E97" s="37"/>
      <c r="F97" s="37"/>
      <c r="G97" s="37"/>
      <c r="H97" s="37"/>
      <c r="I97" s="38">
        <f t="shared" ref="I97:I103" si="252">SUM(E97:H97)</f>
        <v>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0</v>
      </c>
      <c r="CD97" s="17">
        <f t="shared" ref="CD97:CD102" si="275">I97+O97+U97+AA97+AG97+AM97+AS97+AY97+BE97+BK97+BQ97</f>
        <v>0</v>
      </c>
      <c r="CE97" s="17" t="e">
        <f t="shared" ref="CE97:CE102" si="276">CD97/CC97</f>
        <v>#DIV/0!</v>
      </c>
    </row>
    <row r="98" spans="1:83" ht="15.75" customHeight="1" x14ac:dyDescent="0.25">
      <c r="A98" s="33"/>
      <c r="B98" s="102" t="s">
        <v>81</v>
      </c>
      <c r="C98" s="103" t="s">
        <v>82</v>
      </c>
      <c r="D98" s="36">
        <v>20</v>
      </c>
      <c r="E98" s="37">
        <v>160</v>
      </c>
      <c r="F98" s="37">
        <v>152</v>
      </c>
      <c r="G98" s="37">
        <v>179</v>
      </c>
      <c r="H98" s="37">
        <v>190</v>
      </c>
      <c r="I98" s="38">
        <f t="shared" si="252"/>
        <v>681</v>
      </c>
      <c r="J98" s="39">
        <v>21</v>
      </c>
      <c r="K98" s="40">
        <v>143</v>
      </c>
      <c r="L98" s="40">
        <v>163</v>
      </c>
      <c r="M98" s="40">
        <v>193</v>
      </c>
      <c r="N98" s="40">
        <v>135</v>
      </c>
      <c r="O98" s="38">
        <f t="shared" si="253"/>
        <v>634</v>
      </c>
      <c r="P98" s="39">
        <v>21</v>
      </c>
      <c r="Q98" s="40">
        <v>163</v>
      </c>
      <c r="R98" s="40">
        <v>195</v>
      </c>
      <c r="S98" s="40">
        <v>183</v>
      </c>
      <c r="T98" s="40">
        <v>170</v>
      </c>
      <c r="U98" s="38">
        <f t="shared" si="254"/>
        <v>711</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2026</v>
      </c>
      <c r="CE98" s="17">
        <f t="shared" si="276"/>
        <v>168.83333333333334</v>
      </c>
    </row>
    <row r="99" spans="1:83" ht="15.75" customHeight="1" x14ac:dyDescent="0.25">
      <c r="A99" s="33"/>
      <c r="B99" s="42" t="s">
        <v>129</v>
      </c>
      <c r="C99" s="43" t="s">
        <v>128</v>
      </c>
      <c r="D99" s="39">
        <v>21</v>
      </c>
      <c r="E99" s="40">
        <v>227</v>
      </c>
      <c r="F99" s="40">
        <v>168</v>
      </c>
      <c r="G99" s="40">
        <v>177</v>
      </c>
      <c r="H99" s="40">
        <v>168</v>
      </c>
      <c r="I99" s="38">
        <f t="shared" si="252"/>
        <v>740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4</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740</v>
      </c>
      <c r="CE99" s="19">
        <f t="shared" si="276"/>
        <v>185</v>
      </c>
    </row>
    <row r="100" spans="1:83" ht="15.75" customHeight="1" x14ac:dyDescent="0.25">
      <c r="A100" s="33"/>
      <c r="B100" s="42" t="s">
        <v>132</v>
      </c>
      <c r="C100" s="43" t="s">
        <v>73</v>
      </c>
      <c r="D100" s="39"/>
      <c r="E100" s="40"/>
      <c r="F100" s="40"/>
      <c r="G100" s="40"/>
      <c r="H100" s="40"/>
      <c r="I100" s="38">
        <f t="shared" si="252"/>
        <v>0</v>
      </c>
      <c r="J100" s="39">
        <v>31</v>
      </c>
      <c r="K100" s="40">
        <v>157</v>
      </c>
      <c r="L100" s="40">
        <v>182</v>
      </c>
      <c r="M100" s="40">
        <v>159</v>
      </c>
      <c r="N100" s="40">
        <v>170</v>
      </c>
      <c r="O100" s="38">
        <f t="shared" si="253"/>
        <v>668</v>
      </c>
      <c r="P100" s="39">
        <v>32</v>
      </c>
      <c r="Q100" s="40">
        <v>210</v>
      </c>
      <c r="R100" s="40">
        <v>182</v>
      </c>
      <c r="S100" s="40">
        <v>190</v>
      </c>
      <c r="T100" s="40">
        <v>180</v>
      </c>
      <c r="U100" s="38">
        <f t="shared" si="254"/>
        <v>762</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4</v>
      </c>
      <c r="BT100" s="17">
        <f t="shared" si="265"/>
        <v>4</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8</v>
      </c>
      <c r="CD100" s="17">
        <f t="shared" si="275"/>
        <v>1430</v>
      </c>
      <c r="CE100" s="19">
        <f t="shared" si="276"/>
        <v>178.75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387</v>
      </c>
      <c r="F104" s="37">
        <f>SUM(F97:F103)</f>
        <v>320</v>
      </c>
      <c r="G104" s="37">
        <f>SUM(G97:G103)</f>
        <v>356</v>
      </c>
      <c r="H104" s="37">
        <f>SUM(H97:H103)</f>
        <v>358</v>
      </c>
      <c r="I104" s="38">
        <f>SUM(I97:I103)</f>
        <v>1421</v>
      </c>
      <c r="J104" s="39"/>
      <c r="K104" s="37">
        <f>SUM(K97:K103)</f>
        <v>300</v>
      </c>
      <c r="L104" s="37">
        <f>SUM(L97:L103)</f>
        <v>345</v>
      </c>
      <c r="M104" s="37">
        <f>SUM(M97:M103)</f>
        <v>352</v>
      </c>
      <c r="N104" s="37">
        <f>SUM(N97:N103)</f>
        <v>305</v>
      </c>
      <c r="O104" s="38">
        <f>SUM(O97:O103)</f>
        <v>1302</v>
      </c>
      <c r="P104" s="39"/>
      <c r="Q104" s="37">
        <f>SUM(Q97:Q103)</f>
        <v>373</v>
      </c>
      <c r="R104" s="37">
        <f>SUM(R97:R103)</f>
        <v>377</v>
      </c>
      <c r="S104" s="37">
        <f>SUM(S97:S103)</f>
        <v>373</v>
      </c>
      <c r="T104" s="37">
        <f>SUM(T97:T103)</f>
        <v>350</v>
      </c>
      <c r="U104" s="38">
        <f>SUM(U97:U103)</f>
        <v>1473</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12</v>
      </c>
      <c r="CD104" s="17">
        <f>I104+O104+U104+AA104+AG104+AM104+AS104+AY104+BE104+BK104+BQ104</f>
        <v>4196</v>
      </c>
      <c r="CE104" s="17">
        <f>CD104/CC104</f>
        <v>349.66666666666669</v>
      </c>
    </row>
    <row r="105" spans="1:83" ht="15.75" customHeight="1" x14ac:dyDescent="0.25">
      <c r="A105" s="33"/>
      <c r="B105" s="34" t="s">
        <v>33</v>
      </c>
      <c r="C105" s="43"/>
      <c r="D105" s="36">
        <f>SUM(D97:D102)</f>
        <v>41</v>
      </c>
      <c r="E105" s="37">
        <f>E104+$D$105-E103</f>
        <v>428</v>
      </c>
      <c r="F105" s="37">
        <f>F104+$D$105-F103</f>
        <v>361</v>
      </c>
      <c r="G105" s="37">
        <f>G104+$D$105-G103</f>
        <v>397</v>
      </c>
      <c r="H105" s="37">
        <f>H104+$D$105-H103</f>
        <v>399</v>
      </c>
      <c r="I105" s="38">
        <f>E105+F105+G105+H105</f>
        <v>1585</v>
      </c>
      <c r="J105" s="36">
        <f>SUM(J97:J102)</f>
        <v>52</v>
      </c>
      <c r="K105" s="37">
        <f>K104+$J$105-K103</f>
        <v>352</v>
      </c>
      <c r="L105" s="37">
        <f>L104+$J$105-L103</f>
        <v>397</v>
      </c>
      <c r="M105" s="37">
        <f>M104+$J$105-M103</f>
        <v>404</v>
      </c>
      <c r="N105" s="37">
        <f>N104+$J$105-N103</f>
        <v>357</v>
      </c>
      <c r="O105" s="38">
        <f>K105+L105+M105+N105</f>
        <v>1510</v>
      </c>
      <c r="P105" s="36">
        <f>SUM(P97:P102)</f>
        <v>53</v>
      </c>
      <c r="Q105" s="37">
        <f>Q104+$P$105-Q103</f>
        <v>426</v>
      </c>
      <c r="R105" s="37">
        <f>R104+$P$105-R103</f>
        <v>430</v>
      </c>
      <c r="S105" s="37">
        <f>S104+$P$105-S103</f>
        <v>426</v>
      </c>
      <c r="T105" s="37">
        <f>T104+$P$105-T103</f>
        <v>403</v>
      </c>
      <c r="U105" s="38">
        <f>Q105+R105+S105+T105</f>
        <v>1685</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12</v>
      </c>
      <c r="CD105" s="17">
        <f>I105+O105+U105+AA105+AG105+AM105+AS105+AY105+BE105+BK105+BQ105</f>
        <v>4780</v>
      </c>
      <c r="CE105" s="17">
        <f>CD105/CC105</f>
        <v>398.33333333333331</v>
      </c>
    </row>
    <row r="106" spans="1:83" ht="15.75" customHeight="1" x14ac:dyDescent="0.25">
      <c r="A106" s="33"/>
      <c r="B106" s="34" t="s">
        <v>34</v>
      </c>
      <c r="C106" s="43"/>
      <c r="D106" s="39"/>
      <c r="E106" s="37">
        <f t="shared" ref="E106:I107" si="277">IF($D$105&gt;0,IF(E104=E91,0.5,IF(E104&gt;E91,1,0)),0)</f>
        <v>1</v>
      </c>
      <c r="F106" s="37">
        <f t="shared" si="277"/>
        <v>0</v>
      </c>
      <c r="G106" s="37">
        <f t="shared" si="277"/>
        <v>0</v>
      </c>
      <c r="H106" s="37">
        <f t="shared" si="277"/>
        <v>1</v>
      </c>
      <c r="I106" s="38">
        <f t="shared" si="277"/>
        <v>1</v>
      </c>
      <c r="J106" s="39"/>
      <c r="K106" s="37">
        <f t="shared" ref="K106:O107" si="278">IF($J$105&gt;0,IF(K104=K130,0.5,IF(K104&gt;K130,1,0)),0)</f>
        <v>1</v>
      </c>
      <c r="L106" s="37">
        <f t="shared" si="278"/>
        <v>0</v>
      </c>
      <c r="M106" s="37">
        <f t="shared" si="278"/>
        <v>1</v>
      </c>
      <c r="N106" s="37">
        <f t="shared" si="278"/>
        <v>0</v>
      </c>
      <c r="O106" s="38">
        <f t="shared" si="278"/>
        <v>1</v>
      </c>
      <c r="P106" s="39"/>
      <c r="Q106" s="37">
        <f t="shared" ref="Q106:U107" si="279">IF($P$105&gt;0,IF(Q104=Q23,0.5,IF(Q104&gt;Q23,1,0)),0)</f>
        <v>1</v>
      </c>
      <c r="R106" s="37">
        <f t="shared" si="279"/>
        <v>0</v>
      </c>
      <c r="S106" s="37">
        <f t="shared" si="279"/>
        <v>1</v>
      </c>
      <c r="T106" s="37">
        <f t="shared" si="279"/>
        <v>1</v>
      </c>
      <c r="U106" s="38">
        <f t="shared" si="279"/>
        <v>1</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IF($AZ$105&gt;0,IF(BA104=BA163,0.5,IF(BA104&gt;BA163,1,0)),0)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0</v>
      </c>
      <c r="G107" s="37">
        <f t="shared" si="277"/>
        <v>0</v>
      </c>
      <c r="H107" s="37">
        <f t="shared" si="277"/>
        <v>1</v>
      </c>
      <c r="I107" s="38">
        <f t="shared" si="277"/>
        <v>0</v>
      </c>
      <c r="J107" s="39"/>
      <c r="K107" s="37">
        <f t="shared" si="278"/>
        <v>1</v>
      </c>
      <c r="L107" s="37">
        <f t="shared" si="278"/>
        <v>0</v>
      </c>
      <c r="M107" s="37">
        <f t="shared" si="278"/>
        <v>1</v>
      </c>
      <c r="N107" s="37">
        <f t="shared" si="278"/>
        <v>0</v>
      </c>
      <c r="O107" s="38">
        <f t="shared" si="278"/>
        <v>1</v>
      </c>
      <c r="P107" s="39"/>
      <c r="Q107" s="37">
        <f t="shared" si="279"/>
        <v>1</v>
      </c>
      <c r="R107" s="37">
        <f t="shared" si="279"/>
        <v>0</v>
      </c>
      <c r="S107" s="37">
        <f t="shared" si="279"/>
        <v>1</v>
      </c>
      <c r="T107" s="37">
        <f t="shared" si="279"/>
        <v>1</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5</v>
      </c>
      <c r="J108" s="56"/>
      <c r="K108" s="57"/>
      <c r="L108" s="57"/>
      <c r="M108" s="57"/>
      <c r="N108" s="57"/>
      <c r="O108" s="58">
        <f>SUM(K106+L106+M106+N106+O106+K107+L107+M107+N107+O107)</f>
        <v>6</v>
      </c>
      <c r="P108" s="56"/>
      <c r="Q108" s="57"/>
      <c r="R108" s="57"/>
      <c r="S108" s="57"/>
      <c r="T108" s="57"/>
      <c r="U108" s="58">
        <f>SUM(Q106+R106+S106+T106+U106+Q107+R107+S107+T107+U107)</f>
        <v>8</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3" t="s">
        <v>83</v>
      </c>
      <c r="C109" s="114"/>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84</v>
      </c>
      <c r="C110" s="103" t="s">
        <v>85</v>
      </c>
      <c r="D110" s="36"/>
      <c r="E110" s="37"/>
      <c r="F110" s="37"/>
      <c r="G110" s="37"/>
      <c r="H110" s="37"/>
      <c r="I110" s="38">
        <f t="shared" ref="I110:I116" si="288">SUM(E110:H110)</f>
        <v>0</v>
      </c>
      <c r="J110" s="39">
        <v>17</v>
      </c>
      <c r="K110" s="40">
        <v>232</v>
      </c>
      <c r="L110" s="40">
        <v>150</v>
      </c>
      <c r="M110" s="40">
        <v>202</v>
      </c>
      <c r="N110" s="40">
        <v>203</v>
      </c>
      <c r="O110" s="38">
        <f t="shared" ref="O110:O116" si="289">SUM(K110:N110)</f>
        <v>787</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4</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787</v>
      </c>
      <c r="CE110" s="17">
        <f t="shared" ref="CE110:CE115" si="312">CD110/CC110</f>
        <v>196.75</v>
      </c>
    </row>
    <row r="111" spans="1:83" ht="15.75" customHeight="1" x14ac:dyDescent="0.25">
      <c r="A111" s="33"/>
      <c r="B111" s="102" t="s">
        <v>86</v>
      </c>
      <c r="C111" s="103" t="s">
        <v>87</v>
      </c>
      <c r="D111" s="36"/>
      <c r="E111" s="37"/>
      <c r="F111" s="37"/>
      <c r="G111" s="37"/>
      <c r="H111" s="37"/>
      <c r="I111" s="38">
        <f t="shared" si="288"/>
        <v>0</v>
      </c>
      <c r="J111" s="39">
        <v>13</v>
      </c>
      <c r="K111" s="40">
        <v>176</v>
      </c>
      <c r="L111" s="40">
        <v>196</v>
      </c>
      <c r="M111" s="40">
        <v>226</v>
      </c>
      <c r="N111" s="40">
        <v>174</v>
      </c>
      <c r="O111" s="38">
        <f t="shared" si="289"/>
        <v>772</v>
      </c>
      <c r="P111" s="39">
        <v>13</v>
      </c>
      <c r="Q111" s="40">
        <v>167</v>
      </c>
      <c r="R111" s="40">
        <v>151</v>
      </c>
      <c r="S111" s="40">
        <v>235</v>
      </c>
      <c r="T111" s="40">
        <v>237</v>
      </c>
      <c r="U111" s="38">
        <f t="shared" si="290"/>
        <v>790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1562</v>
      </c>
      <c r="CE111" s="17">
        <f t="shared" si="312"/>
        <v>195.25</v>
      </c>
    </row>
    <row r="112" spans="1:83" ht="15.75" customHeight="1" x14ac:dyDescent="0.25">
      <c r="A112" s="33"/>
      <c r="B112" s="42" t="s">
        <v>105</v>
      </c>
      <c r="C112" s="43" t="s">
        <v>106</v>
      </c>
      <c r="D112" s="39">
        <v>30</v>
      </c>
      <c r="E112" s="40">
        <v>152</v>
      </c>
      <c r="F112" s="40">
        <v>177</v>
      </c>
      <c r="G112" s="40">
        <v>173</v>
      </c>
      <c r="H112" s="40">
        <v>166</v>
      </c>
      <c r="I112" s="38">
        <f t="shared" si="288"/>
        <v>668</v>
      </c>
      <c r="J112" s="39"/>
      <c r="K112" s="40"/>
      <c r="L112" s="40"/>
      <c r="M112" s="40"/>
      <c r="N112" s="40"/>
      <c r="O112" s="38">
        <f t="shared" si="289"/>
        <v>0</v>
      </c>
      <c r="P112" s="39">
        <v>30</v>
      </c>
      <c r="Q112" s="40">
        <v>182</v>
      </c>
      <c r="R112" s="40">
        <v>121</v>
      </c>
      <c r="S112" s="40">
        <v>211</v>
      </c>
      <c r="T112" s="40">
        <v>181</v>
      </c>
      <c r="U112" s="38">
        <f t="shared" si="290"/>
        <v>695</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v>30</v>
      </c>
      <c r="AO112" s="40">
        <v>152</v>
      </c>
      <c r="AP112" s="40">
        <v>177</v>
      </c>
      <c r="AQ112" s="40">
        <v>173</v>
      </c>
      <c r="AR112" s="40">
        <v>166</v>
      </c>
      <c r="AS112" s="38">
        <f t="shared" si="294"/>
        <v>668</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4</v>
      </c>
      <c r="BS112" s="17">
        <f t="shared" si="300"/>
        <v>0</v>
      </c>
      <c r="BT112" s="17">
        <f t="shared" si="301"/>
        <v>4</v>
      </c>
      <c r="BU112" s="17">
        <f t="shared" si="302"/>
        <v>0</v>
      </c>
      <c r="BV112" s="17">
        <f t="shared" si="303"/>
        <v>0</v>
      </c>
      <c r="BW112" s="17">
        <f t="shared" si="304"/>
        <v>0</v>
      </c>
      <c r="BX112" s="17">
        <f t="shared" si="305"/>
        <v>4</v>
      </c>
      <c r="BY112" s="17">
        <f t="shared" si="306"/>
        <v>0</v>
      </c>
      <c r="BZ112" s="17">
        <f t="shared" si="307"/>
        <v>0</v>
      </c>
      <c r="CA112" s="17">
        <f t="shared" si="308"/>
        <v>0</v>
      </c>
      <c r="CB112" s="17">
        <f t="shared" si="309"/>
        <v>0</v>
      </c>
      <c r="CC112" s="17">
        <f t="shared" si="310"/>
        <v>12</v>
      </c>
      <c r="CD112" s="17">
        <f t="shared" si="311"/>
        <v>2031</v>
      </c>
      <c r="CE112" s="19">
        <f t="shared" si="312"/>
        <v>169.25</v>
      </c>
    </row>
    <row r="113" spans="1:83" ht="15.75" customHeight="1" x14ac:dyDescent="0.25">
      <c r="A113" s="33"/>
      <c r="B113" s="42" t="s">
        <v>122</v>
      </c>
      <c r="C113" s="43" t="s">
        <v>123</v>
      </c>
      <c r="D113" s="39">
        <v>24</v>
      </c>
      <c r="E113" s="40">
        <v>146</v>
      </c>
      <c r="F113" s="40">
        <v>227</v>
      </c>
      <c r="G113" s="40">
        <v>178</v>
      </c>
      <c r="H113" s="40">
        <v>144</v>
      </c>
      <c r="I113" s="38">
        <f t="shared" si="288"/>
        <v>695</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v>24</v>
      </c>
      <c r="AO113" s="40">
        <v>146</v>
      </c>
      <c r="AP113" s="40">
        <v>227</v>
      </c>
      <c r="AQ113" s="40">
        <v>178</v>
      </c>
      <c r="AR113" s="40">
        <v>144</v>
      </c>
      <c r="AS113" s="38">
        <f t="shared" si="294"/>
        <v>695</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0</v>
      </c>
      <c r="BU113" s="17">
        <f t="shared" si="302"/>
        <v>0</v>
      </c>
      <c r="BV113" s="17">
        <f t="shared" si="303"/>
        <v>0</v>
      </c>
      <c r="BW113" s="17">
        <f t="shared" si="304"/>
        <v>0</v>
      </c>
      <c r="BX113" s="17">
        <f t="shared" si="305"/>
        <v>4</v>
      </c>
      <c r="BY113" s="17">
        <f t="shared" si="306"/>
        <v>0</v>
      </c>
      <c r="BZ113" s="17">
        <f t="shared" si="307"/>
        <v>0</v>
      </c>
      <c r="CA113" s="17">
        <f t="shared" si="308"/>
        <v>0</v>
      </c>
      <c r="CB113" s="17">
        <f t="shared" si="309"/>
        <v>0</v>
      </c>
      <c r="CC113" s="17">
        <f t="shared" si="310"/>
        <v>8</v>
      </c>
      <c r="CD113" s="17">
        <f t="shared" si="311"/>
        <v>1390</v>
      </c>
      <c r="CE113" s="19">
        <f t="shared" si="312"/>
        <v>173.75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298</v>
      </c>
      <c r="F117" s="37">
        <f>SUM(F110:F116)</f>
        <v>404</v>
      </c>
      <c r="G117" s="37">
        <f>SUM(G110:G116)</f>
        <v>351</v>
      </c>
      <c r="H117" s="37">
        <f>SUM(H110:H116)</f>
        <v>310</v>
      </c>
      <c r="I117" s="38">
        <f>SUM(I110:I116)</f>
        <v>1363</v>
      </c>
      <c r="J117" s="39"/>
      <c r="K117" s="37">
        <f>SUM(K110:K116)</f>
        <v>408</v>
      </c>
      <c r="L117" s="37">
        <f>SUM(L110:L116)</f>
        <v>346</v>
      </c>
      <c r="M117" s="37">
        <f>SUM(M110:M116)</f>
        <v>428</v>
      </c>
      <c r="N117" s="37">
        <f>SUM(N110:N116)</f>
        <v>377</v>
      </c>
      <c r="O117" s="38">
        <f>SUM(O110:O116)</f>
        <v>1559</v>
      </c>
      <c r="P117" s="39"/>
      <c r="Q117" s="37">
        <f>SUM(Q110:Q116)</f>
        <v>349</v>
      </c>
      <c r="R117" s="37">
        <f>SUM(R110:R116)</f>
        <v>272</v>
      </c>
      <c r="S117" s="37">
        <f>SUM(S110:S116)</f>
        <v>446</v>
      </c>
      <c r="T117" s="37">
        <f>SUM(T110:T116)</f>
        <v>418</v>
      </c>
      <c r="U117" s="38">
        <f>SUM(U110:U116)</f>
        <v>1485</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298</v>
      </c>
      <c r="AP117" s="37">
        <f>SUM(AP110:AP116)</f>
        <v>404</v>
      </c>
      <c r="AQ117" s="37">
        <f>SUM(AQ110:AQ116)</f>
        <v>351</v>
      </c>
      <c r="AR117" s="37">
        <f>SUM(AR110:AR116)</f>
        <v>310</v>
      </c>
      <c r="AS117" s="38">
        <f>SUM(AS110:AS116)</f>
        <v>1363</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4</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5770</v>
      </c>
      <c r="CE117" s="17">
        <f>CD117/CC117</f>
        <v>360.625</v>
      </c>
    </row>
    <row r="118" spans="1:83" ht="15.75" customHeight="1" x14ac:dyDescent="0.25">
      <c r="A118" s="33"/>
      <c r="B118" s="34" t="s">
        <v>33</v>
      </c>
      <c r="C118" s="43"/>
      <c r="D118" s="36">
        <f>SUM(D110:D115)</f>
        <v>54</v>
      </c>
      <c r="E118" s="37">
        <f>E117+$D$118-E116</f>
        <v>352</v>
      </c>
      <c r="F118" s="37">
        <f>F117+$D$118-F116</f>
        <v>458</v>
      </c>
      <c r="G118" s="37">
        <f>G117+$D$118-G116</f>
        <v>405</v>
      </c>
      <c r="H118" s="37">
        <f>H117+$D$118-H116</f>
        <v>364</v>
      </c>
      <c r="I118" s="38">
        <f>E118+F118+G118+H118</f>
        <v>1579</v>
      </c>
      <c r="J118" s="36">
        <f>SUM(J110:J115)</f>
        <v>30</v>
      </c>
      <c r="K118" s="37">
        <f>K117+$J$118-K116</f>
        <v>438</v>
      </c>
      <c r="L118" s="37">
        <f>L117+$J$118-L116</f>
        <v>376</v>
      </c>
      <c r="M118" s="37">
        <f>M117+$J$118-M116</f>
        <v>458</v>
      </c>
      <c r="N118" s="37">
        <f>N117+$J$118-N116</f>
        <v>407</v>
      </c>
      <c r="O118" s="38">
        <f>K118+L118+M118+N118</f>
        <v>1679</v>
      </c>
      <c r="P118" s="36">
        <f>SUM(P110:P115)</f>
        <v>43</v>
      </c>
      <c r="Q118" s="37">
        <f>Q117+$P$118-Q116</f>
        <v>392</v>
      </c>
      <c r="R118" s="37">
        <f>R117+$P$118-R116</f>
        <v>315</v>
      </c>
      <c r="S118" s="37">
        <f>S117+$P$118-S116</f>
        <v>489</v>
      </c>
      <c r="T118" s="37">
        <f>T117+$P$118-T116</f>
        <v>461</v>
      </c>
      <c r="U118" s="38">
        <f>Q118+R118+S118+T118</f>
        <v>1657</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54</v>
      </c>
      <c r="AO118" s="37">
        <f>AO117+$AN$118-AO116</f>
        <v>352</v>
      </c>
      <c r="AP118" s="37">
        <f>AP117+$AN$118-AP116</f>
        <v>458</v>
      </c>
      <c r="AQ118" s="37">
        <f>AQ117+$AN$118-AQ116</f>
        <v>405</v>
      </c>
      <c r="AR118" s="37">
        <f>AR117+$AN$118-AR116</f>
        <v>364</v>
      </c>
      <c r="AS118" s="38">
        <f>AO118+AP118+AQ118+AR118</f>
        <v>1579</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4</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6494</v>
      </c>
      <c r="CE118" s="17">
        <f>CD118/CC118</f>
        <v>405.875</v>
      </c>
    </row>
    <row r="119" spans="1:83" ht="15.75" customHeight="1" x14ac:dyDescent="0.25">
      <c r="A119" s="33"/>
      <c r="B119" s="34" t="s">
        <v>34</v>
      </c>
      <c r="C119" s="43"/>
      <c r="D119" s="39"/>
      <c r="E119" s="37">
        <f t="shared" ref="E119:I120" si="313">IF($D$118&gt;0,IF(E117=E130,0.5,IF(E117&gt;E130,1,0)),0)</f>
        <v>0</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1</v>
      </c>
      <c r="AP119" s="37">
        <f t="shared" si="319"/>
        <v>1</v>
      </c>
      <c r="AQ119" s="37">
        <f t="shared" si="319"/>
        <v>1</v>
      </c>
      <c r="AR119" s="37">
        <f t="shared" si="319"/>
        <v>1</v>
      </c>
      <c r="AS119" s="38">
        <f t="shared" si="319"/>
        <v>1</v>
      </c>
      <c r="AT119" s="39"/>
      <c r="AU119" s="37">
        <f t="shared" ref="AU119:AY120" si="320">IF($AT$118&gt;0,IF(AU117=AU163,0.5,IF(AU117&gt;AU163,1,0)),0)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0</v>
      </c>
      <c r="F120" s="37">
        <f t="shared" si="313"/>
        <v>1</v>
      </c>
      <c r="G120" s="37">
        <f t="shared" si="313"/>
        <v>0</v>
      </c>
      <c r="H120" s="37">
        <f t="shared" si="313"/>
        <v>0</v>
      </c>
      <c r="I120" s="38">
        <f t="shared" si="313"/>
        <v>1</v>
      </c>
      <c r="J120" s="39"/>
      <c r="K120" s="37">
        <f t="shared" si="314"/>
        <v>1</v>
      </c>
      <c r="L120" s="37">
        <f t="shared" si="314"/>
        <v>0</v>
      </c>
      <c r="M120" s="37">
        <f t="shared" si="314"/>
        <v>1</v>
      </c>
      <c r="N120" s="37">
        <f t="shared" si="314"/>
        <v>1</v>
      </c>
      <c r="O120" s="38">
        <f t="shared" si="314"/>
        <v>1</v>
      </c>
      <c r="P120" s="39"/>
      <c r="Q120" s="37">
        <f t="shared" si="315"/>
        <v>0</v>
      </c>
      <c r="R120" s="37">
        <f t="shared" si="315"/>
        <v>0</v>
      </c>
      <c r="S120" s="37">
        <f t="shared" si="315"/>
        <v>1</v>
      </c>
      <c r="T120" s="37">
        <f t="shared" si="315"/>
        <v>1</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1</v>
      </c>
      <c r="AP120" s="37">
        <f t="shared" si="319"/>
        <v>1</v>
      </c>
      <c r="AQ120" s="37">
        <f t="shared" si="319"/>
        <v>1</v>
      </c>
      <c r="AR120" s="37">
        <f t="shared" si="319"/>
        <v>1</v>
      </c>
      <c r="AS120" s="38">
        <f t="shared" si="319"/>
        <v>1</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6</v>
      </c>
      <c r="J121" s="56"/>
      <c r="K121" s="57"/>
      <c r="L121" s="57"/>
      <c r="M121" s="57"/>
      <c r="N121" s="57"/>
      <c r="O121" s="58">
        <f>SUM(K119+L119+M119+N119+O119+K120+L120+M120+N120+O120)</f>
        <v>9</v>
      </c>
      <c r="P121" s="56"/>
      <c r="Q121" s="57"/>
      <c r="R121" s="57"/>
      <c r="S121" s="57"/>
      <c r="T121" s="57"/>
      <c r="U121" s="58">
        <f>SUM(Q119+R119+S119+T119+U119+Q120+R120+S120+T120+U120)</f>
        <v>6</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10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3" t="s">
        <v>88</v>
      </c>
      <c r="C122" s="112"/>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89</v>
      </c>
      <c r="C123" s="103" t="s">
        <v>47</v>
      </c>
      <c r="D123" s="36">
        <v>37</v>
      </c>
      <c r="E123" s="37">
        <v>152</v>
      </c>
      <c r="F123" s="37">
        <v>139</v>
      </c>
      <c r="G123" s="37">
        <v>155</v>
      </c>
      <c r="H123" s="37">
        <v>143</v>
      </c>
      <c r="I123" s="38">
        <f t="shared" ref="I123:I129" si="324">SUM(E123:H123)</f>
        <v>589</v>
      </c>
      <c r="J123" s="39">
        <v>37</v>
      </c>
      <c r="K123" s="40">
        <v>126</v>
      </c>
      <c r="L123" s="40">
        <v>182</v>
      </c>
      <c r="M123" s="40">
        <v>135</v>
      </c>
      <c r="N123" s="40">
        <v>146</v>
      </c>
      <c r="O123" s="38">
        <f t="shared" ref="O123:O129" si="325">SUM(K123:N123)</f>
        <v>589</v>
      </c>
      <c r="P123" s="39">
        <v>38</v>
      </c>
      <c r="Q123" s="40">
        <v>159</v>
      </c>
      <c r="R123" s="40">
        <v>177</v>
      </c>
      <c r="S123" s="40">
        <v>136</v>
      </c>
      <c r="T123" s="40">
        <v>171</v>
      </c>
      <c r="U123" s="38">
        <f t="shared" ref="U123:U129" si="326">SUM(Q123:T123)</f>
        <v>643</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12</v>
      </c>
      <c r="CD123" s="17">
        <f t="shared" ref="CD123:CD128" si="347">I123+O123+U123+AA123+AG123+AM123+AS123+AY123+BE123+BK123+BQ123</f>
        <v>1821</v>
      </c>
      <c r="CE123" s="17">
        <f t="shared" ref="CE123:CE128" si="348">CD123/CC123</f>
        <v>151.75</v>
      </c>
    </row>
    <row r="124" spans="1:83" ht="15.75" customHeight="1" x14ac:dyDescent="0.25">
      <c r="A124" s="33"/>
      <c r="B124" s="102" t="s">
        <v>38</v>
      </c>
      <c r="C124" s="103" t="s">
        <v>39</v>
      </c>
      <c r="D124" s="36">
        <v>41</v>
      </c>
      <c r="E124" s="37">
        <v>183</v>
      </c>
      <c r="F124" s="37">
        <v>125</v>
      </c>
      <c r="G124" s="37">
        <v>176</v>
      </c>
      <c r="H124" s="37">
        <v>144</v>
      </c>
      <c r="I124" s="38">
        <f t="shared" si="324"/>
        <v>628</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628</v>
      </c>
      <c r="CE124" s="17">
        <f t="shared" si="348"/>
        <v>157</v>
      </c>
    </row>
    <row r="125" spans="1:83" ht="15.75" customHeight="1" x14ac:dyDescent="0.25">
      <c r="A125" s="33"/>
      <c r="B125" s="42" t="s">
        <v>110</v>
      </c>
      <c r="C125" s="43" t="s">
        <v>111</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t="s">
        <v>126</v>
      </c>
      <c r="C126" s="43" t="s">
        <v>37</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115" t="s">
        <v>138</v>
      </c>
      <c r="C127" s="116" t="s">
        <v>102</v>
      </c>
      <c r="D127" s="39"/>
      <c r="E127" s="40"/>
      <c r="F127" s="40"/>
      <c r="G127" s="40"/>
      <c r="H127" s="40"/>
      <c r="I127" s="38">
        <f t="shared" si="324"/>
        <v>0</v>
      </c>
      <c r="J127" s="39">
        <v>33</v>
      </c>
      <c r="K127" s="40">
        <v>154</v>
      </c>
      <c r="L127" s="40">
        <v>183</v>
      </c>
      <c r="M127" s="40">
        <v>131</v>
      </c>
      <c r="N127" s="40">
        <v>169</v>
      </c>
      <c r="O127" s="38">
        <f t="shared" si="325"/>
        <v>637</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4</v>
      </c>
      <c r="CD127" s="17">
        <f t="shared" si="347"/>
        <v>637</v>
      </c>
      <c r="CE127" s="19">
        <f t="shared" si="348"/>
        <v>159.25</v>
      </c>
    </row>
    <row r="128" spans="1:83" ht="15.75" x14ac:dyDescent="0.25">
      <c r="A128" s="33"/>
      <c r="B128" s="115" t="s">
        <v>40</v>
      </c>
      <c r="C128" s="116" t="s">
        <v>139</v>
      </c>
      <c r="D128" s="39"/>
      <c r="E128" s="40"/>
      <c r="F128" s="40"/>
      <c r="G128" s="40"/>
      <c r="H128" s="40"/>
      <c r="I128" s="38">
        <f t="shared" si="324"/>
        <v>0</v>
      </c>
      <c r="J128" s="39"/>
      <c r="K128" s="40"/>
      <c r="L128" s="40"/>
      <c r="M128" s="40"/>
      <c r="N128" s="40"/>
      <c r="O128" s="38">
        <f t="shared" si="325"/>
        <v>0</v>
      </c>
      <c r="P128" s="39">
        <v>53</v>
      </c>
      <c r="Q128" s="40">
        <v>122</v>
      </c>
      <c r="R128" s="40">
        <v>126</v>
      </c>
      <c r="S128" s="40">
        <v>137</v>
      </c>
      <c r="T128" s="40">
        <v>189</v>
      </c>
      <c r="U128" s="38">
        <f t="shared" si="326"/>
        <v>574</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4</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4</v>
      </c>
      <c r="CD128" s="17">
        <f t="shared" si="347"/>
        <v>574</v>
      </c>
      <c r="CE128" s="19">
        <f t="shared" si="348"/>
        <v>143.5</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v>8</v>
      </c>
      <c r="R129" s="65">
        <v>8</v>
      </c>
      <c r="S129" s="65">
        <v>8</v>
      </c>
      <c r="T129" s="65">
        <v>8</v>
      </c>
      <c r="U129" s="66">
        <f t="shared" si="326"/>
        <v>32</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335</v>
      </c>
      <c r="F130" s="37">
        <f>SUM(F123:F129)</f>
        <v>264</v>
      </c>
      <c r="G130" s="37">
        <f>SUM(G123:G129)</f>
        <v>331</v>
      </c>
      <c r="H130" s="37">
        <f>SUM(H123:H129)</f>
        <v>287</v>
      </c>
      <c r="I130" s="38">
        <f>SUM(I123:I129)</f>
        <v>1217</v>
      </c>
      <c r="J130" s="39"/>
      <c r="K130" s="37">
        <f>SUM(K123:K129)</f>
        <v>280</v>
      </c>
      <c r="L130" s="37">
        <f>SUM(L123:L129)</f>
        <v>365</v>
      </c>
      <c r="M130" s="37">
        <f>SUM(M123:M129)</f>
        <v>266</v>
      </c>
      <c r="N130" s="37">
        <f>SUM(N123:N129)</f>
        <v>315</v>
      </c>
      <c r="O130" s="38">
        <f>SUM(O123:O129)</f>
        <v>1226</v>
      </c>
      <c r="P130" s="39"/>
      <c r="Q130" s="37">
        <f>SUM(Q123:Q129)</f>
        <v>289</v>
      </c>
      <c r="R130" s="37">
        <f>SUM(R123:R129)</f>
        <v>311</v>
      </c>
      <c r="S130" s="37">
        <f>SUM(S123:S129)</f>
        <v>281</v>
      </c>
      <c r="T130" s="37">
        <f>SUM(T123:T129)</f>
        <v>368</v>
      </c>
      <c r="U130" s="38">
        <f>SUM(U123:U129)</f>
        <v>1249</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12</v>
      </c>
      <c r="CD130" s="17">
        <f>I130+O130+U130+AA130+AG130+AM130+AS130+AY130+BE130+BK130+BQ130</f>
        <v>3692</v>
      </c>
      <c r="CE130" s="17">
        <f>CD130/CC130</f>
        <v>307.66666666666669</v>
      </c>
    </row>
    <row r="131" spans="1:83" ht="15.75" customHeight="1" x14ac:dyDescent="0.25">
      <c r="A131" s="33"/>
      <c r="B131" s="34" t="s">
        <v>33</v>
      </c>
      <c r="C131" s="43"/>
      <c r="D131" s="36">
        <f>SUM(D123:D128)</f>
        <v>78</v>
      </c>
      <c r="E131" s="37">
        <f>E130+$D$131-E129</f>
        <v>413</v>
      </c>
      <c r="F131" s="37">
        <f>F130+$D$131-F129</f>
        <v>342</v>
      </c>
      <c r="G131" s="37">
        <f>G130+$D$131-G129</f>
        <v>409</v>
      </c>
      <c r="H131" s="37">
        <f>H130+$D$131-H129</f>
        <v>365</v>
      </c>
      <c r="I131" s="38">
        <f>E131+F131+G131+H131</f>
        <v>1529</v>
      </c>
      <c r="J131" s="36">
        <f>SUM(J123:J128)</f>
        <v>70</v>
      </c>
      <c r="K131" s="37">
        <f>K130+$J$131-K129</f>
        <v>350</v>
      </c>
      <c r="L131" s="37">
        <f>L130+$J$131-L129</f>
        <v>435</v>
      </c>
      <c r="M131" s="37">
        <f>M130+$J$131-M129</f>
        <v>336</v>
      </c>
      <c r="N131" s="37">
        <f>N130+$J$131-N129</f>
        <v>385</v>
      </c>
      <c r="O131" s="38">
        <f>K131+L131+M131+N131</f>
        <v>1506</v>
      </c>
      <c r="P131" s="36">
        <f>SUM(P123:P128)</f>
        <v>91</v>
      </c>
      <c r="Q131" s="37">
        <f>Q130+$P$131-Q129</f>
        <v>372</v>
      </c>
      <c r="R131" s="37">
        <f>R130+$P$131-R129</f>
        <v>394</v>
      </c>
      <c r="S131" s="37">
        <f>S130+$P$131-S129</f>
        <v>364</v>
      </c>
      <c r="T131" s="37">
        <f>T130+$P$131-T129</f>
        <v>451</v>
      </c>
      <c r="U131" s="38">
        <f>Q131+R131+S131+T131</f>
        <v>1581</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12</v>
      </c>
      <c r="CD131" s="17">
        <f>I131+O131+U131+AA131+AG131+AM131+AS131+AY131+BE131+BK131+BQ131</f>
        <v>4616</v>
      </c>
      <c r="CE131" s="17">
        <f>CD131/CC131</f>
        <v>384.66666666666669</v>
      </c>
    </row>
    <row r="132" spans="1:83" ht="15.75" customHeight="1" x14ac:dyDescent="0.25">
      <c r="A132" s="33"/>
      <c r="B132" s="34" t="s">
        <v>34</v>
      </c>
      <c r="C132" s="43"/>
      <c r="D132" s="39"/>
      <c r="E132" s="37">
        <f t="shared" ref="E132:I133" si="349">IF($D$131&gt;0,IF(E130=E117,0.5,IF(E130&gt;E117,1,0)),0)</f>
        <v>1</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IF($AB$131&gt;0,IF(AC130=AC163,0.5,IF(AC130&gt;AC163,1,0)),0)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1</v>
      </c>
      <c r="F133" s="37">
        <f t="shared" si="349"/>
        <v>0</v>
      </c>
      <c r="G133" s="37">
        <f t="shared" si="349"/>
        <v>1</v>
      </c>
      <c r="H133" s="37">
        <f t="shared" si="349"/>
        <v>1</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1</v>
      </c>
      <c r="S133" s="37">
        <f t="shared" si="351"/>
        <v>0</v>
      </c>
      <c r="T133" s="37">
        <f t="shared" si="351"/>
        <v>1</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4</v>
      </c>
      <c r="J134" s="56"/>
      <c r="K134" s="57"/>
      <c r="L134" s="57"/>
      <c r="M134" s="57"/>
      <c r="N134" s="57"/>
      <c r="O134" s="58">
        <f>SUM(K132+L132+M132+N132+O132+K133+L133+M133+N133+O133)</f>
        <v>4</v>
      </c>
      <c r="P134" s="56"/>
      <c r="Q134" s="57"/>
      <c r="R134" s="57"/>
      <c r="S134" s="57"/>
      <c r="T134" s="57"/>
      <c r="U134" s="58">
        <f>SUM(Q132+R132+S132+T132+U132+Q133+R133+S133+T133+U133)</f>
        <v>3</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3" t="s">
        <v>90</v>
      </c>
      <c r="C135" s="112"/>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91</v>
      </c>
      <c r="C136" s="103" t="s">
        <v>77</v>
      </c>
      <c r="D136" s="36"/>
      <c r="E136" s="37"/>
      <c r="F136" s="37"/>
      <c r="G136" s="37"/>
      <c r="H136" s="37"/>
      <c r="I136" s="38">
        <f t="shared" ref="I136:I142" si="360">SUM(E136:H136)</f>
        <v>0</v>
      </c>
      <c r="J136" s="39">
        <v>30</v>
      </c>
      <c r="K136" s="40">
        <v>178</v>
      </c>
      <c r="L136" s="40">
        <v>153</v>
      </c>
      <c r="M136" s="40">
        <v>129</v>
      </c>
      <c r="N136" s="40">
        <v>167</v>
      </c>
      <c r="O136" s="38">
        <f t="shared" ref="O136:O142" si="361">SUM(K136:N136)</f>
        <v>627</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0</v>
      </c>
      <c r="BS136" s="17">
        <f t="shared" ref="BS136:BS141" si="372">SUM((IF(K136&gt;0,1,0)+(IF(L136&gt;0,1,0)+(IF(M136&gt;0,1,0)+(IF(N136&gt;0,1,0))))))</f>
        <v>4</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627</v>
      </c>
      <c r="CE136" s="17">
        <f t="shared" ref="CE136:CE141" si="384">CD136/CC136</f>
        <v>156.75</v>
      </c>
    </row>
    <row r="137" spans="1:83" ht="15.75" customHeight="1" x14ac:dyDescent="0.25">
      <c r="A137" s="33"/>
      <c r="B137" s="102" t="s">
        <v>92</v>
      </c>
      <c r="C137" s="103" t="s">
        <v>93</v>
      </c>
      <c r="D137" s="36">
        <v>25</v>
      </c>
      <c r="E137" s="37">
        <v>148</v>
      </c>
      <c r="F137" s="37">
        <v>163</v>
      </c>
      <c r="G137" s="37">
        <v>177</v>
      </c>
      <c r="H137" s="37">
        <v>192</v>
      </c>
      <c r="I137" s="38">
        <f t="shared" si="360"/>
        <v>680</v>
      </c>
      <c r="J137" s="39"/>
      <c r="K137" s="40"/>
      <c r="L137" s="40"/>
      <c r="M137" s="40"/>
      <c r="N137" s="40"/>
      <c r="O137" s="38">
        <f t="shared" si="361"/>
        <v>0</v>
      </c>
      <c r="P137" s="39">
        <v>27</v>
      </c>
      <c r="Q137" s="40">
        <v>188</v>
      </c>
      <c r="R137" s="40">
        <v>156</v>
      </c>
      <c r="S137" s="40">
        <v>162</v>
      </c>
      <c r="T137" s="40">
        <v>160</v>
      </c>
      <c r="U137" s="38">
        <f t="shared" si="362"/>
        <v>666</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8</v>
      </c>
      <c r="CD137" s="17">
        <f t="shared" si="383"/>
        <v>1346</v>
      </c>
      <c r="CE137" s="17">
        <f t="shared" si="384"/>
        <v>168.25</v>
      </c>
    </row>
    <row r="138" spans="1:83" ht="15.75" customHeight="1" x14ac:dyDescent="0.25">
      <c r="A138" s="33"/>
      <c r="B138" s="42" t="s">
        <v>60</v>
      </c>
      <c r="C138" s="43" t="s">
        <v>85</v>
      </c>
      <c r="D138" s="39">
        <v>31</v>
      </c>
      <c r="E138" s="40">
        <v>152</v>
      </c>
      <c r="F138" s="40">
        <v>159</v>
      </c>
      <c r="G138" s="40">
        <v>185</v>
      </c>
      <c r="H138" s="40">
        <v>164</v>
      </c>
      <c r="I138" s="38">
        <f t="shared" si="360"/>
        <v>660</v>
      </c>
      <c r="J138" s="39">
        <v>32</v>
      </c>
      <c r="K138" s="40">
        <v>166</v>
      </c>
      <c r="L138" s="40">
        <v>178</v>
      </c>
      <c r="M138" s="40">
        <v>174</v>
      </c>
      <c r="N138" s="40">
        <v>141</v>
      </c>
      <c r="O138" s="38">
        <f t="shared" si="361"/>
        <v>659</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8</v>
      </c>
      <c r="CD138" s="17">
        <f t="shared" si="383"/>
        <v>1319</v>
      </c>
      <c r="CE138" s="19">
        <f t="shared" si="384"/>
        <v>164.875</v>
      </c>
    </row>
    <row r="139" spans="1:83" ht="15.75" customHeight="1" x14ac:dyDescent="0.25">
      <c r="A139" s="33"/>
      <c r="B139" s="42" t="s">
        <v>124</v>
      </c>
      <c r="C139" s="43" t="s">
        <v>125</v>
      </c>
      <c r="D139" s="39"/>
      <c r="E139" s="40"/>
      <c r="F139" s="40"/>
      <c r="G139" s="40"/>
      <c r="H139" s="40"/>
      <c r="I139" s="38">
        <f t="shared" si="360"/>
        <v>0</v>
      </c>
      <c r="J139" s="39"/>
      <c r="K139" s="40"/>
      <c r="L139" s="40"/>
      <c r="M139" s="40"/>
      <c r="N139" s="40"/>
      <c r="O139" s="38">
        <f t="shared" si="361"/>
        <v>0</v>
      </c>
      <c r="P139" s="39">
        <v>32</v>
      </c>
      <c r="Q139" s="40">
        <v>243</v>
      </c>
      <c r="R139" s="40">
        <v>191</v>
      </c>
      <c r="S139" s="40">
        <v>168</v>
      </c>
      <c r="T139" s="40">
        <v>175</v>
      </c>
      <c r="U139" s="38">
        <f t="shared" si="362"/>
        <v>777</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4</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4</v>
      </c>
      <c r="CD139" s="17">
        <f t="shared" si="383"/>
        <v>777</v>
      </c>
      <c r="CE139" s="19">
        <f t="shared" si="384"/>
        <v>194.25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300</v>
      </c>
      <c r="F143" s="37">
        <f>SUM(F136:F142)</f>
        <v>322</v>
      </c>
      <c r="G143" s="37">
        <f>SUM(G136:G142)</f>
        <v>362</v>
      </c>
      <c r="H143" s="37">
        <f>SUM(H136:H142)</f>
        <v>356</v>
      </c>
      <c r="I143" s="38">
        <f>SUM(I136:I142)</f>
        <v>1340</v>
      </c>
      <c r="J143" s="39"/>
      <c r="K143" s="37">
        <f>SUM(K136:K142)</f>
        <v>344</v>
      </c>
      <c r="L143" s="37">
        <f>SUM(L136:L142)</f>
        <v>331</v>
      </c>
      <c r="M143" s="37">
        <f>SUM(M136:M142)</f>
        <v>303</v>
      </c>
      <c r="N143" s="37">
        <f>SUM(N136:N142)</f>
        <v>308</v>
      </c>
      <c r="O143" s="38">
        <f>SUM(O136:O142)</f>
        <v>1286</v>
      </c>
      <c r="P143" s="39"/>
      <c r="Q143" s="37">
        <f>SUM(Q136:Q142)</f>
        <v>431</v>
      </c>
      <c r="R143" s="37">
        <f>SUM(R136:R142)</f>
        <v>347</v>
      </c>
      <c r="S143" s="37">
        <f>SUM(S136:S142)</f>
        <v>330</v>
      </c>
      <c r="T143" s="37">
        <f>SUM(T136:T142)</f>
        <v>335</v>
      </c>
      <c r="U143" s="38">
        <f>SUM(U136:U142)</f>
        <v>1443</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12</v>
      </c>
      <c r="CD143" s="17">
        <f>I143+O143+U143+AA143+AG143+AM143+AS143+AY143+BE143+BK143+BQ143</f>
        <v>4069</v>
      </c>
      <c r="CE143" s="17">
        <f>CD143/CC143</f>
        <v>339.08333333333331</v>
      </c>
    </row>
    <row r="144" spans="1:83" ht="15.75" customHeight="1" x14ac:dyDescent="0.25">
      <c r="A144" s="33"/>
      <c r="B144" s="34" t="s">
        <v>33</v>
      </c>
      <c r="C144" s="43"/>
      <c r="D144" s="36">
        <f>SUM(D136:D141)</f>
        <v>56</v>
      </c>
      <c r="E144" s="37">
        <f>E143+$D$144-E142</f>
        <v>356</v>
      </c>
      <c r="F144" s="37">
        <f>F143+$D$144-F142</f>
        <v>378</v>
      </c>
      <c r="G144" s="37">
        <f>G143+$D$144-G142</f>
        <v>418</v>
      </c>
      <c r="H144" s="37">
        <f>H143+$D$144-H142</f>
        <v>412</v>
      </c>
      <c r="I144" s="38">
        <f>E144+F144+G144+H144</f>
        <v>1564</v>
      </c>
      <c r="J144" s="36">
        <f>SUM(J136:J141)</f>
        <v>62</v>
      </c>
      <c r="K144" s="37">
        <f>K143+$J$144-K142</f>
        <v>406</v>
      </c>
      <c r="L144" s="37">
        <f>L143+$J$144-L142</f>
        <v>393</v>
      </c>
      <c r="M144" s="37">
        <f>M143+$J$144-M142</f>
        <v>365</v>
      </c>
      <c r="N144" s="37">
        <f>N143+$J$144-N142</f>
        <v>370</v>
      </c>
      <c r="O144" s="38">
        <f>K144+L144+M144+N144</f>
        <v>1534</v>
      </c>
      <c r="P144" s="36">
        <f>SUM(P136:P141)</f>
        <v>59</v>
      </c>
      <c r="Q144" s="37">
        <f>Q143+$P$144-Q142</f>
        <v>490</v>
      </c>
      <c r="R144" s="37">
        <f>R143+$P$144-R142</f>
        <v>406</v>
      </c>
      <c r="S144" s="37">
        <f>S143+$P$144-S142</f>
        <v>389</v>
      </c>
      <c r="T144" s="37">
        <f>T143+$P$144-T142</f>
        <v>394</v>
      </c>
      <c r="U144" s="38">
        <f>Q144+R144+S144+T144</f>
        <v>1679</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12</v>
      </c>
      <c r="CD144" s="17">
        <f>I144+O144+U144+AA144+AG144+AM144+AS144+AY144+BE144+BK144+BQ144</f>
        <v>4777</v>
      </c>
      <c r="CE144" s="17">
        <f>CD144/CC144</f>
        <v>398.08333333333331</v>
      </c>
    </row>
    <row r="145" spans="1:83" ht="15.75" customHeight="1" x14ac:dyDescent="0.25">
      <c r="A145" s="33"/>
      <c r="B145" s="34" t="s">
        <v>34</v>
      </c>
      <c r="C145" s="43"/>
      <c r="D145" s="39"/>
      <c r="E145" s="37">
        <f t="shared" ref="E145:I146" si="385">IF($D$144&gt;0,IF(E143=E163,0.5,IF(E143&gt;E163,1,0)),0)</f>
        <v>1</v>
      </c>
      <c r="F145" s="37">
        <f t="shared" si="385"/>
        <v>0</v>
      </c>
      <c r="G145" s="37">
        <f t="shared" si="385"/>
        <v>1</v>
      </c>
      <c r="H145" s="37">
        <f t="shared" si="385"/>
        <v>0</v>
      </c>
      <c r="I145" s="38">
        <f t="shared" si="385"/>
        <v>0</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1</v>
      </c>
      <c r="R145" s="37">
        <f t="shared" si="387"/>
        <v>0</v>
      </c>
      <c r="S145" s="37">
        <f t="shared" si="387"/>
        <v>0</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2</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0</v>
      </c>
      <c r="G146" s="37">
        <f t="shared" si="385"/>
        <v>0</v>
      </c>
      <c r="H146" s="37">
        <f t="shared" si="385"/>
        <v>0</v>
      </c>
      <c r="I146" s="38">
        <f t="shared" si="385"/>
        <v>0</v>
      </c>
      <c r="J146" s="39"/>
      <c r="K146" s="37">
        <f t="shared" si="386"/>
        <v>0</v>
      </c>
      <c r="L146" s="37">
        <f t="shared" si="386"/>
        <v>1</v>
      </c>
      <c r="M146" s="37">
        <f t="shared" si="386"/>
        <v>0</v>
      </c>
      <c r="N146" s="37">
        <f t="shared" si="386"/>
        <v>0</v>
      </c>
      <c r="O146" s="38">
        <f t="shared" si="386"/>
        <v>0</v>
      </c>
      <c r="P146" s="39"/>
      <c r="Q146" s="37">
        <f t="shared" si="387"/>
        <v>1</v>
      </c>
      <c r="R146" s="37">
        <f t="shared" si="387"/>
        <v>0</v>
      </c>
      <c r="S146" s="37">
        <f t="shared" si="387"/>
        <v>0</v>
      </c>
      <c r="T146" s="37">
        <f t="shared" si="387"/>
        <v>1</v>
      </c>
      <c r="U146" s="38">
        <f t="shared" si="387"/>
        <v>1</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1</v>
      </c>
      <c r="BT146" s="17">
        <f>SUM((IF(Q146&gt;0,1,0)+(IF(R146&gt;0,1,0)+(IF(S146&gt;0,1,0)+(IF(T146&gt;0,1,0))))))</f>
        <v>2</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3</v>
      </c>
      <c r="J147" s="56"/>
      <c r="K147" s="57"/>
      <c r="L147" s="57"/>
      <c r="M147" s="57"/>
      <c r="N147" s="57"/>
      <c r="O147" s="58">
        <f>SUM(K145+L145+M145+N145+O145+K146+L146+M146+N146+O146)</f>
        <v>1</v>
      </c>
      <c r="P147" s="56"/>
      <c r="Q147" s="57"/>
      <c r="R147" s="57"/>
      <c r="S147" s="57"/>
      <c r="T147" s="57"/>
      <c r="U147" s="58">
        <f>SUM(Q145+R145+S145+T145+U145+Q146+R146+S146+T146+U146)</f>
        <v>6</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3" t="s">
        <v>94</v>
      </c>
      <c r="C148" s="112"/>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c r="E149" s="37"/>
      <c r="F149" s="37"/>
      <c r="G149" s="37"/>
      <c r="H149" s="37"/>
      <c r="I149" s="38">
        <f t="shared" ref="I149:I154" si="396">SUM(E149:H149)</f>
        <v>0</v>
      </c>
      <c r="J149" s="39">
        <v>35</v>
      </c>
      <c r="K149" s="40">
        <v>156</v>
      </c>
      <c r="L149" s="40">
        <v>173</v>
      </c>
      <c r="M149" s="40">
        <v>119</v>
      </c>
      <c r="N149" s="40">
        <v>172</v>
      </c>
      <c r="O149" s="38">
        <f t="shared" ref="O149:O154" si="397">SUM(K149:N149)</f>
        <v>620</v>
      </c>
      <c r="P149" s="39">
        <v>35</v>
      </c>
      <c r="Q149" s="40">
        <v>131</v>
      </c>
      <c r="R149" s="40">
        <v>198</v>
      </c>
      <c r="S149" s="40">
        <v>167</v>
      </c>
      <c r="T149" s="40">
        <v>160</v>
      </c>
      <c r="U149" s="38">
        <f t="shared" ref="U149:U154" si="398">SUM(Q149:T149)</f>
        <v>656</v>
      </c>
      <c r="V149" s="39"/>
      <c r="W149" s="40"/>
      <c r="X149" s="40"/>
      <c r="Y149" s="40"/>
      <c r="Z149" s="40"/>
      <c r="AA149" s="38">
        <f t="shared" ref="AA149:AA154" si="399">SUM(W149:Z149)</f>
        <v>0</v>
      </c>
      <c r="AB149" s="39"/>
      <c r="AC149" s="40"/>
      <c r="AD149" s="40"/>
      <c r="AE149" s="40"/>
      <c r="AF149" s="40"/>
      <c r="AG149" s="38">
        <f t="shared" ref="AG149:AG154" si="400">SUM(AC149:AF149)</f>
        <v>0</v>
      </c>
      <c r="AH149" s="39"/>
      <c r="AI149" s="40"/>
      <c r="AJ149" s="40"/>
      <c r="AK149" s="40"/>
      <c r="AL149" s="40"/>
      <c r="AM149" s="38">
        <f>SUM(AI149:AL149)</f>
        <v>0</v>
      </c>
      <c r="AN149" s="39"/>
      <c r="AO149" s="40"/>
      <c r="AP149" s="40"/>
      <c r="AQ149" s="40"/>
      <c r="AR149" s="40"/>
      <c r="AS149" s="38">
        <f t="shared" ref="AS149:AS154" si="401">SUM(AO149:AR149)</f>
        <v>0</v>
      </c>
      <c r="AT149" s="39"/>
      <c r="AU149" s="40"/>
      <c r="AV149" s="40"/>
      <c r="AW149" s="40"/>
      <c r="AX149" s="40"/>
      <c r="AY149" s="38">
        <f t="shared" ref="AY149:AY160" si="402">SUM(AU149:AX149)</f>
        <v>0</v>
      </c>
      <c r="AZ149" s="39"/>
      <c r="BA149" s="40"/>
      <c r="BB149" s="40"/>
      <c r="BC149" s="40"/>
      <c r="BD149" s="40"/>
      <c r="BE149" s="38">
        <f t="shared" ref="BE149:BE162" si="403">SUM(BA149:BD149)</f>
        <v>0</v>
      </c>
      <c r="BF149" s="39"/>
      <c r="BG149" s="40"/>
      <c r="BH149" s="40"/>
      <c r="BI149" s="40"/>
      <c r="BJ149" s="40"/>
      <c r="BK149" s="38">
        <f t="shared" ref="BK149:BK160" si="404">SUM(BG149:BJ149)</f>
        <v>0</v>
      </c>
      <c r="BL149" s="39"/>
      <c r="BM149" s="40"/>
      <c r="BN149" s="40"/>
      <c r="BO149" s="40"/>
      <c r="BP149" s="40"/>
      <c r="BQ149" s="38">
        <f t="shared" ref="BQ149:BQ160" si="405">SUM(BM149:BP149)</f>
        <v>0</v>
      </c>
      <c r="BR149" s="41">
        <f t="shared" ref="BR149:BR160" si="406">SUM((IF(E149&gt;0,1,0)+(IF(F149&gt;0,1,0)+(IF(G149&gt;0,1,0)+(IF(H149&gt;0,1,0))))))</f>
        <v>0</v>
      </c>
      <c r="BS149" s="17">
        <f t="shared" ref="BS149:BS160" si="407">SUM((IF(K149&gt;0,1,0)+(IF(L149&gt;0,1,0)+(IF(M149&gt;0,1,0)+(IF(N149&gt;0,1,0))))))</f>
        <v>4</v>
      </c>
      <c r="BT149" s="17">
        <f t="shared" ref="BT149:BT160" si="408">SUM((IF(Q149&gt;0,1,0)+(IF(R149&gt;0,1,0)+(IF(S149&gt;0,1,0)+(IF(T149&gt;0,1,0))))))</f>
        <v>4</v>
      </c>
      <c r="BU149" s="17">
        <f t="shared" ref="BU149:BU160" si="409">SUM((IF(W149&gt;0,1,0)+(IF(X149&gt;0,1,0)+(IF(Y149&gt;0,1,0)+(IF(Z149&gt;0,1,0))))))</f>
        <v>0</v>
      </c>
      <c r="BV149" s="17">
        <f t="shared" ref="BV149:BV160" si="410">SUM((IF(AC149&gt;0,1,0)+(IF(AD149&gt;0,1,0)+(IF(AE149&gt;0,1,0)+(IF(AF149&gt;0,1,0))))))</f>
        <v>0</v>
      </c>
      <c r="BW149" s="17">
        <f t="shared" ref="BW149:BW160" si="411">SUM((IF(AI149&gt;0,1,0)+(IF(AJ149&gt;0,1,0)+(IF(AK149&gt;0,1,0)+(IF(AL149&gt;0,1,0))))))</f>
        <v>0</v>
      </c>
      <c r="BX149" s="17">
        <f t="shared" ref="BX149:BX160" si="412">SUM((IF(AO149&gt;0,1,0)+(IF(AP149&gt;0,1,0)+(IF(AQ149&gt;0,1,0)+(IF(AR149&gt;0,1,0))))))</f>
        <v>0</v>
      </c>
      <c r="BY149" s="17">
        <f t="shared" ref="BY149:BY160" si="413">SUM((IF(AU149&gt;0,1,0)+(IF(AV149&gt;0,1,0)+(IF(AW149&gt;0,1,0)+(IF(AX149&gt;0,1,0))))))</f>
        <v>0</v>
      </c>
      <c r="BZ149" s="17">
        <f t="shared" ref="BZ149:BZ160" si="414">SUM((IF(BA149&gt;0,1,0)+(IF(BB149&gt;0,1,0)+(IF(BC149&gt;0,1,0)+(IF(BD149&gt;0,1,0))))))</f>
        <v>0</v>
      </c>
      <c r="CA149" s="17">
        <f t="shared" ref="CA149:CA160" si="415">SUM((IF(BG149&gt;0,1,0)+(IF(BH149&gt;0,1,0)+(IF(BI149&gt;0,1,0)+(IF(BJ149&gt;0,1,0))))))</f>
        <v>0</v>
      </c>
      <c r="CB149" s="17">
        <f t="shared" ref="CB149:CB160" si="416">SUM((IF(BM149&gt;0,1,0)+(IF(BN149&gt;0,1,0)+(IF(BO149&gt;0,1,0)+(IF(BP149&gt;0,1,0))))))</f>
        <v>0</v>
      </c>
      <c r="CC149" s="17">
        <f t="shared" ref="CC149:CC160" si="417">SUM(BR149:CB149)</f>
        <v>8</v>
      </c>
      <c r="CD149" s="17">
        <f t="shared" ref="CD149:CD160" si="418">I149+O149+U149+AA149+AG149+AM149+AS149+AY149+BE149+BK149+BQ149</f>
        <v>1276</v>
      </c>
      <c r="CE149" s="17">
        <f t="shared" ref="CE149:CE160" si="419">CD149/CC149</f>
        <v>159.5</v>
      </c>
    </row>
    <row r="150" spans="1:83" ht="15.75" customHeight="1" x14ac:dyDescent="0.25">
      <c r="A150" s="33"/>
      <c r="B150" s="102" t="s">
        <v>95</v>
      </c>
      <c r="C150" s="103" t="s">
        <v>96</v>
      </c>
      <c r="D150" s="36">
        <v>34</v>
      </c>
      <c r="E150" s="37">
        <v>152</v>
      </c>
      <c r="F150" s="37">
        <v>167</v>
      </c>
      <c r="G150" s="37">
        <v>181</v>
      </c>
      <c r="H150" s="37">
        <v>187</v>
      </c>
      <c r="I150" s="38">
        <f t="shared" si="396"/>
        <v>687</v>
      </c>
      <c r="J150" s="39"/>
      <c r="K150" s="40"/>
      <c r="L150" s="40"/>
      <c r="M150" s="40"/>
      <c r="N150" s="40"/>
      <c r="O150" s="38">
        <f t="shared" si="397"/>
        <v>0</v>
      </c>
      <c r="P150" s="39">
        <v>34</v>
      </c>
      <c r="Q150" s="40">
        <v>193</v>
      </c>
      <c r="R150" s="40">
        <v>140</v>
      </c>
      <c r="S150" s="40">
        <v>202</v>
      </c>
      <c r="T150" s="40">
        <v>154</v>
      </c>
      <c r="U150" s="38">
        <f t="shared" si="398"/>
        <v>689</v>
      </c>
      <c r="V150" s="39"/>
      <c r="W150" s="40"/>
      <c r="X150" s="40"/>
      <c r="Y150" s="40"/>
      <c r="Z150" s="40"/>
      <c r="AA150" s="38">
        <f t="shared" si="399"/>
        <v>0</v>
      </c>
      <c r="AB150" s="39"/>
      <c r="AC150" s="40"/>
      <c r="AD150" s="40"/>
      <c r="AE150" s="40"/>
      <c r="AF150" s="40"/>
      <c r="AG150" s="38">
        <f t="shared" si="400"/>
        <v>0</v>
      </c>
      <c r="AH150" s="39"/>
      <c r="AI150" s="40"/>
      <c r="AJ150" s="40"/>
      <c r="AK150" s="40"/>
      <c r="AL150" s="40"/>
      <c r="AM150" s="38">
        <f>SUM(AI150:AL150)</f>
        <v>0</v>
      </c>
      <c r="AN150" s="39">
        <v>34</v>
      </c>
      <c r="AO150" s="40">
        <v>152</v>
      </c>
      <c r="AP150" s="40">
        <v>167</v>
      </c>
      <c r="AQ150" s="40">
        <v>181</v>
      </c>
      <c r="AR150" s="40">
        <v>187</v>
      </c>
      <c r="AS150" s="38">
        <f t="shared" si="401"/>
        <v>687</v>
      </c>
      <c r="AT150" s="39"/>
      <c r="AU150" s="40"/>
      <c r="AV150" s="40"/>
      <c r="AW150" s="40"/>
      <c r="AX150" s="40"/>
      <c r="AY150" s="38">
        <f t="shared" si="402"/>
        <v>0</v>
      </c>
      <c r="AZ150" s="39"/>
      <c r="BA150" s="40"/>
      <c r="BB150" s="40"/>
      <c r="BC150" s="40"/>
      <c r="BD150" s="40"/>
      <c r="BE150" s="38">
        <f t="shared" si="403"/>
        <v>0</v>
      </c>
      <c r="BF150" s="39"/>
      <c r="BG150" s="40"/>
      <c r="BH150" s="40"/>
      <c r="BI150" s="40"/>
      <c r="BJ150" s="40"/>
      <c r="BK150" s="38">
        <f t="shared" si="404"/>
        <v>0</v>
      </c>
      <c r="BL150" s="39"/>
      <c r="BM150" s="40"/>
      <c r="BN150" s="40"/>
      <c r="BO150" s="40"/>
      <c r="BP150" s="40"/>
      <c r="BQ150" s="38">
        <f t="shared" si="405"/>
        <v>0</v>
      </c>
      <c r="BR150" s="41">
        <f t="shared" si="406"/>
        <v>4</v>
      </c>
      <c r="BS150" s="17">
        <f t="shared" si="407"/>
        <v>0</v>
      </c>
      <c r="BT150" s="17">
        <f t="shared" si="408"/>
        <v>4</v>
      </c>
      <c r="BU150" s="17">
        <f t="shared" si="409"/>
        <v>0</v>
      </c>
      <c r="BV150" s="17">
        <f t="shared" si="410"/>
        <v>0</v>
      </c>
      <c r="BW150" s="17">
        <f t="shared" si="411"/>
        <v>0</v>
      </c>
      <c r="BX150" s="17">
        <f t="shared" si="412"/>
        <v>4</v>
      </c>
      <c r="BY150" s="17">
        <f t="shared" si="413"/>
        <v>0</v>
      </c>
      <c r="BZ150" s="17">
        <f t="shared" si="414"/>
        <v>0</v>
      </c>
      <c r="CA150" s="17">
        <f t="shared" si="415"/>
        <v>0</v>
      </c>
      <c r="CB150" s="17">
        <f t="shared" si="416"/>
        <v>0</v>
      </c>
      <c r="CC150" s="17">
        <f t="shared" si="417"/>
        <v>12</v>
      </c>
      <c r="CD150" s="17">
        <f t="shared" si="418"/>
        <v>2063</v>
      </c>
      <c r="CE150" s="17">
        <f t="shared" si="419"/>
        <v>171.91666666666666</v>
      </c>
    </row>
    <row r="151" spans="1:83" ht="15.75" customHeight="1" x14ac:dyDescent="0.25">
      <c r="A151" s="33"/>
      <c r="B151" s="104"/>
      <c r="C151" s="103"/>
      <c r="D151" s="36"/>
      <c r="E151" s="67"/>
      <c r="F151" s="67"/>
      <c r="G151" s="67"/>
      <c r="H151" s="67"/>
      <c r="I151" s="38">
        <f t="shared" si="396"/>
        <v>0</v>
      </c>
      <c r="J151" s="39"/>
      <c r="K151" s="105"/>
      <c r="L151" s="105"/>
      <c r="M151" s="105"/>
      <c r="N151" s="105"/>
      <c r="O151" s="38">
        <f t="shared" si="397"/>
        <v>0</v>
      </c>
      <c r="P151" s="39"/>
      <c r="Q151" s="105"/>
      <c r="R151" s="105"/>
      <c r="S151" s="105"/>
      <c r="T151" s="105"/>
      <c r="U151" s="38">
        <f t="shared" si="398"/>
        <v>0</v>
      </c>
      <c r="V151" s="39"/>
      <c r="W151" s="105"/>
      <c r="X151" s="105"/>
      <c r="Y151" s="105"/>
      <c r="Z151" s="105"/>
      <c r="AA151" s="38">
        <f t="shared" si="399"/>
        <v>0</v>
      </c>
      <c r="AB151" s="39"/>
      <c r="AC151" s="105"/>
      <c r="AD151" s="105"/>
      <c r="AE151" s="105"/>
      <c r="AF151" s="105"/>
      <c r="AG151" s="38">
        <f t="shared" si="400"/>
        <v>0</v>
      </c>
      <c r="AH151" s="39"/>
      <c r="AI151" s="105"/>
      <c r="AJ151" s="105"/>
      <c r="AK151" s="105"/>
      <c r="AL151" s="105"/>
      <c r="AM151" s="38">
        <f>SUM(AI151:AL151)</f>
        <v>0</v>
      </c>
      <c r="AN151" s="39"/>
      <c r="AO151" s="105"/>
      <c r="AP151" s="105"/>
      <c r="AQ151" s="105"/>
      <c r="AR151" s="105"/>
      <c r="AS151" s="38">
        <f t="shared" si="401"/>
        <v>0</v>
      </c>
      <c r="AT151" s="39"/>
      <c r="AU151" s="105"/>
      <c r="AV151" s="105"/>
      <c r="AW151" s="105"/>
      <c r="AX151" s="105"/>
      <c r="AY151" s="38">
        <f t="shared" si="402"/>
        <v>0</v>
      </c>
      <c r="AZ151" s="39"/>
      <c r="BA151" s="105"/>
      <c r="BB151" s="105"/>
      <c r="BC151" s="105"/>
      <c r="BD151" s="105"/>
      <c r="BE151" s="38">
        <f t="shared" si="403"/>
        <v>0</v>
      </c>
      <c r="BF151" s="39"/>
      <c r="BG151" s="105"/>
      <c r="BH151" s="105"/>
      <c r="BI151" s="105"/>
      <c r="BJ151" s="105"/>
      <c r="BK151" s="38">
        <f t="shared" si="404"/>
        <v>0</v>
      </c>
      <c r="BL151" s="39"/>
      <c r="BM151" s="105"/>
      <c r="BN151" s="105"/>
      <c r="BO151" s="105"/>
      <c r="BP151" s="105"/>
      <c r="BQ151" s="38">
        <f t="shared" si="405"/>
        <v>0</v>
      </c>
      <c r="BR151" s="41">
        <f t="shared" ref="BR151" si="420">SUM((IF(E151&gt;0,1,0)+(IF(F151&gt;0,1,0)+(IF(G151&gt;0,1,0)+(IF(H151&gt;0,1,0))))))</f>
        <v>0</v>
      </c>
      <c r="BS151" s="17">
        <f t="shared" ref="BS151" si="421">SUM((IF(K151&gt;0,1,0)+(IF(L151&gt;0,1,0)+(IF(M151&gt;0,1,0)+(IF(N151&gt;0,1,0))))))</f>
        <v>0</v>
      </c>
      <c r="BT151" s="17">
        <f t="shared" ref="BT151" si="422">SUM((IF(Q151&gt;0,1,0)+(IF(R151&gt;0,1,0)+(IF(S151&gt;0,1,0)+(IF(T151&gt;0,1,0))))))</f>
        <v>0</v>
      </c>
      <c r="BU151" s="17">
        <f t="shared" ref="BU151" si="423">SUM((IF(W151&gt;0,1,0)+(IF(X151&gt;0,1,0)+(IF(Y151&gt;0,1,0)+(IF(Z151&gt;0,1,0))))))</f>
        <v>0</v>
      </c>
      <c r="BV151" s="17">
        <f t="shared" ref="BV151" si="424">SUM((IF(AC151&gt;0,1,0)+(IF(AD151&gt;0,1,0)+(IF(AE151&gt;0,1,0)+(IF(AF151&gt;0,1,0))))))</f>
        <v>0</v>
      </c>
      <c r="BW151" s="17">
        <f t="shared" ref="BW151" si="425">SUM((IF(AI151&gt;0,1,0)+(IF(AJ151&gt;0,1,0)+(IF(AK151&gt;0,1,0)+(IF(AL151&gt;0,1,0))))))</f>
        <v>0</v>
      </c>
      <c r="BX151" s="17">
        <f t="shared" ref="BX151" si="426">SUM((IF(AO151&gt;0,1,0)+(IF(AP151&gt;0,1,0)+(IF(AQ151&gt;0,1,0)+(IF(AR151&gt;0,1,0))))))</f>
        <v>0</v>
      </c>
      <c r="BY151" s="17">
        <f t="shared" ref="BY151" si="427">SUM((IF(AU151&gt;0,1,0)+(IF(AV151&gt;0,1,0)+(IF(AW151&gt;0,1,0)+(IF(AX151&gt;0,1,0))))))</f>
        <v>0</v>
      </c>
      <c r="BZ151" s="17">
        <f t="shared" ref="BZ151" si="428">SUM((IF(BA151&gt;0,1,0)+(IF(BB151&gt;0,1,0)+(IF(BC151&gt;0,1,0)+(IF(BD151&gt;0,1,0))))))</f>
        <v>0</v>
      </c>
      <c r="CA151" s="17">
        <f t="shared" ref="CA151" si="429">SUM((IF(BG151&gt;0,1,0)+(IF(BH151&gt;0,1,0)+(IF(BI151&gt;0,1,0)+(IF(BJ151&gt;0,1,0))))))</f>
        <v>0</v>
      </c>
      <c r="CB151" s="17">
        <f t="shared" ref="CB151" si="430">SUM((IF(BM151&gt;0,1,0)+(IF(BN151&gt;0,1,0)+(IF(BO151&gt;0,1,0)+(IF(BP151&gt;0,1,0))))))</f>
        <v>0</v>
      </c>
      <c r="CC151" s="17">
        <f t="shared" ref="CC151" si="431">SUM(BR151:CB151)</f>
        <v>0</v>
      </c>
      <c r="CD151" s="17">
        <f t="shared" ref="CD151" si="432">I151+O151+U151+AA151+AG151+AM151+AS151+AY151+BE151+BK151+BQ151</f>
        <v>0</v>
      </c>
      <c r="CE151" s="17" t="e">
        <f t="shared" ref="CE151" si="433">CD151/CC151</f>
        <v>#DIV/0!</v>
      </c>
    </row>
    <row r="152" spans="1:83" ht="15.75" customHeight="1" x14ac:dyDescent="0.25">
      <c r="A152" s="33"/>
      <c r="B152" s="104" t="s">
        <v>135</v>
      </c>
      <c r="C152" s="103" t="s">
        <v>134</v>
      </c>
      <c r="D152" s="36"/>
      <c r="E152" s="67"/>
      <c r="F152" s="67"/>
      <c r="G152" s="67"/>
      <c r="H152" s="67"/>
      <c r="I152" s="38">
        <f t="shared" si="396"/>
        <v>0</v>
      </c>
      <c r="J152" s="39"/>
      <c r="K152" s="105"/>
      <c r="L152" s="105"/>
      <c r="M152" s="105"/>
      <c r="N152" s="105"/>
      <c r="O152" s="38">
        <f t="shared" si="397"/>
        <v>0</v>
      </c>
      <c r="P152" s="39"/>
      <c r="Q152" s="105"/>
      <c r="R152" s="105"/>
      <c r="S152" s="105"/>
      <c r="T152" s="105"/>
      <c r="U152" s="38">
        <f t="shared" si="398"/>
        <v>0</v>
      </c>
      <c r="V152" s="39"/>
      <c r="W152" s="105"/>
      <c r="X152" s="105"/>
      <c r="Y152" s="105"/>
      <c r="Z152" s="105"/>
      <c r="AA152" s="38">
        <f t="shared" si="399"/>
        <v>0</v>
      </c>
      <c r="AB152" s="39"/>
      <c r="AC152" s="105"/>
      <c r="AD152" s="105"/>
      <c r="AE152" s="105"/>
      <c r="AF152" s="105"/>
      <c r="AG152" s="38">
        <f t="shared" si="400"/>
        <v>0</v>
      </c>
      <c r="AH152" s="39"/>
      <c r="AI152" s="105"/>
      <c r="AJ152" s="105"/>
      <c r="AK152" s="105"/>
      <c r="AL152" s="105"/>
      <c r="AM152" s="38">
        <f t="shared" ref="AM152:AM153" si="434">SUM(AI152:AL152)</f>
        <v>0</v>
      </c>
      <c r="AN152" s="39"/>
      <c r="AO152" s="105"/>
      <c r="AP152" s="105"/>
      <c r="AQ152" s="105"/>
      <c r="AR152" s="105"/>
      <c r="AS152" s="38">
        <f t="shared" si="401"/>
        <v>0</v>
      </c>
      <c r="AT152" s="39"/>
      <c r="AU152" s="105"/>
      <c r="AV152" s="105"/>
      <c r="AW152" s="105"/>
      <c r="AX152" s="105"/>
      <c r="AY152" s="38">
        <f t="shared" si="402"/>
        <v>0</v>
      </c>
      <c r="AZ152" s="39"/>
      <c r="BA152" s="105"/>
      <c r="BB152" s="105"/>
      <c r="BC152" s="105"/>
      <c r="BD152" s="105"/>
      <c r="BE152" s="38">
        <f t="shared" si="403"/>
        <v>0</v>
      </c>
      <c r="BF152" s="39"/>
      <c r="BG152" s="105"/>
      <c r="BH152" s="105"/>
      <c r="BI152" s="105"/>
      <c r="BJ152" s="105"/>
      <c r="BK152" s="38">
        <f t="shared" si="404"/>
        <v>0</v>
      </c>
      <c r="BL152" s="39"/>
      <c r="BM152" s="105"/>
      <c r="BN152" s="105"/>
      <c r="BO152" s="105"/>
      <c r="BP152" s="105"/>
      <c r="BQ152" s="38">
        <f t="shared" si="405"/>
        <v>0</v>
      </c>
      <c r="BR152" s="41">
        <f t="shared" ref="BR152" si="435">SUM((IF(E152&gt;0,1,0)+(IF(F152&gt;0,1,0)+(IF(G152&gt;0,1,0)+(IF(H152&gt;0,1,0))))))</f>
        <v>0</v>
      </c>
      <c r="BS152" s="17">
        <f t="shared" ref="BS152" si="436">SUM((IF(K152&gt;0,1,0)+(IF(L152&gt;0,1,0)+(IF(M152&gt;0,1,0)+(IF(N152&gt;0,1,0))))))</f>
        <v>0</v>
      </c>
      <c r="BT152" s="17">
        <f t="shared" ref="BT152" si="437">SUM((IF(Q152&gt;0,1,0)+(IF(R152&gt;0,1,0)+(IF(S152&gt;0,1,0)+(IF(T152&gt;0,1,0))))))</f>
        <v>0</v>
      </c>
      <c r="BU152" s="17">
        <f t="shared" ref="BU152" si="438">SUM((IF(W152&gt;0,1,0)+(IF(X152&gt;0,1,0)+(IF(Y152&gt;0,1,0)+(IF(Z152&gt;0,1,0))))))</f>
        <v>0</v>
      </c>
      <c r="BV152" s="17">
        <f t="shared" ref="BV152" si="439">SUM((IF(AC152&gt;0,1,0)+(IF(AD152&gt;0,1,0)+(IF(AE152&gt;0,1,0)+(IF(AF152&gt;0,1,0))))))</f>
        <v>0</v>
      </c>
      <c r="BW152" s="17">
        <f t="shared" ref="BW152" si="440">SUM((IF(AI152&gt;0,1,0)+(IF(AJ152&gt;0,1,0)+(IF(AK152&gt;0,1,0)+(IF(AL152&gt;0,1,0))))))</f>
        <v>0</v>
      </c>
      <c r="BX152" s="17">
        <f t="shared" ref="BX152" si="441">SUM((IF(AO152&gt;0,1,0)+(IF(AP152&gt;0,1,0)+(IF(AQ152&gt;0,1,0)+(IF(AR152&gt;0,1,0))))))</f>
        <v>0</v>
      </c>
      <c r="BY152" s="17">
        <f t="shared" ref="BY152" si="442">SUM((IF(AU152&gt;0,1,0)+(IF(AV152&gt;0,1,0)+(IF(AW152&gt;0,1,0)+(IF(AX152&gt;0,1,0))))))</f>
        <v>0</v>
      </c>
      <c r="BZ152" s="17">
        <f t="shared" ref="BZ152" si="443">SUM((IF(BA152&gt;0,1,0)+(IF(BB152&gt;0,1,0)+(IF(BC152&gt;0,1,0)+(IF(BD152&gt;0,1,0))))))</f>
        <v>0</v>
      </c>
      <c r="CA152" s="17">
        <f t="shared" ref="CA152" si="444">SUM((IF(BG152&gt;0,1,0)+(IF(BH152&gt;0,1,0)+(IF(BI152&gt;0,1,0)+(IF(BJ152&gt;0,1,0))))))</f>
        <v>0</v>
      </c>
      <c r="CB152" s="17">
        <f t="shared" ref="CB152" si="445">SUM((IF(BM152&gt;0,1,0)+(IF(BN152&gt;0,1,0)+(IF(BO152&gt;0,1,0)+(IF(BP152&gt;0,1,0))))))</f>
        <v>0</v>
      </c>
      <c r="CC152" s="17">
        <f t="shared" ref="CC152" si="446">SUM(BR152:CB152)</f>
        <v>0</v>
      </c>
      <c r="CD152" s="17">
        <f t="shared" ref="CD152" si="447">I152+O152+U152+AA152+AG152+AM152+AS152+AY152+BE152+BK152+BQ152</f>
        <v>0</v>
      </c>
      <c r="CE152" s="17" t="e">
        <f t="shared" ref="CE152" si="448">CD152/CC152</f>
        <v>#DIV/0!</v>
      </c>
    </row>
    <row r="153" spans="1:83" ht="15.75" customHeight="1" x14ac:dyDescent="0.25">
      <c r="A153" s="33"/>
      <c r="B153" s="115" t="s">
        <v>103</v>
      </c>
      <c r="C153" s="116" t="s">
        <v>104</v>
      </c>
      <c r="D153" s="39"/>
      <c r="E153" s="40"/>
      <c r="F153" s="40"/>
      <c r="G153" s="40"/>
      <c r="H153" s="40"/>
      <c r="I153" s="38">
        <f t="shared" si="396"/>
        <v>0</v>
      </c>
      <c r="J153" s="39"/>
      <c r="K153" s="40"/>
      <c r="L153" s="40"/>
      <c r="M153" s="40"/>
      <c r="N153" s="40"/>
      <c r="O153" s="38">
        <f t="shared" si="397"/>
        <v>0</v>
      </c>
      <c r="P153" s="39"/>
      <c r="Q153" s="40"/>
      <c r="R153" s="40"/>
      <c r="S153" s="40"/>
      <c r="T153" s="40"/>
      <c r="U153" s="38">
        <f t="shared" si="398"/>
        <v>0</v>
      </c>
      <c r="V153" s="39"/>
      <c r="W153" s="40"/>
      <c r="X153" s="40"/>
      <c r="Y153" s="40"/>
      <c r="Z153" s="40"/>
      <c r="AA153" s="38">
        <f t="shared" si="399"/>
        <v>0</v>
      </c>
      <c r="AB153" s="39"/>
      <c r="AC153" s="40"/>
      <c r="AD153" s="40"/>
      <c r="AE153" s="40"/>
      <c r="AF153" s="40"/>
      <c r="AG153" s="38">
        <f t="shared" si="400"/>
        <v>0</v>
      </c>
      <c r="AH153" s="39"/>
      <c r="AI153" s="40"/>
      <c r="AJ153" s="40"/>
      <c r="AK153" s="40"/>
      <c r="AL153" s="40"/>
      <c r="AM153" s="38">
        <f t="shared" si="434"/>
        <v>0</v>
      </c>
      <c r="AN153" s="39"/>
      <c r="AO153" s="40"/>
      <c r="AP153" s="40"/>
      <c r="AQ153" s="40"/>
      <c r="AR153" s="40"/>
      <c r="AS153" s="38">
        <f t="shared" si="401"/>
        <v>0</v>
      </c>
      <c r="AT153" s="39"/>
      <c r="AU153" s="40"/>
      <c r="AV153" s="40"/>
      <c r="AW153" s="40"/>
      <c r="AX153" s="40"/>
      <c r="AY153" s="38">
        <f t="shared" si="402"/>
        <v>0</v>
      </c>
      <c r="AZ153" s="39"/>
      <c r="BA153" s="40"/>
      <c r="BB153" s="40"/>
      <c r="BC153" s="40"/>
      <c r="BD153" s="40"/>
      <c r="BE153" s="38">
        <f t="shared" si="403"/>
        <v>0</v>
      </c>
      <c r="BF153" s="39"/>
      <c r="BG153" s="40"/>
      <c r="BH153" s="40"/>
      <c r="BI153" s="40"/>
      <c r="BJ153" s="40"/>
      <c r="BK153" s="38">
        <f t="shared" si="404"/>
        <v>0</v>
      </c>
      <c r="BL153" s="39"/>
      <c r="BM153" s="40"/>
      <c r="BN153" s="40"/>
      <c r="BO153" s="40"/>
      <c r="BP153" s="40"/>
      <c r="BQ153" s="38">
        <f t="shared" si="405"/>
        <v>0</v>
      </c>
      <c r="BR153" s="41">
        <f t="shared" si="406"/>
        <v>0</v>
      </c>
      <c r="BS153" s="17">
        <f t="shared" si="407"/>
        <v>0</v>
      </c>
      <c r="BT153" s="17">
        <f t="shared" si="408"/>
        <v>0</v>
      </c>
      <c r="BU153" s="17">
        <f t="shared" si="409"/>
        <v>0</v>
      </c>
      <c r="BV153" s="17">
        <f t="shared" si="410"/>
        <v>0</v>
      </c>
      <c r="BW153" s="17">
        <f t="shared" si="411"/>
        <v>0</v>
      </c>
      <c r="BX153" s="17">
        <f t="shared" si="412"/>
        <v>0</v>
      </c>
      <c r="BY153" s="17">
        <f t="shared" si="413"/>
        <v>0</v>
      </c>
      <c r="BZ153" s="17">
        <f t="shared" si="414"/>
        <v>0</v>
      </c>
      <c r="CA153" s="17">
        <f t="shared" si="415"/>
        <v>0</v>
      </c>
      <c r="CB153" s="17">
        <f t="shared" si="416"/>
        <v>0</v>
      </c>
      <c r="CC153" s="17">
        <f t="shared" si="417"/>
        <v>0</v>
      </c>
      <c r="CD153" s="17">
        <f t="shared" si="418"/>
        <v>0</v>
      </c>
      <c r="CE153" s="19" t="e">
        <f t="shared" si="419"/>
        <v>#DIV/0!</v>
      </c>
    </row>
    <row r="154" spans="1:83" ht="15.75" customHeight="1" x14ac:dyDescent="0.25">
      <c r="A154" s="33"/>
      <c r="B154" s="115" t="s">
        <v>126</v>
      </c>
      <c r="C154" s="116" t="s">
        <v>37</v>
      </c>
      <c r="D154" s="39">
        <v>30</v>
      </c>
      <c r="E154" s="40">
        <v>136</v>
      </c>
      <c r="F154" s="40">
        <v>164</v>
      </c>
      <c r="G154" s="40">
        <v>180</v>
      </c>
      <c r="H154" s="40">
        <v>185</v>
      </c>
      <c r="I154" s="38">
        <f t="shared" si="396"/>
        <v>665</v>
      </c>
      <c r="J154" s="39">
        <v>30</v>
      </c>
      <c r="K154" s="40">
        <v>157</v>
      </c>
      <c r="L154" s="40">
        <v>161</v>
      </c>
      <c r="M154" s="40">
        <v>161</v>
      </c>
      <c r="N154" s="40">
        <v>206</v>
      </c>
      <c r="O154" s="38">
        <f t="shared" si="397"/>
        <v>685</v>
      </c>
      <c r="P154" s="39"/>
      <c r="Q154" s="40"/>
      <c r="R154" s="40"/>
      <c r="S154" s="40"/>
      <c r="T154" s="40"/>
      <c r="U154" s="38">
        <f t="shared" si="398"/>
        <v>0</v>
      </c>
      <c r="V154" s="39"/>
      <c r="W154" s="40"/>
      <c r="X154" s="40"/>
      <c r="Y154" s="40"/>
      <c r="Z154" s="40"/>
      <c r="AA154" s="38">
        <f t="shared" si="399"/>
        <v>0</v>
      </c>
      <c r="AB154" s="39"/>
      <c r="AC154" s="40"/>
      <c r="AD154" s="40"/>
      <c r="AE154" s="40"/>
      <c r="AF154" s="40"/>
      <c r="AG154" s="38">
        <f t="shared" si="400"/>
        <v>0</v>
      </c>
      <c r="AH154" s="39"/>
      <c r="AI154" s="40"/>
      <c r="AJ154" s="40"/>
      <c r="AK154" s="40"/>
      <c r="AL154" s="40"/>
      <c r="AM154" s="38">
        <f>SUM(AI154:AL154)</f>
        <v>0</v>
      </c>
      <c r="AN154" s="39">
        <v>30</v>
      </c>
      <c r="AO154" s="40">
        <v>136</v>
      </c>
      <c r="AP154" s="40">
        <v>164</v>
      </c>
      <c r="AQ154" s="40">
        <v>180</v>
      </c>
      <c r="AR154" s="40">
        <v>185</v>
      </c>
      <c r="AS154" s="38">
        <f t="shared" si="401"/>
        <v>665</v>
      </c>
      <c r="AT154" s="39"/>
      <c r="AU154" s="40"/>
      <c r="AV154" s="40"/>
      <c r="AW154" s="40"/>
      <c r="AX154" s="40"/>
      <c r="AY154" s="38">
        <f t="shared" si="402"/>
        <v>0</v>
      </c>
      <c r="AZ154" s="39"/>
      <c r="BA154" s="40"/>
      <c r="BB154" s="40"/>
      <c r="BC154" s="40"/>
      <c r="BD154" s="40"/>
      <c r="BE154" s="38">
        <f t="shared" si="403"/>
        <v>0</v>
      </c>
      <c r="BF154" s="39"/>
      <c r="BG154" s="40"/>
      <c r="BH154" s="40"/>
      <c r="BI154" s="40"/>
      <c r="BJ154" s="40"/>
      <c r="BK154" s="38">
        <f t="shared" si="404"/>
        <v>0</v>
      </c>
      <c r="BL154" s="39"/>
      <c r="BM154" s="40"/>
      <c r="BN154" s="40"/>
      <c r="BO154" s="40"/>
      <c r="BP154" s="40"/>
      <c r="BQ154" s="38">
        <f t="shared" si="405"/>
        <v>0</v>
      </c>
      <c r="BR154" s="41">
        <f t="shared" si="406"/>
        <v>4</v>
      </c>
      <c r="BS154" s="17">
        <f t="shared" si="407"/>
        <v>4</v>
      </c>
      <c r="BT154" s="17">
        <f t="shared" si="408"/>
        <v>0</v>
      </c>
      <c r="BU154" s="17">
        <f t="shared" si="409"/>
        <v>0</v>
      </c>
      <c r="BV154" s="17">
        <f t="shared" si="410"/>
        <v>0</v>
      </c>
      <c r="BW154" s="17">
        <f t="shared" si="411"/>
        <v>0</v>
      </c>
      <c r="BX154" s="17">
        <f t="shared" si="412"/>
        <v>4</v>
      </c>
      <c r="BY154" s="17">
        <f t="shared" si="413"/>
        <v>0</v>
      </c>
      <c r="BZ154" s="17">
        <f t="shared" si="414"/>
        <v>0</v>
      </c>
      <c r="CA154" s="17">
        <f t="shared" si="415"/>
        <v>0</v>
      </c>
      <c r="CB154" s="17">
        <f t="shared" si="416"/>
        <v>0</v>
      </c>
      <c r="CC154" s="17">
        <f t="shared" si="417"/>
        <v>12</v>
      </c>
      <c r="CD154" s="17">
        <f t="shared" si="418"/>
        <v>2015</v>
      </c>
      <c r="CE154" s="19">
        <f t="shared" si="419"/>
        <v>167.91666666666666</v>
      </c>
    </row>
    <row r="155" spans="1:83" ht="15.75" customHeight="1" x14ac:dyDescent="0.25">
      <c r="A155" s="33"/>
      <c r="B155" s="42" t="s">
        <v>127</v>
      </c>
      <c r="C155" s="43" t="s">
        <v>128</v>
      </c>
      <c r="D155" s="39"/>
      <c r="E155" s="40"/>
      <c r="F155" s="40"/>
      <c r="G155" s="40"/>
      <c r="H155" s="40"/>
      <c r="I155" s="38">
        <f t="shared" ref="I155:I160" si="449">SUM(E155:H155)</f>
        <v>0</v>
      </c>
      <c r="J155" s="39"/>
      <c r="K155" s="40"/>
      <c r="L155" s="40"/>
      <c r="M155" s="40"/>
      <c r="N155" s="40"/>
      <c r="O155" s="38">
        <f t="shared" ref="O155:O160" si="450">SUM(K155:N155)</f>
        <v>0</v>
      </c>
      <c r="P155" s="39"/>
      <c r="Q155" s="40"/>
      <c r="R155" s="40"/>
      <c r="S155" s="40"/>
      <c r="T155" s="40"/>
      <c r="U155" s="38">
        <f t="shared" ref="U155:U160" si="451">SUM(Q155:T155)</f>
        <v>0</v>
      </c>
      <c r="V155" s="39"/>
      <c r="W155" s="40"/>
      <c r="X155" s="40"/>
      <c r="Y155" s="40"/>
      <c r="Z155" s="40"/>
      <c r="AA155" s="38">
        <f t="shared" ref="AA155:AA160" si="452">SUM(W155:Z155)</f>
        <v>0</v>
      </c>
      <c r="AB155" s="39"/>
      <c r="AC155" s="40"/>
      <c r="AD155" s="40"/>
      <c r="AE155" s="40"/>
      <c r="AF155" s="40"/>
      <c r="AG155" s="38">
        <f t="shared" ref="AG155:AG160" si="453">SUM(AC155:AF155)</f>
        <v>0</v>
      </c>
      <c r="AH155" s="39"/>
      <c r="AI155" s="40"/>
      <c r="AJ155" s="40"/>
      <c r="AK155" s="40"/>
      <c r="AL155" s="40"/>
      <c r="AM155" s="38">
        <f t="shared" ref="AM155:AM160" si="454">SUM(AI155:AL155)</f>
        <v>0</v>
      </c>
      <c r="AN155" s="39"/>
      <c r="AO155" s="40"/>
      <c r="AP155" s="40"/>
      <c r="AQ155" s="40"/>
      <c r="AR155" s="40"/>
      <c r="AS155" s="38">
        <f t="shared" ref="AS155:AS160" si="455">SUM(AO155:AR155)</f>
        <v>0</v>
      </c>
      <c r="AT155" s="39"/>
      <c r="AU155" s="40"/>
      <c r="AV155" s="40"/>
      <c r="AW155" s="40"/>
      <c r="AX155" s="40"/>
      <c r="AY155" s="38">
        <f t="shared" si="402"/>
        <v>0</v>
      </c>
      <c r="AZ155" s="39"/>
      <c r="BA155" s="40"/>
      <c r="BB155" s="40"/>
      <c r="BC155" s="40"/>
      <c r="BD155" s="40"/>
      <c r="BE155" s="38">
        <f t="shared" si="403"/>
        <v>0</v>
      </c>
      <c r="BF155" s="39"/>
      <c r="BG155" s="40"/>
      <c r="BH155" s="40"/>
      <c r="BI155" s="40"/>
      <c r="BJ155" s="40"/>
      <c r="BK155" s="38">
        <f t="shared" si="404"/>
        <v>0</v>
      </c>
      <c r="BL155" s="39"/>
      <c r="BM155" s="40"/>
      <c r="BN155" s="40"/>
      <c r="BO155" s="40"/>
      <c r="BP155" s="40"/>
      <c r="BQ155" s="38">
        <f t="shared" si="405"/>
        <v>0</v>
      </c>
      <c r="BR155" s="41">
        <f t="shared" si="406"/>
        <v>0</v>
      </c>
      <c r="BS155" s="17">
        <f t="shared" si="407"/>
        <v>0</v>
      </c>
      <c r="BT155" s="17">
        <f t="shared" si="408"/>
        <v>0</v>
      </c>
      <c r="BU155" s="17">
        <f t="shared" si="409"/>
        <v>0</v>
      </c>
      <c r="BV155" s="17">
        <f t="shared" si="410"/>
        <v>0</v>
      </c>
      <c r="BW155" s="17">
        <f t="shared" si="411"/>
        <v>0</v>
      </c>
      <c r="BX155" s="17">
        <f t="shared" si="412"/>
        <v>0</v>
      </c>
      <c r="BY155" s="17">
        <f t="shared" si="413"/>
        <v>0</v>
      </c>
      <c r="BZ155" s="17">
        <f t="shared" si="414"/>
        <v>0</v>
      </c>
      <c r="CA155" s="17">
        <f t="shared" si="415"/>
        <v>0</v>
      </c>
      <c r="CB155" s="17">
        <f t="shared" si="416"/>
        <v>0</v>
      </c>
      <c r="CC155" s="17">
        <f t="shared" si="417"/>
        <v>0</v>
      </c>
      <c r="CD155" s="17">
        <f t="shared" si="418"/>
        <v>0</v>
      </c>
      <c r="CE155" s="19" t="e">
        <f t="shared" si="419"/>
        <v>#DIV/0!</v>
      </c>
    </row>
    <row r="156" spans="1:83" ht="15.75" x14ac:dyDescent="0.25">
      <c r="A156" s="33"/>
      <c r="B156" s="42" t="s">
        <v>130</v>
      </c>
      <c r="C156" s="43" t="s">
        <v>131</v>
      </c>
      <c r="D156" s="39"/>
      <c r="E156" s="40"/>
      <c r="F156" s="40"/>
      <c r="G156" s="40"/>
      <c r="H156" s="40"/>
      <c r="I156" s="38">
        <f t="shared" si="449"/>
        <v>0</v>
      </c>
      <c r="J156" s="39"/>
      <c r="K156" s="40"/>
      <c r="L156" s="40"/>
      <c r="M156" s="40"/>
      <c r="N156" s="40"/>
      <c r="O156" s="38">
        <f t="shared" si="450"/>
        <v>0</v>
      </c>
      <c r="P156" s="39"/>
      <c r="Q156" s="40"/>
      <c r="R156" s="40"/>
      <c r="S156" s="40"/>
      <c r="T156" s="40"/>
      <c r="U156" s="38">
        <f t="shared" si="451"/>
        <v>0</v>
      </c>
      <c r="V156" s="39"/>
      <c r="W156" s="40"/>
      <c r="X156" s="40"/>
      <c r="Y156" s="40"/>
      <c r="Z156" s="40"/>
      <c r="AA156" s="38">
        <f t="shared" si="452"/>
        <v>0</v>
      </c>
      <c r="AB156" s="39"/>
      <c r="AC156" s="40"/>
      <c r="AD156" s="40"/>
      <c r="AE156" s="40"/>
      <c r="AF156" s="40"/>
      <c r="AG156" s="38">
        <f t="shared" si="453"/>
        <v>0</v>
      </c>
      <c r="AH156" s="39"/>
      <c r="AI156" s="40"/>
      <c r="AJ156" s="40"/>
      <c r="AK156" s="40"/>
      <c r="AL156" s="40"/>
      <c r="AM156" s="38">
        <f t="shared" si="454"/>
        <v>0</v>
      </c>
      <c r="AN156" s="39"/>
      <c r="AO156" s="40"/>
      <c r="AP156" s="40"/>
      <c r="AQ156" s="40"/>
      <c r="AR156" s="40"/>
      <c r="AS156" s="38">
        <f t="shared" si="455"/>
        <v>0</v>
      </c>
      <c r="AT156" s="39"/>
      <c r="AU156" s="40"/>
      <c r="AV156" s="40"/>
      <c r="AW156" s="40"/>
      <c r="AX156" s="40"/>
      <c r="AY156" s="38">
        <f t="shared" si="402"/>
        <v>0</v>
      </c>
      <c r="AZ156" s="39"/>
      <c r="BA156" s="40"/>
      <c r="BB156" s="40"/>
      <c r="BC156" s="40"/>
      <c r="BD156" s="40"/>
      <c r="BE156" s="38">
        <f t="shared" si="403"/>
        <v>0</v>
      </c>
      <c r="BF156" s="39"/>
      <c r="BG156" s="40"/>
      <c r="BH156" s="40"/>
      <c r="BI156" s="40"/>
      <c r="BJ156" s="40"/>
      <c r="BK156" s="38">
        <f t="shared" si="404"/>
        <v>0</v>
      </c>
      <c r="BL156" s="39"/>
      <c r="BM156" s="40"/>
      <c r="BN156" s="40"/>
      <c r="BO156" s="40"/>
      <c r="BP156" s="40"/>
      <c r="BQ156" s="38">
        <f t="shared" si="405"/>
        <v>0</v>
      </c>
      <c r="BR156" s="41">
        <f t="shared" si="406"/>
        <v>0</v>
      </c>
      <c r="BS156" s="17">
        <f t="shared" si="407"/>
        <v>0</v>
      </c>
      <c r="BT156" s="17">
        <f t="shared" si="408"/>
        <v>0</v>
      </c>
      <c r="BU156" s="17">
        <f t="shared" si="409"/>
        <v>0</v>
      </c>
      <c r="BV156" s="17">
        <f t="shared" si="410"/>
        <v>0</v>
      </c>
      <c r="BW156" s="17">
        <f t="shared" si="411"/>
        <v>0</v>
      </c>
      <c r="BX156" s="17">
        <f t="shared" si="412"/>
        <v>0</v>
      </c>
      <c r="BY156" s="17">
        <f t="shared" si="413"/>
        <v>0</v>
      </c>
      <c r="BZ156" s="17">
        <f t="shared" si="414"/>
        <v>0</v>
      </c>
      <c r="CA156" s="17">
        <f t="shared" si="415"/>
        <v>0</v>
      </c>
      <c r="CB156" s="17">
        <f t="shared" si="416"/>
        <v>0</v>
      </c>
      <c r="CC156" s="17">
        <f t="shared" si="417"/>
        <v>0</v>
      </c>
      <c r="CD156" s="17">
        <f t="shared" si="418"/>
        <v>0</v>
      </c>
      <c r="CE156" s="19" t="e">
        <f t="shared" si="419"/>
        <v>#DIV/0!</v>
      </c>
    </row>
    <row r="157" spans="1:83" ht="15.75" hidden="1" x14ac:dyDescent="0.25">
      <c r="A157" s="33"/>
      <c r="B157" s="42">
        <v>7</v>
      </c>
      <c r="C157" s="43"/>
      <c r="D157" s="39"/>
      <c r="E157" s="40"/>
      <c r="F157" s="40"/>
      <c r="G157" s="40"/>
      <c r="H157" s="40"/>
      <c r="I157" s="38">
        <f t="shared" si="449"/>
        <v>0</v>
      </c>
      <c r="J157" s="39"/>
      <c r="K157" s="40"/>
      <c r="L157" s="40"/>
      <c r="M157" s="40"/>
      <c r="N157" s="40"/>
      <c r="O157" s="38">
        <f t="shared" si="450"/>
        <v>0</v>
      </c>
      <c r="P157" s="39"/>
      <c r="Q157" s="40"/>
      <c r="R157" s="40"/>
      <c r="S157" s="40"/>
      <c r="T157" s="40"/>
      <c r="U157" s="38">
        <f t="shared" si="451"/>
        <v>0</v>
      </c>
      <c r="V157" s="39"/>
      <c r="W157" s="40"/>
      <c r="X157" s="40"/>
      <c r="Y157" s="40"/>
      <c r="Z157" s="40"/>
      <c r="AA157" s="38">
        <f t="shared" si="452"/>
        <v>0</v>
      </c>
      <c r="AB157" s="39"/>
      <c r="AC157" s="40"/>
      <c r="AD157" s="40"/>
      <c r="AE157" s="40"/>
      <c r="AF157" s="40"/>
      <c r="AG157" s="38">
        <f t="shared" si="453"/>
        <v>0</v>
      </c>
      <c r="AH157" s="39"/>
      <c r="AI157" s="40"/>
      <c r="AJ157" s="40"/>
      <c r="AK157" s="40"/>
      <c r="AL157" s="40"/>
      <c r="AM157" s="38">
        <f t="shared" si="454"/>
        <v>0</v>
      </c>
      <c r="AN157" s="39"/>
      <c r="AO157" s="40"/>
      <c r="AP157" s="40"/>
      <c r="AQ157" s="40"/>
      <c r="AR157" s="40"/>
      <c r="AS157" s="38">
        <f t="shared" si="455"/>
        <v>0</v>
      </c>
      <c r="AT157" s="39"/>
      <c r="AU157" s="40"/>
      <c r="AV157" s="40"/>
      <c r="AW157" s="40"/>
      <c r="AX157" s="40"/>
      <c r="AY157" s="38">
        <f t="shared" si="402"/>
        <v>0</v>
      </c>
      <c r="AZ157" s="39"/>
      <c r="BA157" s="40"/>
      <c r="BB157" s="40"/>
      <c r="BC157" s="40"/>
      <c r="BD157" s="40"/>
      <c r="BE157" s="38">
        <f t="shared" si="403"/>
        <v>0</v>
      </c>
      <c r="BF157" s="39"/>
      <c r="BG157" s="40"/>
      <c r="BH157" s="40"/>
      <c r="BI157" s="40"/>
      <c r="BJ157" s="40"/>
      <c r="BK157" s="38">
        <f t="shared" si="404"/>
        <v>0</v>
      </c>
      <c r="BL157" s="39"/>
      <c r="BM157" s="40"/>
      <c r="BN157" s="40"/>
      <c r="BO157" s="40"/>
      <c r="BP157" s="40"/>
      <c r="BQ157" s="38">
        <f t="shared" si="405"/>
        <v>0</v>
      </c>
      <c r="BR157" s="41">
        <f t="shared" si="406"/>
        <v>0</v>
      </c>
      <c r="BS157" s="17">
        <f t="shared" si="407"/>
        <v>0</v>
      </c>
      <c r="BT157" s="17">
        <f t="shared" si="408"/>
        <v>0</v>
      </c>
      <c r="BU157" s="17">
        <f t="shared" si="409"/>
        <v>0</v>
      </c>
      <c r="BV157" s="17">
        <f t="shared" si="410"/>
        <v>0</v>
      </c>
      <c r="BW157" s="17">
        <f t="shared" si="411"/>
        <v>0</v>
      </c>
      <c r="BX157" s="17">
        <f t="shared" si="412"/>
        <v>0</v>
      </c>
      <c r="BY157" s="17">
        <f t="shared" si="413"/>
        <v>0</v>
      </c>
      <c r="BZ157" s="17">
        <f t="shared" si="414"/>
        <v>0</v>
      </c>
      <c r="CA157" s="17">
        <f t="shared" si="415"/>
        <v>0</v>
      </c>
      <c r="CB157" s="17">
        <f t="shared" si="416"/>
        <v>0</v>
      </c>
      <c r="CC157" s="17">
        <f t="shared" si="417"/>
        <v>0</v>
      </c>
      <c r="CD157" s="17">
        <f t="shared" si="418"/>
        <v>0</v>
      </c>
      <c r="CE157" s="19" t="e">
        <f t="shared" si="419"/>
        <v>#DIV/0!</v>
      </c>
    </row>
    <row r="158" spans="1:83" ht="15.75" hidden="1" x14ac:dyDescent="0.25">
      <c r="A158" s="33"/>
      <c r="B158" s="42">
        <v>8</v>
      </c>
      <c r="C158" s="43"/>
      <c r="D158" s="39"/>
      <c r="E158" s="40"/>
      <c r="F158" s="40"/>
      <c r="G158" s="40"/>
      <c r="H158" s="40"/>
      <c r="I158" s="38">
        <f t="shared" si="449"/>
        <v>0</v>
      </c>
      <c r="J158" s="39"/>
      <c r="K158" s="40"/>
      <c r="L158" s="40"/>
      <c r="M158" s="40"/>
      <c r="N158" s="40"/>
      <c r="O158" s="38">
        <f t="shared" si="450"/>
        <v>0</v>
      </c>
      <c r="P158" s="39"/>
      <c r="Q158" s="40"/>
      <c r="R158" s="40"/>
      <c r="S158" s="40"/>
      <c r="T158" s="40"/>
      <c r="U158" s="38">
        <f t="shared" si="451"/>
        <v>0</v>
      </c>
      <c r="V158" s="39"/>
      <c r="W158" s="40"/>
      <c r="X158" s="40"/>
      <c r="Y158" s="40"/>
      <c r="Z158" s="40"/>
      <c r="AA158" s="38">
        <f t="shared" si="452"/>
        <v>0</v>
      </c>
      <c r="AB158" s="39"/>
      <c r="AC158" s="40"/>
      <c r="AD158" s="40"/>
      <c r="AE158" s="40"/>
      <c r="AF158" s="40"/>
      <c r="AG158" s="38">
        <f t="shared" si="453"/>
        <v>0</v>
      </c>
      <c r="AH158" s="39"/>
      <c r="AI158" s="40"/>
      <c r="AJ158" s="40"/>
      <c r="AK158" s="40"/>
      <c r="AL158" s="40"/>
      <c r="AM158" s="38">
        <f t="shared" si="454"/>
        <v>0</v>
      </c>
      <c r="AN158" s="39"/>
      <c r="AO158" s="40"/>
      <c r="AP158" s="40"/>
      <c r="AQ158" s="40"/>
      <c r="AR158" s="40"/>
      <c r="AS158" s="38">
        <f t="shared" si="455"/>
        <v>0</v>
      </c>
      <c r="AT158" s="39"/>
      <c r="AU158" s="40"/>
      <c r="AV158" s="40"/>
      <c r="AW158" s="40"/>
      <c r="AX158" s="40"/>
      <c r="AY158" s="38">
        <f t="shared" si="402"/>
        <v>0</v>
      </c>
      <c r="AZ158" s="39"/>
      <c r="BA158" s="40"/>
      <c r="BB158" s="40"/>
      <c r="BC158" s="40"/>
      <c r="BD158" s="40"/>
      <c r="BE158" s="38">
        <f t="shared" si="403"/>
        <v>0</v>
      </c>
      <c r="BF158" s="39"/>
      <c r="BG158" s="40"/>
      <c r="BH158" s="40"/>
      <c r="BI158" s="40"/>
      <c r="BJ158" s="40"/>
      <c r="BK158" s="38">
        <f t="shared" si="404"/>
        <v>0</v>
      </c>
      <c r="BL158" s="39"/>
      <c r="BM158" s="40"/>
      <c r="BN158" s="40"/>
      <c r="BO158" s="40"/>
      <c r="BP158" s="40"/>
      <c r="BQ158" s="38">
        <f t="shared" si="405"/>
        <v>0</v>
      </c>
      <c r="BR158" s="41">
        <f t="shared" si="406"/>
        <v>0</v>
      </c>
      <c r="BS158" s="17">
        <f t="shared" si="407"/>
        <v>0</v>
      </c>
      <c r="BT158" s="17">
        <f t="shared" si="408"/>
        <v>0</v>
      </c>
      <c r="BU158" s="17">
        <f t="shared" si="409"/>
        <v>0</v>
      </c>
      <c r="BV158" s="17">
        <f t="shared" si="410"/>
        <v>0</v>
      </c>
      <c r="BW158" s="17">
        <f t="shared" si="411"/>
        <v>0</v>
      </c>
      <c r="BX158" s="17">
        <f t="shared" si="412"/>
        <v>0</v>
      </c>
      <c r="BY158" s="17">
        <f t="shared" si="413"/>
        <v>0</v>
      </c>
      <c r="BZ158" s="17">
        <f t="shared" si="414"/>
        <v>0</v>
      </c>
      <c r="CA158" s="17">
        <f t="shared" si="415"/>
        <v>0</v>
      </c>
      <c r="CB158" s="17">
        <f t="shared" si="416"/>
        <v>0</v>
      </c>
      <c r="CC158" s="17">
        <f t="shared" si="417"/>
        <v>0</v>
      </c>
      <c r="CD158" s="17">
        <f t="shared" si="418"/>
        <v>0</v>
      </c>
      <c r="CE158" s="19" t="e">
        <f t="shared" si="419"/>
        <v>#DIV/0!</v>
      </c>
    </row>
    <row r="159" spans="1:83" ht="15.75" hidden="1" x14ac:dyDescent="0.25">
      <c r="A159" s="33"/>
      <c r="B159" s="42">
        <v>9</v>
      </c>
      <c r="C159" s="43"/>
      <c r="D159" s="39"/>
      <c r="E159" s="40"/>
      <c r="F159" s="40"/>
      <c r="G159" s="40"/>
      <c r="H159" s="40"/>
      <c r="I159" s="38">
        <f t="shared" si="449"/>
        <v>0</v>
      </c>
      <c r="J159" s="39"/>
      <c r="K159" s="40"/>
      <c r="L159" s="40"/>
      <c r="M159" s="40"/>
      <c r="N159" s="40"/>
      <c r="O159" s="38">
        <f t="shared" si="450"/>
        <v>0</v>
      </c>
      <c r="P159" s="39"/>
      <c r="Q159" s="40"/>
      <c r="R159" s="40"/>
      <c r="S159" s="40"/>
      <c r="T159" s="40"/>
      <c r="U159" s="38">
        <f t="shared" si="451"/>
        <v>0</v>
      </c>
      <c r="V159" s="39"/>
      <c r="W159" s="40"/>
      <c r="X159" s="40"/>
      <c r="Y159" s="40"/>
      <c r="Z159" s="40"/>
      <c r="AA159" s="38">
        <f t="shared" si="452"/>
        <v>0</v>
      </c>
      <c r="AB159" s="39"/>
      <c r="AC159" s="40"/>
      <c r="AD159" s="40"/>
      <c r="AE159" s="40"/>
      <c r="AF159" s="40"/>
      <c r="AG159" s="38">
        <f t="shared" si="453"/>
        <v>0</v>
      </c>
      <c r="AH159" s="39"/>
      <c r="AI159" s="40"/>
      <c r="AJ159" s="40"/>
      <c r="AK159" s="40"/>
      <c r="AL159" s="40"/>
      <c r="AM159" s="38">
        <f t="shared" si="454"/>
        <v>0</v>
      </c>
      <c r="AN159" s="39"/>
      <c r="AO159" s="40"/>
      <c r="AP159" s="40"/>
      <c r="AQ159" s="40"/>
      <c r="AR159" s="40"/>
      <c r="AS159" s="38">
        <f t="shared" si="455"/>
        <v>0</v>
      </c>
      <c r="AT159" s="39"/>
      <c r="AU159" s="40"/>
      <c r="AV159" s="40"/>
      <c r="AW159" s="40"/>
      <c r="AX159" s="40"/>
      <c r="AY159" s="38">
        <f t="shared" si="402"/>
        <v>0</v>
      </c>
      <c r="AZ159" s="39"/>
      <c r="BA159" s="40"/>
      <c r="BB159" s="40"/>
      <c r="BC159" s="40"/>
      <c r="BD159" s="40"/>
      <c r="BE159" s="38">
        <f t="shared" si="403"/>
        <v>0</v>
      </c>
      <c r="BF159" s="39"/>
      <c r="BG159" s="40"/>
      <c r="BH159" s="40"/>
      <c r="BI159" s="40"/>
      <c r="BJ159" s="40"/>
      <c r="BK159" s="38">
        <f t="shared" si="404"/>
        <v>0</v>
      </c>
      <c r="BL159" s="39"/>
      <c r="BM159" s="40"/>
      <c r="BN159" s="40"/>
      <c r="BO159" s="40"/>
      <c r="BP159" s="40"/>
      <c r="BQ159" s="38">
        <f t="shared" si="405"/>
        <v>0</v>
      </c>
      <c r="BR159" s="41">
        <f t="shared" si="406"/>
        <v>0</v>
      </c>
      <c r="BS159" s="17">
        <f t="shared" si="407"/>
        <v>0</v>
      </c>
      <c r="BT159" s="17">
        <f t="shared" si="408"/>
        <v>0</v>
      </c>
      <c r="BU159" s="17">
        <f t="shared" si="409"/>
        <v>0</v>
      </c>
      <c r="BV159" s="17">
        <f t="shared" si="410"/>
        <v>0</v>
      </c>
      <c r="BW159" s="17">
        <f t="shared" si="411"/>
        <v>0</v>
      </c>
      <c r="BX159" s="17">
        <f t="shared" si="412"/>
        <v>0</v>
      </c>
      <c r="BY159" s="17">
        <f t="shared" si="413"/>
        <v>0</v>
      </c>
      <c r="BZ159" s="17">
        <f t="shared" si="414"/>
        <v>0</v>
      </c>
      <c r="CA159" s="17">
        <f t="shared" si="415"/>
        <v>0</v>
      </c>
      <c r="CB159" s="17">
        <f t="shared" si="416"/>
        <v>0</v>
      </c>
      <c r="CC159" s="17">
        <f t="shared" si="417"/>
        <v>0</v>
      </c>
      <c r="CD159" s="17">
        <f t="shared" si="418"/>
        <v>0</v>
      </c>
      <c r="CE159" s="19" t="e">
        <f t="shared" si="419"/>
        <v>#DIV/0!</v>
      </c>
    </row>
    <row r="160" spans="1:83" ht="15.75" hidden="1" x14ac:dyDescent="0.25">
      <c r="A160" s="33"/>
      <c r="B160" s="42">
        <v>10</v>
      </c>
      <c r="C160" s="43"/>
      <c r="D160" s="39"/>
      <c r="E160" s="40"/>
      <c r="F160" s="40"/>
      <c r="G160" s="40"/>
      <c r="H160" s="40"/>
      <c r="I160" s="38">
        <f t="shared" si="449"/>
        <v>0</v>
      </c>
      <c r="J160" s="39"/>
      <c r="K160" s="40"/>
      <c r="L160" s="40"/>
      <c r="M160" s="40"/>
      <c r="N160" s="40"/>
      <c r="O160" s="38">
        <f t="shared" si="450"/>
        <v>0</v>
      </c>
      <c r="P160" s="39"/>
      <c r="Q160" s="40"/>
      <c r="R160" s="40"/>
      <c r="S160" s="40"/>
      <c r="T160" s="40"/>
      <c r="U160" s="38">
        <f t="shared" si="451"/>
        <v>0</v>
      </c>
      <c r="V160" s="39"/>
      <c r="W160" s="40"/>
      <c r="X160" s="40"/>
      <c r="Y160" s="40"/>
      <c r="Z160" s="40"/>
      <c r="AA160" s="38">
        <f t="shared" si="452"/>
        <v>0</v>
      </c>
      <c r="AB160" s="39"/>
      <c r="AC160" s="40"/>
      <c r="AD160" s="40"/>
      <c r="AE160" s="40"/>
      <c r="AF160" s="40"/>
      <c r="AG160" s="38">
        <f t="shared" si="453"/>
        <v>0</v>
      </c>
      <c r="AH160" s="39"/>
      <c r="AI160" s="40"/>
      <c r="AJ160" s="40"/>
      <c r="AK160" s="40"/>
      <c r="AL160" s="40"/>
      <c r="AM160" s="38">
        <f t="shared" si="454"/>
        <v>0</v>
      </c>
      <c r="AN160" s="39"/>
      <c r="AO160" s="40"/>
      <c r="AP160" s="40"/>
      <c r="AQ160" s="40"/>
      <c r="AR160" s="40"/>
      <c r="AS160" s="38">
        <f t="shared" si="455"/>
        <v>0</v>
      </c>
      <c r="AT160" s="39"/>
      <c r="AU160" s="40"/>
      <c r="AV160" s="40"/>
      <c r="AW160" s="40"/>
      <c r="AX160" s="40"/>
      <c r="AY160" s="38">
        <f t="shared" si="402"/>
        <v>0</v>
      </c>
      <c r="AZ160" s="39"/>
      <c r="BA160" s="40"/>
      <c r="BB160" s="40"/>
      <c r="BC160" s="40"/>
      <c r="BD160" s="40"/>
      <c r="BE160" s="38">
        <f t="shared" si="403"/>
        <v>0</v>
      </c>
      <c r="BF160" s="39"/>
      <c r="BG160" s="40"/>
      <c r="BH160" s="40"/>
      <c r="BI160" s="40"/>
      <c r="BJ160" s="40"/>
      <c r="BK160" s="38">
        <f t="shared" si="404"/>
        <v>0</v>
      </c>
      <c r="BL160" s="39"/>
      <c r="BM160" s="40"/>
      <c r="BN160" s="40"/>
      <c r="BO160" s="40"/>
      <c r="BP160" s="40"/>
      <c r="BQ160" s="38">
        <f t="shared" si="405"/>
        <v>0</v>
      </c>
      <c r="BR160" s="41">
        <f t="shared" si="406"/>
        <v>0</v>
      </c>
      <c r="BS160" s="17">
        <f t="shared" si="407"/>
        <v>0</v>
      </c>
      <c r="BT160" s="17">
        <f t="shared" si="408"/>
        <v>0</v>
      </c>
      <c r="BU160" s="17">
        <f t="shared" si="409"/>
        <v>0</v>
      </c>
      <c r="BV160" s="17">
        <f t="shared" si="410"/>
        <v>0</v>
      </c>
      <c r="BW160" s="17">
        <f t="shared" si="411"/>
        <v>0</v>
      </c>
      <c r="BX160" s="17">
        <f t="shared" si="412"/>
        <v>0</v>
      </c>
      <c r="BY160" s="17">
        <f t="shared" si="413"/>
        <v>0</v>
      </c>
      <c r="BZ160" s="17">
        <f t="shared" si="414"/>
        <v>0</v>
      </c>
      <c r="CA160" s="17">
        <f t="shared" si="415"/>
        <v>0</v>
      </c>
      <c r="CB160" s="17">
        <f t="shared" si="416"/>
        <v>0</v>
      </c>
      <c r="CC160" s="17">
        <f t="shared" si="417"/>
        <v>0</v>
      </c>
      <c r="CD160" s="17">
        <f t="shared" si="418"/>
        <v>0</v>
      </c>
      <c r="CE160" s="19" t="e">
        <f t="shared" si="419"/>
        <v>#DIV/0!</v>
      </c>
    </row>
    <row r="161" spans="1:83" ht="15.75" hidden="1" x14ac:dyDescent="0.25">
      <c r="A161" s="33"/>
      <c r="B161" s="42">
        <v>11</v>
      </c>
      <c r="C161" s="43"/>
      <c r="D161" s="39"/>
      <c r="E161" s="40"/>
      <c r="F161" s="40"/>
      <c r="G161" s="40"/>
      <c r="H161" s="40"/>
      <c r="I161" s="69"/>
      <c r="J161" s="39"/>
      <c r="K161" s="40"/>
      <c r="L161" s="40"/>
      <c r="M161" s="40"/>
      <c r="N161" s="40"/>
      <c r="O161" s="69"/>
      <c r="P161" s="39"/>
      <c r="Q161" s="40"/>
      <c r="R161" s="40"/>
      <c r="S161" s="40"/>
      <c r="T161" s="40"/>
      <c r="U161" s="69"/>
      <c r="V161" s="39"/>
      <c r="W161" s="40"/>
      <c r="X161" s="40"/>
      <c r="Y161" s="40"/>
      <c r="Z161" s="40"/>
      <c r="AA161" s="69"/>
      <c r="AB161" s="39"/>
      <c r="AC161" s="40"/>
      <c r="AD161" s="40"/>
      <c r="AE161" s="40"/>
      <c r="AF161" s="40"/>
      <c r="AG161" s="69"/>
      <c r="AH161" s="39"/>
      <c r="AI161" s="40"/>
      <c r="AJ161" s="40"/>
      <c r="AK161" s="40"/>
      <c r="AL161" s="40"/>
      <c r="AM161" s="69"/>
      <c r="AN161" s="39"/>
      <c r="AO161" s="40"/>
      <c r="AP161" s="40"/>
      <c r="AQ161" s="40"/>
      <c r="AR161" s="40"/>
      <c r="AS161" s="69"/>
      <c r="AT161" s="39"/>
      <c r="AU161" s="40"/>
      <c r="AV161" s="40"/>
      <c r="AW161" s="40"/>
      <c r="AX161" s="40"/>
      <c r="AY161" s="69"/>
      <c r="AZ161" s="39"/>
      <c r="BA161" s="40"/>
      <c r="BB161" s="40"/>
      <c r="BC161" s="40"/>
      <c r="BD161" s="40"/>
      <c r="BE161" s="38">
        <f t="shared" si="403"/>
        <v>0</v>
      </c>
      <c r="BF161" s="39"/>
      <c r="BG161" s="40"/>
      <c r="BH161" s="40"/>
      <c r="BI161" s="40"/>
      <c r="BJ161" s="40"/>
      <c r="BK161" s="69"/>
      <c r="BL161" s="39"/>
      <c r="BM161" s="40"/>
      <c r="BN161" s="40"/>
      <c r="BO161" s="40"/>
      <c r="BP161" s="40"/>
      <c r="BQ161" s="69"/>
      <c r="BR161" s="52"/>
      <c r="BS161" s="19"/>
      <c r="BT161" s="19"/>
      <c r="BU161" s="19"/>
      <c r="BV161" s="19"/>
      <c r="BW161" s="19"/>
      <c r="BX161" s="19"/>
      <c r="BY161" s="19"/>
      <c r="BZ161" s="19"/>
      <c r="CA161" s="19"/>
      <c r="CB161" s="19"/>
      <c r="CC161" s="19"/>
      <c r="CD161" s="19"/>
      <c r="CE161" s="19"/>
    </row>
    <row r="162" spans="1:83" ht="15.75" x14ac:dyDescent="0.25">
      <c r="A162" s="61"/>
      <c r="B162" s="62" t="s">
        <v>31</v>
      </c>
      <c r="C162" s="63"/>
      <c r="D162" s="64"/>
      <c r="E162" s="65"/>
      <c r="F162" s="65"/>
      <c r="G162" s="65"/>
      <c r="H162" s="65"/>
      <c r="I162" s="66">
        <f>SUM(E162:H162)</f>
        <v>0</v>
      </c>
      <c r="J162" s="64"/>
      <c r="K162" s="65"/>
      <c r="L162" s="65"/>
      <c r="M162" s="65"/>
      <c r="N162" s="65"/>
      <c r="O162" s="66">
        <f>SUM(K162:N162)</f>
        <v>0</v>
      </c>
      <c r="P162" s="64"/>
      <c r="Q162" s="65"/>
      <c r="R162" s="65"/>
      <c r="S162" s="65"/>
      <c r="T162" s="65"/>
      <c r="U162" s="66">
        <f>SUM(Q162:T162)</f>
        <v>0</v>
      </c>
      <c r="V162" s="64"/>
      <c r="W162" s="65"/>
      <c r="X162" s="65"/>
      <c r="Y162" s="65"/>
      <c r="Z162" s="65"/>
      <c r="AA162" s="66">
        <f>SUM(W162:Z162)</f>
        <v>0</v>
      </c>
      <c r="AB162" s="64"/>
      <c r="AC162" s="65"/>
      <c r="AD162" s="65"/>
      <c r="AE162" s="65"/>
      <c r="AF162" s="65"/>
      <c r="AG162" s="66">
        <f>SUM(AC162:AF162)</f>
        <v>0</v>
      </c>
      <c r="AH162" s="64"/>
      <c r="AI162" s="65"/>
      <c r="AJ162" s="65"/>
      <c r="AK162" s="65"/>
      <c r="AL162" s="65"/>
      <c r="AM162" s="66">
        <f>SUM(AI162:AL162)</f>
        <v>0</v>
      </c>
      <c r="AN162" s="64"/>
      <c r="AO162" s="65"/>
      <c r="AP162" s="65"/>
      <c r="AQ162" s="65"/>
      <c r="AR162" s="65"/>
      <c r="AS162" s="66">
        <f>SUM(AO162:AR162)</f>
        <v>0</v>
      </c>
      <c r="AT162" s="64"/>
      <c r="AU162" s="65"/>
      <c r="AV162" s="65"/>
      <c r="AW162" s="65"/>
      <c r="AX162" s="65"/>
      <c r="AY162" s="66">
        <f>SUM(AU162:AX162)</f>
        <v>0</v>
      </c>
      <c r="AZ162" s="64"/>
      <c r="BA162" s="65"/>
      <c r="BB162" s="65"/>
      <c r="BC162" s="65"/>
      <c r="BD162" s="65"/>
      <c r="BE162" s="66">
        <f t="shared" si="403"/>
        <v>0</v>
      </c>
      <c r="BF162" s="64"/>
      <c r="BG162" s="65"/>
      <c r="BH162" s="65"/>
      <c r="BI162" s="65"/>
      <c r="BJ162" s="65"/>
      <c r="BK162" s="66">
        <f>SUM(BG162:BJ162)</f>
        <v>0</v>
      </c>
      <c r="BL162" s="64"/>
      <c r="BM162" s="65"/>
      <c r="BN162" s="65"/>
      <c r="BO162" s="65"/>
      <c r="BP162" s="65"/>
      <c r="BQ162" s="66">
        <f>SUM(BM162:BP162)</f>
        <v>0</v>
      </c>
      <c r="BR162" s="52"/>
      <c r="BS162" s="19"/>
      <c r="BT162" s="19"/>
      <c r="BU162" s="19"/>
      <c r="BV162" s="19"/>
      <c r="BW162" s="19"/>
      <c r="BX162" s="19"/>
      <c r="BY162" s="19"/>
      <c r="BZ162" s="19"/>
      <c r="CA162" s="19"/>
      <c r="CB162" s="19"/>
      <c r="CC162" s="19"/>
      <c r="CD162" s="19"/>
      <c r="CE162" s="19"/>
    </row>
    <row r="163" spans="1:83" ht="15.75" x14ac:dyDescent="0.25">
      <c r="A163" s="33"/>
      <c r="B163" s="34" t="s">
        <v>32</v>
      </c>
      <c r="C163" s="43"/>
      <c r="D163" s="39"/>
      <c r="E163" s="37">
        <f>SUM(E149:E162)</f>
        <v>288</v>
      </c>
      <c r="F163" s="37">
        <f>SUM(F149:F162)</f>
        <v>331</v>
      </c>
      <c r="G163" s="37">
        <f>SUM(G149:G162)</f>
        <v>361</v>
      </c>
      <c r="H163" s="37">
        <f>SUM(H149:H162)</f>
        <v>372</v>
      </c>
      <c r="I163" s="38">
        <f>SUM(I149:I162)</f>
        <v>1352</v>
      </c>
      <c r="J163" s="39"/>
      <c r="K163" s="37">
        <f>SUM(K149:K162)</f>
        <v>313</v>
      </c>
      <c r="L163" s="37">
        <f>SUM(L149:L162)</f>
        <v>334</v>
      </c>
      <c r="M163" s="37">
        <f>SUM(M149:M162)</f>
        <v>280</v>
      </c>
      <c r="N163" s="37">
        <f>SUM(N149:N162)</f>
        <v>378</v>
      </c>
      <c r="O163" s="38">
        <f>SUM(O149:O162)</f>
        <v>1305</v>
      </c>
      <c r="P163" s="39"/>
      <c r="Q163" s="37">
        <f>SUM(Q149:Q162)</f>
        <v>324</v>
      </c>
      <c r="R163" s="37">
        <f>SUM(R149:R162)</f>
        <v>338</v>
      </c>
      <c r="S163" s="37">
        <f>SUM(S149:S162)</f>
        <v>369</v>
      </c>
      <c r="T163" s="37">
        <f>SUM(T149:T162)</f>
        <v>314</v>
      </c>
      <c r="U163" s="38">
        <f>SUM(U149:U162)</f>
        <v>1345</v>
      </c>
      <c r="V163" s="39"/>
      <c r="W163" s="37">
        <f>SUM(W149:W162)</f>
        <v>0</v>
      </c>
      <c r="X163" s="37">
        <f>SUM(X149:X162)</f>
        <v>0</v>
      </c>
      <c r="Y163" s="37">
        <f>SUM(Y149:Y162)</f>
        <v>0</v>
      </c>
      <c r="Z163" s="37">
        <f>SUM(Z149:Z162)</f>
        <v>0</v>
      </c>
      <c r="AA163" s="38">
        <f>SUM(AA149:AA162)</f>
        <v>0</v>
      </c>
      <c r="AB163" s="39"/>
      <c r="AC163" s="37">
        <f>SUM(AC149:AC162)</f>
        <v>0</v>
      </c>
      <c r="AD163" s="37">
        <f>SUM(AD149:AD162)</f>
        <v>0</v>
      </c>
      <c r="AE163" s="37">
        <f>SUM(AE149:AE162)</f>
        <v>0</v>
      </c>
      <c r="AF163" s="37">
        <f>SUM(AF149:AF162)</f>
        <v>0</v>
      </c>
      <c r="AG163" s="38">
        <f>SUM(AG149:AG162)</f>
        <v>0</v>
      </c>
      <c r="AH163" s="39"/>
      <c r="AI163" s="37">
        <f>SUM(AI149:AI162)</f>
        <v>0</v>
      </c>
      <c r="AJ163" s="37">
        <f>SUM(AJ149:AJ162)</f>
        <v>0</v>
      </c>
      <c r="AK163" s="37">
        <f>SUM(AK149:AK162)</f>
        <v>0</v>
      </c>
      <c r="AL163" s="37">
        <f>SUM(AL149:AL162)</f>
        <v>0</v>
      </c>
      <c r="AM163" s="38">
        <f>SUM(AM149:AM162)</f>
        <v>0</v>
      </c>
      <c r="AN163" s="39"/>
      <c r="AO163" s="37">
        <f>SUM(AO149:AO162)</f>
        <v>288</v>
      </c>
      <c r="AP163" s="37">
        <f>SUM(AP149:AP162)</f>
        <v>331</v>
      </c>
      <c r="AQ163" s="37">
        <f>SUM(AQ149:AQ162)</f>
        <v>361</v>
      </c>
      <c r="AR163" s="37">
        <f>SUM(AR149:AR162)</f>
        <v>372</v>
      </c>
      <c r="AS163" s="38">
        <f>SUM(AS149:AS162)</f>
        <v>1352</v>
      </c>
      <c r="AT163" s="39"/>
      <c r="AU163" s="37">
        <f>SUM(AU149:AU162)</f>
        <v>0</v>
      </c>
      <c r="AV163" s="37">
        <f>SUM(AV149:AV162)</f>
        <v>0</v>
      </c>
      <c r="AW163" s="37">
        <f>SUM(AW149:AW162)</f>
        <v>0</v>
      </c>
      <c r="AX163" s="37">
        <f>SUM(AX149:AX162)</f>
        <v>0</v>
      </c>
      <c r="AY163" s="38">
        <f>SUM(AY149:AY162)</f>
        <v>0</v>
      </c>
      <c r="AZ163" s="39"/>
      <c r="BA163" s="37">
        <f>SUM(BA149:BA162)</f>
        <v>0</v>
      </c>
      <c r="BB163" s="37">
        <f>SUM(BB149:BB162)</f>
        <v>0</v>
      </c>
      <c r="BC163" s="37">
        <f>SUM(BC149:BC162)</f>
        <v>0</v>
      </c>
      <c r="BD163" s="37">
        <f>SUM(BD149:BD162)</f>
        <v>0</v>
      </c>
      <c r="BE163" s="38">
        <f>SUM(BE149:BE162)</f>
        <v>0</v>
      </c>
      <c r="BF163" s="39"/>
      <c r="BG163" s="37">
        <f>SUM(BG149:BG162)</f>
        <v>0</v>
      </c>
      <c r="BH163" s="37">
        <f>SUM(BH149:BH162)</f>
        <v>0</v>
      </c>
      <c r="BI163" s="37">
        <f>SUM(BI149:BI162)</f>
        <v>0</v>
      </c>
      <c r="BJ163" s="37">
        <f>SUM(BJ149:BJ162)</f>
        <v>0</v>
      </c>
      <c r="BK163" s="38">
        <f>SUM(BK149:BK162)</f>
        <v>0</v>
      </c>
      <c r="BL163" s="39"/>
      <c r="BM163" s="37">
        <f>SUM(BM149:BM162)</f>
        <v>0</v>
      </c>
      <c r="BN163" s="37">
        <f>SUM(BN149:BN162)</f>
        <v>0</v>
      </c>
      <c r="BO163" s="37">
        <f>SUM(BO149:BO162)</f>
        <v>0</v>
      </c>
      <c r="BP163" s="37">
        <f>SUM(BP149:BP162)</f>
        <v>0</v>
      </c>
      <c r="BQ163" s="38">
        <f>SUM(BQ149:BQ162)</f>
        <v>0</v>
      </c>
      <c r="BR163" s="41">
        <f>SUM((IF(E163&gt;0,1,0)+(IF(F163&gt;0,1,0)+(IF(G163&gt;0,1,0)+(IF(H163&gt;0,1,0))))))</f>
        <v>4</v>
      </c>
      <c r="BS163" s="17">
        <f>SUM((IF(K163&gt;0,1,0)+(IF(L163&gt;0,1,0)+(IF(M163&gt;0,1,0)+(IF(N163&gt;0,1,0))))))</f>
        <v>4</v>
      </c>
      <c r="BT163" s="17">
        <f>SUM((IF(Q163&gt;0,1,0)+(IF(R163&gt;0,1,0)+(IF(S163&gt;0,1,0)+(IF(T163&gt;0,1,0))))))</f>
        <v>4</v>
      </c>
      <c r="BU163" s="17">
        <f>SUM((IF(W163&gt;0,1,0)+(IF(X163&gt;0,1,0)+(IF(Y163&gt;0,1,0)+(IF(Z163&gt;0,1,0))))))</f>
        <v>0</v>
      </c>
      <c r="BV163" s="17">
        <f>SUM((IF(AC163&gt;0,1,0)+(IF(AD163&gt;0,1,0)+(IF(AE163&gt;0,1,0)+(IF(AF163&gt;0,1,0))))))</f>
        <v>0</v>
      </c>
      <c r="BW163" s="17">
        <f>SUM((IF(AI163&gt;0,1,0)+(IF(AJ163&gt;0,1,0)+(IF(AK163&gt;0,1,0)+(IF(AL163&gt;0,1,0))))))</f>
        <v>0</v>
      </c>
      <c r="BX163" s="17">
        <f>SUM((IF(AO163&gt;0,1,0)+(IF(AP163&gt;0,1,0)+(IF(AQ163&gt;0,1,0)+(IF(AR163&gt;0,1,0))))))</f>
        <v>4</v>
      </c>
      <c r="BY163" s="17">
        <f>SUM((IF(AU163&gt;0,1,0)+(IF(AV163&gt;0,1,0)+(IF(AW163&gt;0,1,0)+(IF(AX163&gt;0,1,0))))))</f>
        <v>0</v>
      </c>
      <c r="BZ163" s="17">
        <f>SUM((IF(BA163&gt;0,1,0)+(IF(BB163&gt;0,1,0)+(IF(BC163&gt;0,1,0)+(IF(BD163&gt;0,1,0))))))</f>
        <v>0</v>
      </c>
      <c r="CA163" s="17">
        <f>SUM((IF(BG163&gt;0,1,0)+(IF(BH163&gt;0,1,0)+(IF(BI163&gt;0,1,0)+(IF(BJ163&gt;0,1,0))))))</f>
        <v>0</v>
      </c>
      <c r="CB163" s="17">
        <f>SUM((IF(BM163&gt;0,1,0)+(IF(BN163&gt;0,1,0)+(IF(BO163&gt;0,1,0)+(IF(BP163&gt;0,1,0))))))</f>
        <v>0</v>
      </c>
      <c r="CC163" s="17">
        <f>SUM(BR163:CB163)</f>
        <v>16</v>
      </c>
      <c r="CD163" s="17">
        <f>I163+O163+U163+AA163+AG163+AM163+AS163+AY163+BE163+BK163+BQ163</f>
        <v>5354</v>
      </c>
      <c r="CE163" s="17">
        <f>CD163/CC163</f>
        <v>334.625</v>
      </c>
    </row>
    <row r="164" spans="1:83" ht="15.75" customHeight="1" x14ac:dyDescent="0.25">
      <c r="A164" s="33"/>
      <c r="B164" s="34" t="s">
        <v>33</v>
      </c>
      <c r="C164" s="43"/>
      <c r="D164" s="36">
        <f>SUM(D149:D160)</f>
        <v>64</v>
      </c>
      <c r="E164" s="37">
        <f>E163+$D$164-E162</f>
        <v>352</v>
      </c>
      <c r="F164" s="37">
        <f>F163+$D$164-F162</f>
        <v>395</v>
      </c>
      <c r="G164" s="37">
        <f>G163+$D$164-G162</f>
        <v>425</v>
      </c>
      <c r="H164" s="37">
        <f>H163+$D$164-H162</f>
        <v>436</v>
      </c>
      <c r="I164" s="38">
        <f>E164+F164+G164+H164</f>
        <v>1608</v>
      </c>
      <c r="J164" s="36">
        <f>SUM(J149:J160)</f>
        <v>65</v>
      </c>
      <c r="K164" s="37">
        <f>K163+$J$164-K162</f>
        <v>378</v>
      </c>
      <c r="L164" s="37">
        <f>L163+$J$164-L162</f>
        <v>399</v>
      </c>
      <c r="M164" s="37">
        <f>M163+$J$164-M162</f>
        <v>345</v>
      </c>
      <c r="N164" s="37">
        <f>N163+$J$164-N162</f>
        <v>443</v>
      </c>
      <c r="O164" s="38">
        <f>K164+L164+M164+N164</f>
        <v>1565</v>
      </c>
      <c r="P164" s="36">
        <f>SUM(P149:P160)</f>
        <v>69</v>
      </c>
      <c r="Q164" s="37">
        <f>Q163+$P$164-Q162</f>
        <v>393</v>
      </c>
      <c r="R164" s="37">
        <f>R163+$P$164-R162</f>
        <v>407</v>
      </c>
      <c r="S164" s="37">
        <f>S163+$P$164-S162</f>
        <v>438</v>
      </c>
      <c r="T164" s="37">
        <f>T163+$P$164-T162</f>
        <v>383</v>
      </c>
      <c r="U164" s="38">
        <f>Q164+R164+S164+T164</f>
        <v>1621</v>
      </c>
      <c r="V164" s="36">
        <f>SUM(V149:V160)</f>
        <v>0</v>
      </c>
      <c r="W164" s="37">
        <f>W163+$V$164-W162</f>
        <v>0</v>
      </c>
      <c r="X164" s="37">
        <f>X163+$V$164-X162</f>
        <v>0</v>
      </c>
      <c r="Y164" s="37">
        <f>Y163+$V$164-Y162</f>
        <v>0</v>
      </c>
      <c r="Z164" s="37">
        <f>Z163+$V$164-Z162</f>
        <v>0</v>
      </c>
      <c r="AA164" s="38">
        <f>W164+X164+Y164+Z164</f>
        <v>0</v>
      </c>
      <c r="AB164" s="36">
        <f>SUM(AB149:AB160)</f>
        <v>0</v>
      </c>
      <c r="AC164" s="37">
        <f>AC163+$AB$164-AC162</f>
        <v>0</v>
      </c>
      <c r="AD164" s="37">
        <f>AD163+$AB$164-AD162</f>
        <v>0</v>
      </c>
      <c r="AE164" s="37">
        <f>AE163+$AB$164-AE162</f>
        <v>0</v>
      </c>
      <c r="AF164" s="37">
        <f>AF163+$AB$164-AF162</f>
        <v>0</v>
      </c>
      <c r="AG164" s="38">
        <f>AC164+AD164+AE164+AF164</f>
        <v>0</v>
      </c>
      <c r="AH164" s="36">
        <f>SUM(AH149:AH160)</f>
        <v>0</v>
      </c>
      <c r="AI164" s="37">
        <f>AI163+$AH$164-AI162</f>
        <v>0</v>
      </c>
      <c r="AJ164" s="37">
        <f>AJ163+$AH$164-AJ162</f>
        <v>0</v>
      </c>
      <c r="AK164" s="37">
        <f>AK163+$AH$164-AK162</f>
        <v>0</v>
      </c>
      <c r="AL164" s="37">
        <f>AL163+$AH$164-AL162</f>
        <v>0</v>
      </c>
      <c r="AM164" s="38">
        <f>AI164+AJ164+AK164+AL164</f>
        <v>0</v>
      </c>
      <c r="AN164" s="36">
        <f>SUM(AN149:AN160)</f>
        <v>64</v>
      </c>
      <c r="AO164" s="37">
        <f>AO163+$AN$164-AO162</f>
        <v>352</v>
      </c>
      <c r="AP164" s="37">
        <f>AP163+$AN$164-AP162</f>
        <v>395</v>
      </c>
      <c r="AQ164" s="37">
        <f>AQ163+$AN$164-AQ162</f>
        <v>425</v>
      </c>
      <c r="AR164" s="37">
        <f>AR163+$AN$164-AR162</f>
        <v>436</v>
      </c>
      <c r="AS164" s="38">
        <f>AO164+AP164+AQ164+AR164</f>
        <v>1608</v>
      </c>
      <c r="AT164" s="36">
        <f>SUM(AT149:AT160)</f>
        <v>0</v>
      </c>
      <c r="AU164" s="37">
        <f>AU163+$AT$164-AU162</f>
        <v>0</v>
      </c>
      <c r="AV164" s="37">
        <f>AV163+$AT$164-AV162</f>
        <v>0</v>
      </c>
      <c r="AW164" s="37">
        <f>AW163+$AT$164-AW162</f>
        <v>0</v>
      </c>
      <c r="AX164" s="37">
        <f>AX163+$AT$164-AX162</f>
        <v>0</v>
      </c>
      <c r="AY164" s="38">
        <f>AU164+AV164+AW164+AX164</f>
        <v>0</v>
      </c>
      <c r="AZ164" s="36">
        <f>SUM(AZ149:AZ160)</f>
        <v>0</v>
      </c>
      <c r="BA164" s="37">
        <f>BA163+$AZ$164-BA162</f>
        <v>0</v>
      </c>
      <c r="BB164" s="37">
        <f>BB163+$AZ$164-BB162</f>
        <v>0</v>
      </c>
      <c r="BC164" s="37">
        <f>BC163+$AZ$164-BC162</f>
        <v>0</v>
      </c>
      <c r="BD164" s="37">
        <f>BD163+$AZ$164-BD162</f>
        <v>0</v>
      </c>
      <c r="BE164" s="38">
        <f>BA164+BB164+BC164+BD164</f>
        <v>0</v>
      </c>
      <c r="BF164" s="36">
        <f>SUM(BF149:BF160)</f>
        <v>0</v>
      </c>
      <c r="BG164" s="37">
        <f>BG163+$BF$164-BG162</f>
        <v>0</v>
      </c>
      <c r="BH164" s="37">
        <f>BH163+$BF$164-BH162</f>
        <v>0</v>
      </c>
      <c r="BI164" s="37">
        <f>BI163+$BF$164-BI162</f>
        <v>0</v>
      </c>
      <c r="BJ164" s="37">
        <f>BJ163+$BF$164-BJ162</f>
        <v>0</v>
      </c>
      <c r="BK164" s="38">
        <f>BG164+BH164+BI164+BJ164</f>
        <v>0</v>
      </c>
      <c r="BL164" s="36">
        <f>SUM(BL149:BL160)</f>
        <v>0</v>
      </c>
      <c r="BM164" s="37">
        <f>BM163+$BL$164-BM162</f>
        <v>0</v>
      </c>
      <c r="BN164" s="37">
        <f>BN163+$BL$164-BN162</f>
        <v>0</v>
      </c>
      <c r="BO164" s="37">
        <f>BO163+$BL$164-BO162</f>
        <v>0</v>
      </c>
      <c r="BP164" s="37">
        <f>BP163+$BL$164-BP162</f>
        <v>0</v>
      </c>
      <c r="BQ164" s="38">
        <f>BM164+BN164+BO164+BP164</f>
        <v>0</v>
      </c>
      <c r="BR164" s="41">
        <f>SUM((IF(E164&gt;0,1,0)+(IF(F164&gt;0,1,0)+(IF(G164&gt;0,1,0)+(IF(H164&gt;0,1,0))))))</f>
        <v>4</v>
      </c>
      <c r="BS164" s="17">
        <f>SUM((IF(K164&gt;0,1,0)+(IF(L164&gt;0,1,0)+(IF(M164&gt;0,1,0)+(IF(N164&gt;0,1,0))))))</f>
        <v>4</v>
      </c>
      <c r="BT164" s="17">
        <f>SUM((IF(Q164&gt;0,1,0)+(IF(R164&gt;0,1,0)+(IF(S164&gt;0,1,0)+(IF(T164&gt;0,1,0))))))</f>
        <v>4</v>
      </c>
      <c r="BU164" s="17">
        <f>SUM((IF(W164&gt;0,1,0)+(IF(X164&gt;0,1,0)+(IF(Y164&gt;0,1,0)+(IF(Z164&gt;0,1,0))))))</f>
        <v>0</v>
      </c>
      <c r="BV164" s="17">
        <f>SUM((IF(AC164&gt;0,1,0)+(IF(AD164&gt;0,1,0)+(IF(AE164&gt;0,1,0)+(IF(AF164&gt;0,1,0))))))</f>
        <v>0</v>
      </c>
      <c r="BW164" s="17">
        <f>SUM((IF(AI164&gt;0,1,0)+(IF(AJ164&gt;0,1,0)+(IF(AK164&gt;0,1,0)+(IF(AL164&gt;0,1,0))))))</f>
        <v>0</v>
      </c>
      <c r="BX164" s="17">
        <f>SUM((IF(AO164&gt;0,1,0)+(IF(AP164&gt;0,1,0)+(IF(AQ164&gt;0,1,0)+(IF(AR164&gt;0,1,0))))))</f>
        <v>4</v>
      </c>
      <c r="BY164" s="17">
        <f>SUM((IF(AU164&gt;0,1,0)+(IF(AV164&gt;0,1,0)+(IF(AW164&gt;0,1,0)+(IF(AX164&gt;0,1,0))))))</f>
        <v>0</v>
      </c>
      <c r="BZ164" s="17">
        <f>SUM((IF(BA164&gt;0,1,0)+(IF(BB164&gt;0,1,0)+(IF(BC164&gt;0,1,0)+(IF(BD164&gt;0,1,0))))))</f>
        <v>0</v>
      </c>
      <c r="CA164" s="17">
        <f>SUM((IF(BG164&gt;0,1,0)+(IF(BH164&gt;0,1,0)+(IF(BI164&gt;0,1,0)+(IF(BJ164&gt;0,1,0))))))</f>
        <v>0</v>
      </c>
      <c r="CB164" s="17">
        <f>SUM((IF(BM164&gt;0,1,0)+(IF(BN164&gt;0,1,0)+(IF(BO164&gt;0,1,0)+(IF(BP164&gt;0,1,0))))))</f>
        <v>0</v>
      </c>
      <c r="CC164" s="17">
        <f>SUM(BR164:CB164)</f>
        <v>16</v>
      </c>
      <c r="CD164" s="17">
        <f>I164+O164+U164+AA164+AG164+AM164+AS164+AY164+BE164+BK164+BQ164</f>
        <v>6402</v>
      </c>
      <c r="CE164" s="17">
        <f>CD164/CC164</f>
        <v>400.125</v>
      </c>
    </row>
    <row r="165" spans="1:83" ht="15.75" customHeight="1" x14ac:dyDescent="0.25">
      <c r="A165" s="33"/>
      <c r="B165" s="34" t="s">
        <v>34</v>
      </c>
      <c r="C165" s="43"/>
      <c r="D165" s="39"/>
      <c r="E165" s="37">
        <f t="shared" ref="E165:I166" si="456">IF($D$164&gt;0,IF(E163=E143,0.5,IF(E163&gt;E143,1,0)),0)</f>
        <v>0</v>
      </c>
      <c r="F165" s="37">
        <f t="shared" si="456"/>
        <v>1</v>
      </c>
      <c r="G165" s="37">
        <f t="shared" si="456"/>
        <v>0</v>
      </c>
      <c r="H165" s="37">
        <f t="shared" si="456"/>
        <v>1</v>
      </c>
      <c r="I165" s="38">
        <f t="shared" si="456"/>
        <v>1</v>
      </c>
      <c r="J165" s="39"/>
      <c r="K165" s="37">
        <f t="shared" ref="K165:O166" si="457">IF($J$164&gt;0,IF(K163=K36,0.5,IF(K163&gt;K36,1,0)),0)</f>
        <v>0</v>
      </c>
      <c r="L165" s="37">
        <f t="shared" si="457"/>
        <v>1</v>
      </c>
      <c r="M165" s="37">
        <f t="shared" si="457"/>
        <v>0</v>
      </c>
      <c r="N165" s="37">
        <f t="shared" si="457"/>
        <v>1</v>
      </c>
      <c r="O165" s="38">
        <f t="shared" si="457"/>
        <v>1</v>
      </c>
      <c r="P165" s="39"/>
      <c r="Q165" s="37">
        <f t="shared" ref="Q165:U166" si="458">IF($P$164&gt;0,IF(Q163=Q65,0.5,IF(Q163&gt;Q65,1,0)),0)</f>
        <v>0</v>
      </c>
      <c r="R165" s="37">
        <f t="shared" si="458"/>
        <v>1</v>
      </c>
      <c r="S165" s="37">
        <f t="shared" si="458"/>
        <v>1</v>
      </c>
      <c r="T165" s="37">
        <f t="shared" si="458"/>
        <v>0</v>
      </c>
      <c r="U165" s="38">
        <f t="shared" si="458"/>
        <v>0</v>
      </c>
      <c r="V165" s="39"/>
      <c r="W165" s="37">
        <f t="shared" ref="W165:AA166" si="459">IF($V$164&gt;0,IF(W163=W91,0.5,IF(W163&gt;W91,1,0)),0)</f>
        <v>0</v>
      </c>
      <c r="X165" s="37">
        <f t="shared" si="459"/>
        <v>0</v>
      </c>
      <c r="Y165" s="37">
        <f t="shared" si="459"/>
        <v>0</v>
      </c>
      <c r="Z165" s="37">
        <f t="shared" si="459"/>
        <v>0</v>
      </c>
      <c r="AA165" s="38">
        <f t="shared" si="459"/>
        <v>0</v>
      </c>
      <c r="AB165" s="39"/>
      <c r="AC165" s="37">
        <f t="shared" ref="AC165:AG166" si="460">IF($AB$164&gt;0,IF(AC163=AC130,0.5,IF(AC163&gt;AC130,1,0)),0)</f>
        <v>0</v>
      </c>
      <c r="AD165" s="37">
        <f t="shared" si="460"/>
        <v>0</v>
      </c>
      <c r="AE165" s="37">
        <f t="shared" si="460"/>
        <v>0</v>
      </c>
      <c r="AF165" s="37">
        <f t="shared" si="460"/>
        <v>0</v>
      </c>
      <c r="AG165" s="38">
        <f t="shared" si="460"/>
        <v>0</v>
      </c>
      <c r="AH165" s="39"/>
      <c r="AI165" s="37">
        <f t="shared" ref="AI165:AM166" si="461">IF($AI$163&gt;0,IF(AI163=AI23,0.5,IF(AI163&gt;AI23,1,0)),0)</f>
        <v>0</v>
      </c>
      <c r="AJ165" s="37">
        <f t="shared" si="461"/>
        <v>0</v>
      </c>
      <c r="AK165" s="37">
        <f t="shared" si="461"/>
        <v>0</v>
      </c>
      <c r="AL165" s="37">
        <f t="shared" si="461"/>
        <v>0</v>
      </c>
      <c r="AM165" s="38">
        <f t="shared" si="461"/>
        <v>0</v>
      </c>
      <c r="AN165" s="39"/>
      <c r="AO165" s="37">
        <f t="shared" ref="AO165:AS166" si="462">IF($AN$164&gt;0,IF(AO163=AO52,0.5,IF(AO163&gt;AO52,1,0)),0)</f>
        <v>1</v>
      </c>
      <c r="AP165" s="37">
        <f t="shared" si="462"/>
        <v>1</v>
      </c>
      <c r="AQ165" s="37">
        <f t="shared" si="462"/>
        <v>1</v>
      </c>
      <c r="AR165" s="37">
        <f t="shared" si="462"/>
        <v>1</v>
      </c>
      <c r="AS165" s="38">
        <f t="shared" si="462"/>
        <v>1</v>
      </c>
      <c r="AT165" s="39"/>
      <c r="AU165" s="37">
        <f t="shared" ref="AU165:AY166" si="463">IF($AT$164&gt;0,IF(AU163=AU117,0.5,IF(AU163&gt;AU117,1,0)),0)</f>
        <v>0</v>
      </c>
      <c r="AV165" s="37">
        <f t="shared" si="463"/>
        <v>0</v>
      </c>
      <c r="AW165" s="37">
        <f t="shared" si="463"/>
        <v>0</v>
      </c>
      <c r="AX165" s="37">
        <f t="shared" si="463"/>
        <v>0</v>
      </c>
      <c r="AY165" s="38">
        <f t="shared" si="463"/>
        <v>0</v>
      </c>
      <c r="AZ165" s="39"/>
      <c r="BA165" s="37">
        <f t="shared" ref="BA165:BE166" si="464">IF($AZ$164&gt;0,IF(BA163=BA104,0.5,IF(BA163&gt;BA104,1,0)),0)</f>
        <v>0</v>
      </c>
      <c r="BB165" s="37">
        <f t="shared" si="464"/>
        <v>0</v>
      </c>
      <c r="BC165" s="37">
        <f t="shared" si="464"/>
        <v>0</v>
      </c>
      <c r="BD165" s="37">
        <f t="shared" si="464"/>
        <v>0</v>
      </c>
      <c r="BE165" s="38">
        <f t="shared" si="464"/>
        <v>0</v>
      </c>
      <c r="BF165" s="39"/>
      <c r="BG165" s="37">
        <f t="shared" ref="BG165:BK166" si="465">IF($BF$164&gt;0,IF(BG163=BG78,0.5,IF(BG163&gt;BG78,1,0)),0)</f>
        <v>0</v>
      </c>
      <c r="BH165" s="37">
        <f t="shared" si="465"/>
        <v>0</v>
      </c>
      <c r="BI165" s="37">
        <f t="shared" si="465"/>
        <v>0</v>
      </c>
      <c r="BJ165" s="37">
        <f t="shared" si="465"/>
        <v>0</v>
      </c>
      <c r="BK165" s="38">
        <f t="shared" si="465"/>
        <v>0</v>
      </c>
      <c r="BL165" s="39"/>
      <c r="BM165" s="37">
        <f t="shared" ref="BM165:BQ166" si="466">IF($BL$164&gt;0,IF(BM163=BM10,0.5,IF(BM163&gt;BM10,1,0)),0)</f>
        <v>0</v>
      </c>
      <c r="BN165" s="37">
        <f t="shared" si="466"/>
        <v>0</v>
      </c>
      <c r="BO165" s="37">
        <f t="shared" si="466"/>
        <v>0</v>
      </c>
      <c r="BP165" s="37">
        <f t="shared" si="466"/>
        <v>0</v>
      </c>
      <c r="BQ165" s="38">
        <f t="shared" si="466"/>
        <v>0</v>
      </c>
      <c r="BR165" s="52"/>
      <c r="BS165" s="19"/>
      <c r="BT165" s="19"/>
      <c r="BU165" s="19"/>
      <c r="BV165" s="19"/>
      <c r="BW165" s="19"/>
      <c r="BX165" s="19"/>
      <c r="BY165" s="19"/>
      <c r="BZ165" s="19"/>
      <c r="CA165" s="19"/>
      <c r="CB165" s="19"/>
      <c r="CC165" s="19"/>
      <c r="CD165" s="19"/>
      <c r="CE165" s="19"/>
    </row>
    <row r="166" spans="1:83" ht="15.75" customHeight="1" x14ac:dyDescent="0.25">
      <c r="A166" s="33"/>
      <c r="B166" s="34" t="s">
        <v>35</v>
      </c>
      <c r="C166" s="43"/>
      <c r="D166" s="39"/>
      <c r="E166" s="37">
        <f t="shared" si="456"/>
        <v>0</v>
      </c>
      <c r="F166" s="37">
        <f t="shared" si="456"/>
        <v>1</v>
      </c>
      <c r="G166" s="37">
        <f t="shared" si="456"/>
        <v>1</v>
      </c>
      <c r="H166" s="37">
        <f t="shared" si="456"/>
        <v>1</v>
      </c>
      <c r="I166" s="38">
        <f t="shared" si="456"/>
        <v>1</v>
      </c>
      <c r="J166" s="39"/>
      <c r="K166" s="37">
        <f t="shared" si="457"/>
        <v>0</v>
      </c>
      <c r="L166" s="37">
        <f t="shared" si="457"/>
        <v>1</v>
      </c>
      <c r="M166" s="37">
        <f t="shared" si="457"/>
        <v>0</v>
      </c>
      <c r="N166" s="37">
        <f t="shared" si="457"/>
        <v>1</v>
      </c>
      <c r="O166" s="38">
        <f t="shared" si="457"/>
        <v>0</v>
      </c>
      <c r="P166" s="39"/>
      <c r="Q166" s="37">
        <f t="shared" si="458"/>
        <v>0</v>
      </c>
      <c r="R166" s="37">
        <f t="shared" si="458"/>
        <v>1</v>
      </c>
      <c r="S166" s="37">
        <f t="shared" si="458"/>
        <v>1</v>
      </c>
      <c r="T166" s="37">
        <f t="shared" si="458"/>
        <v>0</v>
      </c>
      <c r="U166" s="38">
        <f t="shared" si="458"/>
        <v>0</v>
      </c>
      <c r="V166" s="39"/>
      <c r="W166" s="37">
        <f t="shared" si="459"/>
        <v>0</v>
      </c>
      <c r="X166" s="37">
        <f t="shared" si="459"/>
        <v>0</v>
      </c>
      <c r="Y166" s="37">
        <f t="shared" si="459"/>
        <v>0</v>
      </c>
      <c r="Z166" s="37">
        <f t="shared" si="459"/>
        <v>0</v>
      </c>
      <c r="AA166" s="38">
        <f t="shared" si="459"/>
        <v>0</v>
      </c>
      <c r="AB166" s="39"/>
      <c r="AC166" s="37">
        <f t="shared" si="460"/>
        <v>0</v>
      </c>
      <c r="AD166" s="37">
        <f t="shared" si="460"/>
        <v>0</v>
      </c>
      <c r="AE166" s="37">
        <f t="shared" si="460"/>
        <v>0</v>
      </c>
      <c r="AF166" s="37">
        <f t="shared" si="460"/>
        <v>0</v>
      </c>
      <c r="AG166" s="38">
        <f t="shared" si="460"/>
        <v>0</v>
      </c>
      <c r="AH166" s="39"/>
      <c r="AI166" s="37">
        <f t="shared" si="461"/>
        <v>0</v>
      </c>
      <c r="AJ166" s="37">
        <f t="shared" si="461"/>
        <v>0</v>
      </c>
      <c r="AK166" s="37">
        <f t="shared" si="461"/>
        <v>0</v>
      </c>
      <c r="AL166" s="37">
        <f t="shared" si="461"/>
        <v>0</v>
      </c>
      <c r="AM166" s="38">
        <f t="shared" si="461"/>
        <v>0</v>
      </c>
      <c r="AN166" s="39"/>
      <c r="AO166" s="37">
        <f t="shared" si="462"/>
        <v>1</v>
      </c>
      <c r="AP166" s="37">
        <f t="shared" si="462"/>
        <v>1</v>
      </c>
      <c r="AQ166" s="37">
        <f t="shared" si="462"/>
        <v>1</v>
      </c>
      <c r="AR166" s="37">
        <f t="shared" si="462"/>
        <v>1</v>
      </c>
      <c r="AS166" s="38">
        <f t="shared" si="462"/>
        <v>1</v>
      </c>
      <c r="AT166" s="39"/>
      <c r="AU166" s="37">
        <f t="shared" si="463"/>
        <v>0</v>
      </c>
      <c r="AV166" s="37">
        <f t="shared" si="463"/>
        <v>0</v>
      </c>
      <c r="AW166" s="37">
        <f t="shared" si="463"/>
        <v>0</v>
      </c>
      <c r="AX166" s="37">
        <f t="shared" si="463"/>
        <v>0</v>
      </c>
      <c r="AY166" s="38">
        <f t="shared" si="463"/>
        <v>0</v>
      </c>
      <c r="AZ166" s="39"/>
      <c r="BA166" s="37">
        <f t="shared" si="464"/>
        <v>0</v>
      </c>
      <c r="BB166" s="37">
        <f t="shared" si="464"/>
        <v>0</v>
      </c>
      <c r="BC166" s="37">
        <f t="shared" si="464"/>
        <v>0</v>
      </c>
      <c r="BD166" s="37">
        <f t="shared" si="464"/>
        <v>0</v>
      </c>
      <c r="BE166" s="38">
        <f t="shared" si="464"/>
        <v>0</v>
      </c>
      <c r="BF166" s="39"/>
      <c r="BG166" s="37">
        <f t="shared" si="465"/>
        <v>0</v>
      </c>
      <c r="BH166" s="37">
        <f t="shared" si="465"/>
        <v>0</v>
      </c>
      <c r="BI166" s="37">
        <f t="shared" si="465"/>
        <v>0</v>
      </c>
      <c r="BJ166" s="37">
        <f t="shared" si="465"/>
        <v>0</v>
      </c>
      <c r="BK166" s="38">
        <f t="shared" si="465"/>
        <v>0</v>
      </c>
      <c r="BL166" s="39"/>
      <c r="BM166" s="37">
        <f t="shared" si="466"/>
        <v>0</v>
      </c>
      <c r="BN166" s="37">
        <f t="shared" si="466"/>
        <v>0</v>
      </c>
      <c r="BO166" s="37">
        <f t="shared" si="466"/>
        <v>0</v>
      </c>
      <c r="BP166" s="37">
        <f t="shared" si="466"/>
        <v>0</v>
      </c>
      <c r="BQ166" s="38">
        <f t="shared" si="466"/>
        <v>0</v>
      </c>
      <c r="BR166" s="52"/>
      <c r="BS166" s="19"/>
      <c r="BT166" s="19"/>
      <c r="BU166" s="19"/>
      <c r="BV166" s="19"/>
      <c r="BW166" s="19"/>
      <c r="BX166" s="19"/>
      <c r="BY166" s="19"/>
      <c r="BZ166" s="19"/>
      <c r="CA166" s="19"/>
      <c r="CB166" s="19"/>
      <c r="CC166" s="19"/>
      <c r="CD166" s="19"/>
      <c r="CE166" s="19"/>
    </row>
    <row r="167" spans="1:83" ht="15.75" customHeight="1" x14ac:dyDescent="0.25">
      <c r="A167" s="53"/>
      <c r="B167" s="54" t="s">
        <v>36</v>
      </c>
      <c r="C167" s="55"/>
      <c r="D167" s="56"/>
      <c r="E167" s="57"/>
      <c r="F167" s="57"/>
      <c r="G167" s="57"/>
      <c r="H167" s="57"/>
      <c r="I167" s="58">
        <f>SUM(E165+F165+G165+H165+I165+E166+F166+G166+H166+I166)</f>
        <v>7</v>
      </c>
      <c r="J167" s="56"/>
      <c r="K167" s="57"/>
      <c r="L167" s="57"/>
      <c r="M167" s="57"/>
      <c r="N167" s="57"/>
      <c r="O167" s="58">
        <f>SUM(K165+L165+M165+N165+O165+K166+L166+M166+N166+O166)</f>
        <v>5</v>
      </c>
      <c r="P167" s="56"/>
      <c r="Q167" s="57"/>
      <c r="R167" s="57"/>
      <c r="S167" s="57"/>
      <c r="T167" s="57"/>
      <c r="U167" s="58">
        <f>SUM(Q165+R165+S165+T165+U165+Q166+R166+S166+T166+U166)</f>
        <v>4</v>
      </c>
      <c r="V167" s="56"/>
      <c r="W167" s="57"/>
      <c r="X167" s="57"/>
      <c r="Y167" s="57"/>
      <c r="Z167" s="57"/>
      <c r="AA167" s="58">
        <f>SUM(W165+X165+Y165+Z165+AA165+W166+X166+Y166+Z166+AA166)</f>
        <v>0</v>
      </c>
      <c r="AB167" s="56"/>
      <c r="AC167" s="57"/>
      <c r="AD167" s="57"/>
      <c r="AE167" s="57"/>
      <c r="AF167" s="57"/>
      <c r="AG167" s="58">
        <f>SUM(AC165+AD165+AE165+AF165+AG165+AC166+AD166+AE166+AF166+AG166)</f>
        <v>0</v>
      </c>
      <c r="AH167" s="56"/>
      <c r="AI167" s="57"/>
      <c r="AJ167" s="57"/>
      <c r="AK167" s="57"/>
      <c r="AL167" s="57"/>
      <c r="AM167" s="58">
        <f>SUM(AI165+AJ165+AK165+AL165+AM165+AI166+AJ166+AK166+AL166+AM166)</f>
        <v>0</v>
      </c>
      <c r="AN167" s="56"/>
      <c r="AO167" s="57"/>
      <c r="AP167" s="57"/>
      <c r="AQ167" s="57"/>
      <c r="AR167" s="57"/>
      <c r="AS167" s="58">
        <f>SUM(AO165+AP165+AQ165+AR165+AS165+AO166+AP166+AQ166+AR166+AS166)</f>
        <v>10</v>
      </c>
      <c r="AT167" s="56"/>
      <c r="AU167" s="57"/>
      <c r="AV167" s="57"/>
      <c r="AW167" s="57"/>
      <c r="AX167" s="57"/>
      <c r="AY167" s="58">
        <f>SUM(AU165+AV165+AW165+AX165+AY165+AU166+AV166+AW166+AX166+AY166)</f>
        <v>0</v>
      </c>
      <c r="AZ167" s="56"/>
      <c r="BA167" s="57"/>
      <c r="BB167" s="57"/>
      <c r="BC167" s="57"/>
      <c r="BD167" s="57"/>
      <c r="BE167" s="58">
        <f>SUM(BA165+BB165+BC165+BD165+BE165+BA166+BB166+BC166+BD166+BE166)</f>
        <v>0</v>
      </c>
      <c r="BF167" s="56"/>
      <c r="BG167" s="57"/>
      <c r="BH167" s="57"/>
      <c r="BI167" s="57"/>
      <c r="BJ167" s="57"/>
      <c r="BK167" s="58">
        <f>SUM(BG165+BH165+BI165+BJ165+BK165+BG166+BH166+BI166+BJ166+BK166)</f>
        <v>0</v>
      </c>
      <c r="BL167" s="56"/>
      <c r="BM167" s="57"/>
      <c r="BN167" s="57"/>
      <c r="BO167" s="57"/>
      <c r="BP167" s="57"/>
      <c r="BQ167" s="58">
        <f>SUM(BM165+BN165+BO165+BP165+BQ165+BM166+BN166+BO166+BP166+BQ166)</f>
        <v>0</v>
      </c>
      <c r="BR167" s="52"/>
      <c r="BS167" s="19"/>
      <c r="BT167" s="19"/>
      <c r="BU167" s="19"/>
      <c r="BV167" s="19"/>
      <c r="BW167" s="19"/>
      <c r="BX167" s="19"/>
      <c r="BY167" s="19"/>
      <c r="BZ167" s="19"/>
      <c r="CA167" s="19"/>
      <c r="CB167" s="19"/>
      <c r="CC167" s="19"/>
      <c r="CD167" s="19"/>
      <c r="CE167" s="19"/>
    </row>
    <row r="168" spans="1:83" ht="15" customHeight="1" x14ac:dyDescent="0.2">
      <c r="A168" s="70"/>
      <c r="B168" s="71"/>
      <c r="C168" s="72"/>
      <c r="D168" s="73"/>
      <c r="E168" s="74"/>
      <c r="F168" s="74"/>
      <c r="G168" s="74"/>
      <c r="H168" s="74"/>
      <c r="I168" s="75"/>
      <c r="J168" s="73"/>
      <c r="K168" s="74"/>
      <c r="L168" s="74"/>
      <c r="M168" s="74"/>
      <c r="N168" s="74"/>
      <c r="O168" s="75"/>
      <c r="P168" s="73"/>
      <c r="Q168" s="74"/>
      <c r="R168" s="74"/>
      <c r="S168" s="74"/>
      <c r="T168" s="74"/>
      <c r="U168" s="75"/>
      <c r="V168" s="73"/>
      <c r="W168" s="74"/>
      <c r="X168" s="74"/>
      <c r="Y168" s="74"/>
      <c r="Z168" s="74"/>
      <c r="AA168" s="75"/>
      <c r="AB168" s="73"/>
      <c r="AC168" s="74"/>
      <c r="AD168" s="74"/>
      <c r="AE168" s="74"/>
      <c r="AF168" s="74"/>
      <c r="AG168" s="75"/>
      <c r="AH168" s="73"/>
      <c r="AI168" s="74"/>
      <c r="AJ168" s="74"/>
      <c r="AK168" s="74"/>
      <c r="AL168" s="74"/>
      <c r="AM168" s="75"/>
      <c r="AN168" s="73"/>
      <c r="AO168" s="74"/>
      <c r="AP168" s="74"/>
      <c r="AQ168" s="74"/>
      <c r="AR168" s="74"/>
      <c r="AS168" s="75"/>
      <c r="AT168" s="73"/>
      <c r="AU168" s="74"/>
      <c r="AV168" s="74"/>
      <c r="AW168" s="74"/>
      <c r="AX168" s="74"/>
      <c r="AY168" s="75"/>
      <c r="AZ168" s="73"/>
      <c r="BA168" s="74"/>
      <c r="BB168" s="74"/>
      <c r="BC168" s="74"/>
      <c r="BD168" s="74"/>
      <c r="BE168" s="75"/>
      <c r="BF168" s="73"/>
      <c r="BG168" s="74"/>
      <c r="BH168" s="74"/>
      <c r="BI168" s="74"/>
      <c r="BJ168" s="74"/>
      <c r="BK168" s="75"/>
      <c r="BL168" s="73"/>
      <c r="BM168" s="74"/>
      <c r="BN168" s="74"/>
      <c r="BO168" s="74"/>
      <c r="BP168" s="74"/>
      <c r="BQ168" s="75"/>
      <c r="BR168" s="52"/>
      <c r="BS168" s="19"/>
      <c r="BT168" s="19"/>
      <c r="BU168" s="19"/>
      <c r="BV168" s="19"/>
      <c r="BW168" s="19"/>
      <c r="BX168" s="19"/>
      <c r="BY168" s="19"/>
      <c r="BZ168" s="19"/>
      <c r="CA168" s="19"/>
      <c r="CB168" s="19"/>
      <c r="CC168" s="19"/>
      <c r="CD168" s="19"/>
      <c r="CE168" s="19"/>
    </row>
    <row r="169" spans="1:83" ht="15" customHeight="1" x14ac:dyDescent="0.2">
      <c r="A169" s="76"/>
      <c r="B169" s="77"/>
      <c r="C169" s="78"/>
      <c r="D169" s="79"/>
      <c r="E169" s="80"/>
      <c r="F169" s="80"/>
      <c r="G169" s="80"/>
      <c r="H169" s="80"/>
      <c r="I169" s="81"/>
      <c r="J169" s="79"/>
      <c r="K169" s="80"/>
      <c r="L169" s="80"/>
      <c r="M169" s="80"/>
      <c r="N169" s="80"/>
      <c r="O169" s="81"/>
      <c r="P169" s="79"/>
      <c r="Q169" s="80"/>
      <c r="R169" s="80"/>
      <c r="S169" s="80"/>
      <c r="T169" s="80"/>
      <c r="U169" s="81"/>
      <c r="V169" s="79"/>
      <c r="W169" s="80"/>
      <c r="X169" s="80"/>
      <c r="Y169" s="80"/>
      <c r="Z169" s="80"/>
      <c r="AA169" s="81"/>
      <c r="AB169" s="79"/>
      <c r="AC169" s="80"/>
      <c r="AD169" s="80"/>
      <c r="AE169" s="80"/>
      <c r="AF169" s="80"/>
      <c r="AG169" s="81"/>
      <c r="AH169" s="79"/>
      <c r="AI169" s="80"/>
      <c r="AJ169" s="80"/>
      <c r="AK169" s="80"/>
      <c r="AL169" s="80"/>
      <c r="AM169" s="81"/>
      <c r="AN169" s="79"/>
      <c r="AO169" s="80"/>
      <c r="AP169" s="80"/>
      <c r="AQ169" s="80"/>
      <c r="AR169" s="80"/>
      <c r="AS169" s="81"/>
      <c r="AT169" s="79"/>
      <c r="AU169" s="80"/>
      <c r="AV169" s="80"/>
      <c r="AW169" s="80"/>
      <c r="AX169" s="80"/>
      <c r="AY169" s="81"/>
      <c r="AZ169" s="79"/>
      <c r="BA169" s="80"/>
      <c r="BB169" s="80"/>
      <c r="BC169" s="80"/>
      <c r="BD169" s="80"/>
      <c r="BE169" s="81"/>
      <c r="BF169" s="79"/>
      <c r="BG169" s="80"/>
      <c r="BH169" s="80"/>
      <c r="BI169" s="80"/>
      <c r="BJ169" s="80"/>
      <c r="BK169" s="81"/>
      <c r="BL169" s="79"/>
      <c r="BM169" s="80"/>
      <c r="BN169" s="80"/>
      <c r="BO169" s="80"/>
      <c r="BP169" s="80"/>
      <c r="BQ169" s="81"/>
      <c r="BR169" s="52"/>
      <c r="BS169" s="19"/>
      <c r="BT169" s="19"/>
      <c r="BU169" s="19"/>
      <c r="BV169" s="19"/>
      <c r="BW169" s="19"/>
      <c r="BX169" s="19"/>
      <c r="BY169" s="19"/>
      <c r="BZ169" s="19"/>
      <c r="CA169" s="19"/>
      <c r="CB169" s="19"/>
      <c r="CC169" s="19"/>
      <c r="CD169" s="19"/>
      <c r="CE169" s="19"/>
    </row>
    <row r="170" spans="1:83" ht="15" customHeight="1" x14ac:dyDescent="0.2">
      <c r="A170" s="76"/>
      <c r="B170" s="77"/>
      <c r="C170" s="78"/>
      <c r="D170" s="79"/>
      <c r="E170" s="80"/>
      <c r="F170" s="80"/>
      <c r="G170" s="80"/>
      <c r="H170" s="80"/>
      <c r="I170" s="82">
        <f>I163+I143+I130+I117+I104+I91+I78+I65+I52+I36+I23+I10</f>
        <v>15989</v>
      </c>
      <c r="J170" s="79"/>
      <c r="K170" s="80"/>
      <c r="L170" s="80"/>
      <c r="M170" s="80"/>
      <c r="N170" s="80"/>
      <c r="O170" s="82">
        <f>O163+O143+O130+O117+O104+O91+O78+O65+O52+O36+O23+O10</f>
        <v>16343</v>
      </c>
      <c r="P170" s="79"/>
      <c r="Q170" s="80"/>
      <c r="R170" s="80"/>
      <c r="S170" s="80"/>
      <c r="T170" s="80"/>
      <c r="U170" s="82">
        <f>U163+U143+U130+U117+U104+U91+U78+U65+U52+U36+U23+U10</f>
        <v>16827</v>
      </c>
      <c r="V170" s="79"/>
      <c r="W170" s="80"/>
      <c r="X170" s="80"/>
      <c r="Y170" s="80"/>
      <c r="Z170" s="80"/>
      <c r="AA170" s="82">
        <f>AA163+AA143+AA130+AA117+AA104+AA91+AA78+AA65+AA52+AA36+AA23+AA10</f>
        <v>0</v>
      </c>
      <c r="AB170" s="79"/>
      <c r="AC170" s="80"/>
      <c r="AD170" s="80"/>
      <c r="AE170" s="80"/>
      <c r="AF170" s="80"/>
      <c r="AG170" s="82">
        <f>AG163+AG143+AG130+AG117+AG104+AG91+AG78+AG65+AG52+AG36+AG23+AG10</f>
        <v>0</v>
      </c>
      <c r="AH170" s="79"/>
      <c r="AI170" s="80"/>
      <c r="AJ170" s="80"/>
      <c r="AK170" s="80"/>
      <c r="AL170" s="80"/>
      <c r="AM170" s="82">
        <f>AM163+AM143+AM130+AM117+AM104+AM91+AM78+AM65+AM52+AM36+AM23+AM10</f>
        <v>0</v>
      </c>
      <c r="AN170" s="79"/>
      <c r="AO170" s="80"/>
      <c r="AP170" s="80"/>
      <c r="AQ170" s="80"/>
      <c r="AR170" s="80"/>
      <c r="AS170" s="82">
        <f>AS163+AS143+AS130+AS117+AS104+AS91+AS78+AS65+AS52+AS36+AS23+AS10</f>
        <v>2715</v>
      </c>
      <c r="AT170" s="79"/>
      <c r="AU170" s="80"/>
      <c r="AV170" s="80"/>
      <c r="AW170" s="80"/>
      <c r="AX170" s="80"/>
      <c r="AY170" s="82">
        <f>AY163+AY143+AY130+AY117+AY104+AY91+AY78+AY65+AY52+AY36+AY23+AY10</f>
        <v>0</v>
      </c>
      <c r="AZ170" s="79"/>
      <c r="BA170" s="80"/>
      <c r="BB170" s="80"/>
      <c r="BC170" s="80"/>
      <c r="BD170" s="80"/>
      <c r="BE170" s="82">
        <f>BE163+BE143+BE130+BE117+BE104+BE91+BE78+BE65+BE52+BE36+BE23+BE10</f>
        <v>0</v>
      </c>
      <c r="BF170" s="79"/>
      <c r="BG170" s="80"/>
      <c r="BH170" s="80"/>
      <c r="BI170" s="80"/>
      <c r="BJ170" s="80"/>
      <c r="BK170" s="82">
        <f>BK163+BK143+BK130+BK117+BK104+BK91+BK78+BK65+BK52+BK36+BK23+BK10</f>
        <v>0</v>
      </c>
      <c r="BL170" s="82"/>
      <c r="BM170" s="82"/>
      <c r="BN170" s="82"/>
      <c r="BO170" s="82"/>
      <c r="BP170" s="82"/>
      <c r="BQ170" s="82">
        <f t="shared" ref="BQ170" si="467">BQ163+BQ143+BQ130+BQ117+BQ104+BQ91+BQ78+BQ65+BQ52+BQ36+BQ23+BQ10</f>
        <v>0</v>
      </c>
      <c r="BR170" s="52"/>
      <c r="BS170" s="19"/>
      <c r="BT170" s="19"/>
      <c r="BU170" s="19"/>
      <c r="BV170" s="19"/>
      <c r="BW170" s="19"/>
      <c r="BX170" s="19"/>
      <c r="BY170" s="19"/>
      <c r="BZ170" s="19"/>
      <c r="CA170" s="19"/>
      <c r="CB170" s="19"/>
      <c r="CC170" s="19"/>
      <c r="CD170" s="19"/>
      <c r="CE170" s="19"/>
    </row>
    <row r="171" spans="1:83" ht="15" customHeight="1" x14ac:dyDescent="0.2">
      <c r="A171" s="83"/>
      <c r="B171" s="84"/>
      <c r="C171" s="85"/>
      <c r="D171" s="86"/>
      <c r="E171" s="87"/>
      <c r="F171" s="87"/>
      <c r="G171" s="87"/>
      <c r="H171" s="87"/>
      <c r="I171" s="88">
        <f>I170/96</f>
        <v>166.55208333333334</v>
      </c>
      <c r="J171" s="86"/>
      <c r="K171" s="87"/>
      <c r="L171" s="87"/>
      <c r="M171" s="87"/>
      <c r="N171" s="87"/>
      <c r="O171" s="88">
        <f>O170/96</f>
        <v>170.23958333333334</v>
      </c>
      <c r="P171" s="86"/>
      <c r="Q171" s="87"/>
      <c r="R171" s="87"/>
      <c r="S171" s="87"/>
      <c r="T171" s="87"/>
      <c r="U171" s="88">
        <f>U170/96</f>
        <v>175.28125</v>
      </c>
      <c r="V171" s="86"/>
      <c r="W171" s="87"/>
      <c r="X171" s="87"/>
      <c r="Y171" s="87"/>
      <c r="Z171" s="87"/>
      <c r="AA171" s="88">
        <f>AA170/96</f>
        <v>0</v>
      </c>
      <c r="AB171" s="86"/>
      <c r="AC171" s="87"/>
      <c r="AD171" s="87"/>
      <c r="AE171" s="87"/>
      <c r="AF171" s="87"/>
      <c r="AG171" s="88">
        <f>AG170/96</f>
        <v>0</v>
      </c>
      <c r="AH171" s="86"/>
      <c r="AI171" s="87"/>
      <c r="AJ171" s="87"/>
      <c r="AK171" s="87"/>
      <c r="AL171" s="87"/>
      <c r="AM171" s="88">
        <f>AM170/96</f>
        <v>0</v>
      </c>
      <c r="AN171" s="86"/>
      <c r="AO171" s="87"/>
      <c r="AP171" s="87"/>
      <c r="AQ171" s="87"/>
      <c r="AR171" s="87"/>
      <c r="AS171" s="88">
        <f>AS170/96</f>
        <v>28.28125</v>
      </c>
      <c r="AT171" s="86"/>
      <c r="AU171" s="87"/>
      <c r="AV171" s="87"/>
      <c r="AW171" s="87"/>
      <c r="AX171" s="87"/>
      <c r="AY171" s="88">
        <f>AY170/96</f>
        <v>0</v>
      </c>
      <c r="AZ171" s="86"/>
      <c r="BA171" s="87"/>
      <c r="BB171" s="87"/>
      <c r="BC171" s="87"/>
      <c r="BD171" s="87"/>
      <c r="BE171" s="88">
        <f>BE170/96</f>
        <v>0</v>
      </c>
      <c r="BF171" s="86"/>
      <c r="BG171" s="87"/>
      <c r="BH171" s="87"/>
      <c r="BI171" s="87"/>
      <c r="BJ171" s="87"/>
      <c r="BK171" s="88">
        <f>BK170/96</f>
        <v>0</v>
      </c>
      <c r="BL171" s="88"/>
      <c r="BM171" s="88"/>
      <c r="BN171" s="88"/>
      <c r="BO171" s="88"/>
      <c r="BP171" s="88"/>
      <c r="BQ171" s="88">
        <f t="shared" ref="BQ171" si="468">BQ170/96</f>
        <v>0</v>
      </c>
      <c r="BR171" s="52"/>
      <c r="BS171" s="19"/>
      <c r="BT171" s="19"/>
      <c r="BU171" s="19"/>
      <c r="BV171" s="19"/>
      <c r="BW171" s="19"/>
      <c r="BX171" s="19"/>
      <c r="BY171" s="19"/>
      <c r="BZ171" s="19"/>
      <c r="CA171" s="19"/>
      <c r="CB171" s="19"/>
      <c r="CC171" s="19"/>
      <c r="CD171" s="19"/>
      <c r="CE171"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61" workbookViewId="0">
      <selection activeCell="L36" sqref="L36"/>
    </sheetView>
  </sheetViews>
  <sheetFormatPr baseColWidth="10" defaultColWidth="10.875" defaultRowHeight="12.75" customHeight="1" x14ac:dyDescent="0.2"/>
  <cols>
    <col min="1" max="1" width="9.5" style="5" customWidth="1"/>
    <col min="2" max="2" width="10.62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136</v>
      </c>
      <c r="D1" s="89" t="s">
        <v>137</v>
      </c>
      <c r="E1" s="89" t="s">
        <v>23</v>
      </c>
      <c r="F1" s="89" t="s">
        <v>24</v>
      </c>
      <c r="G1" s="89" t="s">
        <v>25</v>
      </c>
      <c r="H1" s="89" t="s">
        <v>26</v>
      </c>
    </row>
    <row r="2" spans="1:8" hidden="1" x14ac:dyDescent="0.2">
      <c r="A2" s="90">
        <f>'Détail par équipe'!B45</f>
        <v>4</v>
      </c>
      <c r="B2" s="90">
        <f>'Détail par équipe'!C45</f>
        <v>0</v>
      </c>
      <c r="C2" s="90">
        <v>4</v>
      </c>
      <c r="D2" s="90">
        <v>805</v>
      </c>
      <c r="E2" s="90">
        <f>'Détail par équipe'!CC45+C2</f>
        <v>4</v>
      </c>
      <c r="F2" s="90">
        <f>'Détail par équipe'!CD45+D2</f>
        <v>805</v>
      </c>
      <c r="G2" s="91">
        <f>ROUNDDOWN(F2/E2,0)</f>
        <v>201</v>
      </c>
      <c r="H2" s="91">
        <f>ROUNDDOWN(IF(G2&gt;220,0,((220-G2)*0.7)),0)</f>
        <v>13</v>
      </c>
    </row>
    <row r="3" spans="1:8" hidden="1" x14ac:dyDescent="0.2">
      <c r="A3" s="90">
        <f>'Détail par équipe'!B32</f>
        <v>4</v>
      </c>
      <c r="B3" s="90">
        <f>'Détail par équipe'!C32</f>
        <v>0</v>
      </c>
      <c r="C3" s="90">
        <v>0</v>
      </c>
      <c r="D3" s="90">
        <v>0</v>
      </c>
      <c r="E3" s="90">
        <f>'Détail par équipe'!CC32+C3</f>
        <v>0</v>
      </c>
      <c r="F3" s="90">
        <f>'Détail par équipe'!CD32+D3</f>
        <v>0</v>
      </c>
      <c r="G3" s="91" t="e">
        <f>ROUNDDOWN(F3/E3,0)</f>
        <v>#DIV/0!</v>
      </c>
      <c r="H3" s="91" t="e">
        <f>ROUNDDOWN(IF(G3&gt;220,0,((220-G3)*0.7)),0)</f>
        <v>#DIV/0!</v>
      </c>
    </row>
    <row r="4" spans="1:8" hidden="1" x14ac:dyDescent="0.2">
      <c r="A4" s="90">
        <f>'Détail par équipe'!B87</f>
        <v>4</v>
      </c>
      <c r="B4" s="90">
        <f>'Détail par équipe'!C87</f>
        <v>0</v>
      </c>
      <c r="C4" s="90">
        <v>0</v>
      </c>
      <c r="D4" s="90">
        <v>0</v>
      </c>
      <c r="E4" s="90">
        <f>'Détail par équipe'!CC87+C4</f>
        <v>0</v>
      </c>
      <c r="F4" s="90">
        <f>'Détail par équipe'!CD87+D4</f>
        <v>0</v>
      </c>
      <c r="G4" s="91" t="e">
        <f>ROUNDDOWN(F4/E4,0)</f>
        <v>#DIV/0!</v>
      </c>
      <c r="H4" s="91" t="e">
        <f>ROUNDDOWN(IF(G4&gt;220,0,((220-G4)*0.7)),0)</f>
        <v>#DIV/0!</v>
      </c>
    </row>
    <row r="5" spans="1:8" hidden="1" x14ac:dyDescent="0.2">
      <c r="A5" s="90">
        <f>'Détail par équipe'!B74</f>
        <v>4</v>
      </c>
      <c r="B5" s="90">
        <f>'Détail par équipe'!C74</f>
        <v>0</v>
      </c>
      <c r="C5" s="90">
        <v>0</v>
      </c>
      <c r="D5" s="90">
        <v>0</v>
      </c>
      <c r="E5" s="90">
        <f>'Détail par équipe'!CC74</f>
        <v>0</v>
      </c>
      <c r="F5" s="90">
        <f>'Détail par équipe'!CD74</f>
        <v>0</v>
      </c>
      <c r="G5" s="91" t="e">
        <f>ROUNDDOWN(F5/E5,0)</f>
        <v>#DIV/0!</v>
      </c>
      <c r="H5" s="91" t="e">
        <f>ROUNDDOWN(IF(G5&gt;220,0,((220-G5)*0.7)),0)</f>
        <v>#DIV/0!</v>
      </c>
    </row>
    <row r="6" spans="1:8" hidden="1" x14ac:dyDescent="0.2">
      <c r="A6" s="90">
        <f>'Détail par équipe'!B75</f>
        <v>5</v>
      </c>
      <c r="B6" s="90">
        <f>'Détail par équipe'!C75</f>
        <v>0</v>
      </c>
      <c r="C6" s="90">
        <v>0</v>
      </c>
      <c r="D6" s="90">
        <v>0</v>
      </c>
      <c r="E6" s="90">
        <f>'Détail par équipe'!CC75</f>
        <v>0</v>
      </c>
      <c r="F6" s="90">
        <f>'Détail par équipe'!CD75</f>
        <v>0</v>
      </c>
      <c r="G6" s="91" t="e">
        <f>ROUNDDOWN(F6/E6,0)</f>
        <v>#DIV/0!</v>
      </c>
      <c r="H6" s="91" t="e">
        <f>ROUNDDOWN(IF(G6&gt;220,0,((220-G6)*0.7)),0)</f>
        <v>#DIV/0!</v>
      </c>
    </row>
    <row r="7" spans="1:8" hidden="1" x14ac:dyDescent="0.2">
      <c r="A7" s="90">
        <f>'Détail par équipe'!B101</f>
        <v>5</v>
      </c>
      <c r="B7" s="90">
        <f>'Détail par équipe'!C101</f>
        <v>0</v>
      </c>
      <c r="C7" s="90">
        <v>0</v>
      </c>
      <c r="D7" s="90">
        <v>0</v>
      </c>
      <c r="E7" s="90">
        <f>'Détail par équipe'!CC101</f>
        <v>0</v>
      </c>
      <c r="F7" s="90">
        <f>'Détail par équipe'!CD101</f>
        <v>0</v>
      </c>
      <c r="G7" s="91" t="e">
        <f>ROUNDDOWN(F7/E7,0)</f>
        <v>#DIV/0!</v>
      </c>
      <c r="H7" s="91" t="e">
        <f>ROUNDDOWN(IF(G7&gt;220,0,((220-G7)*0.7)),0)</f>
        <v>#DIV/0!</v>
      </c>
    </row>
    <row r="8" spans="1:8" hidden="1" x14ac:dyDescent="0.2">
      <c r="A8" s="90">
        <f>'Détail par équipe'!B140</f>
        <v>5</v>
      </c>
      <c r="B8" s="90">
        <f>'Détail par équipe'!C140</f>
        <v>0</v>
      </c>
      <c r="C8" s="90">
        <v>0</v>
      </c>
      <c r="D8" s="90">
        <v>0</v>
      </c>
      <c r="E8" s="90">
        <f>'Détail par équipe'!CC140</f>
        <v>0</v>
      </c>
      <c r="F8" s="90">
        <f>'Détail par équipe'!CD140</f>
        <v>0</v>
      </c>
      <c r="G8" s="91" t="e">
        <f>ROUNDDOWN(F8/E8,0)</f>
        <v>#DIV/0!</v>
      </c>
      <c r="H8" s="91" t="e">
        <f>ROUNDDOWN(IF(G8&gt;220,0,((220-G8)*0.7)),0)</f>
        <v>#DIV/0!</v>
      </c>
    </row>
    <row r="9" spans="1:8" hidden="1" x14ac:dyDescent="0.2">
      <c r="A9" s="90">
        <f>'Détail par équipe'!B33</f>
        <v>5</v>
      </c>
      <c r="B9" s="90">
        <f>'Détail par équipe'!C33</f>
        <v>0</v>
      </c>
      <c r="C9" s="90">
        <v>0</v>
      </c>
      <c r="D9" s="90">
        <v>0</v>
      </c>
      <c r="E9" s="90">
        <f>'Détail par équipe'!CC33</f>
        <v>0</v>
      </c>
      <c r="F9" s="90">
        <f>'Détail par équipe'!CD33</f>
        <v>0</v>
      </c>
      <c r="G9" s="91" t="e">
        <f>ROUNDDOWN(F9/E9,0)</f>
        <v>#DIV/0!</v>
      </c>
      <c r="H9" s="91" t="e">
        <f>ROUNDDOWN(IF(G9&gt;220,0,((220-G9)*0.7)),0)</f>
        <v>#DIV/0!</v>
      </c>
    </row>
    <row r="10" spans="1:8" hidden="1" x14ac:dyDescent="0.2">
      <c r="A10" s="90">
        <f>'Détail par équipe'!B7</f>
        <v>5</v>
      </c>
      <c r="B10" s="90">
        <f>'Détail par équipe'!C7</f>
        <v>0</v>
      </c>
      <c r="C10" s="90">
        <v>0</v>
      </c>
      <c r="D10" s="90">
        <v>0</v>
      </c>
      <c r="E10" s="90">
        <f>'Détail par équipe'!CC7</f>
        <v>0</v>
      </c>
      <c r="F10" s="90">
        <f>'Détail par équipe'!CD7</f>
        <v>0</v>
      </c>
      <c r="G10" s="91" t="e">
        <f>ROUNDDOWN(F10/E10,0)</f>
        <v>#DIV/0!</v>
      </c>
      <c r="H10" s="91" t="e">
        <f>ROUNDDOWN(IF(G10&gt;220,0,((220-G10)*0.7)),0)</f>
        <v>#DIV/0!</v>
      </c>
    </row>
    <row r="11" spans="1:8" hidden="1" x14ac:dyDescent="0.2">
      <c r="A11" s="90">
        <f>'Détail par équipe'!B46</f>
        <v>5</v>
      </c>
      <c r="B11" s="90">
        <f>'Détail par équipe'!C46</f>
        <v>0</v>
      </c>
      <c r="C11" s="90">
        <v>0</v>
      </c>
      <c r="D11" s="90">
        <v>0</v>
      </c>
      <c r="E11" s="90">
        <f>'Détail par équipe'!CC46+C11</f>
        <v>0</v>
      </c>
      <c r="F11" s="90">
        <f>'Détail par équipe'!CD46+D11</f>
        <v>0</v>
      </c>
      <c r="G11" s="91" t="e">
        <f>ROUNDDOWN(F11/E11,0)</f>
        <v>#DIV/0!</v>
      </c>
      <c r="H11" s="91" t="e">
        <f>ROUNDDOWN(IF(G11&gt;220,0,((220-G11)*0.7)),0)</f>
        <v>#DIV/0!</v>
      </c>
    </row>
    <row r="12" spans="1:8" hidden="1" x14ac:dyDescent="0.2">
      <c r="A12" s="90">
        <f>'Détail par équipe'!B88</f>
        <v>5</v>
      </c>
      <c r="B12" s="90">
        <f>'Détail par équipe'!C88</f>
        <v>0</v>
      </c>
      <c r="C12" s="90">
        <v>0</v>
      </c>
      <c r="D12" s="90">
        <v>0</v>
      </c>
      <c r="E12" s="90">
        <f>'Détail par équipe'!CC88+C12</f>
        <v>0</v>
      </c>
      <c r="F12" s="90">
        <f>'Détail par équipe'!CD88+D12</f>
        <v>0</v>
      </c>
      <c r="G12" s="91" t="e">
        <f>ROUNDDOWN(F12/E12,0)</f>
        <v>#DIV/0!</v>
      </c>
      <c r="H12" s="91" t="e">
        <f>ROUNDDOWN(IF(G12&gt;220,0,((220-G12)*0.7)),0)</f>
        <v>#DIV/0!</v>
      </c>
    </row>
    <row r="13" spans="1:8" hidden="1" x14ac:dyDescent="0.2">
      <c r="A13" s="90">
        <f>'Détail par équipe'!B114</f>
        <v>5</v>
      </c>
      <c r="B13" s="90">
        <f>'Détail par équipe'!C114</f>
        <v>0</v>
      </c>
      <c r="C13" s="90">
        <v>0</v>
      </c>
      <c r="D13" s="90">
        <v>0</v>
      </c>
      <c r="E13" s="90">
        <f>'Détail par équipe'!CC114</f>
        <v>0</v>
      </c>
      <c r="F13" s="90">
        <f>'Détail par équipe'!CD114</f>
        <v>0</v>
      </c>
      <c r="G13" s="91" t="e">
        <f>ROUNDDOWN(F13/E13,0)</f>
        <v>#DIV/0!</v>
      </c>
      <c r="H13" s="91" t="e">
        <f>ROUNDDOWN(IF(G13&gt;220,0,((220-G13)*0.7)),0)</f>
        <v>#DIV/0!</v>
      </c>
    </row>
    <row r="14" spans="1:8" hidden="1" x14ac:dyDescent="0.2">
      <c r="A14" s="90">
        <f>'Détail par équipe'!B21</f>
        <v>6</v>
      </c>
      <c r="B14" s="90">
        <f>'Détail par équipe'!C21</f>
        <v>0</v>
      </c>
      <c r="C14" s="90">
        <v>0</v>
      </c>
      <c r="D14" s="90">
        <v>0</v>
      </c>
      <c r="E14" s="90">
        <f>'Détail par équipe'!CC21</f>
        <v>0</v>
      </c>
      <c r="F14" s="90">
        <f>'Détail par équipe'!CD21</f>
        <v>0</v>
      </c>
      <c r="G14" s="91" t="e">
        <f>ROUNDDOWN(F14/E14,0)</f>
        <v>#DIV/0!</v>
      </c>
      <c r="H14" s="91" t="e">
        <f>ROUNDDOWN(IF(G14&gt;220,0,((220-G14)*0.7)),0)</f>
        <v>#DIV/0!</v>
      </c>
    </row>
    <row r="15" spans="1:8" hidden="1" x14ac:dyDescent="0.2">
      <c r="A15" s="90">
        <f>'Détail par équipe'!B34</f>
        <v>6</v>
      </c>
      <c r="B15" s="90">
        <f>'Détail par équipe'!C34</f>
        <v>0</v>
      </c>
      <c r="C15" s="90">
        <v>0</v>
      </c>
      <c r="D15" s="90">
        <v>0</v>
      </c>
      <c r="E15" s="90">
        <f>'Détail par équipe'!CC34</f>
        <v>0</v>
      </c>
      <c r="F15" s="90">
        <f>'Détail par équipe'!CD34</f>
        <v>0</v>
      </c>
      <c r="G15" s="91" t="e">
        <f>ROUNDDOWN(F15/E15,0)</f>
        <v>#DIV/0!</v>
      </c>
      <c r="H15" s="91" t="e">
        <f>ROUNDDOWN(IF(G15&gt;220,0,((220-G15)*0.7)),0)</f>
        <v>#DIV/0!</v>
      </c>
    </row>
    <row r="16" spans="1:8" hidden="1" x14ac:dyDescent="0.2">
      <c r="A16" s="90">
        <f>'Détail par équipe'!B63</f>
        <v>6</v>
      </c>
      <c r="B16" s="90">
        <f>'Détail par équipe'!C63</f>
        <v>0</v>
      </c>
      <c r="C16" s="90">
        <v>0</v>
      </c>
      <c r="D16" s="90">
        <v>0</v>
      </c>
      <c r="E16" s="90">
        <f>'Détail par équipe'!CC63</f>
        <v>0</v>
      </c>
      <c r="F16" s="90">
        <f>'Détail par équipe'!CD63</f>
        <v>0</v>
      </c>
      <c r="G16" s="91" t="e">
        <f>ROUNDDOWN(F16/E16,0)</f>
        <v>#DIV/0!</v>
      </c>
      <c r="H16" s="91" t="e">
        <f>ROUNDDOWN(IF(G16&gt;220,0,((220-G16)*0.7)),0)</f>
        <v>#DIV/0!</v>
      </c>
    </row>
    <row r="17" spans="1:8" hidden="1" x14ac:dyDescent="0.2">
      <c r="A17" s="90">
        <f>'Détail par équipe'!B76</f>
        <v>6</v>
      </c>
      <c r="B17" s="90">
        <f>'Détail par équipe'!C76</f>
        <v>0</v>
      </c>
      <c r="C17" s="90">
        <v>0</v>
      </c>
      <c r="D17" s="90">
        <v>0</v>
      </c>
      <c r="E17" s="90">
        <f>'Détail par équipe'!CC76</f>
        <v>0</v>
      </c>
      <c r="F17" s="90">
        <f>'Détail par équipe'!CD76</f>
        <v>0</v>
      </c>
      <c r="G17" s="91" t="e">
        <f>ROUNDDOWN(F17/E17,0)</f>
        <v>#DIV/0!</v>
      </c>
      <c r="H17" s="91" t="e">
        <f>ROUNDDOWN(IF(G17&gt;220,0,((220-G17)*0.7)),0)</f>
        <v>#DIV/0!</v>
      </c>
    </row>
    <row r="18" spans="1:8" hidden="1" x14ac:dyDescent="0.2">
      <c r="A18" s="90">
        <f>'Détail par équipe'!B102</f>
        <v>6</v>
      </c>
      <c r="B18" s="90">
        <f>'Détail par équipe'!C102</f>
        <v>0</v>
      </c>
      <c r="C18" s="90">
        <v>0</v>
      </c>
      <c r="D18" s="90">
        <v>0</v>
      </c>
      <c r="E18" s="90">
        <f>'Détail par équipe'!CC102</f>
        <v>0</v>
      </c>
      <c r="F18" s="90">
        <f>'Détail par équipe'!CD102</f>
        <v>0</v>
      </c>
      <c r="G18" s="91" t="e">
        <f>ROUNDDOWN(F18/E18,0)</f>
        <v>#DIV/0!</v>
      </c>
      <c r="H18" s="91" t="e">
        <f>ROUNDDOWN(IF(G18&gt;220,0,((220-G18)*0.7)),0)</f>
        <v>#DIV/0!</v>
      </c>
    </row>
    <row r="19" spans="1:8" hidden="1" x14ac:dyDescent="0.2">
      <c r="A19" s="90">
        <f>'Détail par équipe'!B141</f>
        <v>6</v>
      </c>
      <c r="B19" s="90">
        <f>'Détail par équipe'!C141</f>
        <v>0</v>
      </c>
      <c r="C19" s="90">
        <v>4</v>
      </c>
      <c r="D19" s="90">
        <v>480</v>
      </c>
      <c r="E19" s="90">
        <f>'Détail par équipe'!CC141</f>
        <v>0</v>
      </c>
      <c r="F19" s="90">
        <f>'Détail par équipe'!CD141</f>
        <v>0</v>
      </c>
      <c r="G19" s="91" t="e">
        <f>ROUNDDOWN(F19/E19,0)</f>
        <v>#DIV/0!</v>
      </c>
      <c r="H19" s="91" t="e">
        <f>ROUNDDOWN(IF(G19&gt;220,0,((220-G19)*0.7)),0)</f>
        <v>#DIV/0!</v>
      </c>
    </row>
    <row r="20" spans="1:8" hidden="1" x14ac:dyDescent="0.2">
      <c r="A20" s="90">
        <f>'Détail par équipe'!B8</f>
        <v>6</v>
      </c>
      <c r="B20" s="90">
        <f>'Détail par équipe'!C8</f>
        <v>0</v>
      </c>
      <c r="C20" s="90">
        <v>0</v>
      </c>
      <c r="D20" s="90">
        <v>0</v>
      </c>
      <c r="E20" s="90">
        <f>'Détail par équipe'!CC8</f>
        <v>0</v>
      </c>
      <c r="F20" s="90">
        <f>'Détail par équipe'!CD8</f>
        <v>0</v>
      </c>
      <c r="G20" s="91" t="e">
        <f>ROUNDDOWN(F20/E20,0)</f>
        <v>#DIV/0!</v>
      </c>
      <c r="H20" s="91" t="e">
        <f>ROUNDDOWN(IF(G20&gt;220,0,((220-G20)*0.7)),0)</f>
        <v>#DIV/0!</v>
      </c>
    </row>
    <row r="21" spans="1:8" hidden="1" x14ac:dyDescent="0.2">
      <c r="A21" s="90">
        <f>'Détail par équipe'!B89</f>
        <v>6</v>
      </c>
      <c r="B21" s="90">
        <f>'Détail par équipe'!C89</f>
        <v>0</v>
      </c>
      <c r="C21" s="90">
        <v>0</v>
      </c>
      <c r="D21" s="90">
        <v>0</v>
      </c>
      <c r="E21" s="90">
        <f>'Détail par équipe'!CC89+C21</f>
        <v>0</v>
      </c>
      <c r="F21" s="90">
        <f>'Détail par équipe'!CD89+D21</f>
        <v>0</v>
      </c>
      <c r="G21" s="91" t="e">
        <f>ROUNDDOWN(F21/E21,0)</f>
        <v>#DIV/0!</v>
      </c>
      <c r="H21" s="91" t="e">
        <f>ROUNDDOWN(IF(G21&gt;220,0,((220-G21)*0.7)),0)</f>
        <v>#DIV/0!</v>
      </c>
    </row>
    <row r="22" spans="1:8" hidden="1" x14ac:dyDescent="0.2">
      <c r="A22" s="90">
        <f>'Détail par équipe'!B47</f>
        <v>6</v>
      </c>
      <c r="B22" s="90">
        <f>'Détail par équipe'!C47</f>
        <v>0</v>
      </c>
      <c r="C22" s="90">
        <v>0</v>
      </c>
      <c r="D22" s="90">
        <v>0</v>
      </c>
      <c r="E22" s="90">
        <f>'Détail par équipe'!CC47+C22</f>
        <v>0</v>
      </c>
      <c r="F22" s="90">
        <f>'Détail par équipe'!CD47+D22</f>
        <v>0</v>
      </c>
      <c r="G22" s="91" t="e">
        <f>ROUNDDOWN(F22/E22,0)</f>
        <v>#DIV/0!</v>
      </c>
      <c r="H22" s="91" t="e">
        <f>ROUNDDOWN(IF(G22&gt;220,0,((220-G22)*0.7)),0)</f>
        <v>#DIV/0!</v>
      </c>
    </row>
    <row r="23" spans="1:8" hidden="1" x14ac:dyDescent="0.2">
      <c r="A23" s="90">
        <f>'Détail par équipe'!B115</f>
        <v>6</v>
      </c>
      <c r="B23" s="90">
        <f>'Détail par équipe'!C115</f>
        <v>0</v>
      </c>
      <c r="C23" s="90">
        <v>0</v>
      </c>
      <c r="D23" s="90">
        <v>0</v>
      </c>
      <c r="E23" s="90">
        <f>'Détail par équipe'!CC115</f>
        <v>0</v>
      </c>
      <c r="F23" s="90">
        <f>'Détail par équipe'!CD115</f>
        <v>0</v>
      </c>
      <c r="G23" s="91" t="e">
        <f>ROUNDDOWN(F23/E23,0)</f>
        <v>#DIV/0!</v>
      </c>
      <c r="H23" s="91" t="e">
        <f>ROUNDDOWN(IF(G23&gt;220,0,((220-G23)*0.7)),0)</f>
        <v>#DIV/0!</v>
      </c>
    </row>
    <row r="24" spans="1:8" hidden="1" x14ac:dyDescent="0.2">
      <c r="A24" s="90">
        <f>'Détail par équipe'!B157</f>
        <v>7</v>
      </c>
      <c r="B24" s="90">
        <f>'Détail par équipe'!C157</f>
        <v>0</v>
      </c>
      <c r="C24" s="90">
        <v>0</v>
      </c>
      <c r="D24" s="90">
        <v>0</v>
      </c>
      <c r="E24" s="90">
        <f>'Détail par équipe'!CC157+C24</f>
        <v>0</v>
      </c>
      <c r="F24" s="90">
        <f>'Détail par équipe'!CD157+D24</f>
        <v>0</v>
      </c>
      <c r="G24" s="91" t="e">
        <f>ROUNDDOWN(F24/E24,0)</f>
        <v>#DIV/0!</v>
      </c>
      <c r="H24" s="91" t="e">
        <f>ROUNDDOWN(IF(G24&gt;220,0,((220-G24)*0.7)),0)</f>
        <v>#DIV/0!</v>
      </c>
    </row>
    <row r="25" spans="1:8" hidden="1" x14ac:dyDescent="0.2">
      <c r="A25" s="90">
        <f>'Détail par équipe'!B48</f>
        <v>7</v>
      </c>
      <c r="B25" s="90">
        <f>'Détail par équipe'!C48</f>
        <v>0</v>
      </c>
      <c r="C25" s="90">
        <v>0</v>
      </c>
      <c r="D25" s="90">
        <v>0</v>
      </c>
      <c r="E25" s="90">
        <f>'Détail par équipe'!CC48+C25</f>
        <v>0</v>
      </c>
      <c r="F25" s="90">
        <f>'Détail par équipe'!CD48+D25</f>
        <v>0</v>
      </c>
      <c r="G25" s="91" t="e">
        <f>ROUNDDOWN(F25/E25,0)</f>
        <v>#DIV/0!</v>
      </c>
      <c r="H25" s="91" t="e">
        <f>ROUNDDOWN(IF(G25&gt;220,0,((220-G25)*0.7)),0)</f>
        <v>#DIV/0!</v>
      </c>
    </row>
    <row r="26" spans="1:8" hidden="1" x14ac:dyDescent="0.2">
      <c r="A26" s="90">
        <f>'Détail par équipe'!B158</f>
        <v>8</v>
      </c>
      <c r="B26" s="90">
        <f>'Détail par équipe'!C158</f>
        <v>0</v>
      </c>
      <c r="C26" s="90">
        <v>0</v>
      </c>
      <c r="D26" s="90">
        <v>0</v>
      </c>
      <c r="E26" s="90">
        <f>'Détail par équipe'!CC158+C26</f>
        <v>0</v>
      </c>
      <c r="F26" s="90">
        <f>'Détail par équipe'!CD158+D26</f>
        <v>0</v>
      </c>
      <c r="G26" s="91" t="e">
        <f>ROUNDDOWN(F26/E26,0)</f>
        <v>#DIV/0!</v>
      </c>
      <c r="H26" s="91" t="e">
        <f>ROUNDDOWN(IF(G26&gt;220,0,((220-G26)*0.7)),0)</f>
        <v>#DIV/0!</v>
      </c>
    </row>
    <row r="27" spans="1:8" hidden="1" x14ac:dyDescent="0.2">
      <c r="A27" s="90">
        <f>'Détail par équipe'!B49</f>
        <v>8</v>
      </c>
      <c r="B27" s="90">
        <f>'Détail par équipe'!C49</f>
        <v>0</v>
      </c>
      <c r="C27" s="90">
        <v>0</v>
      </c>
      <c r="D27" s="90">
        <v>0</v>
      </c>
      <c r="E27" s="90">
        <f>'Détail par équipe'!CC49+C27</f>
        <v>0</v>
      </c>
      <c r="F27" s="90">
        <f>'Détail par équipe'!CD49+D27</f>
        <v>0</v>
      </c>
      <c r="G27" s="91" t="e">
        <f>ROUNDDOWN(F27/E27,0)</f>
        <v>#DIV/0!</v>
      </c>
      <c r="H27" s="91" t="e">
        <f>ROUNDDOWN(IF(G27&gt;220,0,((220-G27)*0.7)),0)</f>
        <v>#DIV/0!</v>
      </c>
    </row>
    <row r="28" spans="1:8" hidden="1" x14ac:dyDescent="0.2">
      <c r="A28" s="90">
        <f>'Détail par équipe'!B159</f>
        <v>9</v>
      </c>
      <c r="B28" s="90">
        <f>'Détail par équipe'!C159</f>
        <v>0</v>
      </c>
      <c r="C28" s="90">
        <v>0</v>
      </c>
      <c r="D28" s="90">
        <v>0</v>
      </c>
      <c r="E28" s="90">
        <f>'Détail par équipe'!CC159+C28</f>
        <v>0</v>
      </c>
      <c r="F28" s="90">
        <f>'Détail par équipe'!CD159+D28</f>
        <v>0</v>
      </c>
      <c r="G28" s="91" t="e">
        <f>ROUNDDOWN(F28/E28,0)</f>
        <v>#DIV/0!</v>
      </c>
      <c r="H28" s="91" t="e">
        <f>ROUNDDOWN(IF(G28&gt;220,0,((220-G28)*0.7)),0)</f>
        <v>#DIV/0!</v>
      </c>
    </row>
    <row r="29" spans="1:8" hidden="1" x14ac:dyDescent="0.2">
      <c r="A29" s="90">
        <f>'Détail par équipe'!B50</f>
        <v>9</v>
      </c>
      <c r="B29" s="90">
        <f>'Détail par équipe'!C50</f>
        <v>0</v>
      </c>
      <c r="C29" s="90">
        <v>0</v>
      </c>
      <c r="D29" s="90">
        <v>0</v>
      </c>
      <c r="E29" s="90">
        <f>'Détail par équipe'!CC50+C29</f>
        <v>0</v>
      </c>
      <c r="F29" s="90">
        <f>'Détail par équipe'!CD50+D29</f>
        <v>0</v>
      </c>
      <c r="G29" s="91" t="e">
        <f>ROUNDDOWN(F29/E29,0)</f>
        <v>#DIV/0!</v>
      </c>
      <c r="H29" s="91" t="e">
        <f>ROUNDDOWN(IF(G29&gt;220,0,((220-G29)*0.7)),0)</f>
        <v>#DIV/0!</v>
      </c>
    </row>
    <row r="30" spans="1:8" hidden="1" x14ac:dyDescent="0.2">
      <c r="A30" s="90">
        <f>'Détail par équipe'!B160</f>
        <v>10</v>
      </c>
      <c r="B30" s="90">
        <f>'Détail par équipe'!C160</f>
        <v>0</v>
      </c>
      <c r="C30" s="90">
        <v>0</v>
      </c>
      <c r="D30" s="90">
        <v>0</v>
      </c>
      <c r="E30" s="90">
        <f>'Détail par équipe'!CC160+C30</f>
        <v>0</v>
      </c>
      <c r="F30" s="90">
        <f>'Détail par équipe'!CD160+D30</f>
        <v>0</v>
      </c>
      <c r="G30" s="91" t="e">
        <f>ROUNDDOWN(F30/E30,0)</f>
        <v>#DIV/0!</v>
      </c>
      <c r="H30" s="91" t="e">
        <f>ROUNDDOWN(IF(G30&gt;220,0,((220-G30)*0.7)),0)</f>
        <v>#DIV/0!</v>
      </c>
    </row>
    <row r="31" spans="1:8" x14ac:dyDescent="0.2">
      <c r="A31" s="90" t="str">
        <f>'Détail par équipe'!B19</f>
        <v>Bichon</v>
      </c>
      <c r="B31" s="90" t="str">
        <f>'Détail par équipe'!C19</f>
        <v>Thierry</v>
      </c>
      <c r="C31" s="90">
        <v>4</v>
      </c>
      <c r="D31" s="90">
        <v>738</v>
      </c>
      <c r="E31" s="90">
        <f>'Détail par équipe'!CC19+C31</f>
        <v>4</v>
      </c>
      <c r="F31" s="90">
        <f>'Détail par équipe'!CD19+D31</f>
        <v>738</v>
      </c>
      <c r="G31" s="91">
        <f>ROUNDDOWN(F31/E31,0)</f>
        <v>184</v>
      </c>
      <c r="H31" s="91">
        <f>ROUNDDOWN(IF(G31&gt;220,0,((220-G31)*0.7)),0)</f>
        <v>25</v>
      </c>
    </row>
    <row r="32" spans="1:8" x14ac:dyDescent="0.2">
      <c r="A32" s="92" t="str">
        <f>'Détail par équipe'!B58</f>
        <v>Bourgeois</v>
      </c>
      <c r="B32" s="92" t="str">
        <f>'Détail par équipe'!C58</f>
        <v>Anne</v>
      </c>
      <c r="C32" s="90">
        <v>40</v>
      </c>
      <c r="D32" s="90">
        <v>5945</v>
      </c>
      <c r="E32" s="90">
        <f>'Détail par équipe'!CC58+C32</f>
        <v>48</v>
      </c>
      <c r="F32" s="90">
        <f>'Détail par équipe'!CD58+D32</f>
        <v>7111</v>
      </c>
      <c r="G32" s="90">
        <f>ROUNDDOWN(F32/E32,0)</f>
        <v>148</v>
      </c>
      <c r="H32" s="90">
        <f>ROUNDDOWN(IF(G32&gt;220,0,((220-G32)*0.7)),0)</f>
        <v>50</v>
      </c>
    </row>
    <row r="33" spans="1:8" x14ac:dyDescent="0.2">
      <c r="A33" s="92" t="str">
        <f>'Détail par équipe'!B17</f>
        <v>Brunaud</v>
      </c>
      <c r="B33" s="92" t="str">
        <f>'Détail par équipe'!C17</f>
        <v>Bernard</v>
      </c>
      <c r="C33" s="90">
        <v>76</v>
      </c>
      <c r="D33" s="90">
        <v>14197</v>
      </c>
      <c r="E33" s="90">
        <f>'Détail par équipe'!CC17+C33</f>
        <v>84</v>
      </c>
      <c r="F33" s="90">
        <f>'Détail par équipe'!CD17+D33</f>
        <v>15758</v>
      </c>
      <c r="G33" s="90">
        <f>ROUNDDOWN(F33/E33,0)</f>
        <v>187</v>
      </c>
      <c r="H33" s="90">
        <f>ROUNDDOWN(IF(G33&gt;220,0,((220-G33)*0.7)),0)</f>
        <v>23</v>
      </c>
    </row>
    <row r="34" spans="1:8" x14ac:dyDescent="0.2">
      <c r="A34" s="90" t="str">
        <f>'Détail par équipe'!B153</f>
        <v>Charrier</v>
      </c>
      <c r="B34" s="90" t="str">
        <f>'Détail par équipe'!C153</f>
        <v>Hervé</v>
      </c>
      <c r="C34" s="90">
        <v>8</v>
      </c>
      <c r="D34" s="90">
        <v>1014</v>
      </c>
      <c r="E34" s="90">
        <f>'Détail par équipe'!CC153+C34</f>
        <v>8</v>
      </c>
      <c r="F34" s="90">
        <f>'Détail par équipe'!CD153+D34</f>
        <v>1014</v>
      </c>
      <c r="G34" s="91">
        <f>ROUNDDOWN(F34/E34,0)</f>
        <v>126</v>
      </c>
      <c r="H34" s="91">
        <f>ROUNDDOWN(IF(G34&gt;220,0,((220-G34)*0.7)),0)</f>
        <v>65</v>
      </c>
    </row>
    <row r="35" spans="1:8" x14ac:dyDescent="0.2">
      <c r="A35" s="90" t="str">
        <f>'Détail par équipe'!B99</f>
        <v>Coquillard</v>
      </c>
      <c r="B35" s="90" t="str">
        <f>'Détail par équipe'!C99</f>
        <v>Christophe</v>
      </c>
      <c r="C35" s="90">
        <v>32</v>
      </c>
      <c r="D35" s="90">
        <v>6054</v>
      </c>
      <c r="E35" s="90">
        <f>'Détail par équipe'!CC99+C35</f>
        <v>36</v>
      </c>
      <c r="F35" s="90">
        <f>'Détail par équipe'!CD99+D35</f>
        <v>6794</v>
      </c>
      <c r="G35" s="91">
        <f>ROUNDDOWN(F35/E35,0)</f>
        <v>188</v>
      </c>
      <c r="H35" s="91">
        <f>ROUNDDOWN(IF(G35&gt;220,0,((220-G35)*0.7)),0)</f>
        <v>22</v>
      </c>
    </row>
    <row r="36" spans="1:8" ht="13.5" customHeight="1" x14ac:dyDescent="0.2">
      <c r="A36" s="92" t="str">
        <f>'Détail par équipe'!B16</f>
        <v>Coural</v>
      </c>
      <c r="B36" s="92" t="str">
        <f>'Détail par équipe'!C16</f>
        <v>Serge</v>
      </c>
      <c r="C36" s="90">
        <v>4</v>
      </c>
      <c r="D36" s="90">
        <v>674</v>
      </c>
      <c r="E36" s="90">
        <f>'Détail par équipe'!CC16+C36</f>
        <v>8</v>
      </c>
      <c r="F36" s="90">
        <f>'Détail par équipe'!CD16+D36</f>
        <v>1310</v>
      </c>
      <c r="G36" s="90">
        <f>ROUNDDOWN(F36/E36,0)</f>
        <v>163</v>
      </c>
      <c r="H36" s="90">
        <f>ROUNDDOWN(IF(G36&gt;220,0,((220-G36)*0.7)),0)</f>
        <v>39</v>
      </c>
    </row>
    <row r="37" spans="1:8" ht="13.5" customHeight="1" x14ac:dyDescent="0.2">
      <c r="A37" s="90" t="str">
        <f>'Détail par équipe'!B62</f>
        <v>Dehorter</v>
      </c>
      <c r="B37" s="90" t="str">
        <f>'Détail par équipe'!C62</f>
        <v>Cécile</v>
      </c>
      <c r="C37" s="90">
        <v>12</v>
      </c>
      <c r="D37" s="90">
        <v>2016</v>
      </c>
      <c r="E37" s="90">
        <f>'Détail par équipe'!CC62+C37</f>
        <v>16</v>
      </c>
      <c r="F37" s="90">
        <f>'Détail par équipe'!CD62+D37</f>
        <v>2716</v>
      </c>
      <c r="G37" s="91">
        <f>ROUNDDOWN(F37/E37,0)</f>
        <v>169</v>
      </c>
      <c r="H37" s="91">
        <f>ROUNDDOWN(IF(G37&gt;220,0,((220-G37)*0.7)),0)</f>
        <v>35</v>
      </c>
    </row>
    <row r="38" spans="1:8" ht="13.5" customHeight="1" x14ac:dyDescent="0.2">
      <c r="A38" s="92" t="str">
        <f>'Détail par équipe'!B4</f>
        <v>Dehorter</v>
      </c>
      <c r="B38" s="92" t="str">
        <f>'Détail par équipe'!C4</f>
        <v>Pascal</v>
      </c>
      <c r="C38" s="90">
        <v>20</v>
      </c>
      <c r="D38" s="90">
        <v>3327</v>
      </c>
      <c r="E38" s="90">
        <f>'Détail par équipe'!CC4+C38</f>
        <v>20</v>
      </c>
      <c r="F38" s="90">
        <f>'Détail par équipe'!CD4+D38</f>
        <v>3327</v>
      </c>
      <c r="G38" s="90">
        <f>ROUNDDOWN(F38/E38,0)</f>
        <v>166</v>
      </c>
      <c r="H38" s="90">
        <f>ROUNDDOWN(IF(G38&gt;220,0,((220-G38)*0.7)),0)</f>
        <v>37</v>
      </c>
    </row>
    <row r="39" spans="1:8" ht="13.5" customHeight="1" x14ac:dyDescent="0.2">
      <c r="A39" s="92" t="str">
        <f>'Détail par équipe'!B43</f>
        <v>Gouyon</v>
      </c>
      <c r="B39" s="92" t="str">
        <f>'Détail par équipe'!C43</f>
        <v>Stéphane</v>
      </c>
      <c r="C39" s="90">
        <v>84</v>
      </c>
      <c r="D39" s="90">
        <v>14127</v>
      </c>
      <c r="E39" s="90">
        <f>'Détail par équipe'!CC43+C39</f>
        <v>92</v>
      </c>
      <c r="F39" s="90">
        <f>'Détail par équipe'!CD43+D39</f>
        <v>15502</v>
      </c>
      <c r="G39" s="90">
        <f>ROUNDDOWN(F39/E39,0)</f>
        <v>168</v>
      </c>
      <c r="H39" s="90">
        <f>ROUNDDOWN(IF(G39&gt;220,0,((220-G39)*0.7)),0)</f>
        <v>36</v>
      </c>
    </row>
    <row r="40" spans="1:8" ht="13.5" customHeight="1" x14ac:dyDescent="0.2">
      <c r="A40" s="90" t="str">
        <f>'Détail par équipe'!B112</f>
        <v>Grand</v>
      </c>
      <c r="B40" s="90" t="str">
        <f>'Détail par équipe'!C112</f>
        <v>Olivier</v>
      </c>
      <c r="C40" s="90">
        <v>48</v>
      </c>
      <c r="D40" s="90">
        <v>8538</v>
      </c>
      <c r="E40" s="90">
        <f>'Détail par équipe'!CC112+C40</f>
        <v>60</v>
      </c>
      <c r="F40" s="90">
        <f>'Détail par équipe'!CD112+D40</f>
        <v>10569</v>
      </c>
      <c r="G40" s="91">
        <f>ROUNDDOWN(F40/E40,0)</f>
        <v>176</v>
      </c>
      <c r="H40" s="91">
        <f>ROUNDDOWN(IF(G40&gt;220,0,((220-G40)*0.7)),0)</f>
        <v>30</v>
      </c>
    </row>
    <row r="41" spans="1:8" ht="13.5" customHeight="1" x14ac:dyDescent="0.2">
      <c r="A41" s="92" t="str">
        <f>'Détail par équipe'!B29</f>
        <v>Grosjean</v>
      </c>
      <c r="B41" s="92" t="str">
        <f>'Détail par équipe'!C29</f>
        <v>Louis</v>
      </c>
      <c r="C41" s="90">
        <v>44</v>
      </c>
      <c r="D41" s="90">
        <v>6519</v>
      </c>
      <c r="E41" s="90">
        <f>'Détail par équipe'!CC29+C41</f>
        <v>52</v>
      </c>
      <c r="F41" s="90">
        <f>'Détail par équipe'!CD29+D41</f>
        <v>7778</v>
      </c>
      <c r="G41" s="90">
        <f>ROUNDDOWN(F41/E41,0)</f>
        <v>149</v>
      </c>
      <c r="H41" s="90">
        <f>ROUNDDOWN(IF(G41&gt;220,0,((220-G41)*0.7)),0)</f>
        <v>49</v>
      </c>
    </row>
    <row r="42" spans="1:8" ht="13.5" customHeight="1" x14ac:dyDescent="0.2">
      <c r="A42" s="90" t="str">
        <f>'Détail par équipe'!B139</f>
        <v>Guesdon</v>
      </c>
      <c r="B42" s="90" t="str">
        <f>'Détail par équipe'!C139</f>
        <v>Eric</v>
      </c>
      <c r="C42" s="90">
        <v>16</v>
      </c>
      <c r="D42" s="90">
        <v>2777</v>
      </c>
      <c r="E42" s="90">
        <f>'Détail par équipe'!CC139+C42</f>
        <v>20</v>
      </c>
      <c r="F42" s="90">
        <f>'Détail par équipe'!CD139+D42</f>
        <v>3554</v>
      </c>
      <c r="G42" s="91">
        <f>ROUNDDOWN(F42/E42,0)</f>
        <v>177</v>
      </c>
      <c r="H42" s="91">
        <f>ROUNDDOWN(IF(G42&gt;220,0,((220-G42)*0.7)),0)</f>
        <v>30</v>
      </c>
    </row>
    <row r="43" spans="1:8" ht="13.5" customHeight="1" x14ac:dyDescent="0.2">
      <c r="A43" s="90" t="str">
        <f>'Détail par équipe'!B18</f>
        <v>Janot</v>
      </c>
      <c r="B43" s="90" t="str">
        <f>'Détail par équipe'!C18</f>
        <v>Didier</v>
      </c>
      <c r="C43" s="90">
        <v>16</v>
      </c>
      <c r="D43" s="90">
        <v>2694</v>
      </c>
      <c r="E43" s="90">
        <f>'Détail par équipe'!CC18+C43</f>
        <v>20</v>
      </c>
      <c r="F43" s="90">
        <f>'Détail par équipe'!CD18+D43</f>
        <v>3233</v>
      </c>
      <c r="G43" s="91">
        <f>ROUNDDOWN(F43/E43,0)</f>
        <v>161</v>
      </c>
      <c r="H43" s="91">
        <f>ROUNDDOWN(IF(G43&gt;220,0,((220-G43)*0.7)),0)</f>
        <v>41</v>
      </c>
    </row>
    <row r="44" spans="1:8" ht="13.5" customHeight="1" x14ac:dyDescent="0.2">
      <c r="A44" s="90" t="str">
        <f>'Détail par équipe'!B127</f>
        <v>Joachim</v>
      </c>
      <c r="B44" s="90" t="str">
        <f>'Détail par équipe'!C127</f>
        <v>Didier</v>
      </c>
      <c r="C44" s="90">
        <v>8</v>
      </c>
      <c r="D44" s="90">
        <v>1383</v>
      </c>
      <c r="E44" s="90">
        <f>'Détail par équipe'!CC127+C44</f>
        <v>12</v>
      </c>
      <c r="F44" s="90">
        <f>'Détail par équipe'!CD127+D44</f>
        <v>2020</v>
      </c>
      <c r="G44" s="91">
        <f>ROUNDDOWN(F44/E44,0)</f>
        <v>168</v>
      </c>
      <c r="H44" s="91">
        <f>ROUNDDOWN(IF(G44&gt;220,0,((220-G44)*0.7)),0)</f>
        <v>36</v>
      </c>
    </row>
    <row r="45" spans="1:8" ht="13.5" customHeight="1" x14ac:dyDescent="0.2">
      <c r="A45" s="90" t="str">
        <f>'Détail par équipe'!B156</f>
        <v>Jugie</v>
      </c>
      <c r="B45" s="90" t="str">
        <f>'Détail par équipe'!C156</f>
        <v>Jean-Jugie</v>
      </c>
      <c r="C45" s="90">
        <v>4</v>
      </c>
      <c r="D45" s="90">
        <v>715</v>
      </c>
      <c r="E45" s="90">
        <f>'Détail par équipe'!CC156+C45</f>
        <v>4</v>
      </c>
      <c r="F45" s="90">
        <f>'Détail par équipe'!CD156+D45</f>
        <v>715</v>
      </c>
      <c r="G45" s="91">
        <f>ROUNDDOWN(F45/E45,0)</f>
        <v>178</v>
      </c>
      <c r="H45" s="91">
        <f>ROUNDDOWN(IF(G45&gt;220,0,((220-G45)*0.7)),0)</f>
        <v>29</v>
      </c>
    </row>
    <row r="46" spans="1:8" ht="13.5" customHeight="1" x14ac:dyDescent="0.2">
      <c r="A46" s="92" t="str">
        <f>'Détail par équipe'!B136</f>
        <v>Lafournière</v>
      </c>
      <c r="B46" s="92" t="str">
        <f>'Détail par équipe'!C136</f>
        <v>Michel</v>
      </c>
      <c r="C46" s="90">
        <v>80</v>
      </c>
      <c r="D46" s="90">
        <v>14129</v>
      </c>
      <c r="E46" s="90">
        <f>'Détail par équipe'!CC136+C46</f>
        <v>84</v>
      </c>
      <c r="F46" s="90">
        <f>'Détail par équipe'!CD136+D46</f>
        <v>14756</v>
      </c>
      <c r="G46" s="90">
        <f>ROUNDDOWN(F46/E46,0)</f>
        <v>175</v>
      </c>
      <c r="H46" s="90">
        <f>ROUNDDOWN(IF(G46&gt;220,0,((220-G46)*0.7)),0)</f>
        <v>31</v>
      </c>
    </row>
    <row r="47" spans="1:8" ht="13.5" customHeight="1" x14ac:dyDescent="0.2">
      <c r="A47" s="92" t="str">
        <f>'Détail par équipe'!B72</f>
        <v>Lavergne</v>
      </c>
      <c r="B47" s="92" t="str">
        <f>'Détail par équipe'!C72</f>
        <v>Thierry</v>
      </c>
      <c r="C47" s="90">
        <v>40</v>
      </c>
      <c r="D47" s="90">
        <v>7521</v>
      </c>
      <c r="E47" s="90">
        <f>'Détail par équipe'!CC72+C47</f>
        <v>52</v>
      </c>
      <c r="F47" s="90">
        <f>'Détail par équipe'!CD72+D47</f>
        <v>9700</v>
      </c>
      <c r="G47" s="90">
        <f>ROUNDDOWN(F47/E47,0)</f>
        <v>186</v>
      </c>
      <c r="H47" s="90">
        <f>ROUNDDOWN(IF(G47&gt;220,0,((220-G47)*0.7)),0)</f>
        <v>23</v>
      </c>
    </row>
    <row r="48" spans="1:8" ht="13.5" customHeight="1" x14ac:dyDescent="0.2">
      <c r="A48" s="92" t="str">
        <f>'Détail par équipe'!B98</f>
        <v>Le Coquen</v>
      </c>
      <c r="B48" s="92" t="str">
        <f>'Détail par équipe'!C98</f>
        <v>Fabrice</v>
      </c>
      <c r="C48" s="90">
        <v>84</v>
      </c>
      <c r="D48" s="90">
        <v>16088</v>
      </c>
      <c r="E48" s="90">
        <f>'Détail par équipe'!CC98+C48</f>
        <v>96</v>
      </c>
      <c r="F48" s="90">
        <f>'Détail par équipe'!CD98+D48</f>
        <v>18114</v>
      </c>
      <c r="G48" s="90">
        <f>ROUNDDOWN(F48/E48,0)</f>
        <v>188</v>
      </c>
      <c r="H48" s="90">
        <f>ROUNDDOWN(IF(G48&gt;220,0,((220-G48)*0.7)),0)</f>
        <v>22</v>
      </c>
    </row>
    <row r="49" spans="1:8" ht="13.5" customHeight="1" x14ac:dyDescent="0.2">
      <c r="A49" s="92" t="str">
        <f>'Détail par équipe'!B30</f>
        <v>Lerouge</v>
      </c>
      <c r="B49" s="92" t="str">
        <f>'Détail par équipe'!C30</f>
        <v>Joël</v>
      </c>
      <c r="C49" s="90">
        <v>80</v>
      </c>
      <c r="D49" s="90">
        <v>12228</v>
      </c>
      <c r="E49" s="90">
        <f>'Détail par équipe'!CC30+C49</f>
        <v>92</v>
      </c>
      <c r="F49" s="90">
        <f>'Détail par équipe'!CD30+D49</f>
        <v>14106</v>
      </c>
      <c r="G49" s="90">
        <f>ROUNDDOWN(F49/E49,0)</f>
        <v>153</v>
      </c>
      <c r="H49" s="90">
        <f>ROUNDDOWN(IF(G49&gt;220,0,((220-G49)*0.7)),0)</f>
        <v>46</v>
      </c>
    </row>
    <row r="50" spans="1:8" ht="13.5" customHeight="1" x14ac:dyDescent="0.2">
      <c r="A50" s="90" t="str">
        <f>'Détail par équipe'!B100</f>
        <v>Leroy</v>
      </c>
      <c r="B50" s="90" t="str">
        <f>'Détail par équipe'!C100</f>
        <v>Thierry</v>
      </c>
      <c r="C50" s="90">
        <v>20</v>
      </c>
      <c r="D50" s="90">
        <v>3509</v>
      </c>
      <c r="E50" s="90">
        <f>'Détail par équipe'!CC100+C50</f>
        <v>28</v>
      </c>
      <c r="F50" s="90">
        <f>'Détail par équipe'!CD100+D50</f>
        <v>4939</v>
      </c>
      <c r="G50" s="91">
        <f>ROUNDDOWN(F50/E50,0)</f>
        <v>176</v>
      </c>
      <c r="H50" s="91">
        <f>ROUNDDOWN(IF(G50&gt;220,0,((220-G50)*0.7)),0)</f>
        <v>30</v>
      </c>
    </row>
    <row r="51" spans="1:8" ht="13.5" customHeight="1" x14ac:dyDescent="0.2">
      <c r="A51" s="90" t="str">
        <f>'Détail par équipe'!B86</f>
        <v>Loisel</v>
      </c>
      <c r="B51" s="90" t="str">
        <f>'Détail par équipe'!C86</f>
        <v>Corentin</v>
      </c>
      <c r="C51" s="90">
        <v>52</v>
      </c>
      <c r="D51" s="90">
        <v>9762</v>
      </c>
      <c r="E51" s="90">
        <f>'Détail par équipe'!CC86+C51</f>
        <v>56</v>
      </c>
      <c r="F51" s="90">
        <f>'Détail par équipe'!CD86+D51</f>
        <v>10526</v>
      </c>
      <c r="G51" s="91">
        <f>ROUNDDOWN(F51/E51,0)</f>
        <v>187</v>
      </c>
      <c r="H51" s="91">
        <f>ROUNDDOWN(IF(G51&gt;220,0,((220-G51)*0.7)),0)</f>
        <v>23</v>
      </c>
    </row>
    <row r="52" spans="1:8" ht="13.5" customHeight="1" x14ac:dyDescent="0.2">
      <c r="A52" s="90" t="str">
        <f>'Détail par équipe'!B128</f>
        <v>Loraux</v>
      </c>
      <c r="B52" s="90" t="str">
        <f>'Détail par équipe'!C128</f>
        <v>Claudie</v>
      </c>
      <c r="C52" s="90">
        <v>0</v>
      </c>
      <c r="D52" s="90">
        <v>0</v>
      </c>
      <c r="E52" s="90">
        <f>'Détail par équipe'!CC128</f>
        <v>4</v>
      </c>
      <c r="F52" s="90">
        <f>'Détail par équipe'!CD128</f>
        <v>574</v>
      </c>
      <c r="G52" s="91">
        <f>ROUNDDOWN(F52/E52,0)</f>
        <v>143</v>
      </c>
      <c r="H52" s="91">
        <f>ROUNDDOWN(IF(G52&gt;220,0,((220-G52)*0.7)),0)</f>
        <v>53</v>
      </c>
    </row>
    <row r="53" spans="1:8" ht="13.5" customHeight="1" x14ac:dyDescent="0.2">
      <c r="A53" s="92" t="str">
        <f>'Détail par équipe'!B149</f>
        <v>Loraux</v>
      </c>
      <c r="B53" s="92" t="str">
        <f>'Détail par équipe'!C149</f>
        <v>Pascal</v>
      </c>
      <c r="C53" s="90">
        <v>52</v>
      </c>
      <c r="D53" s="90">
        <v>8869</v>
      </c>
      <c r="E53" s="90">
        <f>'Détail par équipe'!CC149+C53</f>
        <v>60</v>
      </c>
      <c r="F53" s="90">
        <f>'Détail par équipe'!CD149+D53</f>
        <v>10145</v>
      </c>
      <c r="G53" s="90">
        <f>ROUNDDOWN(F53/E53,0)</f>
        <v>169</v>
      </c>
      <c r="H53" s="90">
        <f>ROUNDDOWN(IF(G53&gt;220,0,((220-G53)*0.7)),0)</f>
        <v>35</v>
      </c>
    </row>
    <row r="54" spans="1:8" ht="13.5" customHeight="1" x14ac:dyDescent="0.2">
      <c r="A54" s="90" t="str">
        <f>'Détail par équipe'!B44</f>
        <v>Maia</v>
      </c>
      <c r="B54" s="90" t="str">
        <f>'Détail par équipe'!C44</f>
        <v>Thimothée</v>
      </c>
      <c r="C54" s="90">
        <v>52</v>
      </c>
      <c r="D54" s="90">
        <v>9722</v>
      </c>
      <c r="E54" s="90">
        <f>'Détail par équipe'!CC44+C54</f>
        <v>60</v>
      </c>
      <c r="F54" s="90">
        <f>'Détail par équipe'!CD44+D54</f>
        <v>11173</v>
      </c>
      <c r="G54" s="91">
        <f>ROUNDDOWN(F54/E54,0)</f>
        <v>186</v>
      </c>
      <c r="H54" s="91">
        <f>ROUNDDOWN(IF(G54&gt;220,0,((220-G54)*0.7)),0)</f>
        <v>23</v>
      </c>
    </row>
    <row r="55" spans="1:8" ht="13.5" customHeight="1" x14ac:dyDescent="0.2">
      <c r="A55" s="90" t="str">
        <f>'Détail par équipe'!B126</f>
        <v>Malenfer</v>
      </c>
      <c r="B55" s="90" t="str">
        <f>'Détail par équipe'!C126</f>
        <v>Pascal</v>
      </c>
      <c r="C55" s="90">
        <v>16</v>
      </c>
      <c r="D55" s="90">
        <v>2836</v>
      </c>
      <c r="E55" s="90">
        <f>'Détail par équipe'!CC126+C55</f>
        <v>16</v>
      </c>
      <c r="F55" s="90">
        <f>'Détail par équipe'!CD126+D55</f>
        <v>2836</v>
      </c>
      <c r="G55" s="91">
        <f>ROUNDDOWN(F55/E55,0)</f>
        <v>177</v>
      </c>
      <c r="H55" s="91">
        <f>ROUNDDOWN(IF(G55&gt;220,0,((220-G55)*0.7)),0)</f>
        <v>30</v>
      </c>
    </row>
    <row r="56" spans="1:8" ht="13.5" hidden="1" customHeight="1" x14ac:dyDescent="0.2">
      <c r="A56" s="90" t="str">
        <f>'Détail par équipe'!B154</f>
        <v>Malenfer</v>
      </c>
      <c r="B56" s="90" t="str">
        <f>'Détail par équipe'!C154</f>
        <v>Pascal</v>
      </c>
      <c r="C56" s="90">
        <v>12</v>
      </c>
      <c r="D56" s="90">
        <v>2124</v>
      </c>
      <c r="E56" s="90">
        <f>'Détail par équipe'!CC154+C56</f>
        <v>24</v>
      </c>
      <c r="F56" s="90">
        <f>'Détail par équipe'!CD154+D56</f>
        <v>4139</v>
      </c>
      <c r="G56" s="91">
        <f>ROUNDDOWN(F56/E56,0)</f>
        <v>172</v>
      </c>
      <c r="H56" s="91">
        <f>ROUNDDOWN(IF(G56&gt;220,0,((220-G56)*0.7)),0)</f>
        <v>33</v>
      </c>
    </row>
    <row r="57" spans="1:8" ht="13.5" customHeight="1" x14ac:dyDescent="0.2">
      <c r="A57" s="92" t="str">
        <f>'Détail par équipe'!B152</f>
        <v>Marpaud</v>
      </c>
      <c r="B57" s="92" t="str">
        <f>'Détail par équipe'!C152</f>
        <v>Alain</v>
      </c>
      <c r="C57" s="90">
        <v>4</v>
      </c>
      <c r="D57" s="90">
        <v>660</v>
      </c>
      <c r="E57" s="90">
        <f>'Détail par équipe'!CC152+C57</f>
        <v>4</v>
      </c>
      <c r="F57" s="90">
        <f>'Détail par équipe'!CD152+D57</f>
        <v>660</v>
      </c>
      <c r="G57" s="90">
        <f>ROUNDDOWN(F57/E57,0)</f>
        <v>165</v>
      </c>
      <c r="H57" s="90">
        <f>ROUNDDOWN(IF(G57&gt;220,0,((220-G57)*0.7)),0)</f>
        <v>38</v>
      </c>
    </row>
    <row r="58" spans="1:8" ht="13.5" customHeight="1" x14ac:dyDescent="0.2">
      <c r="A58" s="92" t="str">
        <f>'Détail par équipe'!B124</f>
        <v>Mary</v>
      </c>
      <c r="B58" s="92" t="str">
        <f>'Détail par équipe'!C124</f>
        <v>Freddy</v>
      </c>
      <c r="C58" s="90">
        <v>72</v>
      </c>
      <c r="D58" s="90">
        <v>11645</v>
      </c>
      <c r="E58" s="90">
        <f>'Détail par équipe'!CC124+C58</f>
        <v>76</v>
      </c>
      <c r="F58" s="90">
        <f>'Détail par équipe'!CD124+D58</f>
        <v>12273</v>
      </c>
      <c r="G58" s="90">
        <f>ROUNDDOWN(F58/E58,0)</f>
        <v>161</v>
      </c>
      <c r="H58" s="90">
        <f>ROUNDDOWN(IF(G58&gt;220,0,((220-G58)*0.7)),0)</f>
        <v>41</v>
      </c>
    </row>
    <row r="59" spans="1:8" ht="13.5" customHeight="1" x14ac:dyDescent="0.2">
      <c r="A59" s="92" t="str">
        <f>'Détail par équipe'!B150</f>
        <v>Massif</v>
      </c>
      <c r="B59" s="92" t="str">
        <f>'Détail par équipe'!C150</f>
        <v>Jean-Massif</v>
      </c>
      <c r="C59" s="90">
        <v>36</v>
      </c>
      <c r="D59" s="90">
        <v>6186</v>
      </c>
      <c r="E59" s="90">
        <f>'Détail par équipe'!CC150</f>
        <v>12</v>
      </c>
      <c r="F59" s="90">
        <f>'Détail par équipe'!CD150</f>
        <v>2063</v>
      </c>
      <c r="G59" s="90">
        <f>ROUNDDOWN(F59/E59,0)</f>
        <v>171</v>
      </c>
      <c r="H59" s="90">
        <f>ROUNDDOWN(IF(G59&gt;220,0,((220-G59)*0.7)),0)</f>
        <v>34</v>
      </c>
    </row>
    <row r="60" spans="1:8" ht="13.5" customHeight="1" x14ac:dyDescent="0.2">
      <c r="A60" s="90" t="str">
        <f>'Détail par équipe'!B138</f>
        <v>Maurice</v>
      </c>
      <c r="B60" s="90" t="str">
        <f>'Détail par équipe'!C138</f>
        <v>Fred</v>
      </c>
      <c r="C60" s="90">
        <v>56</v>
      </c>
      <c r="D60" s="90">
        <v>9839</v>
      </c>
      <c r="E60" s="90">
        <f>'Détail par équipe'!CC138+C60</f>
        <v>64</v>
      </c>
      <c r="F60" s="90">
        <f>'Détail par équipe'!CD138+D60</f>
        <v>11158</v>
      </c>
      <c r="G60" s="91">
        <f>ROUNDDOWN(F60/E60,0)</f>
        <v>174</v>
      </c>
      <c r="H60" s="91">
        <f>ROUNDDOWN(IF(G60&gt;220,0,((220-G60)*0.7)),0)</f>
        <v>32</v>
      </c>
    </row>
    <row r="61" spans="1:8" ht="13.5" customHeight="1" x14ac:dyDescent="0.2">
      <c r="A61" s="92" t="str">
        <f>'Détail par équipe'!B42</f>
        <v>Maurice</v>
      </c>
      <c r="B61" s="92" t="str">
        <f>'Détail par équipe'!C42</f>
        <v xml:space="preserve">Lou </v>
      </c>
      <c r="C61" s="90">
        <v>36</v>
      </c>
      <c r="D61" s="90">
        <v>5229</v>
      </c>
      <c r="E61" s="90">
        <f>'Détail par équipe'!CC42+C61</f>
        <v>44</v>
      </c>
      <c r="F61" s="90">
        <f>'Détail par équipe'!CD42+D61</f>
        <v>6468</v>
      </c>
      <c r="G61" s="90">
        <f>ROUNDDOWN(F61/E61,0)</f>
        <v>147</v>
      </c>
      <c r="H61" s="90">
        <f>ROUNDDOWN(IF(G61&gt;220,0,((220-G61)*0.7)),0)</f>
        <v>51</v>
      </c>
    </row>
    <row r="62" spans="1:8" ht="13.5" customHeight="1" x14ac:dyDescent="0.2">
      <c r="A62" s="90" t="str">
        <f>'Détail par équipe'!B155</f>
        <v>Menou</v>
      </c>
      <c r="B62" s="90" t="str">
        <f>'Détail par équipe'!C155</f>
        <v>Christophe</v>
      </c>
      <c r="C62" s="90">
        <v>8</v>
      </c>
      <c r="D62" s="90">
        <v>1215</v>
      </c>
      <c r="E62" s="90">
        <f>'Détail par équipe'!CC155+C62</f>
        <v>8</v>
      </c>
      <c r="F62" s="90">
        <f>'Détail par équipe'!CD155+D62</f>
        <v>1215</v>
      </c>
      <c r="G62" s="91">
        <f>ROUNDDOWN(F62/E62,0)</f>
        <v>151</v>
      </c>
      <c r="H62" s="91">
        <f>ROUNDDOWN(IF(G62&gt;220,0,((220-G62)*0.7)),0)</f>
        <v>48</v>
      </c>
    </row>
    <row r="63" spans="1:8" ht="13.5" customHeight="1" x14ac:dyDescent="0.2">
      <c r="A63" s="90" t="str">
        <f>'Détail par équipe'!B125</f>
        <v>Mette</v>
      </c>
      <c r="B63" s="90" t="str">
        <f>'Détail par équipe'!C125</f>
        <v>Thomas</v>
      </c>
      <c r="C63" s="90">
        <v>12</v>
      </c>
      <c r="D63" s="90">
        <v>2041</v>
      </c>
      <c r="E63" s="90">
        <f>'Détail par équipe'!CC125+C63</f>
        <v>12</v>
      </c>
      <c r="F63" s="90">
        <f>'Détail par équipe'!CD125+D63</f>
        <v>2041</v>
      </c>
      <c r="G63" s="91">
        <f>ROUNDDOWN(F63/E63,0)</f>
        <v>170</v>
      </c>
      <c r="H63" s="91">
        <f>ROUNDDOWN(IF(G63&gt;220,0,((220-G63)*0.7)),0)</f>
        <v>35</v>
      </c>
    </row>
    <row r="64" spans="1:8" ht="13.5" customHeight="1" x14ac:dyDescent="0.2">
      <c r="A64" s="92" t="str">
        <f>'Détail par équipe'!B123</f>
        <v>Millich</v>
      </c>
      <c r="B64" s="92" t="str">
        <f>'Détail par équipe'!C123</f>
        <v>Oscar</v>
      </c>
      <c r="C64" s="90">
        <v>88</v>
      </c>
      <c r="D64" s="90">
        <v>14704</v>
      </c>
      <c r="E64" s="90">
        <f>'Détail par équipe'!CC123+C64</f>
        <v>100</v>
      </c>
      <c r="F64" s="90">
        <f>'Détail par équipe'!CD123+D64</f>
        <v>16525</v>
      </c>
      <c r="G64" s="90">
        <f>ROUNDDOWN(F64/E64,0)</f>
        <v>165</v>
      </c>
      <c r="H64" s="90">
        <f>ROUNDDOWN(IF(G64&gt;220,0,((220-G64)*0.7)),0)</f>
        <v>38</v>
      </c>
    </row>
    <row r="65" spans="1:8" ht="13.5" customHeight="1" x14ac:dyDescent="0.2">
      <c r="A65" s="90" t="str">
        <f>'Détail par équipe'!B20</f>
        <v>Millot</v>
      </c>
      <c r="B65" s="90" t="str">
        <f>'Détail par équipe'!C20</f>
        <v>Dominique</v>
      </c>
      <c r="C65" s="90">
        <v>44</v>
      </c>
      <c r="D65" s="90">
        <v>7698</v>
      </c>
      <c r="E65" s="90">
        <f>'Détail par équipe'!CC20</f>
        <v>8</v>
      </c>
      <c r="F65" s="90">
        <f>'Détail par équipe'!CD20</f>
        <v>1402</v>
      </c>
      <c r="G65" s="91">
        <f>ROUNDDOWN(F65/E65,0)</f>
        <v>175</v>
      </c>
      <c r="H65" s="91">
        <f>ROUNDDOWN(IF(G65&gt;220,0,((220-G65)*0.7)),0)</f>
        <v>31</v>
      </c>
    </row>
    <row r="66" spans="1:8" ht="13.5" customHeight="1" x14ac:dyDescent="0.2">
      <c r="A66" s="92" t="str">
        <f>'Détail par équipe'!B111</f>
        <v>Moricone</v>
      </c>
      <c r="B66" s="92" t="str">
        <f>'Détail par équipe'!C111</f>
        <v>David</v>
      </c>
      <c r="C66" s="90">
        <v>60</v>
      </c>
      <c r="D66" s="90">
        <v>12115</v>
      </c>
      <c r="E66" s="90">
        <f>'Détail par équipe'!CC111+C66</f>
        <v>68</v>
      </c>
      <c r="F66" s="90">
        <f>'Détail par équipe'!CD111+D66</f>
        <v>13677</v>
      </c>
      <c r="G66" s="90">
        <f>ROUNDDOWN(F66/E66,0)</f>
        <v>201</v>
      </c>
      <c r="H66" s="90">
        <f>ROUNDDOWN(IF(G66&gt;220,0,((220-G66)*0.7)),0)</f>
        <v>13</v>
      </c>
    </row>
    <row r="67" spans="1:8" ht="13.5" customHeight="1" x14ac:dyDescent="0.2">
      <c r="A67" s="92" t="str">
        <f>'Détail par équipe'!B71</f>
        <v>Mosmant</v>
      </c>
      <c r="B67" s="92" t="str">
        <f>'Détail par équipe'!C71</f>
        <v>Christian</v>
      </c>
      <c r="C67" s="90">
        <v>76</v>
      </c>
      <c r="D67" s="90">
        <v>15419</v>
      </c>
      <c r="E67" s="90">
        <f>'Détail par équipe'!CC71+C67</f>
        <v>88</v>
      </c>
      <c r="F67" s="90">
        <f>'Détail par équipe'!CD71+D67</f>
        <v>17852</v>
      </c>
      <c r="G67" s="90">
        <f>ROUNDDOWN(F67/E67,0)</f>
        <v>202</v>
      </c>
      <c r="H67" s="90">
        <f>ROUNDDOWN(IF(G67&gt;220,0,((220-G67)*0.7)),0)</f>
        <v>12</v>
      </c>
    </row>
    <row r="68" spans="1:8" ht="13.5" customHeight="1" x14ac:dyDescent="0.2">
      <c r="A68" s="92" t="str">
        <f>'Détail par équipe'!B3</f>
        <v>Nicolas</v>
      </c>
      <c r="B68" s="92" t="str">
        <f>'Détail par équipe'!C3</f>
        <v>Jacques</v>
      </c>
      <c r="C68" s="90">
        <v>72</v>
      </c>
      <c r="D68" s="90">
        <v>12668</v>
      </c>
      <c r="E68" s="90">
        <f>'Détail par équipe'!CC3+C68</f>
        <v>84</v>
      </c>
      <c r="F68" s="90">
        <f>'Détail par équipe'!CD3+D68</f>
        <v>14591</v>
      </c>
      <c r="G68" s="90">
        <f>ROUNDDOWN(F68/E68,0)</f>
        <v>173</v>
      </c>
      <c r="H68" s="90">
        <f>ROUNDDOWN(IF(G68&gt;220,0,((220-G68)*0.7)),0)</f>
        <v>32</v>
      </c>
    </row>
    <row r="69" spans="1:8" ht="13.5" customHeight="1" x14ac:dyDescent="0.2">
      <c r="A69" s="90" t="str">
        <f>'Détail par équipe'!B113</f>
        <v>Portat</v>
      </c>
      <c r="B69" s="90" t="str">
        <f>'Détail par équipe'!C113</f>
        <v>Sebastien</v>
      </c>
      <c r="C69" s="90">
        <v>24</v>
      </c>
      <c r="D69" s="90">
        <v>4462</v>
      </c>
      <c r="E69" s="90">
        <f>'Détail par équipe'!CC113</f>
        <v>8</v>
      </c>
      <c r="F69" s="90">
        <f>'Détail par équipe'!CD113</f>
        <v>1390</v>
      </c>
      <c r="G69" s="91">
        <f>ROUNDDOWN(F69/E69,0)</f>
        <v>173</v>
      </c>
      <c r="H69" s="91">
        <f>ROUNDDOWN(IF(G69&gt;220,0,((220-G69)*0.7)),0)</f>
        <v>32</v>
      </c>
    </row>
    <row r="70" spans="1:8" ht="13.5" customHeight="1" x14ac:dyDescent="0.2">
      <c r="A70" s="90" t="str">
        <f>'Détail par équipe'!B5</f>
        <v>Renard</v>
      </c>
      <c r="B70" s="90" t="str">
        <f>'Détail par équipe'!C5</f>
        <v>Patrick</v>
      </c>
      <c r="C70" s="90">
        <v>24</v>
      </c>
      <c r="D70" s="90">
        <v>4698</v>
      </c>
      <c r="E70" s="90">
        <f>'Détail par équipe'!CC5+C70</f>
        <v>24</v>
      </c>
      <c r="F70" s="90">
        <f>'Détail par équipe'!CD5+D70</f>
        <v>4698</v>
      </c>
      <c r="G70" s="91">
        <f>ROUNDDOWN(F70/E70,0)</f>
        <v>195</v>
      </c>
      <c r="H70" s="91">
        <f>ROUNDDOWN(IF(G70&gt;220,0,((220-G70)*0.7)),0)</f>
        <v>17</v>
      </c>
    </row>
    <row r="71" spans="1:8" ht="13.5" customHeight="1" x14ac:dyDescent="0.2">
      <c r="A71" s="90" t="str">
        <f>'Détail par équipe'!B60</f>
        <v xml:space="preserve">Renard </v>
      </c>
      <c r="B71" s="90" t="str">
        <f>'Détail par équipe'!C60</f>
        <v>Patricia</v>
      </c>
      <c r="C71" s="90">
        <v>36</v>
      </c>
      <c r="D71" s="90">
        <v>6222</v>
      </c>
      <c r="E71" s="90">
        <f>'Détail par équipe'!CC60+C71</f>
        <v>40</v>
      </c>
      <c r="F71" s="90">
        <f>'Détail par équipe'!CD60+D71</f>
        <v>6924</v>
      </c>
      <c r="G71" s="91">
        <f>ROUNDDOWN(F71/E71,0)</f>
        <v>173</v>
      </c>
      <c r="H71" s="91">
        <f>ROUNDDOWN(IF(G71&gt;220,0,((220-G71)*0.7)),0)</f>
        <v>32</v>
      </c>
    </row>
    <row r="72" spans="1:8" ht="13.5" customHeight="1" x14ac:dyDescent="0.2">
      <c r="A72" s="92" t="str">
        <f>'Détail par équipe'!B110</f>
        <v>Rollier</v>
      </c>
      <c r="B72" s="92" t="str">
        <f>'Détail par équipe'!C110</f>
        <v>Fred</v>
      </c>
      <c r="C72" s="90">
        <v>40</v>
      </c>
      <c r="D72" s="90">
        <v>7807</v>
      </c>
      <c r="E72" s="90">
        <f>'Détail par équipe'!CC110+C72</f>
        <v>44</v>
      </c>
      <c r="F72" s="90">
        <f>'Détail par équipe'!CD110+D72</f>
        <v>8594</v>
      </c>
      <c r="G72" s="90">
        <f>ROUNDDOWN(F72/E72,0)</f>
        <v>195</v>
      </c>
      <c r="H72" s="90">
        <f>ROUNDDOWN(IF(G72&gt;220,0,((220-G72)*0.7)),0)</f>
        <v>17</v>
      </c>
    </row>
    <row r="73" spans="1:8" ht="13.5" customHeight="1" x14ac:dyDescent="0.2">
      <c r="A73" s="90" t="str">
        <f>'Détail par équipe'!B6</f>
        <v>Roux</v>
      </c>
      <c r="B73" s="90" t="str">
        <f>'Détail par équipe'!C6</f>
        <v>Jacques</v>
      </c>
      <c r="C73" s="90">
        <v>60</v>
      </c>
      <c r="D73" s="90">
        <v>11254</v>
      </c>
      <c r="E73" s="90">
        <f>'Détail par équipe'!CC6+C73</f>
        <v>72</v>
      </c>
      <c r="F73" s="90">
        <f>'Détail par équipe'!CD6+D73</f>
        <v>13391</v>
      </c>
      <c r="G73" s="91">
        <f>ROUNDDOWN(F73/E73,0)</f>
        <v>185</v>
      </c>
      <c r="H73" s="91">
        <f>ROUNDDOWN(IF(G73&gt;220,0,((220-G73)*0.7)),0)</f>
        <v>24</v>
      </c>
    </row>
    <row r="74" spans="1:8" ht="13.5" customHeight="1" x14ac:dyDescent="0.2">
      <c r="A74" s="90" t="str">
        <f>'Détail par équipe'!B31</f>
        <v>Saincé</v>
      </c>
      <c r="B74" s="90" t="str">
        <f>'Détail par équipe'!C31</f>
        <v>Daniel</v>
      </c>
      <c r="C74" s="90">
        <v>52</v>
      </c>
      <c r="D74" s="90">
        <v>7578</v>
      </c>
      <c r="E74" s="90">
        <f>'Détail par équipe'!CC31+C74</f>
        <v>56</v>
      </c>
      <c r="F74" s="90">
        <f>'Détail par équipe'!CD31+D74</f>
        <v>8147</v>
      </c>
      <c r="G74" s="91">
        <f>ROUNDDOWN(F74/E74,0)</f>
        <v>145</v>
      </c>
      <c r="H74" s="91">
        <f>ROUNDDOWN(IF(G74&gt;220,0,((220-G74)*0.7)),0)</f>
        <v>52</v>
      </c>
    </row>
    <row r="75" spans="1:8" ht="13.5" customHeight="1" x14ac:dyDescent="0.2">
      <c r="A75" s="90" t="str">
        <f>'Détail par équipe'!B73</f>
        <v>Salzer</v>
      </c>
      <c r="B75" s="90" t="str">
        <f>'Détail par équipe'!C73</f>
        <v>Marc</v>
      </c>
      <c r="C75" s="90">
        <v>60</v>
      </c>
      <c r="D75" s="90">
        <v>11325</v>
      </c>
      <c r="E75" s="90">
        <f>'Détail par équipe'!CC73+C75</f>
        <v>60</v>
      </c>
      <c r="F75" s="90">
        <f>'Détail par équipe'!CD73+D75</f>
        <v>11325</v>
      </c>
      <c r="G75" s="91">
        <f>ROUNDDOWN(F75/E75,0)</f>
        <v>188</v>
      </c>
      <c r="H75" s="91">
        <f>ROUNDDOWN(IF(G75&gt;220,0,((220-G75)*0.7)),0)</f>
        <v>22</v>
      </c>
    </row>
    <row r="76" spans="1:8" ht="13.5" customHeight="1" x14ac:dyDescent="0.2">
      <c r="A76" s="92" t="str">
        <f>'Détail par équipe'!B59</f>
        <v>Sancho</v>
      </c>
      <c r="B76" s="92" t="str">
        <f>'Détail par équipe'!C59</f>
        <v>Fatima</v>
      </c>
      <c r="C76" s="90">
        <v>48</v>
      </c>
      <c r="D76" s="90">
        <v>8289</v>
      </c>
      <c r="E76" s="90">
        <f>'Détail par équipe'!CC59+C76</f>
        <v>48</v>
      </c>
      <c r="F76" s="90">
        <f>'Détail par équipe'!CD59+D76</f>
        <v>8289</v>
      </c>
      <c r="G76" s="90">
        <f>ROUNDDOWN(F76/E76,0)</f>
        <v>172</v>
      </c>
      <c r="H76" s="90">
        <f>ROUNDDOWN(IF(G76&gt;220,0,((220-G76)*0.7)),0)</f>
        <v>33</v>
      </c>
    </row>
    <row r="77" spans="1:8" ht="13.5" customHeight="1" x14ac:dyDescent="0.2">
      <c r="A77" s="92" t="str">
        <f>'Détail par équipe'!B84</f>
        <v>Subacchi</v>
      </c>
      <c r="B77" s="92" t="str">
        <f>'Détail par équipe'!C84</f>
        <v>Claudine</v>
      </c>
      <c r="C77" s="90">
        <v>72</v>
      </c>
      <c r="D77" s="90">
        <v>11841</v>
      </c>
      <c r="E77" s="90">
        <f>'Détail par équipe'!CC84+C77</f>
        <v>84</v>
      </c>
      <c r="F77" s="90">
        <f>'Détail par équipe'!CD84+D77</f>
        <v>13781</v>
      </c>
      <c r="G77" s="90">
        <f>ROUNDDOWN(F77/E77,0)</f>
        <v>164</v>
      </c>
      <c r="H77" s="90">
        <f>ROUNDDOWN(IF(G77&gt;220,0,((220-G77)*0.7)),0)</f>
        <v>39</v>
      </c>
    </row>
    <row r="78" spans="1:8" ht="13.5" customHeight="1" x14ac:dyDescent="0.2">
      <c r="A78" s="92" t="str">
        <f>'Détail par équipe'!B85</f>
        <v>Subacchi</v>
      </c>
      <c r="B78" s="92" t="str">
        <f>'Détail par équipe'!C85</f>
        <v>Michel</v>
      </c>
      <c r="C78" s="90">
        <v>52</v>
      </c>
      <c r="D78" s="90">
        <v>8444</v>
      </c>
      <c r="E78" s="90">
        <f>'Détail par équipe'!CC85+C78</f>
        <v>60</v>
      </c>
      <c r="F78" s="90">
        <f>'Détail par équipe'!CD85+D78</f>
        <v>9688</v>
      </c>
      <c r="G78" s="90">
        <f>ROUNDDOWN(F78/E78,0)</f>
        <v>161</v>
      </c>
      <c r="H78" s="90">
        <f>ROUNDDOWN(IF(G78&gt;220,0,((220-G78)*0.7)),0)</f>
        <v>41</v>
      </c>
    </row>
    <row r="79" spans="1:8" ht="13.5" customHeight="1" x14ac:dyDescent="0.2">
      <c r="A79" s="92" t="str">
        <f>'Détail par équipe'!B97</f>
        <v>Turban</v>
      </c>
      <c r="B79" s="92" t="str">
        <f>'Détail par équipe'!C97</f>
        <v>Patrick</v>
      </c>
      <c r="C79" s="90">
        <v>40</v>
      </c>
      <c r="D79" s="90">
        <v>5881</v>
      </c>
      <c r="E79" s="90">
        <f>'Détail par équipe'!CC97+C79</f>
        <v>40</v>
      </c>
      <c r="F79" s="90">
        <f>'Détail par équipe'!CD97+D79</f>
        <v>5881</v>
      </c>
      <c r="G79" s="90">
        <f>ROUNDDOWN(F79/E79,0)</f>
        <v>147</v>
      </c>
      <c r="H79" s="90">
        <f>ROUNDDOWN(IF(G79&gt;220,0,((220-G79)*0.7)),0)</f>
        <v>51</v>
      </c>
    </row>
    <row r="80" spans="1:8" ht="13.5" customHeight="1" x14ac:dyDescent="0.2">
      <c r="A80" s="90" t="str">
        <f>'Détail par équipe'!B61</f>
        <v>Vieren</v>
      </c>
      <c r="B80" s="90" t="str">
        <f>'Détail par équipe'!C61</f>
        <v>Evelyne</v>
      </c>
      <c r="C80" s="90">
        <v>40</v>
      </c>
      <c r="D80" s="90">
        <v>6593</v>
      </c>
      <c r="E80" s="90">
        <f>'Détail par équipe'!CC61+C80</f>
        <v>48</v>
      </c>
      <c r="F80" s="90">
        <f>'Détail par équipe'!CD61+D80</f>
        <v>8033</v>
      </c>
      <c r="G80" s="91">
        <f>ROUNDDOWN(F80/E80,0)</f>
        <v>167</v>
      </c>
      <c r="H80" s="91">
        <f>ROUNDDOWN(IF(G80&gt;220,0,((220-G80)*0.7)),0)</f>
        <v>37</v>
      </c>
    </row>
    <row r="81" spans="1:8" ht="12.75" customHeight="1" x14ac:dyDescent="0.2">
      <c r="A81" s="117" t="str">
        <f>'Détail par équipe'!B137</f>
        <v>Vo Dupuy</v>
      </c>
      <c r="B81" s="117" t="str">
        <f>'Détail par équipe'!C137</f>
        <v>Phusi</v>
      </c>
      <c r="C81" s="118">
        <v>20</v>
      </c>
      <c r="D81" s="118">
        <v>3665</v>
      </c>
      <c r="E81" s="118">
        <f>'Détail par équipe'!CC137+C81</f>
        <v>28</v>
      </c>
      <c r="F81" s="118">
        <f>'Détail par équipe'!CD137+D81</f>
        <v>5011</v>
      </c>
      <c r="G81" s="90">
        <f>ROUNDDOWN(F81/E81,0)</f>
        <v>178</v>
      </c>
      <c r="H81" s="90">
        <f>ROUNDDOWN(IF(G81&gt;220,0,((220-G81)*0.7)),0)</f>
        <v>29</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2025-02-05T11:19:24Z</cp:lastPrinted>
  <dcterms:created xsi:type="dcterms:W3CDTF">2022-09-19T13:34:44Z</dcterms:created>
  <dcterms:modified xsi:type="dcterms:W3CDTF">2025-04-28T15:14:50Z</dcterms:modified>
</cp:coreProperties>
</file>