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60DAEBF-ED1B-48DD-B528-0792EA3ECA34}" xr6:coauthVersionLast="47" xr6:coauthVersionMax="47" xr10:uidLastSave="{00000000-0000-0000-0000-000000000000}"/>
  <bookViews>
    <workbookView xWindow="7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BE149" i="3" l="1"/>
  <c r="F81" i="4"/>
  <c r="G81" i="4" s="1"/>
  <c r="H81" i="4" s="1"/>
  <c r="E81" i="4"/>
  <c r="B81" i="4"/>
  <c r="A81" i="4"/>
  <c r="BR151" i="3"/>
  <c r="BS151" i="3"/>
  <c r="BT151" i="3"/>
  <c r="BU151" i="3"/>
  <c r="BV151" i="3"/>
  <c r="BW151" i="3"/>
  <c r="BX151" i="3"/>
  <c r="BY151" i="3"/>
  <c r="BZ151" i="3"/>
  <c r="CA151" i="3"/>
  <c r="CB151" i="3"/>
  <c r="CC151" i="3"/>
  <c r="CE151" i="3" s="1"/>
  <c r="CD151" i="3"/>
  <c r="BQ151" i="3"/>
  <c r="AA151" i="3"/>
  <c r="U151" i="3"/>
  <c r="O151" i="3"/>
  <c r="I151" i="3"/>
  <c r="BK151" i="3"/>
  <c r="BE151" i="3"/>
  <c r="AY151" i="3"/>
  <c r="AS151" i="3"/>
  <c r="AM151" i="3"/>
  <c r="AG151" i="3"/>
  <c r="AM51" i="3"/>
  <c r="AM90" i="3"/>
  <c r="BE59" i="3"/>
  <c r="AS138" i="3"/>
  <c r="AG138" i="3"/>
  <c r="U84" i="3"/>
  <c r="A41" i="4"/>
  <c r="AS153" i="3"/>
  <c r="AM153" i="3"/>
  <c r="AG153" i="3"/>
  <c r="AA153" i="3"/>
  <c r="U153" i="3"/>
  <c r="O153" i="3"/>
  <c r="I153" i="3"/>
  <c r="O21" i="2"/>
  <c r="B60" i="4"/>
  <c r="A60" i="4"/>
  <c r="B49" i="4"/>
  <c r="A49" i="4"/>
  <c r="B57" i="4"/>
  <c r="A57" i="4"/>
  <c r="B71" i="4"/>
  <c r="A71" i="4"/>
  <c r="B35" i="4"/>
  <c r="A35" i="4"/>
  <c r="B77" i="4"/>
  <c r="A77" i="4"/>
  <c r="B47" i="4"/>
  <c r="A47" i="4"/>
  <c r="B50" i="4"/>
  <c r="A50" i="4"/>
  <c r="B80" i="4"/>
  <c r="A80" i="4"/>
  <c r="B41" i="4"/>
  <c r="B78" i="4"/>
  <c r="A78" i="4"/>
  <c r="B38" i="4"/>
  <c r="A38" i="4"/>
  <c r="B75" i="4"/>
  <c r="A75" i="4"/>
  <c r="B66" i="4"/>
  <c r="A66" i="4"/>
  <c r="B53" i="4"/>
  <c r="A53" i="4"/>
  <c r="B67" i="4"/>
  <c r="A67" i="4"/>
  <c r="B58" i="4"/>
  <c r="A58" i="4"/>
  <c r="B34" i="4"/>
  <c r="A34" i="4"/>
  <c r="B43" i="4"/>
  <c r="A43" i="4"/>
  <c r="B40" i="4"/>
  <c r="A40" i="4"/>
  <c r="B48" i="4"/>
  <c r="A48" i="4"/>
  <c r="B65" i="4"/>
  <c r="A65" i="4"/>
  <c r="B76" i="4"/>
  <c r="A76" i="4"/>
  <c r="B63" i="4"/>
  <c r="A63" i="4"/>
  <c r="B32" i="4"/>
  <c r="A32" i="4"/>
  <c r="B31" i="4"/>
  <c r="A31" i="4"/>
  <c r="B30" i="4"/>
  <c r="A30" i="4"/>
  <c r="B29" i="4"/>
  <c r="A29" i="4"/>
  <c r="B28" i="4"/>
  <c r="A28" i="4"/>
  <c r="B27" i="4"/>
  <c r="A27" i="4"/>
  <c r="B26" i="4"/>
  <c r="A26" i="4"/>
  <c r="B24" i="4"/>
  <c r="A24" i="4"/>
  <c r="B23" i="4"/>
  <c r="A23" i="4"/>
  <c r="B46" i="4"/>
  <c r="A46" i="4"/>
  <c r="B22" i="4"/>
  <c r="A22" i="4"/>
  <c r="B21" i="4"/>
  <c r="A21" i="4"/>
  <c r="B20" i="4"/>
  <c r="A20" i="4"/>
  <c r="B25" i="4"/>
  <c r="A25" i="4"/>
  <c r="B19" i="4"/>
  <c r="A19" i="4"/>
  <c r="B18" i="4"/>
  <c r="A18" i="4"/>
  <c r="B17" i="4"/>
  <c r="A17" i="4"/>
  <c r="B16" i="4"/>
  <c r="A16" i="4"/>
  <c r="B15" i="4"/>
  <c r="A15" i="4"/>
  <c r="B13" i="4"/>
  <c r="A13" i="4"/>
  <c r="B12" i="4"/>
  <c r="A12" i="4"/>
  <c r="B11" i="4"/>
  <c r="A11" i="4"/>
  <c r="B14" i="4"/>
  <c r="A14" i="4"/>
  <c r="B10" i="4"/>
  <c r="A10" i="4"/>
  <c r="B61" i="4"/>
  <c r="A61" i="4"/>
  <c r="B9" i="4"/>
  <c r="A9" i="4"/>
  <c r="B8" i="4"/>
  <c r="A8" i="4"/>
  <c r="B7" i="4"/>
  <c r="A7" i="4"/>
  <c r="B6" i="4"/>
  <c r="A6" i="4"/>
  <c r="B64" i="4"/>
  <c r="A64" i="4"/>
  <c r="B39" i="4"/>
  <c r="A39" i="4"/>
  <c r="B56" i="4"/>
  <c r="A56" i="4"/>
  <c r="B51" i="4"/>
  <c r="A51" i="4"/>
  <c r="B55" i="4"/>
  <c r="A55" i="4"/>
  <c r="B4" i="4"/>
  <c r="A4" i="4"/>
  <c r="B3" i="4"/>
  <c r="A3" i="4"/>
  <c r="B2" i="4"/>
  <c r="A2" i="4"/>
  <c r="B72" i="4"/>
  <c r="A72" i="4"/>
  <c r="B79" i="4"/>
  <c r="A79" i="4"/>
  <c r="B68" i="4"/>
  <c r="A68" i="4"/>
  <c r="B44" i="4"/>
  <c r="A44" i="4"/>
  <c r="B5" i="4"/>
  <c r="A5" i="4"/>
  <c r="B33" i="4"/>
  <c r="A33" i="4"/>
  <c r="B69" i="4"/>
  <c r="A69" i="4"/>
  <c r="B70" i="4"/>
  <c r="A70" i="4"/>
  <c r="B45" i="4"/>
  <c r="A45" i="4"/>
  <c r="B74" i="4"/>
  <c r="A74" i="4"/>
  <c r="B62" i="4"/>
  <c r="A62" i="4"/>
  <c r="B59" i="4"/>
  <c r="A59" i="4"/>
  <c r="B52" i="4"/>
  <c r="A52" i="4"/>
  <c r="B36" i="4"/>
  <c r="A36" i="4"/>
  <c r="B42" i="4"/>
  <c r="A42" i="4"/>
  <c r="B73" i="4"/>
  <c r="A73" i="4"/>
  <c r="B54" i="4"/>
  <c r="A54" i="4"/>
  <c r="B37" i="4"/>
  <c r="A37" i="4"/>
  <c r="BL163" i="3"/>
  <c r="BF163" i="3"/>
  <c r="AZ163" i="3"/>
  <c r="AT163" i="3"/>
  <c r="AN163" i="3"/>
  <c r="AH163" i="3"/>
  <c r="AB163" i="3"/>
  <c r="V163" i="3"/>
  <c r="P163" i="3"/>
  <c r="J163" i="3"/>
  <c r="D163" i="3"/>
  <c r="BP162" i="3"/>
  <c r="BO162" i="3"/>
  <c r="BN162" i="3"/>
  <c r="BM162" i="3"/>
  <c r="BJ162" i="3"/>
  <c r="BI162" i="3"/>
  <c r="BH162" i="3"/>
  <c r="BG162" i="3"/>
  <c r="BD162" i="3"/>
  <c r="BC162" i="3"/>
  <c r="BB162" i="3"/>
  <c r="BA162" i="3"/>
  <c r="AX162" i="3"/>
  <c r="AW162" i="3"/>
  <c r="AV162" i="3"/>
  <c r="AU162" i="3"/>
  <c r="AR162" i="3"/>
  <c r="AQ162" i="3"/>
  <c r="AP162" i="3"/>
  <c r="AO162" i="3"/>
  <c r="AL162" i="3"/>
  <c r="AK162" i="3"/>
  <c r="AJ162" i="3"/>
  <c r="AI162" i="3"/>
  <c r="AF162" i="3"/>
  <c r="AE162" i="3"/>
  <c r="AD162" i="3"/>
  <c r="AC162" i="3"/>
  <c r="Z162" i="3"/>
  <c r="Y162" i="3"/>
  <c r="X162" i="3"/>
  <c r="W162" i="3"/>
  <c r="T162" i="3"/>
  <c r="S162" i="3"/>
  <c r="R162" i="3"/>
  <c r="Q162" i="3"/>
  <c r="N162" i="3"/>
  <c r="M162" i="3"/>
  <c r="L162" i="3"/>
  <c r="L163" i="3" s="1"/>
  <c r="K162" i="3"/>
  <c r="H162" i="3"/>
  <c r="G162" i="3"/>
  <c r="F162" i="3"/>
  <c r="E162" i="3"/>
  <c r="BQ161" i="3"/>
  <c r="BK161" i="3"/>
  <c r="BE161" i="3"/>
  <c r="AY161" i="3"/>
  <c r="AS161" i="3"/>
  <c r="AM161" i="3"/>
  <c r="AG161" i="3"/>
  <c r="AA161" i="3"/>
  <c r="U161" i="3"/>
  <c r="O161" i="3"/>
  <c r="I161" i="3"/>
  <c r="BE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CB152" i="3"/>
  <c r="CA152" i="3"/>
  <c r="BZ152" i="3"/>
  <c r="BY152" i="3"/>
  <c r="BX152" i="3"/>
  <c r="BW152" i="3"/>
  <c r="BV152" i="3"/>
  <c r="BU152" i="3"/>
  <c r="BT152" i="3"/>
  <c r="BS152" i="3"/>
  <c r="BR152" i="3"/>
  <c r="BQ152" i="3"/>
  <c r="BK152" i="3"/>
  <c r="BE152" i="3"/>
  <c r="AY152" i="3"/>
  <c r="AS152" i="3"/>
  <c r="AM152" i="3"/>
  <c r="AG152" i="3"/>
  <c r="AA152" i="3"/>
  <c r="U152" i="3"/>
  <c r="O152" i="3"/>
  <c r="I152"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CD101" i="3" s="1"/>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8" i="2"/>
  <c r="C12" i="2"/>
  <c r="C13" i="2"/>
  <c r="C3" i="2"/>
  <c r="C11" i="2"/>
  <c r="C4" i="2"/>
  <c r="C9" i="2"/>
  <c r="C7" i="2"/>
  <c r="C2" i="2"/>
  <c r="C10" i="2"/>
  <c r="C6" i="2"/>
  <c r="C5" i="2"/>
  <c r="N1" i="2"/>
  <c r="M1" i="2"/>
  <c r="L1" i="2"/>
  <c r="K1" i="2"/>
  <c r="J1" i="2"/>
  <c r="I1" i="2"/>
  <c r="H1" i="2"/>
  <c r="G1" i="2"/>
  <c r="F1" i="2"/>
  <c r="E1" i="2"/>
  <c r="D1" i="2"/>
  <c r="CC101" i="3" l="1"/>
  <c r="E7" i="4" s="1"/>
  <c r="CC140" i="3"/>
  <c r="E9" i="4" s="1"/>
  <c r="CD88" i="3"/>
  <c r="CD126" i="3"/>
  <c r="F55" i="4" s="1"/>
  <c r="CD45" i="3"/>
  <c r="CD46" i="3"/>
  <c r="F12" i="4" s="1"/>
  <c r="CC46" i="3"/>
  <c r="E12" i="4" s="1"/>
  <c r="CC75" i="3"/>
  <c r="E6" i="4" s="1"/>
  <c r="CD99" i="3"/>
  <c r="CD87" i="3"/>
  <c r="F4" i="4" s="1"/>
  <c r="CC19" i="3"/>
  <c r="E33" i="4" s="1"/>
  <c r="CC32" i="3"/>
  <c r="E3" i="4" s="1"/>
  <c r="CC33" i="3"/>
  <c r="E10" i="4" s="1"/>
  <c r="CC126" i="3"/>
  <c r="E55" i="4" s="1"/>
  <c r="CC45" i="3"/>
  <c r="E2" i="4" s="1"/>
  <c r="CC99" i="3"/>
  <c r="E37" i="4" s="1"/>
  <c r="CD100" i="3"/>
  <c r="F51" i="4" s="1"/>
  <c r="CD139" i="3"/>
  <c r="F44" i="4" s="1"/>
  <c r="CC100" i="3"/>
  <c r="E51" i="4" s="1"/>
  <c r="F25" i="3"/>
  <c r="F92" i="3"/>
  <c r="CD154" i="3"/>
  <c r="F61" i="4" s="1"/>
  <c r="BP131" i="3"/>
  <c r="BD79" i="3"/>
  <c r="BD81" i="3" s="1"/>
  <c r="AY65" i="3"/>
  <c r="AV66" i="3"/>
  <c r="AW66" i="3"/>
  <c r="AW68" i="3" s="1"/>
  <c r="BH53" i="3"/>
  <c r="BP24" i="3"/>
  <c r="K163" i="3"/>
  <c r="H163" i="3"/>
  <c r="AK163" i="3"/>
  <c r="H164" i="3"/>
  <c r="G144" i="3"/>
  <c r="E144" i="3"/>
  <c r="AA117" i="3"/>
  <c r="H132" i="3"/>
  <c r="E105" i="3"/>
  <c r="F105" i="3"/>
  <c r="G105" i="3"/>
  <c r="AL93" i="3"/>
  <c r="E93" i="3"/>
  <c r="AF79" i="3"/>
  <c r="AG65" i="3"/>
  <c r="S66" i="3"/>
  <c r="G67" i="3"/>
  <c r="E53" i="3"/>
  <c r="H53" i="3"/>
  <c r="M38" i="3"/>
  <c r="H38" i="3"/>
  <c r="AC24" i="3"/>
  <c r="F24" i="3"/>
  <c r="E24" i="3"/>
  <c r="G25" i="3"/>
  <c r="BQ36" i="3"/>
  <c r="BP37" i="3"/>
  <c r="BN37" i="3"/>
  <c r="BN39" i="3" s="1"/>
  <c r="BO79" i="3"/>
  <c r="BM24" i="3"/>
  <c r="BQ23" i="3"/>
  <c r="BI118" i="3"/>
  <c r="BJ118" i="3"/>
  <c r="BH37" i="3"/>
  <c r="BB79" i="3"/>
  <c r="CC154" i="3"/>
  <c r="E61" i="4" s="1"/>
  <c r="CD61" i="3"/>
  <c r="F79" i="4" s="1"/>
  <c r="AY23" i="3"/>
  <c r="AX79" i="3"/>
  <c r="AU144" i="3"/>
  <c r="CC139" i="3"/>
  <c r="E44" i="4" s="1"/>
  <c r="AP144" i="3"/>
  <c r="AQ37" i="3"/>
  <c r="AQ39" i="3" s="1"/>
  <c r="AR105" i="3"/>
  <c r="CC61" i="3"/>
  <c r="E79" i="4" s="1"/>
  <c r="CD60" i="3"/>
  <c r="F70" i="4" s="1"/>
  <c r="AE24" i="3"/>
  <c r="AF25" i="3"/>
  <c r="AD79" i="3"/>
  <c r="AD81" i="3" s="1"/>
  <c r="AD105" i="3"/>
  <c r="Y11" i="3"/>
  <c r="Y80" i="3"/>
  <c r="Z79" i="3"/>
  <c r="Y92" i="3"/>
  <c r="T131" i="3"/>
  <c r="U36" i="3"/>
  <c r="CD138" i="3"/>
  <c r="F59" i="4" s="1"/>
  <c r="M163" i="3"/>
  <c r="CD153" i="3"/>
  <c r="F56" i="4" s="1"/>
  <c r="CC18" i="3"/>
  <c r="E45" i="4" s="1"/>
  <c r="G163" i="3"/>
  <c r="G165" i="3" s="1"/>
  <c r="E118" i="3"/>
  <c r="E66" i="3"/>
  <c r="F66" i="3"/>
  <c r="G66" i="3"/>
  <c r="E11" i="3"/>
  <c r="F12" i="3"/>
  <c r="F11" i="3"/>
  <c r="F13" i="3" s="1"/>
  <c r="G11" i="3"/>
  <c r="CC49" i="3"/>
  <c r="E29" i="4" s="1"/>
  <c r="AU53" i="3"/>
  <c r="CD49" i="3"/>
  <c r="CC47" i="3"/>
  <c r="E24" i="4" s="1"/>
  <c r="CD50" i="3"/>
  <c r="CD47" i="3"/>
  <c r="I52" i="3"/>
  <c r="CC50" i="3"/>
  <c r="E31" i="4" s="1"/>
  <c r="F53" i="3"/>
  <c r="CD48" i="3"/>
  <c r="F27" i="4" s="1"/>
  <c r="CD63" i="3"/>
  <c r="T66" i="3"/>
  <c r="BJ66" i="3"/>
  <c r="CD76" i="3"/>
  <c r="F18" i="4" s="1"/>
  <c r="CC76" i="3"/>
  <c r="E18" i="4" s="1"/>
  <c r="AR79" i="3"/>
  <c r="AR81" i="3" s="1"/>
  <c r="AO79" i="3"/>
  <c r="AP79" i="3"/>
  <c r="F94" i="3"/>
  <c r="H92" i="3"/>
  <c r="N106" i="3"/>
  <c r="AC105" i="3"/>
  <c r="BP118" i="3"/>
  <c r="BM118" i="3"/>
  <c r="BM120" i="3" s="1"/>
  <c r="F118" i="3"/>
  <c r="AP118" i="3"/>
  <c r="AD131" i="3"/>
  <c r="G131" i="3"/>
  <c r="M131" i="3"/>
  <c r="AK131" i="3"/>
  <c r="CD128" i="3"/>
  <c r="M144" i="3"/>
  <c r="AF144" i="3"/>
  <c r="BP144" i="3"/>
  <c r="CD141" i="3"/>
  <c r="F21" i="4" s="1"/>
  <c r="T163" i="3"/>
  <c r="T165" i="3" s="1"/>
  <c r="AR163" i="3"/>
  <c r="BP163" i="3"/>
  <c r="AD163" i="3"/>
  <c r="AD165" i="3" s="1"/>
  <c r="BB163" i="3"/>
  <c r="CD157" i="3"/>
  <c r="F28" i="4" s="1"/>
  <c r="CC157" i="3"/>
  <c r="E28" i="4" s="1"/>
  <c r="F163" i="3"/>
  <c r="CD156" i="3"/>
  <c r="F26" i="4" s="1"/>
  <c r="CD158" i="3"/>
  <c r="F30" i="4" s="1"/>
  <c r="CC158" i="3"/>
  <c r="E30" i="4" s="1"/>
  <c r="Y163" i="3"/>
  <c r="AW163" i="3"/>
  <c r="I36" i="3"/>
  <c r="I38" i="3" s="1"/>
  <c r="F37" i="3"/>
  <c r="G37" i="3"/>
  <c r="Y37" i="3"/>
  <c r="AK24" i="3"/>
  <c r="I10" i="3"/>
  <c r="CD8" i="3"/>
  <c r="CC8" i="3"/>
  <c r="E22" i="4" s="1"/>
  <c r="S11" i="3"/>
  <c r="G12" i="3"/>
  <c r="CD18" i="3"/>
  <c r="F45" i="4" s="1"/>
  <c r="CD20" i="3"/>
  <c r="F64" i="4" s="1"/>
  <c r="CD33" i="3"/>
  <c r="CE33" i="3" s="1"/>
  <c r="AV37" i="3"/>
  <c r="AO11" i="3"/>
  <c r="CC60" i="3"/>
  <c r="E70" i="4" s="1"/>
  <c r="CC88" i="3"/>
  <c r="E13" i="4" s="1"/>
  <c r="BJ92" i="3"/>
  <c r="AS104" i="3"/>
  <c r="CD114" i="3"/>
  <c r="F14" i="4" s="1"/>
  <c r="BK117" i="3"/>
  <c r="BQ143" i="3"/>
  <c r="CC138" i="3"/>
  <c r="E59" i="4" s="1"/>
  <c r="CC153" i="3"/>
  <c r="E56" i="4" s="1"/>
  <c r="F131" i="3"/>
  <c r="F133" i="3" s="1"/>
  <c r="Q144" i="3"/>
  <c r="AC144" i="3"/>
  <c r="E145" i="3"/>
  <c r="O130" i="3"/>
  <c r="AM130" i="3"/>
  <c r="H144" i="3"/>
  <c r="H146" i="3" s="1"/>
  <c r="H131" i="3"/>
  <c r="AE144" i="3"/>
  <c r="CD86" i="3"/>
  <c r="F52" i="4" s="1"/>
  <c r="BR91" i="3"/>
  <c r="AE105" i="3"/>
  <c r="AE107" i="3" s="1"/>
  <c r="G119" i="3"/>
  <c r="I91" i="3"/>
  <c r="I104" i="3"/>
  <c r="AG104" i="3"/>
  <c r="AG106" i="3" s="1"/>
  <c r="CE100" i="3"/>
  <c r="T118" i="3"/>
  <c r="CD74" i="3"/>
  <c r="F5" i="4" s="1"/>
  <c r="G5" i="4" s="1"/>
  <c r="H5" i="4" s="1"/>
  <c r="AJ79" i="3"/>
  <c r="K53" i="3"/>
  <c r="AI53" i="3"/>
  <c r="AL79" i="3"/>
  <c r="H11" i="3"/>
  <c r="I23" i="3"/>
  <c r="H24" i="3"/>
  <c r="AL24" i="3"/>
  <c r="F54" i="3"/>
  <c r="CC63" i="3"/>
  <c r="E17" i="4" s="1"/>
  <c r="BN66" i="3"/>
  <c r="BO66" i="3"/>
  <c r="BM67" i="3"/>
  <c r="BM66" i="3"/>
  <c r="BP66" i="3"/>
  <c r="BP68" i="3" s="1"/>
  <c r="BN67" i="3"/>
  <c r="CD21" i="3"/>
  <c r="CE21" i="3" s="1"/>
  <c r="CC21" i="3"/>
  <c r="E15" i="4" s="1"/>
  <c r="BM25" i="3"/>
  <c r="BN24" i="3"/>
  <c r="BN26" i="3" s="1"/>
  <c r="BN25" i="3"/>
  <c r="BO24" i="3"/>
  <c r="BP25" i="3"/>
  <c r="BP26" i="3"/>
  <c r="BP11" i="3"/>
  <c r="CB10" i="3"/>
  <c r="BQ10" i="3"/>
  <c r="BN11" i="3"/>
  <c r="BN13" i="3" s="1"/>
  <c r="CB162" i="3"/>
  <c r="BM163" i="3"/>
  <c r="BN163"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6" i="4" s="1"/>
  <c r="BN38" i="3"/>
  <c r="BM37" i="3"/>
  <c r="BO37" i="3"/>
  <c r="CB91" i="3"/>
  <c r="BO93" i="3"/>
  <c r="BM92" i="3"/>
  <c r="BM94" i="3" s="1"/>
  <c r="BN92" i="3"/>
  <c r="BP54" i="3"/>
  <c r="BQ52" i="3"/>
  <c r="CB52" i="3"/>
  <c r="BP53" i="3"/>
  <c r="BN53" i="3"/>
  <c r="BO53" i="3"/>
  <c r="BM54" i="3"/>
  <c r="BP106" i="3"/>
  <c r="BO105" i="3"/>
  <c r="BN105" i="3"/>
  <c r="BP105" i="3"/>
  <c r="CB104" i="3"/>
  <c r="BQ104" i="3"/>
  <c r="BK78" i="3"/>
  <c r="BK164" i="3" s="1"/>
  <c r="BJ79" i="3"/>
  <c r="BH79" i="3"/>
  <c r="BJ80" i="3"/>
  <c r="BI79" i="3"/>
  <c r="BI81" i="3" s="1"/>
  <c r="BG80" i="3"/>
  <c r="BI80" i="3"/>
  <c r="BI164" i="3"/>
  <c r="BI163" i="3"/>
  <c r="BJ163" i="3"/>
  <c r="BJ165" i="3" s="1"/>
  <c r="BG163" i="3"/>
  <c r="BH163" i="3"/>
  <c r="BH144" i="3"/>
  <c r="BK143" i="3"/>
  <c r="BK145" i="3" s="1"/>
  <c r="BI144" i="3"/>
  <c r="BJ145" i="3"/>
  <c r="BH92" i="3"/>
  <c r="BH94" i="3" s="1"/>
  <c r="BJ93" i="3"/>
  <c r="BI92" i="3"/>
  <c r="BG93" i="3"/>
  <c r="BI93" i="3"/>
  <c r="CD89" i="3"/>
  <c r="F23" i="4" s="1"/>
  <c r="CA23" i="3"/>
  <c r="BJ24" i="3"/>
  <c r="BJ26" i="3" s="1"/>
  <c r="BG24" i="3"/>
  <c r="BH25" i="3"/>
  <c r="BH24" i="3"/>
  <c r="BH26" i="3" s="1"/>
  <c r="BG25" i="3"/>
  <c r="BK10" i="3"/>
  <c r="BH11" i="3"/>
  <c r="BH55" i="3" s="1"/>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B94" i="3" s="1"/>
  <c r="BD118" i="3"/>
  <c r="CC112" i="3"/>
  <c r="E42" i="4" s="1"/>
  <c r="BZ117" i="3"/>
  <c r="CD112" i="3"/>
  <c r="F42" i="4" s="1"/>
  <c r="BB118" i="3"/>
  <c r="BC118" i="3"/>
  <c r="BE52" i="3"/>
  <c r="BE119" i="3" s="1"/>
  <c r="BC54" i="3"/>
  <c r="BD53" i="3"/>
  <c r="BD120" i="3" s="1"/>
  <c r="BA53" i="3"/>
  <c r="BB53" i="3"/>
  <c r="BB54" i="3"/>
  <c r="BE65" i="3"/>
  <c r="BE67" i="3" s="1"/>
  <c r="BD67" i="3"/>
  <c r="BD66" i="3"/>
  <c r="BB66" i="3"/>
  <c r="BA66" i="3"/>
  <c r="BC66" i="3"/>
  <c r="BC67" i="3"/>
  <c r="BE36" i="3"/>
  <c r="BB37" i="3"/>
  <c r="BD38" i="3"/>
  <c r="BC37" i="3"/>
  <c r="BC163" i="3"/>
  <c r="BE162" i="3"/>
  <c r="BD163" i="3"/>
  <c r="BC144" i="3"/>
  <c r="BD144" i="3"/>
  <c r="BA144" i="3"/>
  <c r="BE10" i="3"/>
  <c r="BC11" i="3"/>
  <c r="BB12" i="3"/>
  <c r="BZ10" i="3"/>
  <c r="BD11" i="3"/>
  <c r="BD13" i="3" s="1"/>
  <c r="BA11" i="3"/>
  <c r="BA12" i="3"/>
  <c r="BE78" i="3"/>
  <c r="CD7" i="3"/>
  <c r="F11" i="4" s="1"/>
  <c r="CC7" i="3"/>
  <c r="E11" i="4" s="1"/>
  <c r="AV11" i="3"/>
  <c r="AW11" i="3"/>
  <c r="AX12" i="3"/>
  <c r="AY10" i="3"/>
  <c r="AV12" i="3"/>
  <c r="AX11" i="3"/>
  <c r="AU11" i="3"/>
  <c r="AV105" i="3"/>
  <c r="AW106" i="3"/>
  <c r="AW105" i="3"/>
  <c r="AW107" i="3" s="1"/>
  <c r="AU105" i="3"/>
  <c r="AV106" i="3"/>
  <c r="BY36" i="3"/>
  <c r="AW37" i="3"/>
  <c r="AU37" i="3"/>
  <c r="AX37" i="3"/>
  <c r="AU38" i="3"/>
  <c r="AV38" i="3"/>
  <c r="AV24" i="3"/>
  <c r="AX25" i="3"/>
  <c r="BY23" i="3"/>
  <c r="AX24" i="3"/>
  <c r="AX26" i="3" s="1"/>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AV120" i="3" s="1"/>
  <c r="CD155" i="3"/>
  <c r="F46" i="4" s="1"/>
  <c r="AX163" i="3"/>
  <c r="AV163" i="3"/>
  <c r="AU163" i="3"/>
  <c r="AU67" i="3"/>
  <c r="AX66" i="3"/>
  <c r="AW131" i="3"/>
  <c r="AW133" i="3" s="1"/>
  <c r="BY130" i="3"/>
  <c r="AX131" i="3"/>
  <c r="AV131" i="3"/>
  <c r="AV133" i="3" s="1"/>
  <c r="AU131" i="3"/>
  <c r="AU132" i="3"/>
  <c r="AS143" i="3"/>
  <c r="AQ144" i="3"/>
  <c r="AR144" i="3"/>
  <c r="AQ145" i="3"/>
  <c r="BX143" i="3"/>
  <c r="AO144" i="3"/>
  <c r="AS36" i="3"/>
  <c r="AO37" i="3"/>
  <c r="BX36" i="3"/>
  <c r="AR37" i="3"/>
  <c r="AP38" i="3"/>
  <c r="AP37" i="3"/>
  <c r="AP39" i="3" s="1"/>
  <c r="AQ80" i="3"/>
  <c r="AQ79" i="3"/>
  <c r="BX78" i="3"/>
  <c r="AP80" i="3"/>
  <c r="AQ105" i="3"/>
  <c r="AQ107" i="3" s="1"/>
  <c r="AP105" i="3"/>
  <c r="AR106" i="3"/>
  <c r="AQ118" i="3"/>
  <c r="AQ120" i="3" s="1"/>
  <c r="AR118" i="3"/>
  <c r="AO118" i="3"/>
  <c r="AO119" i="3"/>
  <c r="AS10" i="3"/>
  <c r="AP11" i="3"/>
  <c r="AR12" i="3"/>
  <c r="AR11" i="3"/>
  <c r="AS130" i="3"/>
  <c r="AO131" i="3"/>
  <c r="AQ131" i="3"/>
  <c r="AP131" i="3"/>
  <c r="AR131" i="3"/>
  <c r="AP132" i="3"/>
  <c r="AP24" i="3"/>
  <c r="AP26" i="3" s="1"/>
  <c r="AO24" i="3"/>
  <c r="AS23" i="3"/>
  <c r="AS132" i="3" s="1"/>
  <c r="AQ24" i="3"/>
  <c r="AQ26" i="3" s="1"/>
  <c r="AO25" i="3"/>
  <c r="AR24" i="3"/>
  <c r="AP25" i="3"/>
  <c r="AR25" i="3"/>
  <c r="AO163" i="3"/>
  <c r="AP163" i="3"/>
  <c r="AP165" i="3" s="1"/>
  <c r="AP164" i="3"/>
  <c r="AQ163" i="3"/>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5" i="4" s="1"/>
  <c r="AM117" i="3"/>
  <c r="AK118" i="3"/>
  <c r="AJ92" i="3"/>
  <c r="AJ94" i="3" s="1"/>
  <c r="AI93" i="3"/>
  <c r="AK92" i="3"/>
  <c r="AL92" i="3"/>
  <c r="AK93" i="3"/>
  <c r="AI54" i="3"/>
  <c r="AJ53" i="3"/>
  <c r="AK53" i="3"/>
  <c r="AI24" i="3"/>
  <c r="AK25" i="3"/>
  <c r="AJ24" i="3"/>
  <c r="AI25" i="3"/>
  <c r="AK164" i="3"/>
  <c r="AI163" i="3"/>
  <c r="AL163" i="3"/>
  <c r="AJ163" i="3"/>
  <c r="AM104" i="3"/>
  <c r="AJ105" i="3"/>
  <c r="AI106" i="3"/>
  <c r="AL106" i="3"/>
  <c r="AI105" i="3"/>
  <c r="AK105" i="3"/>
  <c r="AK39" i="3" s="1"/>
  <c r="AL38" i="3"/>
  <c r="BW36" i="3"/>
  <c r="AK37" i="3"/>
  <c r="AJ37" i="3"/>
  <c r="AJ39" i="3" s="1"/>
  <c r="AK38" i="3"/>
  <c r="AL37" i="3"/>
  <c r="AI37" i="3"/>
  <c r="AM10" i="3"/>
  <c r="AJ11" i="3"/>
  <c r="CC6" i="3"/>
  <c r="E72" i="4" s="1"/>
  <c r="AK11" i="3"/>
  <c r="AK13" i="3" s="1"/>
  <c r="AL12" i="3"/>
  <c r="AL11" i="3"/>
  <c r="AK144" i="3"/>
  <c r="AM143" i="3"/>
  <c r="AM145" i="3" s="1"/>
  <c r="AJ144" i="3"/>
  <c r="AJ146" i="3" s="1"/>
  <c r="AL145" i="3"/>
  <c r="AJ131" i="3"/>
  <c r="AL131" i="3"/>
  <c r="AI131" i="3"/>
  <c r="AK132" i="3"/>
  <c r="CD73" i="3"/>
  <c r="F74" i="4" s="1"/>
  <c r="AI80" i="3"/>
  <c r="AK80" i="3"/>
  <c r="AI79" i="3"/>
  <c r="AK79" i="3"/>
  <c r="AL80" i="3"/>
  <c r="AM78" i="3"/>
  <c r="AC53" i="3"/>
  <c r="AC55" i="3" s="1"/>
  <c r="AG52" i="3"/>
  <c r="AF53" i="3"/>
  <c r="AE54" i="3"/>
  <c r="AD53" i="3"/>
  <c r="AD26" i="3" s="1"/>
  <c r="AD54" i="3"/>
  <c r="AG23" i="3"/>
  <c r="AG25" i="3" s="1"/>
  <c r="AD24" i="3"/>
  <c r="AD25" i="3"/>
  <c r="AF24" i="3"/>
  <c r="AF26" i="3" s="1"/>
  <c r="AE25" i="3"/>
  <c r="AC26" i="3"/>
  <c r="AE163" i="3"/>
  <c r="AG162" i="3"/>
  <c r="AF163" i="3"/>
  <c r="AF164" i="3"/>
  <c r="AF132" i="3"/>
  <c r="AG130" i="3"/>
  <c r="AG132" i="3" s="1"/>
  <c r="AE131" i="3"/>
  <c r="AF131" i="3"/>
  <c r="AF133" i="3" s="1"/>
  <c r="CD34" i="3"/>
  <c r="F16"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5" i="4" s="1"/>
  <c r="CD102" i="3"/>
  <c r="F19" i="4" s="1"/>
  <c r="CC102" i="3"/>
  <c r="E19" i="4" s="1"/>
  <c r="AD106" i="3"/>
  <c r="BU36" i="3"/>
  <c r="X38" i="3"/>
  <c r="X37" i="3"/>
  <c r="Z37" i="3"/>
  <c r="W38" i="3"/>
  <c r="CD31" i="3"/>
  <c r="F73" i="4" s="1"/>
  <c r="W37" i="3"/>
  <c r="AA10" i="3"/>
  <c r="CD6" i="3"/>
  <c r="F72" i="4" s="1"/>
  <c r="Y12" i="3"/>
  <c r="CC3" i="3"/>
  <c r="E67"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164" i="3"/>
  <c r="BU162" i="3"/>
  <c r="Z163" i="3"/>
  <c r="W164" i="3"/>
  <c r="X163" i="3"/>
  <c r="W163" i="3"/>
  <c r="X92" i="3"/>
  <c r="Z92" i="3"/>
  <c r="W92" i="3"/>
  <c r="W93" i="3"/>
  <c r="X93" i="3"/>
  <c r="Y93" i="3"/>
  <c r="CC86" i="3"/>
  <c r="E52" i="4" s="1"/>
  <c r="S93" i="3"/>
  <c r="Q92" i="3"/>
  <c r="S92" i="3"/>
  <c r="BT91" i="3"/>
  <c r="R92" i="3"/>
  <c r="T92" i="3"/>
  <c r="CC73" i="3"/>
  <c r="E74" i="4" s="1"/>
  <c r="CD71" i="3"/>
  <c r="F66" i="4" s="1"/>
  <c r="CD16" i="3"/>
  <c r="F38" i="4" s="1"/>
  <c r="BT23" i="3"/>
  <c r="U23" i="3"/>
  <c r="S24" i="3"/>
  <c r="T24" i="3"/>
  <c r="Q25" i="3"/>
  <c r="R25" i="3"/>
  <c r="R24" i="3"/>
  <c r="T25" i="3"/>
  <c r="BT104" i="3"/>
  <c r="U104" i="3"/>
  <c r="S105" i="3"/>
  <c r="T105" i="3"/>
  <c r="R105" i="3"/>
  <c r="T106" i="3"/>
  <c r="CD150" i="3"/>
  <c r="F58" i="4" s="1"/>
  <c r="R164" i="3"/>
  <c r="Q163" i="3"/>
  <c r="R163" i="3"/>
  <c r="S163" i="3"/>
  <c r="S68" i="3" s="1"/>
  <c r="Q67" i="3"/>
  <c r="CC58" i="3"/>
  <c r="E34" i="4" s="1"/>
  <c r="R67" i="3"/>
  <c r="Q66" i="3"/>
  <c r="Q165" i="3" s="1"/>
  <c r="R66" i="3"/>
  <c r="T53" i="3"/>
  <c r="R53" i="3"/>
  <c r="BT52" i="3"/>
  <c r="Q54" i="3"/>
  <c r="T54" i="3"/>
  <c r="S53" i="3"/>
  <c r="CC136" i="3"/>
  <c r="E47" i="4" s="1"/>
  <c r="S144" i="3"/>
  <c r="T144" i="3"/>
  <c r="T55" i="3" s="1"/>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S39" i="3" s="1"/>
  <c r="T37" i="3"/>
  <c r="Q119" i="3"/>
  <c r="R118" i="3"/>
  <c r="CD111" i="3"/>
  <c r="F65" i="4" s="1"/>
  <c r="S118" i="3"/>
  <c r="Q118" i="3"/>
  <c r="CC113" i="3"/>
  <c r="E68" i="4" s="1"/>
  <c r="O104" i="3"/>
  <c r="CC98" i="3"/>
  <c r="E49" i="4" s="1"/>
  <c r="K105" i="3"/>
  <c r="M105" i="3"/>
  <c r="CD97" i="3"/>
  <c r="F78" i="4" s="1"/>
  <c r="CC97" i="3"/>
  <c r="E78" i="4" s="1"/>
  <c r="K106" i="3"/>
  <c r="BS130" i="3"/>
  <c r="K131" i="3"/>
  <c r="M132" i="3"/>
  <c r="N131" i="3"/>
  <c r="L131" i="3"/>
  <c r="L133" i="3" s="1"/>
  <c r="N92" i="3"/>
  <c r="CC84" i="3"/>
  <c r="E76" i="4" s="1"/>
  <c r="M93" i="3"/>
  <c r="N93" i="3"/>
  <c r="M92" i="3"/>
  <c r="L92" i="3"/>
  <c r="O10" i="3"/>
  <c r="CC4" i="3"/>
  <c r="E40" i="4" s="1"/>
  <c r="CD4" i="3"/>
  <c r="F40" i="4" s="1"/>
  <c r="L118" i="3"/>
  <c r="CC137" i="3"/>
  <c r="E80" i="4" s="1"/>
  <c r="L144" i="3"/>
  <c r="N145" i="3"/>
  <c r="CC111" i="3"/>
  <c r="E65" i="4" s="1"/>
  <c r="O117" i="3"/>
  <c r="CC30" i="3"/>
  <c r="E50" i="4" s="1"/>
  <c r="L37" i="3"/>
  <c r="L39" i="3" s="1"/>
  <c r="M37" i="3"/>
  <c r="CC29" i="3"/>
  <c r="E43" i="4" s="1"/>
  <c r="N37" i="3"/>
  <c r="N38" i="3"/>
  <c r="K37" i="3"/>
  <c r="CC150" i="3"/>
  <c r="E58" i="4" s="1"/>
  <c r="N163" i="3"/>
  <c r="BS162" i="3"/>
  <c r="CC149" i="3"/>
  <c r="E53" i="4" s="1"/>
  <c r="M164" i="3"/>
  <c r="CC17" i="3"/>
  <c r="E35" i="4" s="1"/>
  <c r="BS23" i="3"/>
  <c r="N80" i="3"/>
  <c r="CC16" i="3"/>
  <c r="E38" i="4" s="1"/>
  <c r="L24" i="3"/>
  <c r="K24" i="3"/>
  <c r="M24" i="3"/>
  <c r="N24" i="3"/>
  <c r="L25" i="3"/>
  <c r="M25" i="3"/>
  <c r="BS78" i="3"/>
  <c r="CC71" i="3"/>
  <c r="E66" i="4" s="1"/>
  <c r="O78" i="3"/>
  <c r="N79" i="3"/>
  <c r="L79" i="3"/>
  <c r="K80" i="3"/>
  <c r="M79" i="3"/>
  <c r="M80" i="3"/>
  <c r="CD59" i="3"/>
  <c r="F75" i="4" s="1"/>
  <c r="N66" i="3"/>
  <c r="CC43" i="3"/>
  <c r="E41" i="4" s="1"/>
  <c r="L53" i="3"/>
  <c r="CD42" i="3"/>
  <c r="F60" i="4" s="1"/>
  <c r="CC42" i="3"/>
  <c r="E60" i="4" s="1"/>
  <c r="M53" i="3"/>
  <c r="K54" i="3"/>
  <c r="F22" i="4"/>
  <c r="R12" i="3"/>
  <c r="BI12" i="3"/>
  <c r="S12" i="3"/>
  <c r="BR36" i="3"/>
  <c r="E37" i="3"/>
  <c r="BC53" i="3"/>
  <c r="BZ52" i="3"/>
  <c r="CD58" i="3"/>
  <c r="I65" i="3"/>
  <c r="I67" i="3" s="1"/>
  <c r="BY65" i="3"/>
  <c r="AU66" i="3"/>
  <c r="AU68" i="3" s="1"/>
  <c r="K11" i="3"/>
  <c r="BS10" i="3"/>
  <c r="BR10" i="3"/>
  <c r="BX10" i="3"/>
  <c r="L11" i="3"/>
  <c r="Q11" i="3"/>
  <c r="W12" i="3"/>
  <c r="AF12" i="3"/>
  <c r="BB11" i="3"/>
  <c r="BB81" i="3" s="1"/>
  <c r="BM11" i="3"/>
  <c r="BM165" i="3" s="1"/>
  <c r="N12" i="3"/>
  <c r="T12" i="3"/>
  <c r="Z12" i="3"/>
  <c r="BG12" i="3"/>
  <c r="BM12" i="3"/>
  <c r="CD17" i="3"/>
  <c r="BU23" i="3"/>
  <c r="BZ23" i="3"/>
  <c r="G24" i="3"/>
  <c r="Q24" i="3"/>
  <c r="X25" i="3"/>
  <c r="AV25" i="3"/>
  <c r="BI24" i="3"/>
  <c r="Z25" i="3"/>
  <c r="AA36" i="3"/>
  <c r="AY36" i="3"/>
  <c r="BV36" i="3"/>
  <c r="AC37" i="3"/>
  <c r="O52" i="3"/>
  <c r="AM52" i="3"/>
  <c r="BK52" i="3"/>
  <c r="CE46" i="3"/>
  <c r="F29" i="4"/>
  <c r="CE49" i="3"/>
  <c r="Q53" i="3"/>
  <c r="Q55" i="3" s="1"/>
  <c r="G80" i="3"/>
  <c r="F80" i="3"/>
  <c r="H79" i="3"/>
  <c r="H80" i="3"/>
  <c r="G79" i="3"/>
  <c r="AV79" i="3"/>
  <c r="AI11" i="3"/>
  <c r="BW10" i="3"/>
  <c r="M12" i="3"/>
  <c r="BN12" i="3"/>
  <c r="L12" i="3"/>
  <c r="BP13" i="3"/>
  <c r="CC20" i="3"/>
  <c r="E64" i="4" s="1"/>
  <c r="X24" i="3"/>
  <c r="X26" i="3" s="1"/>
  <c r="CB23" i="3"/>
  <c r="BV23" i="3"/>
  <c r="AU24" i="3"/>
  <c r="H25" i="3"/>
  <c r="AU25" i="3"/>
  <c r="CD29" i="3"/>
  <c r="CD30" i="3"/>
  <c r="BZ36" i="3"/>
  <c r="BA37" i="3"/>
  <c r="F2" i="4"/>
  <c r="G2" i="4" s="1"/>
  <c r="H2" i="4" s="1"/>
  <c r="F24" i="4"/>
  <c r="G53" i="3"/>
  <c r="G54" i="3"/>
  <c r="BR52" i="3"/>
  <c r="M66" i="3"/>
  <c r="BS65" i="3"/>
  <c r="Y67" i="3"/>
  <c r="Y68" i="3"/>
  <c r="X67" i="3"/>
  <c r="W67" i="3"/>
  <c r="Z66" i="3"/>
  <c r="W66" i="3"/>
  <c r="Z67" i="3"/>
  <c r="T79" i="3"/>
  <c r="BT78" i="3"/>
  <c r="Q80" i="3"/>
  <c r="T80" i="3"/>
  <c r="R80" i="3"/>
  <c r="S79" i="3"/>
  <c r="S81" i="3" s="1"/>
  <c r="E80" i="3"/>
  <c r="AP93" i="3"/>
  <c r="AO93" i="3"/>
  <c r="AR93" i="3"/>
  <c r="AQ93" i="3"/>
  <c r="AR92" i="3"/>
  <c r="CC31" i="3"/>
  <c r="E73" i="4" s="1"/>
  <c r="F10" i="4"/>
  <c r="G10" i="4" s="1"/>
  <c r="H10" i="4" s="1"/>
  <c r="F31" i="4"/>
  <c r="U52" i="3"/>
  <c r="U54" i="3" s="1"/>
  <c r="F17" i="4"/>
  <c r="AE11" i="3"/>
  <c r="AE13" i="3" s="1"/>
  <c r="BO11" i="3"/>
  <c r="BO13" i="3" s="1"/>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O23" i="3"/>
  <c r="AM23" i="3"/>
  <c r="BK23" i="3"/>
  <c r="CD19" i="3"/>
  <c r="F33"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T39" i="3"/>
  <c r="N53" i="3"/>
  <c r="AL53" i="3"/>
  <c r="BJ53" i="3"/>
  <c r="L54" i="3"/>
  <c r="Z54" i="3"/>
  <c r="AJ54" i="3"/>
  <c r="AX54" i="3"/>
  <c r="BH54" i="3"/>
  <c r="O65" i="3"/>
  <c r="AM65" i="3"/>
  <c r="AM67" i="3" s="1"/>
  <c r="BK65" i="3"/>
  <c r="K67" i="3"/>
  <c r="N67" i="3"/>
  <c r="L66" i="3"/>
  <c r="BG67" i="3"/>
  <c r="BJ67" i="3"/>
  <c r="BH66" i="3"/>
  <c r="Q79" i="3"/>
  <c r="BV78" i="3"/>
  <c r="AC79" i="3"/>
  <c r="AC81" i="3" s="1"/>
  <c r="AF93" i="3"/>
  <c r="AE92" i="3"/>
  <c r="AE93" i="3"/>
  <c r="AD93" i="3"/>
  <c r="AC93" i="3"/>
  <c r="AF92" i="3"/>
  <c r="F7" i="4"/>
  <c r="G7" i="4" s="1"/>
  <c r="H7"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F13"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39" i="4" s="1"/>
  <c r="BT65" i="3"/>
  <c r="X66" i="3"/>
  <c r="CB65" i="3"/>
  <c r="AI67" i="3"/>
  <c r="AL67" i="3"/>
  <c r="AJ66" i="3"/>
  <c r="AJ68" i="3" s="1"/>
  <c r="M67" i="3"/>
  <c r="BI67" i="3"/>
  <c r="AA78" i="3"/>
  <c r="AA80" i="3" s="1"/>
  <c r="AY78" i="3"/>
  <c r="AY80" i="3" s="1"/>
  <c r="CD72" i="3"/>
  <c r="CC72" i="3"/>
  <c r="E48"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37" i="4"/>
  <c r="BM105" i="3"/>
  <c r="CD110" i="3"/>
  <c r="I117" i="3"/>
  <c r="AG117" i="3"/>
  <c r="BE117" i="3"/>
  <c r="BU117" i="3"/>
  <c r="W118" i="3"/>
  <c r="F20" i="4"/>
  <c r="E67" i="3"/>
  <c r="S67" i="3"/>
  <c r="AC67" i="3"/>
  <c r="AQ67" i="3"/>
  <c r="BA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3" i="4" s="1"/>
  <c r="AD92" i="3"/>
  <c r="AD94" i="3" s="1"/>
  <c r="AO92" i="3"/>
  <c r="BZ91" i="3"/>
  <c r="BG92" i="3"/>
  <c r="CA91" i="3"/>
  <c r="H93" i="3"/>
  <c r="G92" i="3"/>
  <c r="G94" i="3" s="1"/>
  <c r="G93" i="3"/>
  <c r="F93" i="3"/>
  <c r="R93" i="3"/>
  <c r="Q93" i="3"/>
  <c r="T93" i="3"/>
  <c r="CD98" i="3"/>
  <c r="Q105" i="3"/>
  <c r="U117" i="3"/>
  <c r="U119" i="3" s="1"/>
  <c r="AS117" i="3"/>
  <c r="BQ117" i="3"/>
  <c r="CC114" i="3"/>
  <c r="E14" i="4" s="1"/>
  <c r="M118" i="3"/>
  <c r="N118" i="3"/>
  <c r="Z118" i="3"/>
  <c r="AI119" i="3"/>
  <c r="AL119" i="3"/>
  <c r="AK119" i="3"/>
  <c r="AJ119" i="3"/>
  <c r="AI118" i="3"/>
  <c r="AW119" i="3"/>
  <c r="AV119" i="3"/>
  <c r="AU119" i="3"/>
  <c r="AX11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8"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3" i="4" s="1"/>
  <c r="CD127" i="3"/>
  <c r="BR130" i="3"/>
  <c r="E131" i="3"/>
  <c r="I130" i="3"/>
  <c r="BW130" i="3"/>
  <c r="I143" i="3"/>
  <c r="AG143" i="3"/>
  <c r="BE143" i="3"/>
  <c r="F144" i="3"/>
  <c r="F146" i="3" s="1"/>
  <c r="BR143" i="3"/>
  <c r="AI144" i="3"/>
  <c r="BW143" i="3"/>
  <c r="H105" i="3"/>
  <c r="AF105" i="3"/>
  <c r="BD105" i="3"/>
  <c r="E106" i="3"/>
  <c r="S106" i="3"/>
  <c r="AC106" i="3"/>
  <c r="AQ106" i="3"/>
  <c r="BA106" i="3"/>
  <c r="BO106" i="3"/>
  <c r="BB119" i="3"/>
  <c r="BA119" i="3"/>
  <c r="BD119" i="3"/>
  <c r="BC119" i="3"/>
  <c r="CD123" i="3"/>
  <c r="CC128" i="3"/>
  <c r="E20" i="4" s="1"/>
  <c r="BU130" i="3"/>
  <c r="BV130" i="3"/>
  <c r="AC131" i="3"/>
  <c r="CC141" i="3"/>
  <c r="E21"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2" i="3"/>
  <c r="CD149" i="3"/>
  <c r="AY162" i="3"/>
  <c r="CE158"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BG145" i="3"/>
  <c r="CC156" i="3"/>
  <c r="BR162" i="3"/>
  <c r="E163" i="3"/>
  <c r="I162" i="3"/>
  <c r="BW162" i="3"/>
  <c r="BO119" i="3"/>
  <c r="F132" i="3"/>
  <c r="K132" i="3"/>
  <c r="T132" i="3"/>
  <c r="Y132" i="3"/>
  <c r="AD132" i="3"/>
  <c r="AI132" i="3"/>
  <c r="AR132" i="3"/>
  <c r="AW132" i="3"/>
  <c r="BB132" i="3"/>
  <c r="BG132" i="3"/>
  <c r="BP132" i="3"/>
  <c r="BM133" i="3"/>
  <c r="N144" i="3"/>
  <c r="AL144" i="3"/>
  <c r="BJ144" i="3"/>
  <c r="L145" i="3"/>
  <c r="Z145" i="3"/>
  <c r="AJ145" i="3"/>
  <c r="AX145" i="3"/>
  <c r="BH145" i="3"/>
  <c r="O162" i="3"/>
  <c r="AM162" i="3"/>
  <c r="BK162" i="3"/>
  <c r="BK80" i="3" s="1"/>
  <c r="CC152" i="3"/>
  <c r="E36" i="4" s="1"/>
  <c r="CC159" i="3"/>
  <c r="E32" i="4" s="1"/>
  <c r="BV162" i="3"/>
  <c r="AC163" i="3"/>
  <c r="CA162" i="3"/>
  <c r="BO163" i="3"/>
  <c r="BP119" i="3"/>
  <c r="G132" i="3"/>
  <c r="L132" i="3"/>
  <c r="Q132" i="3"/>
  <c r="U132" i="3"/>
  <c r="Z132" i="3"/>
  <c r="AE132" i="3"/>
  <c r="AJ132" i="3"/>
  <c r="AO132" i="3"/>
  <c r="AX132" i="3"/>
  <c r="BC132" i="3"/>
  <c r="BH132" i="3"/>
  <c r="BM132" i="3"/>
  <c r="M145" i="3"/>
  <c r="W145" i="3"/>
  <c r="AK145" i="3"/>
  <c r="AU145" i="3"/>
  <c r="BI145" i="3"/>
  <c r="U162" i="3"/>
  <c r="AS162" i="3"/>
  <c r="BQ162" i="3"/>
  <c r="CD152" i="3"/>
  <c r="CC155" i="3"/>
  <c r="CD159" i="3"/>
  <c r="BY162" i="3"/>
  <c r="BZ162" i="3"/>
  <c r="BA163" i="3"/>
  <c r="BA107" i="3" s="1"/>
  <c r="BT162" i="3"/>
  <c r="BX162" i="3"/>
  <c r="AR164" i="3"/>
  <c r="AQ164" i="3"/>
  <c r="BB164" i="3"/>
  <c r="BA164" i="3"/>
  <c r="BP164" i="3"/>
  <c r="BO164" i="3"/>
  <c r="E164" i="3"/>
  <c r="N164" i="3"/>
  <c r="S164" i="3"/>
  <c r="X164" i="3"/>
  <c r="AC164" i="3"/>
  <c r="AL164" i="3"/>
  <c r="BC164" i="3"/>
  <c r="BM164" i="3"/>
  <c r="AK165" i="3"/>
  <c r="F164" i="3"/>
  <c r="K164" i="3"/>
  <c r="T164" i="3"/>
  <c r="AD164" i="3"/>
  <c r="AI164" i="3"/>
  <c r="AU164" i="3"/>
  <c r="BD164" i="3"/>
  <c r="BN164" i="3"/>
  <c r="AW164" i="3"/>
  <c r="AV164" i="3"/>
  <c r="BG164" i="3"/>
  <c r="BJ164" i="3"/>
  <c r="G164" i="3"/>
  <c r="L164" i="3"/>
  <c r="Q164" i="3"/>
  <c r="Z164" i="3"/>
  <c r="AE164" i="3"/>
  <c r="AJ164" i="3"/>
  <c r="AO164" i="3"/>
  <c r="AX164" i="3"/>
  <c r="BH164" i="3"/>
  <c r="BA120" i="3" l="1"/>
  <c r="BB120" i="3"/>
  <c r="BE145" i="3"/>
  <c r="BC165" i="3"/>
  <c r="AY25" i="3"/>
  <c r="AX68" i="3"/>
  <c r="AR107" i="3"/>
  <c r="AP146" i="3"/>
  <c r="AO146" i="3"/>
  <c r="AR133" i="3"/>
  <c r="AJ55" i="3"/>
  <c r="AJ26" i="3"/>
  <c r="AM25" i="3"/>
  <c r="AI26" i="3"/>
  <c r="AK26" i="3"/>
  <c r="AL26" i="3"/>
  <c r="AM12" i="3"/>
  <c r="AI13" i="3"/>
  <c r="AL13" i="3"/>
  <c r="AJ13" i="3"/>
  <c r="AM80" i="3"/>
  <c r="AK81" i="3"/>
  <c r="AJ133" i="3"/>
  <c r="CE99" i="3"/>
  <c r="CE126" i="3"/>
  <c r="G12" i="4"/>
  <c r="H12" i="4" s="1"/>
  <c r="O38" i="3"/>
  <c r="AC165" i="3"/>
  <c r="I12" i="3"/>
  <c r="CE47" i="3"/>
  <c r="Y13" i="3"/>
  <c r="AG145" i="3"/>
  <c r="CE154" i="3"/>
  <c r="CE139" i="3"/>
  <c r="M120" i="3"/>
  <c r="W13" i="3"/>
  <c r="M13" i="3"/>
  <c r="F15" i="4"/>
  <c r="K39" i="3"/>
  <c r="AA145" i="3"/>
  <c r="AE81" i="3"/>
  <c r="F120" i="3"/>
  <c r="AD107" i="3"/>
  <c r="E55" i="3"/>
  <c r="G51" i="4"/>
  <c r="H51" i="4" s="1"/>
  <c r="G146" i="3"/>
  <c r="G55" i="4"/>
  <c r="H55" i="4" s="1"/>
  <c r="CE8" i="3"/>
  <c r="N39" i="3"/>
  <c r="AG38" i="3"/>
  <c r="AF165" i="3"/>
  <c r="G39" i="3"/>
  <c r="F165" i="3"/>
  <c r="AE39" i="3"/>
  <c r="AC39" i="3"/>
  <c r="AD39" i="3"/>
  <c r="AG93" i="3"/>
  <c r="AF94" i="3"/>
  <c r="AE94" i="3"/>
  <c r="CE45" i="3"/>
  <c r="AC107" i="3"/>
  <c r="G37" i="4"/>
  <c r="H37" i="4" s="1"/>
  <c r="AA54" i="3"/>
  <c r="W81" i="3"/>
  <c r="Z81" i="3"/>
  <c r="X81" i="3"/>
  <c r="Y26" i="3"/>
  <c r="W26" i="3"/>
  <c r="Q26" i="3"/>
  <c r="R26" i="3"/>
  <c r="U25" i="3"/>
  <c r="T26" i="3"/>
  <c r="S26" i="3"/>
  <c r="Q13" i="3"/>
  <c r="U93" i="3"/>
  <c r="U38" i="3"/>
  <c r="Q39" i="3"/>
  <c r="R55" i="3"/>
  <c r="M165" i="3"/>
  <c r="M55" i="3"/>
  <c r="O67" i="3"/>
  <c r="K68" i="3"/>
  <c r="O132" i="3"/>
  <c r="K107" i="3"/>
  <c r="O25" i="3"/>
  <c r="L26" i="3"/>
  <c r="K26" i="3"/>
  <c r="N26" i="3"/>
  <c r="M26" i="3"/>
  <c r="O145" i="3"/>
  <c r="G17" i="4"/>
  <c r="H17" i="4" s="1"/>
  <c r="E120" i="3"/>
  <c r="F107" i="3"/>
  <c r="I106" i="3"/>
  <c r="E107" i="3"/>
  <c r="F55" i="3"/>
  <c r="H165" i="3"/>
  <c r="E146" i="3"/>
  <c r="F26" i="3"/>
  <c r="BR24" i="3"/>
  <c r="E26" i="3"/>
  <c r="BP165" i="3"/>
  <c r="BB146" i="3"/>
  <c r="BK132" i="3"/>
  <c r="BO120" i="3"/>
  <c r="BQ106" i="3"/>
  <c r="BK106" i="3"/>
  <c r="BJ120" i="3"/>
  <c r="BE164"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3" i="3"/>
  <c r="BS163" i="3"/>
  <c r="AO165" i="3"/>
  <c r="AE146" i="3"/>
  <c r="S146" i="3"/>
  <c r="T146" i="3"/>
  <c r="AO133" i="3"/>
  <c r="AE165" i="3"/>
  <c r="AG164" i="3"/>
  <c r="I132" i="3"/>
  <c r="AO120" i="3"/>
  <c r="Z120" i="3"/>
  <c r="G133" i="3"/>
  <c r="AC146" i="3"/>
  <c r="AA164" i="3"/>
  <c r="Y94" i="3"/>
  <c r="I93" i="3"/>
  <c r="G107" i="3"/>
  <c r="AP107" i="3"/>
  <c r="AF81" i="3"/>
  <c r="Z146" i="3"/>
  <c r="T81" i="3"/>
  <c r="Q94" i="3"/>
  <c r="S94" i="3"/>
  <c r="I80" i="3"/>
  <c r="AO94" i="3"/>
  <c r="U164" i="3"/>
  <c r="AP94" i="3"/>
  <c r="AR94" i="3"/>
  <c r="H81" i="3"/>
  <c r="F81" i="3"/>
  <c r="I66" i="3"/>
  <c r="AS164" i="3"/>
  <c r="AR55" i="3"/>
  <c r="AQ165"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4" i="4"/>
  <c r="H44" i="4" s="1"/>
  <c r="G11" i="4"/>
  <c r="H11" i="4" s="1"/>
  <c r="BP55" i="3"/>
  <c r="BP94" i="3"/>
  <c r="BN94" i="3"/>
  <c r="BM81" i="3"/>
  <c r="BQ145" i="3"/>
  <c r="BQ164" i="3"/>
  <c r="BQ12" i="3"/>
  <c r="CB24" i="3"/>
  <c r="BI165" i="3"/>
  <c r="BH68" i="3"/>
  <c r="BJ68" i="3"/>
  <c r="BH13" i="3"/>
  <c r="BK119" i="3"/>
  <c r="BK38" i="3"/>
  <c r="BH133" i="3"/>
  <c r="BC13" i="3"/>
  <c r="BB13" i="3"/>
  <c r="BD26" i="3"/>
  <c r="BB165" i="3"/>
  <c r="BE38" i="3"/>
  <c r="CE61" i="3"/>
  <c r="BD39" i="3"/>
  <c r="BB68" i="3"/>
  <c r="BC39" i="3"/>
  <c r="BE54" i="3"/>
  <c r="AV13" i="3"/>
  <c r="AW26" i="3"/>
  <c r="AV26" i="3"/>
  <c r="AX55" i="3"/>
  <c r="AW94" i="3"/>
  <c r="AY164" i="3"/>
  <c r="AW165" i="3"/>
  <c r="AX165" i="3"/>
  <c r="G52" i="4"/>
  <c r="H52" i="4" s="1"/>
  <c r="AS145" i="3"/>
  <c r="AO39" i="3"/>
  <c r="AS80" i="3"/>
  <c r="BX79" i="3"/>
  <c r="AP13" i="3"/>
  <c r="BX11" i="3"/>
  <c r="AR13" i="3"/>
  <c r="AR26" i="3"/>
  <c r="AR165" i="3"/>
  <c r="AP55" i="3"/>
  <c r="AQ94" i="3"/>
  <c r="AS93" i="3"/>
  <c r="AK120" i="3"/>
  <c r="AJ120" i="3"/>
  <c r="AI55" i="3"/>
  <c r="AL165" i="3"/>
  <c r="AI165" i="3"/>
  <c r="AK107" i="3"/>
  <c r="AM38" i="3"/>
  <c r="G72" i="4"/>
  <c r="H72" i="4" s="1"/>
  <c r="AM132" i="3"/>
  <c r="AL133" i="3"/>
  <c r="AJ81" i="3"/>
  <c r="AG54" i="3"/>
  <c r="AE133" i="3"/>
  <c r="AC13" i="3"/>
  <c r="AG119" i="3"/>
  <c r="AG105" i="3"/>
  <c r="G59" i="4"/>
  <c r="H59" i="4" s="1"/>
  <c r="G24" i="4"/>
  <c r="H24" i="4" s="1"/>
  <c r="G19" i="4"/>
  <c r="H19" i="4" s="1"/>
  <c r="G16" i="4"/>
  <c r="H16" i="4" s="1"/>
  <c r="G22" i="4"/>
  <c r="H22" i="4" s="1"/>
  <c r="Z39" i="3"/>
  <c r="AA12" i="3"/>
  <c r="Y39" i="3"/>
  <c r="X39" i="3"/>
  <c r="Y55" i="3"/>
  <c r="Z55" i="3"/>
  <c r="Z26" i="3"/>
  <c r="AA25" i="3"/>
  <c r="W120" i="3"/>
  <c r="Y120" i="3"/>
  <c r="W68" i="3"/>
  <c r="Z68" i="3"/>
  <c r="Y165" i="3"/>
  <c r="Z94" i="3"/>
  <c r="BU92" i="3"/>
  <c r="X94" i="3"/>
  <c r="Q81" i="3"/>
  <c r="T68" i="3"/>
  <c r="CE60" i="3"/>
  <c r="G70" i="4"/>
  <c r="H70" i="4" s="1"/>
  <c r="BT144" i="3"/>
  <c r="U131" i="3"/>
  <c r="R13" i="3"/>
  <c r="S13" i="3"/>
  <c r="BT118" i="3"/>
  <c r="T120" i="3"/>
  <c r="R120" i="3"/>
  <c r="G45" i="4"/>
  <c r="H45" i="4" s="1"/>
  <c r="O106" i="3"/>
  <c r="N107" i="3"/>
  <c r="M133" i="3"/>
  <c r="L107" i="3"/>
  <c r="O12" i="3"/>
  <c r="K94" i="3"/>
  <c r="M94" i="3"/>
  <c r="CE138" i="3"/>
  <c r="L165" i="3"/>
  <c r="CE18" i="3"/>
  <c r="G29" i="4"/>
  <c r="H29" i="4" s="1"/>
  <c r="G13" i="4"/>
  <c r="H13" i="4" s="1"/>
  <c r="K55" i="3"/>
  <c r="H94" i="3"/>
  <c r="F68" i="3"/>
  <c r="E68" i="3"/>
  <c r="H13" i="3"/>
  <c r="G30" i="4"/>
  <c r="H30" i="4" s="1"/>
  <c r="G28" i="4"/>
  <c r="H28" i="4" s="1"/>
  <c r="I11" i="3"/>
  <c r="BR11" i="3"/>
  <c r="CE50" i="3"/>
  <c r="AS53" i="3"/>
  <c r="G31" i="4"/>
  <c r="H31" i="4" s="1"/>
  <c r="CE63" i="3"/>
  <c r="G18" i="4"/>
  <c r="H18" i="4" s="1"/>
  <c r="CE102" i="3"/>
  <c r="AA131" i="3"/>
  <c r="CE128" i="3"/>
  <c r="BW131" i="3"/>
  <c r="BZ144" i="3"/>
  <c r="BR144" i="3"/>
  <c r="BV144" i="3"/>
  <c r="CE157" i="3"/>
  <c r="BQ163" i="3"/>
  <c r="CE153" i="3"/>
  <c r="BT37" i="3"/>
  <c r="CE7" i="3"/>
  <c r="G40" i="4"/>
  <c r="H40" i="4" s="1"/>
  <c r="AS37" i="3"/>
  <c r="BA13" i="3"/>
  <c r="CE74" i="3"/>
  <c r="BI13" i="3"/>
  <c r="BE12" i="3"/>
  <c r="CB66" i="3"/>
  <c r="BJ13" i="3"/>
  <c r="BK12" i="3"/>
  <c r="BP39" i="3"/>
  <c r="BN55" i="3"/>
  <c r="CE86" i="3"/>
  <c r="BX118" i="3"/>
  <c r="BB55" i="3"/>
  <c r="G42" i="4"/>
  <c r="H42"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69" i="3"/>
  <c r="BQ170" i="3" s="1"/>
  <c r="AY119" i="3"/>
  <c r="BC94" i="3"/>
  <c r="AX94" i="3"/>
  <c r="BJ81" i="3"/>
  <c r="I144" i="3"/>
  <c r="BW163" i="3"/>
  <c r="BR145" i="3"/>
  <c r="BT131" i="3"/>
  <c r="I118" i="3"/>
  <c r="W165" i="3"/>
  <c r="M146" i="3"/>
  <c r="L146" i="3"/>
  <c r="N146" i="3"/>
  <c r="H133" i="3"/>
  <c r="BR118" i="3"/>
  <c r="AA92" i="3"/>
  <c r="AM53" i="3"/>
  <c r="U66" i="3"/>
  <c r="W107" i="3"/>
  <c r="Y107" i="3"/>
  <c r="AL94" i="3"/>
  <c r="T94" i="3"/>
  <c r="AK133" i="3"/>
  <c r="R165" i="3"/>
  <c r="AK94" i="3"/>
  <c r="X107" i="3"/>
  <c r="Z107" i="3"/>
  <c r="AF55" i="3"/>
  <c r="CE20" i="3"/>
  <c r="N94" i="3"/>
  <c r="R133" i="3"/>
  <c r="AE68" i="3"/>
  <c r="BV24" i="3"/>
  <c r="BU37" i="3"/>
  <c r="AF68" i="3"/>
  <c r="AD55" i="3"/>
  <c r="O164" i="3"/>
  <c r="AG24" i="3"/>
  <c r="L94" i="3"/>
  <c r="AC68" i="3"/>
  <c r="AM37" i="3"/>
  <c r="AJ107" i="3"/>
  <c r="BM68" i="3"/>
  <c r="BQ67" i="3"/>
  <c r="G15" i="4"/>
  <c r="H15" i="4" s="1"/>
  <c r="BQ24" i="3"/>
  <c r="BO26" i="3"/>
  <c r="BN165" i="3"/>
  <c r="BM13" i="3"/>
  <c r="BO165" i="3"/>
  <c r="CB163"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5" i="3"/>
  <c r="BG165" i="3"/>
  <c r="CA163" i="3"/>
  <c r="BK163" i="3"/>
  <c r="BI68" i="3"/>
  <c r="BJ146" i="3"/>
  <c r="BG68" i="3"/>
  <c r="BI26" i="3"/>
  <c r="BK93" i="3"/>
  <c r="BG26" i="3"/>
  <c r="BI55" i="3"/>
  <c r="BG55" i="3"/>
  <c r="CA53" i="3"/>
  <c r="BJ55" i="3"/>
  <c r="BG107" i="3"/>
  <c r="BE105" i="3"/>
  <c r="BK105" i="3"/>
  <c r="BD146" i="3"/>
  <c r="BZ24" i="3"/>
  <c r="BC146" i="3"/>
  <c r="BE24" i="3"/>
  <c r="BA146" i="3"/>
  <c r="BA165" i="3"/>
  <c r="BD107" i="3"/>
  <c r="BD165" i="3"/>
  <c r="CA131" i="3"/>
  <c r="BK131" i="3"/>
  <c r="BG133" i="3"/>
  <c r="BG39" i="3"/>
  <c r="BJ133" i="3"/>
  <c r="BJ39" i="3"/>
  <c r="BK169" i="3"/>
  <c r="BK170" i="3" s="1"/>
  <c r="BK37" i="3"/>
  <c r="CA37" i="3"/>
  <c r="BD94" i="3"/>
  <c r="BA94" i="3"/>
  <c r="BD55" i="3"/>
  <c r="BC55" i="3"/>
  <c r="CE112" i="3"/>
  <c r="BA55" i="3"/>
  <c r="BE53" i="3"/>
  <c r="BZ53" i="3"/>
  <c r="BA39" i="3"/>
  <c r="BZ66" i="3"/>
  <c r="BE66" i="3"/>
  <c r="BC68" i="3"/>
  <c r="BZ11" i="3"/>
  <c r="BE11" i="3"/>
  <c r="BE169" i="3"/>
  <c r="BE170"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5" i="3"/>
  <c r="AY163" i="3"/>
  <c r="AV165" i="3"/>
  <c r="BY163" i="3"/>
  <c r="AY132" i="3"/>
  <c r="AX133" i="3"/>
  <c r="AY131" i="3"/>
  <c r="BY131" i="3"/>
  <c r="AU133" i="3"/>
  <c r="AS144" i="3"/>
  <c r="AR39" i="3"/>
  <c r="BX37" i="3"/>
  <c r="CE71" i="3"/>
  <c r="AS79" i="3"/>
  <c r="AQ81" i="3"/>
  <c r="AS106" i="3"/>
  <c r="AS118" i="3"/>
  <c r="AO13" i="3"/>
  <c r="G25" i="4"/>
  <c r="H25" i="4" s="1"/>
  <c r="AS12" i="3"/>
  <c r="AS11" i="3"/>
  <c r="AS13" i="3" s="1"/>
  <c r="AQ13" i="3"/>
  <c r="AS25" i="3"/>
  <c r="BX131" i="3"/>
  <c r="AS131" i="3"/>
  <c r="AO26" i="3"/>
  <c r="BX24" i="3"/>
  <c r="AS24" i="3"/>
  <c r="AS54" i="3"/>
  <c r="BX163" i="3"/>
  <c r="G54" i="4"/>
  <c r="H54" i="4" s="1"/>
  <c r="BX53" i="3"/>
  <c r="AQ55" i="3"/>
  <c r="AR68" i="3"/>
  <c r="AS67" i="3"/>
  <c r="AO68" i="3"/>
  <c r="AP68" i="3"/>
  <c r="AQ68" i="3"/>
  <c r="AS169" i="3"/>
  <c r="AS170" i="3" s="1"/>
  <c r="BX66" i="3"/>
  <c r="AS66" i="3"/>
  <c r="AL120" i="3"/>
  <c r="AM119" i="3"/>
  <c r="AI120" i="3"/>
  <c r="AK55" i="3"/>
  <c r="AM54" i="3"/>
  <c r="AI94" i="3"/>
  <c r="BW53" i="3"/>
  <c r="AL55" i="3"/>
  <c r="BW24" i="3"/>
  <c r="AM164" i="3"/>
  <c r="AJ165" i="3"/>
  <c r="AM24" i="3"/>
  <c r="AM163"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9" i="3"/>
  <c r="AG170" i="3" s="1"/>
  <c r="G64" i="4"/>
  <c r="H64" i="4" s="1"/>
  <c r="G74" i="4"/>
  <c r="H74" i="4" s="1"/>
  <c r="AA38" i="3"/>
  <c r="X13" i="3"/>
  <c r="AA37" i="3"/>
  <c r="AA79" i="3"/>
  <c r="BU79" i="3"/>
  <c r="Y81" i="3"/>
  <c r="AA144" i="3"/>
  <c r="W146" i="3"/>
  <c r="BU144" i="3"/>
  <c r="AA53" i="3"/>
  <c r="BU53" i="3"/>
  <c r="AA132" i="3"/>
  <c r="W55" i="3"/>
  <c r="X133" i="3"/>
  <c r="X55" i="3"/>
  <c r="BU131" i="3"/>
  <c r="Y133" i="3"/>
  <c r="X120" i="3"/>
  <c r="CE16" i="3"/>
  <c r="G38" i="4"/>
  <c r="H38" i="4" s="1"/>
  <c r="AA24" i="3"/>
  <c r="BU24" i="3"/>
  <c r="CE114" i="3"/>
  <c r="AA106" i="3"/>
  <c r="BU105" i="3"/>
  <c r="AA67" i="3"/>
  <c r="AA105" i="3"/>
  <c r="X68" i="3"/>
  <c r="CE150" i="3"/>
  <c r="Z165" i="3"/>
  <c r="AA163" i="3"/>
  <c r="AA93" i="3"/>
  <c r="BU163" i="3"/>
  <c r="X165" i="3"/>
  <c r="W94" i="3"/>
  <c r="CE87" i="3"/>
  <c r="G68" i="4"/>
  <c r="H68" i="4" s="1"/>
  <c r="G69" i="4"/>
  <c r="H69" i="4" s="1"/>
  <c r="G65" i="4"/>
  <c r="H65" i="4" s="1"/>
  <c r="BT92" i="3"/>
  <c r="U92" i="3"/>
  <c r="R94" i="3"/>
  <c r="R81" i="3"/>
  <c r="CD91" i="3"/>
  <c r="U80" i="3"/>
  <c r="S107" i="3"/>
  <c r="CC23" i="3"/>
  <c r="T107" i="3"/>
  <c r="U106" i="3"/>
  <c r="Q107" i="3"/>
  <c r="CE97" i="3"/>
  <c r="G78" i="4"/>
  <c r="H78" i="4" s="1"/>
  <c r="S165" i="3"/>
  <c r="BT163" i="3"/>
  <c r="U163" i="3"/>
  <c r="R68" i="3"/>
  <c r="U67" i="3"/>
  <c r="Q68" i="3"/>
  <c r="BT66" i="3"/>
  <c r="S55" i="3"/>
  <c r="CE42" i="3"/>
  <c r="CD52" i="3"/>
  <c r="Q146" i="3"/>
  <c r="U145" i="3"/>
  <c r="U144" i="3"/>
  <c r="CE137" i="3"/>
  <c r="R146" i="3"/>
  <c r="G57" i="4"/>
  <c r="H57" i="4" s="1"/>
  <c r="CE124" i="3"/>
  <c r="Q133" i="3"/>
  <c r="CE125" i="3"/>
  <c r="G62" i="4"/>
  <c r="H62" i="4" s="1"/>
  <c r="U12" i="3"/>
  <c r="CE5" i="3"/>
  <c r="Q120" i="3"/>
  <c r="U37" i="3"/>
  <c r="U118" i="3"/>
  <c r="U169" i="3"/>
  <c r="U170" i="3" s="1"/>
  <c r="M107" i="3"/>
  <c r="N133" i="3"/>
  <c r="G58" i="4"/>
  <c r="H58" i="4" s="1"/>
  <c r="G80" i="4"/>
  <c r="H80" i="4" s="1"/>
  <c r="G21" i="4"/>
  <c r="H21" i="4" s="1"/>
  <c r="G66" i="4"/>
  <c r="H66" i="4" s="1"/>
  <c r="G23" i="4"/>
  <c r="H23" i="4" s="1"/>
  <c r="O131" i="3"/>
  <c r="K133" i="3"/>
  <c r="BS131" i="3"/>
  <c r="O93" i="3"/>
  <c r="CC91" i="3"/>
  <c r="L13" i="3"/>
  <c r="K13" i="3"/>
  <c r="CE4" i="3"/>
  <c r="N120" i="3"/>
  <c r="O119" i="3"/>
  <c r="K120" i="3"/>
  <c r="L120" i="3"/>
  <c r="K165" i="3"/>
  <c r="O37" i="3"/>
  <c r="M39" i="3"/>
  <c r="N165" i="3"/>
  <c r="CC36" i="3"/>
  <c r="BS37" i="3"/>
  <c r="O163" i="3"/>
  <c r="L81" i="3"/>
  <c r="CD23" i="3"/>
  <c r="BS24" i="3"/>
  <c r="O80" i="3"/>
  <c r="K81" i="3"/>
  <c r="O24" i="3"/>
  <c r="M81" i="3"/>
  <c r="N81" i="3"/>
  <c r="G75" i="4"/>
  <c r="H75" i="4" s="1"/>
  <c r="M68" i="3"/>
  <c r="L68" i="3"/>
  <c r="BS53" i="3"/>
  <c r="O53" i="3"/>
  <c r="O54" i="3"/>
  <c r="G60" i="4"/>
  <c r="H60" i="4" s="1"/>
  <c r="N55" i="3"/>
  <c r="I169" i="3"/>
  <c r="I170" i="3" s="1"/>
  <c r="CD162" i="3"/>
  <c r="I164" i="3"/>
  <c r="F47" i="4"/>
  <c r="G47" i="4" s="1"/>
  <c r="H47" i="4" s="1"/>
  <c r="CE136" i="3"/>
  <c r="F63" i="4"/>
  <c r="G63" i="4" s="1"/>
  <c r="H63" i="4" s="1"/>
  <c r="CE123" i="3"/>
  <c r="BV79" i="3"/>
  <c r="AG79" i="3"/>
  <c r="F32" i="4"/>
  <c r="G32" i="4" s="1"/>
  <c r="H32" i="4" s="1"/>
  <c r="CE159" i="3"/>
  <c r="AG144" i="3"/>
  <c r="CC130" i="3"/>
  <c r="F9" i="4"/>
  <c r="G9" i="4" s="1"/>
  <c r="H9" i="4" s="1"/>
  <c r="CE140" i="3"/>
  <c r="I105" i="3"/>
  <c r="H39" i="3"/>
  <c r="H55" i="3"/>
  <c r="CA79" i="3"/>
  <c r="BK79" i="3"/>
  <c r="BK81" i="3" s="1"/>
  <c r="E27" i="4"/>
  <c r="G27" i="4" s="1"/>
  <c r="H27" i="4" s="1"/>
  <c r="CE48" i="3"/>
  <c r="CD36" i="3"/>
  <c r="G81" i="3"/>
  <c r="G68" i="3"/>
  <c r="E46" i="4"/>
  <c r="G46" i="4" s="1"/>
  <c r="H46" i="4" s="1"/>
  <c r="CE155" i="3"/>
  <c r="F53" i="4"/>
  <c r="G53" i="4" s="1"/>
  <c r="H53" i="4" s="1"/>
  <c r="CE149" i="3"/>
  <c r="BZ145" i="3"/>
  <c r="BT145" i="3"/>
  <c r="CC143" i="3"/>
  <c r="F8" i="4"/>
  <c r="G8" i="4" s="1"/>
  <c r="H8"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4" i="4"/>
  <c r="G34" i="4" s="1"/>
  <c r="H34" i="4" s="1"/>
  <c r="CE58" i="3"/>
  <c r="CA145" i="3"/>
  <c r="BV131" i="3"/>
  <c r="AG131" i="3"/>
  <c r="O105" i="3"/>
  <c r="BS105" i="3"/>
  <c r="F76" i="4"/>
  <c r="G76" i="4" s="1"/>
  <c r="H76" i="4" s="1"/>
  <c r="CE84" i="3"/>
  <c r="BT105" i="3"/>
  <c r="U105" i="3"/>
  <c r="E26" i="4"/>
  <c r="G26" i="4" s="1"/>
  <c r="H26" i="4" s="1"/>
  <c r="CE156" i="3"/>
  <c r="AA169" i="3"/>
  <c r="AA170" i="3" s="1"/>
  <c r="BR146" i="3"/>
  <c r="CB144" i="3"/>
  <c r="BQ144" i="3"/>
  <c r="H107" i="3"/>
  <c r="CC104" i="3"/>
  <c r="BR92" i="3"/>
  <c r="I92" i="3"/>
  <c r="F49" i="4"/>
  <c r="G49" i="4" s="1"/>
  <c r="H49" i="4" s="1"/>
  <c r="CE98" i="3"/>
  <c r="E94" i="3"/>
  <c r="CB92" i="3"/>
  <c r="CC78" i="3"/>
  <c r="F48" i="4"/>
  <c r="G48" i="4" s="1"/>
  <c r="H48" i="4" s="1"/>
  <c r="CE72" i="3"/>
  <c r="BW66" i="3"/>
  <c r="AM66" i="3"/>
  <c r="AM68" i="3" s="1"/>
  <c r="AM69" i="3" s="1"/>
  <c r="I8" i="2" s="1"/>
  <c r="F39" i="4"/>
  <c r="G39" i="4" s="1"/>
  <c r="H39" i="4" s="1"/>
  <c r="CE62" i="3"/>
  <c r="AY53" i="3"/>
  <c r="BY53" i="3"/>
  <c r="F50" i="4"/>
  <c r="G50" i="4" s="1"/>
  <c r="H50" i="4" s="1"/>
  <c r="CE30" i="3"/>
  <c r="AS92" i="3"/>
  <c r="BX92" i="3"/>
  <c r="F71" i="4"/>
  <c r="G71" i="4" s="1"/>
  <c r="H71" i="4" s="1"/>
  <c r="CE110" i="3"/>
  <c r="CA66" i="3"/>
  <c r="BK66" i="3"/>
  <c r="BV11" i="3"/>
  <c r="AG11" i="3"/>
  <c r="G55" i="3"/>
  <c r="I53" i="3"/>
  <c r="F43" i="4"/>
  <c r="G43" i="4" s="1"/>
  <c r="H43" i="4" s="1"/>
  <c r="CE29" i="3"/>
  <c r="BY24" i="3"/>
  <c r="AY24" i="3"/>
  <c r="BW11" i="3"/>
  <c r="AM11" i="3"/>
  <c r="BY66" i="3"/>
  <c r="AY66" i="3"/>
  <c r="AY68" i="3" s="1"/>
  <c r="BZ163" i="3"/>
  <c r="BE163" i="3"/>
  <c r="BY145" i="3"/>
  <c r="O169" i="3"/>
  <c r="O170" i="3" s="1"/>
  <c r="CC162" i="3"/>
  <c r="BW145" i="3"/>
  <c r="AY169" i="3"/>
  <c r="AY170"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K13" i="3" s="1"/>
  <c r="BT53" i="3"/>
  <c r="U53" i="3"/>
  <c r="CE31" i="3"/>
  <c r="CE152" i="3"/>
  <c r="F36" i="4"/>
  <c r="G36" i="4" s="1"/>
  <c r="H36" i="4" s="1"/>
  <c r="BU145" i="3"/>
  <c r="BV163" i="3"/>
  <c r="AG163" i="3"/>
  <c r="AM169" i="3"/>
  <c r="AM170" i="3" s="1"/>
  <c r="BR163" i="3"/>
  <c r="I163" i="3"/>
  <c r="E165" i="3"/>
  <c r="BS145" i="3"/>
  <c r="CB145" i="3"/>
  <c r="CA144" i="3"/>
  <c r="BK144" i="3"/>
  <c r="CD130" i="3"/>
  <c r="G120" i="3"/>
  <c r="CA118" i="3"/>
  <c r="BK118" i="3"/>
  <c r="BZ92" i="3"/>
  <c r="BE92" i="3"/>
  <c r="BZ131" i="3"/>
  <c r="BE131" i="3"/>
  <c r="BY118" i="3"/>
  <c r="AY118" i="3"/>
  <c r="AY120" i="3" s="1"/>
  <c r="G20" i="4"/>
  <c r="H20" i="4" s="1"/>
  <c r="BX105" i="3"/>
  <c r="AS105" i="3"/>
  <c r="CD78" i="3"/>
  <c r="F6" i="4"/>
  <c r="G6" i="4" s="1"/>
  <c r="H6" i="4" s="1"/>
  <c r="CE75" i="3"/>
  <c r="G14" i="4"/>
  <c r="H14" i="4" s="1"/>
  <c r="BS66" i="3"/>
  <c r="O66" i="3"/>
  <c r="CC117" i="3"/>
  <c r="U79" i="3"/>
  <c r="BT79" i="3"/>
  <c r="O79" i="3"/>
  <c r="BS79" i="3"/>
  <c r="BR66" i="3"/>
  <c r="H68" i="3"/>
  <c r="F41" i="4"/>
  <c r="G41" i="4" s="1"/>
  <c r="H41" i="4" s="1"/>
  <c r="CE43" i="3"/>
  <c r="F3" i="4"/>
  <c r="G3" i="4" s="1"/>
  <c r="H3" i="4" s="1"/>
  <c r="CE32" i="3"/>
  <c r="G33" i="4"/>
  <c r="H33" i="4" s="1"/>
  <c r="CE19" i="3"/>
  <c r="BV53" i="3"/>
  <c r="BT24" i="3"/>
  <c r="U24" i="3"/>
  <c r="F35" i="4"/>
  <c r="G35" i="4" s="1"/>
  <c r="H35" i="4" s="1"/>
  <c r="CE17" i="3"/>
  <c r="CC10" i="3"/>
  <c r="G4" i="4"/>
  <c r="H4" i="4" s="1"/>
  <c r="G73" i="4"/>
  <c r="H73" i="4" s="1"/>
  <c r="BE133" i="3" l="1"/>
  <c r="BE134" i="3" s="1"/>
  <c r="L12" i="2" s="1"/>
  <c r="AS165" i="3"/>
  <c r="AS166" i="3" s="1"/>
  <c r="J9" i="2" s="1"/>
  <c r="AM26" i="3"/>
  <c r="AM27" i="3" s="1"/>
  <c r="I7" i="2" s="1"/>
  <c r="AM13" i="3"/>
  <c r="AM14" i="3" s="1"/>
  <c r="I4" i="2" s="1"/>
  <c r="O39" i="3"/>
  <c r="AG26" i="3"/>
  <c r="AG95" i="3"/>
  <c r="H10" i="2" s="1"/>
  <c r="AG55" i="3"/>
  <c r="AG56" i="3" s="1"/>
  <c r="H6" i="2" s="1"/>
  <c r="AG107" i="3"/>
  <c r="AG108" i="3"/>
  <c r="H3" i="2" s="1"/>
  <c r="AA55" i="3"/>
  <c r="AA81" i="3"/>
  <c r="AA26" i="3"/>
  <c r="AA27" i="3" s="1"/>
  <c r="G7" i="2" s="1"/>
  <c r="U26" i="3"/>
  <c r="U27" i="3" s="1"/>
  <c r="F7" i="2" s="1"/>
  <c r="U165" i="3"/>
  <c r="U166" i="3" s="1"/>
  <c r="F9" i="2" s="1"/>
  <c r="U39" i="3"/>
  <c r="U40" i="3" s="1"/>
  <c r="F13" i="2" s="1"/>
  <c r="U55" i="3"/>
  <c r="O26" i="3"/>
  <c r="O27" i="3" s="1"/>
  <c r="E7" i="2" s="1"/>
  <c r="BK120" i="3"/>
  <c r="BK121" i="3" s="1"/>
  <c r="M2" i="2" s="1"/>
  <c r="BY146" i="3"/>
  <c r="AY95" i="3"/>
  <c r="K10" i="2" s="1"/>
  <c r="AY146" i="3"/>
  <c r="AY147" i="3" s="1"/>
  <c r="K11" i="2" s="1"/>
  <c r="BQ120" i="3"/>
  <c r="BQ121" i="3" s="1"/>
  <c r="N2" i="2" s="1"/>
  <c r="CA146" i="3"/>
  <c r="BQ68" i="3"/>
  <c r="BQ69" i="3" s="1"/>
  <c r="N8" i="2" s="1"/>
  <c r="BK146" i="3"/>
  <c r="BE120" i="3"/>
  <c r="BE121" i="3" s="1"/>
  <c r="L2" i="2" s="1"/>
  <c r="AY81" i="3"/>
  <c r="AY82" i="3" s="1"/>
  <c r="K5" i="2" s="1"/>
  <c r="BE68" i="3"/>
  <c r="BE69" i="3" s="1"/>
  <c r="L8" i="2" s="1"/>
  <c r="BK133" i="3"/>
  <c r="BK134" i="3" s="1"/>
  <c r="M12" i="2" s="1"/>
  <c r="BK94" i="3"/>
  <c r="BK95" i="3" s="1"/>
  <c r="M10" i="2" s="1"/>
  <c r="AY39" i="3"/>
  <c r="AY40" i="3" s="1"/>
  <c r="K13" i="2" s="1"/>
  <c r="BE81" i="3"/>
  <c r="BE82" i="3" s="1"/>
  <c r="L5" i="2" s="1"/>
  <c r="BX146" i="3"/>
  <c r="AG165" i="3"/>
  <c r="AG166" i="3" s="1"/>
  <c r="H9" i="2" s="1"/>
  <c r="O146" i="3"/>
  <c r="O147" i="3" s="1"/>
  <c r="E11" i="2" s="1"/>
  <c r="AS107" i="3"/>
  <c r="AS108" i="3" s="1"/>
  <c r="J3" i="2" s="1"/>
  <c r="AS94" i="3"/>
  <c r="AS95" i="3" s="1"/>
  <c r="J10" i="2" s="1"/>
  <c r="AM94" i="3"/>
  <c r="AM95" i="3" s="1"/>
  <c r="I10" i="2" s="1"/>
  <c r="AA133" i="3"/>
  <c r="AA134" i="3" s="1"/>
  <c r="G12" i="2" s="1"/>
  <c r="O68" i="3"/>
  <c r="O69" i="3" s="1"/>
  <c r="E8" i="2" s="1"/>
  <c r="AS146" i="3"/>
  <c r="AS147" i="3" s="1"/>
  <c r="J11" i="2" s="1"/>
  <c r="AG40" i="3"/>
  <c r="H13" i="2" s="1"/>
  <c r="AM107" i="3"/>
  <c r="AS133" i="3"/>
  <c r="AS134" i="3" s="1"/>
  <c r="J12" i="2" s="1"/>
  <c r="AS120" i="3"/>
  <c r="AS121" i="3" s="1"/>
  <c r="J2" i="2" s="1"/>
  <c r="BQ146" i="3"/>
  <c r="BQ147" i="3" s="1"/>
  <c r="N11" i="2" s="1"/>
  <c r="BQ13" i="3"/>
  <c r="BQ14" i="3" s="1"/>
  <c r="N4" i="2" s="1"/>
  <c r="BK39" i="3"/>
  <c r="BK40" i="3" s="1"/>
  <c r="M13" i="2" s="1"/>
  <c r="BE13" i="3"/>
  <c r="BE14" i="3" s="1"/>
  <c r="L4" i="2" s="1"/>
  <c r="BE165" i="3"/>
  <c r="BE166" i="3" s="1"/>
  <c r="L9" i="2" s="1"/>
  <c r="BE39" i="3"/>
  <c r="BE40" i="3" s="1"/>
  <c r="L13" i="2" s="1"/>
  <c r="AY107" i="3"/>
  <c r="AY108" i="3" s="1"/>
  <c r="K3" i="2" s="1"/>
  <c r="AM39" i="3"/>
  <c r="AM40" i="3" s="1"/>
  <c r="I13" i="2" s="1"/>
  <c r="AM133" i="3"/>
  <c r="AM134" i="3" s="1"/>
  <c r="I12" i="2" s="1"/>
  <c r="AG146" i="3"/>
  <c r="AG147" i="3" s="1"/>
  <c r="H11" i="2" s="1"/>
  <c r="AA39" i="3"/>
  <c r="AA40" i="3" s="1"/>
  <c r="G13" i="2" s="1"/>
  <c r="AA82" i="3"/>
  <c r="G5" i="2" s="1"/>
  <c r="U81" i="3"/>
  <c r="U82" i="3" s="1"/>
  <c r="F5" i="2" s="1"/>
  <c r="O107" i="3"/>
  <c r="O108" i="3" s="1"/>
  <c r="E3" i="2" s="1"/>
  <c r="O94" i="3"/>
  <c r="O95" i="3" s="1"/>
  <c r="E10" i="2" s="1"/>
  <c r="I146" i="3"/>
  <c r="I147" i="3" s="1"/>
  <c r="D11" i="2" s="1"/>
  <c r="I13" i="3"/>
  <c r="I14" i="3" s="1"/>
  <c r="D4" i="2" s="1"/>
  <c r="I69" i="3"/>
  <c r="D8" i="2" s="1"/>
  <c r="CB146" i="3"/>
  <c r="BS146" i="3"/>
  <c r="BZ146" i="3"/>
  <c r="BK82" i="3"/>
  <c r="M5" i="2" s="1"/>
  <c r="BQ40" i="3"/>
  <c r="N13" i="2" s="1"/>
  <c r="AY69" i="3"/>
  <c r="K8" i="2" s="1"/>
  <c r="BK14" i="3"/>
  <c r="M4" i="2" s="1"/>
  <c r="BQ55" i="3"/>
  <c r="BQ56" i="3" s="1"/>
  <c r="N6" i="2" s="1"/>
  <c r="AS81" i="3"/>
  <c r="AS82" i="3" s="1"/>
  <c r="J5" i="2" s="1"/>
  <c r="AY13" i="3"/>
  <c r="AY14" i="3" s="1"/>
  <c r="K4" i="2" s="1"/>
  <c r="BE107" i="3"/>
  <c r="BE108" i="3" s="1"/>
  <c r="L3" i="2" s="1"/>
  <c r="U56" i="3"/>
  <c r="F6" i="2" s="1"/>
  <c r="AA165" i="3"/>
  <c r="AA166" i="3" s="1"/>
  <c r="G9" i="2" s="1"/>
  <c r="BV146" i="3"/>
  <c r="BT146" i="3"/>
  <c r="AA107" i="3"/>
  <c r="AA108" i="3" s="1"/>
  <c r="G3" i="2" s="1"/>
  <c r="U94" i="3"/>
  <c r="U95" i="3" s="1"/>
  <c r="F10" i="2" s="1"/>
  <c r="U133" i="3"/>
  <c r="U134" i="3" s="1"/>
  <c r="F12" i="2" s="1"/>
  <c r="BW146" i="3"/>
  <c r="AG68" i="3"/>
  <c r="AG69" i="3" s="1"/>
  <c r="H8" i="2" s="1"/>
  <c r="BQ26" i="3"/>
  <c r="BQ27" i="3" s="1"/>
  <c r="N7" i="2" s="1"/>
  <c r="BQ165" i="3"/>
  <c r="BQ166" i="3" s="1"/>
  <c r="N9" i="2" s="1"/>
  <c r="BQ81" i="3"/>
  <c r="BQ82" i="3" s="1"/>
  <c r="N5" i="2" s="1"/>
  <c r="BQ94" i="3"/>
  <c r="BQ95" i="3" s="1"/>
  <c r="N10" i="2" s="1"/>
  <c r="BQ107" i="3"/>
  <c r="BQ108" i="3" s="1"/>
  <c r="N3" i="2" s="1"/>
  <c r="BK165" i="3"/>
  <c r="BK166" i="3" s="1"/>
  <c r="M9" i="2" s="1"/>
  <c r="BK147" i="3"/>
  <c r="M11" i="2" s="1"/>
  <c r="BK68" i="3"/>
  <c r="BK69" i="3" s="1"/>
  <c r="M8" i="2" s="1"/>
  <c r="BK26" i="3"/>
  <c r="BK27" i="3" s="1"/>
  <c r="M7" i="2" s="1"/>
  <c r="BK55" i="3"/>
  <c r="BK56" i="3" s="1"/>
  <c r="M6" i="2" s="1"/>
  <c r="BK107" i="3"/>
  <c r="BK108" i="3" s="1"/>
  <c r="M3" i="2" s="1"/>
  <c r="BE26" i="3"/>
  <c r="BE27" i="3" s="1"/>
  <c r="L7" i="2" s="1"/>
  <c r="BE146" i="3"/>
  <c r="BE147" i="3" s="1"/>
  <c r="L11" i="2" s="1"/>
  <c r="BE94" i="3"/>
  <c r="BE95" i="3" s="1"/>
  <c r="L10" i="2" s="1"/>
  <c r="BE55" i="3"/>
  <c r="BE56" i="3" s="1"/>
  <c r="L6" i="2" s="1"/>
  <c r="CE10" i="3"/>
  <c r="CE104" i="3"/>
  <c r="AY26" i="3"/>
  <c r="AY27" i="3" s="1"/>
  <c r="K7" i="2" s="1"/>
  <c r="AY55" i="3"/>
  <c r="AY56" i="3" s="1"/>
  <c r="K6" i="2" s="1"/>
  <c r="AY121" i="3"/>
  <c r="K2" i="2" s="1"/>
  <c r="AY165" i="3"/>
  <c r="AY166" i="3" s="1"/>
  <c r="K9" i="2" s="1"/>
  <c r="AY133" i="3"/>
  <c r="AY134" i="3" s="1"/>
  <c r="K12" i="2" s="1"/>
  <c r="AS39" i="3"/>
  <c r="AS40" i="3" s="1"/>
  <c r="J13" i="2" s="1"/>
  <c r="AS14" i="3"/>
  <c r="J4" i="2" s="1"/>
  <c r="AS26" i="3"/>
  <c r="AS27" i="3" s="1"/>
  <c r="J7" i="2" s="1"/>
  <c r="AS55" i="3"/>
  <c r="AS56" i="3" s="1"/>
  <c r="J6" i="2" s="1"/>
  <c r="AS68" i="3"/>
  <c r="AS69" i="3" s="1"/>
  <c r="J8" i="2" s="1"/>
  <c r="AM120" i="3"/>
  <c r="AM121" i="3" s="1"/>
  <c r="I2" i="2" s="1"/>
  <c r="AM55" i="3"/>
  <c r="AM56" i="3" s="1"/>
  <c r="I6" i="2" s="1"/>
  <c r="AM165" i="3"/>
  <c r="AM166" i="3" s="1"/>
  <c r="I9" i="2" s="1"/>
  <c r="AM108" i="3"/>
  <c r="I3" i="2" s="1"/>
  <c r="AM146" i="3"/>
  <c r="AM147" i="3" s="1"/>
  <c r="I11" i="2" s="1"/>
  <c r="CC144" i="3"/>
  <c r="AM81" i="3"/>
  <c r="AM82" i="3" s="1"/>
  <c r="I5" i="2" s="1"/>
  <c r="AG27" i="3"/>
  <c r="H7" i="2" s="1"/>
  <c r="AG133" i="3"/>
  <c r="AG134" i="3" s="1"/>
  <c r="H12" i="2" s="1"/>
  <c r="AG81" i="3"/>
  <c r="AG82" i="3" s="1"/>
  <c r="H5" i="2" s="1"/>
  <c r="AG13" i="3"/>
  <c r="AG14" i="3" s="1"/>
  <c r="H4" i="2" s="1"/>
  <c r="AG120" i="3"/>
  <c r="AG121" i="3" s="1"/>
  <c r="H2" i="2" s="1"/>
  <c r="CC118" i="3"/>
  <c r="AA13" i="3"/>
  <c r="AA14" i="3" s="1"/>
  <c r="G4" i="2" s="1"/>
  <c r="AA146" i="3"/>
  <c r="AA147" i="3" s="1"/>
  <c r="G11" i="2" s="1"/>
  <c r="BU146" i="3"/>
  <c r="AA56" i="3"/>
  <c r="G6" i="2" s="1"/>
  <c r="CE23" i="3"/>
  <c r="AA120" i="3"/>
  <c r="AA121" i="3" s="1"/>
  <c r="G2" i="2" s="1"/>
  <c r="AA68" i="3"/>
  <c r="AA69" i="3" s="1"/>
  <c r="G8" i="2" s="1"/>
  <c r="AA94" i="3"/>
  <c r="AA95" i="3" s="1"/>
  <c r="G10" i="2" s="1"/>
  <c r="CE91" i="3"/>
  <c r="U107" i="3"/>
  <c r="U108" i="3" s="1"/>
  <c r="F3" i="2" s="1"/>
  <c r="U68" i="3"/>
  <c r="U69" i="3" s="1"/>
  <c r="F8" i="2" s="1"/>
  <c r="CE52" i="3"/>
  <c r="U146" i="3"/>
  <c r="U147" i="3" s="1"/>
  <c r="F11" i="2" s="1"/>
  <c r="U14" i="3"/>
  <c r="F4" i="2" s="1"/>
  <c r="CC11" i="3"/>
  <c r="U120" i="3"/>
  <c r="U121" i="3" s="1"/>
  <c r="F2" i="2" s="1"/>
  <c r="O133" i="3"/>
  <c r="O134" i="3" s="1"/>
  <c r="E12" i="2" s="1"/>
  <c r="CE130" i="3"/>
  <c r="CD11" i="3"/>
  <c r="O13" i="3"/>
  <c r="O14" i="3" s="1"/>
  <c r="E4" i="2" s="1"/>
  <c r="CE143" i="3"/>
  <c r="CD144" i="3"/>
  <c r="CD118" i="3"/>
  <c r="O120" i="3"/>
  <c r="O121" i="3" s="1"/>
  <c r="E2" i="2" s="1"/>
  <c r="O40" i="3"/>
  <c r="E13" i="2" s="1"/>
  <c r="O165" i="3"/>
  <c r="O166" i="3" s="1"/>
  <c r="E9" i="2" s="1"/>
  <c r="CE36" i="3"/>
  <c r="CC24" i="3"/>
  <c r="O81" i="3"/>
  <c r="O82" i="3" s="1"/>
  <c r="E5" i="2" s="1"/>
  <c r="CE65" i="3"/>
  <c r="O55" i="3"/>
  <c r="O56" i="3" s="1"/>
  <c r="E6" i="2" s="1"/>
  <c r="CD66" i="3"/>
  <c r="CD131" i="3"/>
  <c r="I133" i="3"/>
  <c r="I134" i="3" s="1"/>
  <c r="D12" i="2" s="1"/>
  <c r="CC92" i="3"/>
  <c r="CE162" i="3"/>
  <c r="CD163" i="3"/>
  <c r="I165" i="3"/>
  <c r="I166" i="3" s="1"/>
  <c r="D9" i="2" s="1"/>
  <c r="CD79" i="3"/>
  <c r="I81" i="3"/>
  <c r="I82" i="3" s="1"/>
  <c r="D5" i="2" s="1"/>
  <c r="CC131" i="3"/>
  <c r="CD53" i="3"/>
  <c r="I55" i="3"/>
  <c r="I56" i="3" s="1"/>
  <c r="D6" i="2" s="1"/>
  <c r="I26" i="3"/>
  <c r="I27" i="3" s="1"/>
  <c r="D7" i="2" s="1"/>
  <c r="CD24" i="3"/>
  <c r="CC66" i="3"/>
  <c r="CC163" i="3"/>
  <c r="CD37" i="3"/>
  <c r="I39" i="3"/>
  <c r="I40" i="3" s="1"/>
  <c r="D13" i="2" s="1"/>
  <c r="CC53" i="3"/>
  <c r="CE117" i="3"/>
  <c r="CC105" i="3"/>
  <c r="I120" i="3"/>
  <c r="I121" i="3" s="1"/>
  <c r="D2" i="2" s="1"/>
  <c r="CE78" i="3"/>
  <c r="CC79" i="3"/>
  <c r="CC37" i="3"/>
  <c r="CD92" i="3"/>
  <c r="I94" i="3"/>
  <c r="I95" i="3" s="1"/>
  <c r="D10" i="2" s="1"/>
  <c r="CD105" i="3"/>
  <c r="I107" i="3"/>
  <c r="I108" i="3" s="1"/>
  <c r="D3" i="2" s="1"/>
  <c r="N16" i="2" l="1"/>
  <c r="M16" i="2"/>
  <c r="L16" i="2"/>
  <c r="K16" i="2"/>
  <c r="J16" i="2"/>
  <c r="O7" i="2"/>
  <c r="CE118" i="3"/>
  <c r="I16" i="2"/>
  <c r="CE144" i="3"/>
  <c r="H16" i="2"/>
  <c r="O11" i="2"/>
  <c r="O8" i="2"/>
  <c r="G16" i="2"/>
  <c r="O10" i="2"/>
  <c r="O13" i="2"/>
  <c r="CE24" i="3"/>
  <c r="O3" i="2"/>
  <c r="CE11" i="3"/>
  <c r="F16" i="2"/>
  <c r="CE105" i="3"/>
  <c r="O12" i="2"/>
  <c r="CE92" i="3"/>
  <c r="O4" i="2"/>
  <c r="O2" i="2"/>
  <c r="O9" i="2"/>
  <c r="CE37" i="3"/>
  <c r="CE163" i="3"/>
  <c r="E16" i="2"/>
  <c r="CE66" i="3"/>
  <c r="O6" i="2"/>
  <c r="O5"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<sst xmlns="http://schemas.openxmlformats.org/spreadsheetml/2006/main" count="1014" uniqueCount="137">
  <si>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</si>
  <si>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</si>
  <si>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</si>
  <si>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</si>
  <si>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</si>
  <si>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</si>
  <si>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</si>
  <si>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</si>
  <si>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</si>
  <si>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</si>
  <si>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</si>
  <si>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</si>
  <si>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</si>
  <si>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</si>
  <si>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</si>
  <si>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</si>
  <si>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</si>
  <si>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</si>
  <si>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</si>
  <si>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</si>
  <si>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</si>
  <si>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</si>
  <si>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</si>
  <si>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</si>
  <si>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</si>
  <si>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</si>
  <si>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</si>
  <si>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</si>
  <si>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</si>
  <si>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</si>
  <si>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</si>
  <si>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</si>
  <si>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</si>
  <si>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</si>
  <si>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</si>
  <si>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</si>
  <si>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</si>
  <si>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</si>
  <si>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</si>
  <si>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</si>
  <si>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</si>
  <si>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</si>
  <si>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</si>
  <si>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</si>
  <si>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</si>
  <si>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</si>
  <si>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</si>
  <si>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</si>
  <si>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</si>
  <si>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</si>
  <si>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</si>
  <si>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</si>
  <si>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</si>
  <si>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</si>
  <si>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</si>
  <si>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</si>
  <si>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</si>
  <si>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</si>
  <si>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</si>
  <si>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</si>
  <si>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</si>
  <si>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</si>
  <si>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</si>
  <si>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</si>
  <si>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</si>
  <si>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</si>
  <si>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</si>
  <si>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</si>
  <si>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</si>
  <si>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</si>
  <si>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</si>
  <si>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</si>
  <si>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</si>
  <si>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</si>
  <si>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</si>
  <si>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</si>
  <si>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</si>
  <si>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</si>
  <si>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</si>
  <si>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</si>
  <si>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</si>
  <si>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</si>
  <si>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</si>
  <si>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</si>
  <si>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</si>
  <si>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</si>
  <si>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</si>
  <si>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</si>
  <si>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</si>
  <si>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</si>
  <si>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</si>
  <si>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</si>
  <si>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</si>
  <si>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</si>
  <si>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</si>
  <si>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</si>
  <si>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</si>
  <si>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</si>
  <si>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</si>
  <si>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</si>
  <si>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</si>
  <si>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</si>
  <si>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</si>
  <si>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</si>
  <si>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</si>
  <si>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</si>
  <si>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</si>
  <si>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</si>
  <si>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</si>
  <si>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</si>
  <si>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</si>
  <si>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</si>
  <si>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</si>
  <si>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</si>
  <si>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</si>
  <si>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</si>
  <si>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</si>
  <si>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</si>
  <si>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</si>
  <si>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</si>
  <si>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</si>
  <si>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</si>
  <si>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</si>
  <si>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</si>
  <si>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</si>
  <si>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</si>
  <si>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</si>
  <si>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</si>
  <si>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</si>
  <si>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</si>
  <si>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</si>
  <si>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</si>
  <si>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</si>
  <si>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</si>
  <si>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</si>
  <si>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</si>
  <si>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XX 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</si>
</sst>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2"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
      <strike/>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21" fillId="5" borderId="4" xfId="0" applyNumberFormat="1" applyFont="1" applyFill="1" applyBorder="1"/>
    <xf numFmtId="0" fontId="21" fillId="5" borderId="19" xfId="0"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2</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8" t="s">
        <v>0</v>
      </c>
      <c r="C3" s="109"/>
      <c r="D3" s="10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5" sqref="L4:L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45694</v>
      </c>
      <c r="K1" s="8">
        <f>'Détail par équipe'!AT1</f>
        <v>45701</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6.5</v>
      </c>
      <c r="H2" s="15">
        <f>'Détail par équipe'!AG121</f>
        <v>8</v>
      </c>
      <c r="I2" s="15">
        <f>'Détail par équipe'!AM121</f>
        <v>9</v>
      </c>
      <c r="J2" s="15">
        <f>'Détail par équipe'!AS121</f>
        <v>1.5</v>
      </c>
      <c r="K2" s="15">
        <f>'Détail par équipe'!AY121</f>
        <v>10</v>
      </c>
      <c r="L2" s="15">
        <f>'Détail par équipe'!BE121</f>
        <v>7</v>
      </c>
      <c r="M2" s="15">
        <f>'Détail par équipe'!BK121</f>
        <v>0</v>
      </c>
      <c r="N2" s="15">
        <f>'Détail par équipe'!BQ121</f>
        <v>0</v>
      </c>
      <c r="O2" s="16">
        <f>D2+E2+F2+G2+H2+I2+J2+K2+L2+M2+N2</f>
        <v>69</v>
      </c>
      <c r="P2" s="17">
        <f t="shared" ref="P2:P13" si="0">O2*2.48</f>
        <v>171.12</v>
      </c>
    </row>
    <row r="3" spans="1:16" ht="23.1" customHeight="1" x14ac:dyDescent="0.25">
      <c r="A3" s="11">
        <v>2</v>
      </c>
      <c r="B3" s="12">
        <v>1</v>
      </c>
      <c r="C3" s="13" t="str">
        <f>'Détail par équipe'!B96</f>
        <v>US Métro</v>
      </c>
      <c r="D3" s="14">
        <f>'Détail par équipe'!I108</f>
        <v>8</v>
      </c>
      <c r="E3" s="15">
        <f>'Détail par équipe'!O108</f>
        <v>6</v>
      </c>
      <c r="F3" s="15">
        <f>'Détail par équipe'!U108</f>
        <v>6</v>
      </c>
      <c r="G3" s="15">
        <f>'Détail par équipe'!AA108</f>
        <v>7</v>
      </c>
      <c r="H3" s="15">
        <f>'Détail par équipe'!AG108</f>
        <v>8</v>
      </c>
      <c r="I3" s="15">
        <f>'Détail par équipe'!AM108</f>
        <v>9</v>
      </c>
      <c r="J3" s="15">
        <f>'Détail par équipe'!AS108</f>
        <v>7</v>
      </c>
      <c r="K3" s="15">
        <f>'Détail par équipe'!AY108</f>
        <v>8</v>
      </c>
      <c r="L3" s="15">
        <f>'Détail par équipe'!BE108</f>
        <v>5</v>
      </c>
      <c r="M3" s="15">
        <f>'Détail par équipe'!BK108</f>
        <v>0</v>
      </c>
      <c r="N3" s="15">
        <f>'Détail par équipe'!BQ108</f>
        <v>0</v>
      </c>
      <c r="O3" s="16">
        <f>D3+E3+F3+G3+H3+I3+J3+K3+L3+M3+N3</f>
        <v>64</v>
      </c>
      <c r="P3" s="17">
        <f t="shared" si="0"/>
        <v>158.72</v>
      </c>
    </row>
    <row r="4" spans="1:16" ht="23.1" customHeight="1" x14ac:dyDescent="0.25">
      <c r="A4" s="11">
        <v>3</v>
      </c>
      <c r="B4" s="12">
        <v>2</v>
      </c>
      <c r="C4" s="13" t="str">
        <f>'Détail par équipe'!B2</f>
        <v>Les Robots</v>
      </c>
      <c r="D4" s="14">
        <f>'Détail par équipe'!I14</f>
        <v>10</v>
      </c>
      <c r="E4" s="15">
        <f>'Détail par équipe'!O14</f>
        <v>7</v>
      </c>
      <c r="F4" s="15">
        <f>'Détail par équipe'!U14</f>
        <v>8</v>
      </c>
      <c r="G4" s="15">
        <f>'Détail par équipe'!AA14</f>
        <v>6</v>
      </c>
      <c r="H4" s="15">
        <f>'Détail par équipe'!AG14</f>
        <v>6</v>
      </c>
      <c r="I4" s="15">
        <f>'Détail par équipe'!AM14</f>
        <v>10</v>
      </c>
      <c r="J4" s="15">
        <f>'Détail par équipe'!AS14</f>
        <v>8.5</v>
      </c>
      <c r="K4" s="15">
        <f>'Détail par équipe'!AY14</f>
        <v>2</v>
      </c>
      <c r="L4" s="15">
        <f>'Détail par équipe'!BE14</f>
        <v>5</v>
      </c>
      <c r="M4" s="15">
        <f>'Détail par équipe'!BK14</f>
        <v>0</v>
      </c>
      <c r="N4" s="15">
        <f>'Détail par équipe'!BQ14</f>
        <v>0</v>
      </c>
      <c r="O4" s="16">
        <f>D4+E4+F4+G4+H4+I4+J4+K4+L4+M4+N4</f>
        <v>62.5</v>
      </c>
      <c r="P4" s="17">
        <f t="shared" si="0"/>
        <v>155</v>
      </c>
    </row>
    <row r="5" spans="1:16" ht="23.1" customHeight="1" x14ac:dyDescent="0.25">
      <c r="A5" s="11">
        <v>4</v>
      </c>
      <c r="B5" s="12">
        <v>7</v>
      </c>
      <c r="C5" s="13" t="str">
        <f>'Détail par équipe'!B70</f>
        <v>Scorpions BCV</v>
      </c>
      <c r="D5" s="14">
        <f>'Détail par équipe'!I82</f>
        <v>10</v>
      </c>
      <c r="E5" s="15">
        <f>'Détail par équipe'!O82</f>
        <v>4</v>
      </c>
      <c r="F5" s="15">
        <f>'Détail par équipe'!U82</f>
        <v>5</v>
      </c>
      <c r="G5" s="15">
        <f>'Détail par équipe'!AA82</f>
        <v>10</v>
      </c>
      <c r="H5" s="15">
        <f>'Détail par équipe'!AG82</f>
        <v>10</v>
      </c>
      <c r="I5" s="15">
        <f>'Détail par équipe'!AM82</f>
        <v>8</v>
      </c>
      <c r="J5" s="15">
        <f>'Détail par équipe'!AS82</f>
        <v>3</v>
      </c>
      <c r="K5" s="15">
        <f>'Détail par équipe'!AY82</f>
        <v>6</v>
      </c>
      <c r="L5" s="15">
        <f>'Détail par équipe'!BE82</f>
        <v>5</v>
      </c>
      <c r="M5" s="15">
        <f>'Détail par équipe'!BK82</f>
        <v>0</v>
      </c>
      <c r="N5" s="15">
        <f>'Détail par équipe'!BQ82</f>
        <v>0</v>
      </c>
      <c r="O5" s="16">
        <f>D5+E5+F5+G5+H5+I5+J5+K5+L5+M5+N5</f>
        <v>61</v>
      </c>
      <c r="P5" s="17">
        <f t="shared" si="0"/>
        <v>151.28</v>
      </c>
    </row>
    <row r="6" spans="1:16" ht="23.1" customHeight="1" x14ac:dyDescent="0.25">
      <c r="A6" s="11">
        <v>5</v>
      </c>
      <c r="B6" s="12">
        <v>5</v>
      </c>
      <c r="C6" s="13" t="str">
        <f>'Détail par équipe'!B41</f>
        <v>Les Calmes</v>
      </c>
      <c r="D6" s="14">
        <f>'Détail par équipe'!I56</f>
        <v>9</v>
      </c>
      <c r="E6" s="15">
        <f>'Détail par équipe'!O56</f>
        <v>2</v>
      </c>
      <c r="F6" s="15">
        <f>'Détail par équipe'!U56</f>
        <v>0</v>
      </c>
      <c r="G6" s="15">
        <f>'Détail par équipe'!AA56</f>
        <v>8</v>
      </c>
      <c r="H6" s="15">
        <f>'Détail par équipe'!AG56</f>
        <v>8</v>
      </c>
      <c r="I6" s="15">
        <f>'Détail par équipe'!AM56</f>
        <v>8</v>
      </c>
      <c r="J6" s="15">
        <f>'Détail par équipe'!AS56</f>
        <v>8</v>
      </c>
      <c r="K6" s="15">
        <f>'Détail par équipe'!AY56</f>
        <v>4</v>
      </c>
      <c r="L6" s="15">
        <f>'Détail par équipe'!BE56</f>
        <v>3</v>
      </c>
      <c r="M6" s="15">
        <f>'Détail par équipe'!BK56</f>
        <v>0</v>
      </c>
      <c r="N6" s="15">
        <f>'Détail par équipe'!BQ56</f>
        <v>0</v>
      </c>
      <c r="O6" s="16">
        <f>D6+E6+F6+G6+H6+I6+J6+K6+L6+M6+N6</f>
        <v>50</v>
      </c>
      <c r="P6" s="17">
        <f t="shared" si="0"/>
        <v>124</v>
      </c>
    </row>
    <row r="7" spans="1:16" ht="23.1" customHeight="1" x14ac:dyDescent="0.25">
      <c r="A7" s="11">
        <v>6</v>
      </c>
      <c r="B7" s="12">
        <v>8</v>
      </c>
      <c r="C7" s="13" t="str">
        <f>'Détail par équipe'!B15</f>
        <v>ABC Idf</v>
      </c>
      <c r="D7" s="14">
        <f>'Détail par équipe'!I27</f>
        <v>0</v>
      </c>
      <c r="E7" s="15">
        <f>'Détail par équipe'!O27</f>
        <v>6</v>
      </c>
      <c r="F7" s="15">
        <f>'Détail par équipe'!U27</f>
        <v>4</v>
      </c>
      <c r="G7" s="15">
        <f>'Détail par équipe'!AA27</f>
        <v>3.5</v>
      </c>
      <c r="H7" s="15">
        <f>'Détail par équipe'!AG27</f>
        <v>2</v>
      </c>
      <c r="I7" s="15">
        <f>'Détail par équipe'!AM27</f>
        <v>9</v>
      </c>
      <c r="J7" s="15">
        <f>'Détail par équipe'!AS27</f>
        <v>7</v>
      </c>
      <c r="K7" s="15">
        <f>'Détail par équipe'!AY27</f>
        <v>9</v>
      </c>
      <c r="L7" s="15">
        <f>'Détail par équipe'!BE27</f>
        <v>4</v>
      </c>
      <c r="M7" s="15">
        <f>'Détail par équipe'!BK27</f>
        <v>0</v>
      </c>
      <c r="N7" s="15">
        <f>'Détail par équipe'!BQ27</f>
        <v>0</v>
      </c>
      <c r="O7" s="16">
        <f>D7+E7+F7+G7+H7+I7+J7+K7+L7+M7+N7</f>
        <v>44.5</v>
      </c>
      <c r="P7" s="17">
        <f t="shared" si="0"/>
        <v>110.36</v>
      </c>
    </row>
    <row r="8" spans="1:16" ht="23.1" customHeight="1" x14ac:dyDescent="0.25">
      <c r="A8" s="11">
        <v>7</v>
      </c>
      <c r="B8" s="12">
        <v>3</v>
      </c>
      <c r="C8" s="13" t="str">
        <f>'Détail par équipe'!B57</f>
        <v>BCF Girls</v>
      </c>
      <c r="D8" s="14">
        <f>'Détail par équipe'!I69</f>
        <v>0</v>
      </c>
      <c r="E8" s="15">
        <f>'Détail par équipe'!O69</f>
        <v>8</v>
      </c>
      <c r="F8" s="15">
        <f>'Détail par équipe'!U69</f>
        <v>3.5</v>
      </c>
      <c r="G8" s="15">
        <f>'Détail par équipe'!AA69</f>
        <v>3</v>
      </c>
      <c r="H8" s="15">
        <f>'Détail par équipe'!AG69</f>
        <v>4</v>
      </c>
      <c r="I8" s="15">
        <f>'Détail par équipe'!AM69</f>
        <v>1</v>
      </c>
      <c r="J8" s="15">
        <f>'Détail par équipe'!AS69</f>
        <v>8</v>
      </c>
      <c r="K8" s="15">
        <f>'Détail par équipe'!AY69</f>
        <v>8</v>
      </c>
      <c r="L8" s="15">
        <f>'Détail par équipe'!BE69</f>
        <v>7</v>
      </c>
      <c r="M8" s="15">
        <f>'Détail par équipe'!BK69</f>
        <v>0</v>
      </c>
      <c r="N8" s="15">
        <f>'Détail par équipe'!BQ69</f>
        <v>0</v>
      </c>
      <c r="O8" s="16">
        <f>D8+E8+F8+G8+H8+I8+J8+K8+L8+M8+N8</f>
        <v>42.5</v>
      </c>
      <c r="P8" s="17">
        <f t="shared" si="0"/>
        <v>105.4</v>
      </c>
    </row>
    <row r="9" spans="1:16" ht="23.1" customHeight="1" x14ac:dyDescent="0.25">
      <c r="A9" s="11">
        <v>8</v>
      </c>
      <c r="B9" s="12">
        <v>6</v>
      </c>
      <c r="C9" s="13" t="str">
        <f>'Détail par équipe'!B148</f>
        <v>Les Wizards 2</v>
      </c>
      <c r="D9" s="14">
        <f>'Détail par équipe'!I166</f>
        <v>8</v>
      </c>
      <c r="E9" s="15">
        <f>'Détail par équipe'!O166</f>
        <v>6</v>
      </c>
      <c r="F9" s="15">
        <f>'Détail par équipe'!U166</f>
        <v>6.5</v>
      </c>
      <c r="G9" s="15">
        <f>'Détail par équipe'!AA166</f>
        <v>2</v>
      </c>
      <c r="H9" s="15">
        <f>'Détail par équipe'!AG166</f>
        <v>7</v>
      </c>
      <c r="I9" s="15">
        <f>'Détail par équipe'!AM166</f>
        <v>1</v>
      </c>
      <c r="J9" s="15">
        <f>'Détail par équipe'!AS166</f>
        <v>2</v>
      </c>
      <c r="K9" s="15">
        <f>'Détail par équipe'!AY166</f>
        <v>0</v>
      </c>
      <c r="L9" s="15">
        <f>'Détail par équipe'!BE166</f>
        <v>5</v>
      </c>
      <c r="M9" s="15">
        <f>'Détail par équipe'!BK166</f>
        <v>0</v>
      </c>
      <c r="N9" s="15">
        <f>'Détail par équipe'!BQ166</f>
        <v>0</v>
      </c>
      <c r="O9" s="16">
        <f>D9+E9+F9+G9+H9+I9+J9+K9+L9+M9+N9</f>
        <v>37.5</v>
      </c>
      <c r="P9" s="17">
        <f t="shared" si="0"/>
        <v>93</v>
      </c>
    </row>
    <row r="10" spans="1:16" ht="23.1" customHeight="1" x14ac:dyDescent="0.25">
      <c r="A10" s="11">
        <v>9</v>
      </c>
      <c r="B10" s="12">
        <v>10</v>
      </c>
      <c r="C10" s="13" t="str">
        <f>'Détail par équipe'!B83</f>
        <v>Les Miclo</v>
      </c>
      <c r="D10" s="14">
        <f>'Détail par équipe'!I95</f>
        <v>2</v>
      </c>
      <c r="E10" s="15">
        <f>'Détail par équipe'!O95</f>
        <v>3</v>
      </c>
      <c r="F10" s="15">
        <f>'Détail par équipe'!U95</f>
        <v>5</v>
      </c>
      <c r="G10" s="15">
        <f>'Détail par équipe'!AA95</f>
        <v>8</v>
      </c>
      <c r="H10" s="15">
        <f>'Détail par équipe'!AG95</f>
        <v>2</v>
      </c>
      <c r="I10" s="15">
        <f>'Détail par équipe'!AM95</f>
        <v>2</v>
      </c>
      <c r="J10" s="15">
        <f>'Détail par équipe'!AS95</f>
        <v>2</v>
      </c>
      <c r="K10" s="15">
        <f>'Détail par équipe'!AY95</f>
        <v>6</v>
      </c>
      <c r="L10" s="15">
        <f>'Détail par équipe'!BE95</f>
        <v>6</v>
      </c>
      <c r="M10" s="15">
        <f>'Détail par équipe'!BK95</f>
        <v>0</v>
      </c>
      <c r="N10" s="15">
        <f>'Détail par équipe'!BQ95</f>
        <v>0</v>
      </c>
      <c r="O10" s="16">
        <f>D10+E10+F10+G10+H10+I10+J10+K10+L10+M10+N10</f>
        <v>36</v>
      </c>
      <c r="P10" s="17">
        <f t="shared" si="0"/>
        <v>89.28</v>
      </c>
    </row>
    <row r="11" spans="1:16" ht="23.1" customHeight="1" x14ac:dyDescent="0.25">
      <c r="A11" s="11">
        <v>10</v>
      </c>
      <c r="B11" s="12">
        <v>11</v>
      </c>
      <c r="C11" s="13" t="str">
        <f>'Détail par équipe'!B135</f>
        <v>BCF Boys</v>
      </c>
      <c r="D11" s="14">
        <f>'Détail par équipe'!I147</f>
        <v>2</v>
      </c>
      <c r="E11" s="15">
        <f>'Détail par équipe'!O147</f>
        <v>2</v>
      </c>
      <c r="F11" s="15">
        <f>'Détail par équipe'!U147</f>
        <v>10</v>
      </c>
      <c r="G11" s="15">
        <f>'Détail par équipe'!AA147</f>
        <v>0</v>
      </c>
      <c r="H11" s="15">
        <f>'Détail par équipe'!AG147</f>
        <v>2</v>
      </c>
      <c r="I11" s="15">
        <f>'Détail par équipe'!AM147</f>
        <v>0</v>
      </c>
      <c r="J11" s="15">
        <f>'Détail par équipe'!AS147</f>
        <v>3</v>
      </c>
      <c r="K11" s="15">
        <f>'Détail par équipe'!AY147</f>
        <v>4</v>
      </c>
      <c r="L11" s="15">
        <f>'Détail par équipe'!BE147</f>
        <v>6</v>
      </c>
      <c r="M11" s="15">
        <f>'Détail par équipe'!BK147</f>
        <v>0</v>
      </c>
      <c r="N11" s="15">
        <f>'Détail par équipe'!BQ147</f>
        <v>0</v>
      </c>
      <c r="O11" s="16">
        <f>D11+E11+F11+G11+H11+I11+J11+K11+L11+M11+N11</f>
        <v>29</v>
      </c>
      <c r="P11" s="17">
        <f t="shared" si="0"/>
        <v>71.92</v>
      </c>
    </row>
    <row r="12" spans="1:16" ht="23.1" customHeight="1" x14ac:dyDescent="0.25">
      <c r="A12" s="11">
        <v>11</v>
      </c>
      <c r="B12" s="12">
        <v>11</v>
      </c>
      <c r="C12" s="13" t="str">
        <f>'Détail par équipe'!B122</f>
        <v>Les Wizards</v>
      </c>
      <c r="D12" s="14">
        <f>'Détail par équipe'!I134</f>
        <v>1</v>
      </c>
      <c r="E12" s="15">
        <f>'Détail par équipe'!O134</f>
        <v>4</v>
      </c>
      <c r="F12" s="15">
        <f>'Détail par équipe'!U134</f>
        <v>2</v>
      </c>
      <c r="G12" s="15">
        <f>'Détail par équipe'!AA134</f>
        <v>2</v>
      </c>
      <c r="H12" s="15">
        <f>'Détail par équipe'!AG134</f>
        <v>3</v>
      </c>
      <c r="I12" s="15">
        <f>'Détail par équipe'!AM134</f>
        <v>2</v>
      </c>
      <c r="J12" s="15">
        <f>'Détail par équipe'!AS134</f>
        <v>3</v>
      </c>
      <c r="K12" s="15">
        <f>'Détail par équipe'!AY134</f>
        <v>2</v>
      </c>
      <c r="L12" s="15">
        <f>'Détail par équipe'!BE134</f>
        <v>4</v>
      </c>
      <c r="M12" s="15">
        <f>'Détail par équipe'!BK134</f>
        <v>0</v>
      </c>
      <c r="N12" s="15">
        <f>'Détail par équipe'!BQ134</f>
        <v>0</v>
      </c>
      <c r="O12" s="16">
        <f>D12+E12+F12+G12+H12+I12+J12+K12+L12+M12+N12</f>
        <v>23</v>
      </c>
      <c r="P12" s="17">
        <f t="shared" si="0"/>
        <v>57.04</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4</v>
      </c>
      <c r="H13" s="15">
        <f>'Détail par équipe'!AG40</f>
        <v>0</v>
      </c>
      <c r="I13" s="15">
        <f>'Détail par équipe'!AM40</f>
        <v>1</v>
      </c>
      <c r="J13" s="15">
        <f>'Détail par équipe'!AS40</f>
        <v>7</v>
      </c>
      <c r="K13" s="15">
        <f>'Détail par équipe'!AY40</f>
        <v>1</v>
      </c>
      <c r="L13" s="15">
        <f>'Détail par équipe'!BE40</f>
        <v>3</v>
      </c>
      <c r="M13" s="15">
        <f>'Détail par équipe'!BK40</f>
        <v>0</v>
      </c>
      <c r="N13" s="15">
        <f>'Détail par équipe'!BQ40</f>
        <v>0</v>
      </c>
      <c r="O13" s="16">
        <f>D13+E13+F13+G13+H13+I13+J13+K13+L13+M13+N13</f>
        <v>21</v>
      </c>
      <c r="P13" s="17">
        <f t="shared" si="0"/>
        <v>52.08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1339.2</v>
      </c>
    </row>
    <row r="17" spans="1:16" ht="15" customHeight="1" x14ac:dyDescent="0.2">
      <c r="A17" s="19"/>
      <c r="B17" s="19"/>
      <c r="C17" s="19"/>
      <c r="D17" s="19"/>
      <c r="E17" s="19"/>
      <c r="F17" s="19"/>
      <c r="G17" s="19"/>
      <c r="H17" s="19"/>
      <c r="I17" s="19"/>
      <c r="J17" s="19"/>
      <c r="K17" s="19"/>
      <c r="L17" s="19"/>
      <c r="M17" s="19"/>
      <c r="N17" s="19"/>
      <c r="O17" s="20">
        <f>O16*2.48</f>
        <v>1339.2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1190.4000000000001</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0"/>
  <sheetViews>
    <sheetView showGridLines="0" zoomScale="60" zoomScaleNormal="60" workbookViewId="0">
      <pane xSplit="2805" ySplit="360" topLeftCell="AH35" activePane="bottomRight"/>
      <selection activeCell="P86" sqref="P86"/>
      <selection pane="topRight" activeCell="AT1" sqref="AT1:AY1"/>
      <selection pane="bottomLeft" activeCell="C153" sqref="C153"/>
      <selection pane="bottomRight" activeCell="AZ45" sqref="AZ45"/>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3">
        <v>45638</v>
      </c>
      <c r="E1" s="114"/>
      <c r="F1" s="114"/>
      <c r="G1" s="114"/>
      <c r="H1" s="114"/>
      <c r="I1" s="115"/>
      <c r="J1" s="113">
        <v>45645</v>
      </c>
      <c r="K1" s="114"/>
      <c r="L1" s="114"/>
      <c r="M1" s="114"/>
      <c r="N1" s="114"/>
      <c r="O1" s="115"/>
      <c r="P1" s="113">
        <v>45666</v>
      </c>
      <c r="Q1" s="114"/>
      <c r="R1" s="114"/>
      <c r="S1" s="114"/>
      <c r="T1" s="114"/>
      <c r="U1" s="115"/>
      <c r="V1" s="113">
        <v>45673</v>
      </c>
      <c r="W1" s="114"/>
      <c r="X1" s="114"/>
      <c r="Y1" s="114"/>
      <c r="Z1" s="114"/>
      <c r="AA1" s="115"/>
      <c r="AB1" s="113">
        <v>45680</v>
      </c>
      <c r="AC1" s="114"/>
      <c r="AD1" s="114"/>
      <c r="AE1" s="114"/>
      <c r="AF1" s="114"/>
      <c r="AG1" s="115"/>
      <c r="AH1" s="113">
        <v>45687</v>
      </c>
      <c r="AI1" s="114"/>
      <c r="AJ1" s="114"/>
      <c r="AK1" s="114"/>
      <c r="AL1" s="114"/>
      <c r="AM1" s="115"/>
      <c r="AN1" s="113">
        <v>45694</v>
      </c>
      <c r="AO1" s="114"/>
      <c r="AP1" s="114"/>
      <c r="AQ1" s="114"/>
      <c r="AR1" s="114"/>
      <c r="AS1" s="115"/>
      <c r="AT1" s="113">
        <v>45701</v>
      </c>
      <c r="AU1" s="114"/>
      <c r="AV1" s="114"/>
      <c r="AW1" s="114"/>
      <c r="AX1" s="114"/>
      <c r="AY1" s="115"/>
      <c r="AZ1" s="113">
        <v>45722</v>
      </c>
      <c r="BA1" s="114"/>
      <c r="BB1" s="114"/>
      <c r="BC1" s="114"/>
      <c r="BD1" s="114"/>
      <c r="BE1" s="115"/>
      <c r="BF1" s="113">
        <v>45729</v>
      </c>
      <c r="BG1" s="114"/>
      <c r="BH1" s="114"/>
      <c r="BI1" s="114"/>
      <c r="BJ1" s="114"/>
      <c r="BK1" s="115"/>
      <c r="BL1" s="113">
        <v>45736</v>
      </c>
      <c r="BM1" s="114"/>
      <c r="BN1" s="114"/>
      <c r="BO1" s="114"/>
      <c r="BP1" s="114"/>
      <c r="BQ1" s="115"/>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6" t="s">
        <v>51</v>
      </c>
      <c r="C2" s="111"/>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v>34</v>
      </c>
      <c r="W3" s="40">
        <v>145</v>
      </c>
      <c r="X3" s="40">
        <v>171</v>
      </c>
      <c r="Y3" s="40">
        <v>190</v>
      </c>
      <c r="Z3" s="40">
        <v>161</v>
      </c>
      <c r="AA3" s="38">
        <f t="shared" ref="AA3:AA9" si="3">SUM(W3:Z3)</f>
        <v>667</v>
      </c>
      <c r="AB3" s="39">
        <v>34</v>
      </c>
      <c r="AC3" s="40">
        <v>147</v>
      </c>
      <c r="AD3" s="40">
        <v>211</v>
      </c>
      <c r="AE3" s="40">
        <v>204</v>
      </c>
      <c r="AF3" s="40">
        <v>191</v>
      </c>
      <c r="AG3" s="38">
        <f t="shared" ref="AG3:AG9" si="4">SUM(AC3:AF3)</f>
        <v>753</v>
      </c>
      <c r="AH3" s="39">
        <v>33</v>
      </c>
      <c r="AI3" s="40">
        <v>172</v>
      </c>
      <c r="AJ3" s="40">
        <v>170</v>
      </c>
      <c r="AK3" s="40">
        <v>190</v>
      </c>
      <c r="AL3" s="40">
        <v>181</v>
      </c>
      <c r="AM3" s="38">
        <f t="shared" ref="AM3:AM9" si="5">SUM(AI3:AL3)</f>
        <v>713</v>
      </c>
      <c r="AN3" s="39">
        <v>32</v>
      </c>
      <c r="AO3" s="40">
        <v>163</v>
      </c>
      <c r="AP3" s="40">
        <v>200</v>
      </c>
      <c r="AQ3" s="40">
        <v>161</v>
      </c>
      <c r="AR3" s="40">
        <v>195</v>
      </c>
      <c r="AS3" s="38">
        <f t="shared" ref="AS3:AS9" si="6">SUM(AO3:AR3)</f>
        <v>719</v>
      </c>
      <c r="AT3" s="39">
        <v>32</v>
      </c>
      <c r="AU3" s="40">
        <v>164</v>
      </c>
      <c r="AV3" s="40">
        <v>184</v>
      </c>
      <c r="AW3" s="40">
        <v>188</v>
      </c>
      <c r="AX3" s="40">
        <v>187</v>
      </c>
      <c r="AY3" s="38">
        <f t="shared" ref="AY3:AY9" si="7">SUM(AU3:AX3)</f>
        <v>723</v>
      </c>
      <c r="AZ3" s="39">
        <v>32</v>
      </c>
      <c r="BA3" s="40">
        <v>192</v>
      </c>
      <c r="BB3" s="40">
        <v>178</v>
      </c>
      <c r="BC3" s="40">
        <v>191</v>
      </c>
      <c r="BD3" s="40">
        <v>182</v>
      </c>
      <c r="BE3" s="38">
        <f t="shared" ref="BE3:BE9" si="8">SUM(BA3:BD3)</f>
        <v>743</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28</v>
      </c>
      <c r="CD3" s="17">
        <f t="shared" ref="CD3:CD8" si="23">I3+O3+U3+AA3+AG3+AM3+AS3+AY3+BE3+BK3+BQ3</f>
        <v>5022</v>
      </c>
      <c r="CE3" s="17">
        <f t="shared" ref="CE3:CE8" si="24">CD3/CC3</f>
        <v>179.35714285714286</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v>18</v>
      </c>
      <c r="AU5" s="40">
        <v>210</v>
      </c>
      <c r="AV5" s="40">
        <v>211</v>
      </c>
      <c r="AW5" s="40">
        <v>210</v>
      </c>
      <c r="AX5" s="40">
        <v>208</v>
      </c>
      <c r="AY5" s="38">
        <f t="shared" si="7"/>
        <v>839</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4</v>
      </c>
      <c r="BZ5" s="17">
        <f t="shared" si="19"/>
        <v>0</v>
      </c>
      <c r="CA5" s="17">
        <f t="shared" si="20"/>
        <v>0</v>
      </c>
      <c r="CB5" s="17">
        <f t="shared" si="21"/>
        <v>0</v>
      </c>
      <c r="CC5" s="17">
        <f t="shared" si="22"/>
        <v>8</v>
      </c>
      <c r="CD5" s="17">
        <f t="shared" si="23"/>
        <v>1663</v>
      </c>
      <c r="CE5" s="19">
        <f t="shared" si="24"/>
        <v>207.875</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v>36</v>
      </c>
      <c r="W6" s="40">
        <v>144</v>
      </c>
      <c r="X6" s="40">
        <v>223</v>
      </c>
      <c r="Y6" s="40">
        <v>165</v>
      </c>
      <c r="Z6" s="40">
        <v>234</v>
      </c>
      <c r="AA6" s="38">
        <f t="shared" si="3"/>
        <v>766</v>
      </c>
      <c r="AB6" s="39">
        <v>25</v>
      </c>
      <c r="AC6" s="40">
        <v>206</v>
      </c>
      <c r="AD6" s="40">
        <v>184</v>
      </c>
      <c r="AE6" s="40">
        <v>178</v>
      </c>
      <c r="AF6" s="40">
        <v>163</v>
      </c>
      <c r="AG6" s="38">
        <f t="shared" si="4"/>
        <v>731</v>
      </c>
      <c r="AH6" s="39">
        <v>25</v>
      </c>
      <c r="AI6" s="40">
        <v>145</v>
      </c>
      <c r="AJ6" s="40">
        <v>189</v>
      </c>
      <c r="AK6" s="40">
        <v>170</v>
      </c>
      <c r="AL6" s="40">
        <v>187</v>
      </c>
      <c r="AM6" s="38">
        <f t="shared" si="5"/>
        <v>691</v>
      </c>
      <c r="AN6" s="39">
        <v>25</v>
      </c>
      <c r="AO6" s="40">
        <v>186</v>
      </c>
      <c r="AP6" s="40">
        <v>177</v>
      </c>
      <c r="AQ6" s="40">
        <v>237</v>
      </c>
      <c r="AR6" s="40">
        <v>279</v>
      </c>
      <c r="AS6" s="38">
        <f t="shared" si="6"/>
        <v>879</v>
      </c>
      <c r="AT6" s="39"/>
      <c r="AU6" s="40"/>
      <c r="AV6" s="40"/>
      <c r="AW6" s="40"/>
      <c r="AX6" s="40"/>
      <c r="AY6" s="38">
        <f t="shared" si="7"/>
        <v>0</v>
      </c>
      <c r="AZ6" s="39">
        <v>23</v>
      </c>
      <c r="BA6" s="40">
        <v>173</v>
      </c>
      <c r="BB6" s="40">
        <v>183</v>
      </c>
      <c r="BC6" s="40">
        <v>213</v>
      </c>
      <c r="BD6" s="40">
        <v>205</v>
      </c>
      <c r="BE6" s="38">
        <f t="shared" si="8"/>
        <v>774</v>
      </c>
      <c r="BF6" s="39"/>
      <c r="BG6" s="40"/>
      <c r="BH6" s="40"/>
      <c r="BI6" s="40"/>
      <c r="BJ6" s="40"/>
      <c r="BK6" s="38">
        <f t="shared" si="9"/>
        <v>0</v>
      </c>
      <c r="BL6" s="39"/>
      <c r="BM6" s="40"/>
      <c r="BN6" s="40"/>
      <c r="BO6" s="40"/>
      <c r="BP6" s="40"/>
      <c r="BQ6" s="38">
        <f t="shared" si="10"/>
        <v>0</v>
      </c>
      <c r="BR6" s="41">
        <f t="shared" si="11"/>
        <v>0</v>
      </c>
      <c r="BS6" s="17">
        <f t="shared" si="12"/>
        <v>4</v>
      </c>
      <c r="BT6" s="17">
        <f t="shared" si="13"/>
        <v>4</v>
      </c>
      <c r="BU6" s="17">
        <f t="shared" si="14"/>
        <v>4</v>
      </c>
      <c r="BV6" s="17">
        <f t="shared" si="15"/>
        <v>4</v>
      </c>
      <c r="BW6" s="17">
        <f t="shared" si="16"/>
        <v>4</v>
      </c>
      <c r="BX6" s="17">
        <f t="shared" si="17"/>
        <v>4</v>
      </c>
      <c r="BY6" s="17">
        <f t="shared" si="18"/>
        <v>0</v>
      </c>
      <c r="BZ6" s="17">
        <f t="shared" si="19"/>
        <v>4</v>
      </c>
      <c r="CA6" s="17">
        <f t="shared" si="20"/>
        <v>0</v>
      </c>
      <c r="CB6" s="17">
        <f t="shared" si="21"/>
        <v>0</v>
      </c>
      <c r="CC6" s="17">
        <f t="shared" si="22"/>
        <v>28</v>
      </c>
      <c r="CD6" s="17">
        <f t="shared" si="23"/>
        <v>5373</v>
      </c>
      <c r="CE6" s="19">
        <f t="shared" si="24"/>
        <v>191.89285714285714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289</v>
      </c>
      <c r="X10" s="37">
        <f>SUM(X3:X9)</f>
        <v>394</v>
      </c>
      <c r="Y10" s="37">
        <f>SUM(Y3:Y9)</f>
        <v>355</v>
      </c>
      <c r="Z10" s="37">
        <f>SUM(Z3:Z9)</f>
        <v>395</v>
      </c>
      <c r="AA10" s="38">
        <f>SUM(AA3:AA9)</f>
        <v>1433</v>
      </c>
      <c r="AB10" s="39"/>
      <c r="AC10" s="37">
        <f>SUM(AC3:AC9)</f>
        <v>353</v>
      </c>
      <c r="AD10" s="37">
        <f>SUM(AD3:AD9)</f>
        <v>395</v>
      </c>
      <c r="AE10" s="37">
        <f>SUM(AE3:AE9)</f>
        <v>382</v>
      </c>
      <c r="AF10" s="37">
        <f>SUM(AF3:AF9)</f>
        <v>354</v>
      </c>
      <c r="AG10" s="38">
        <f>SUM(AG3:AG9)</f>
        <v>1484</v>
      </c>
      <c r="AH10" s="39"/>
      <c r="AI10" s="37">
        <f>SUM(AI3:AI9)</f>
        <v>317</v>
      </c>
      <c r="AJ10" s="37">
        <f>SUM(AJ3:AJ9)</f>
        <v>359</v>
      </c>
      <c r="AK10" s="37">
        <f>SUM(AK3:AK9)</f>
        <v>360</v>
      </c>
      <c r="AL10" s="37">
        <f>SUM(AL3:AL9)</f>
        <v>368</v>
      </c>
      <c r="AM10" s="38">
        <f>SUM(AM3:AM9)</f>
        <v>1404</v>
      </c>
      <c r="AN10" s="39"/>
      <c r="AO10" s="37">
        <f>SUM(AO3:AO9)</f>
        <v>349</v>
      </c>
      <c r="AP10" s="37">
        <f>SUM(AP3:AP9)</f>
        <v>377</v>
      </c>
      <c r="AQ10" s="37">
        <f>SUM(AQ3:AQ9)</f>
        <v>398</v>
      </c>
      <c r="AR10" s="37">
        <f>SUM(AR3:AR9)</f>
        <v>474</v>
      </c>
      <c r="AS10" s="38">
        <f>SUM(AS3:AS9)</f>
        <v>1598</v>
      </c>
      <c r="AT10" s="39"/>
      <c r="AU10" s="37">
        <f>SUM(AU3:AU9)</f>
        <v>374</v>
      </c>
      <c r="AV10" s="37">
        <f>SUM(AV3:AV9)</f>
        <v>395</v>
      </c>
      <c r="AW10" s="37">
        <f>SUM(AW3:AW9)</f>
        <v>398</v>
      </c>
      <c r="AX10" s="37">
        <f>SUM(AX3:AX9)</f>
        <v>395</v>
      </c>
      <c r="AY10" s="38">
        <f>SUM(AY3:AY9)</f>
        <v>1562</v>
      </c>
      <c r="AZ10" s="39"/>
      <c r="BA10" s="37">
        <f>SUM(BA3:BA9)</f>
        <v>365</v>
      </c>
      <c r="BB10" s="37">
        <f>SUM(BB3:BB9)</f>
        <v>361</v>
      </c>
      <c r="BC10" s="37">
        <f>SUM(BC3:BC9)</f>
        <v>404</v>
      </c>
      <c r="BD10" s="37">
        <f>SUM(BD3:BD9)</f>
        <v>387</v>
      </c>
      <c r="BE10" s="38">
        <f>SUM(BE3:BE9)</f>
        <v>1517</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13439</v>
      </c>
      <c r="CE10" s="17">
        <f>CD10/CC10</f>
        <v>373.30555555555554</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70</v>
      </c>
      <c r="W11" s="37">
        <f>W10+$V$11-W9</f>
        <v>359</v>
      </c>
      <c r="X11" s="37">
        <f>X10+$V$11-X9</f>
        <v>464</v>
      </c>
      <c r="Y11" s="37">
        <f>Y10+$V$11-Y9</f>
        <v>425</v>
      </c>
      <c r="Z11" s="37">
        <f>Z10+$V$11-Z9</f>
        <v>465</v>
      </c>
      <c r="AA11" s="38">
        <f>SUM(W11:Z11)</f>
        <v>1713</v>
      </c>
      <c r="AB11" s="36">
        <f>SUM(AB3:AB8)</f>
        <v>59</v>
      </c>
      <c r="AC11" s="37">
        <f>AC10+$AB$11-AC9</f>
        <v>412</v>
      </c>
      <c r="AD11" s="37">
        <f>AD10+$AB$11-AD9</f>
        <v>454</v>
      </c>
      <c r="AE11" s="37">
        <f>AE10+$AB$11-AE9</f>
        <v>441</v>
      </c>
      <c r="AF11" s="37">
        <f>AF10+$AB$11-AF9</f>
        <v>413</v>
      </c>
      <c r="AG11" s="38">
        <f>SUM(AC11:AF11)</f>
        <v>1720</v>
      </c>
      <c r="AH11" s="36">
        <f>SUM(AH3:AH8)</f>
        <v>58</v>
      </c>
      <c r="AI11" s="37">
        <f>AI10+$AH$11-AI9</f>
        <v>375</v>
      </c>
      <c r="AJ11" s="37">
        <f>AJ10+$AH$11-AJ9</f>
        <v>417</v>
      </c>
      <c r="AK11" s="37">
        <f>AK10+$AH$11-AK9</f>
        <v>418</v>
      </c>
      <c r="AL11" s="37">
        <f>AL10+$AH$11-AL9</f>
        <v>426</v>
      </c>
      <c r="AM11" s="38">
        <f>SUM(AI11:AL11)</f>
        <v>1636</v>
      </c>
      <c r="AN11" s="36">
        <f>SUM(AN3:AN8)</f>
        <v>57</v>
      </c>
      <c r="AO11" s="37">
        <f>AO10+$AN$11-AO9</f>
        <v>406</v>
      </c>
      <c r="AP11" s="37">
        <f>AP10+$AN$11-AP9</f>
        <v>434</v>
      </c>
      <c r="AQ11" s="37">
        <f>AQ10+$AN$11-AQ9</f>
        <v>455</v>
      </c>
      <c r="AR11" s="37">
        <f>AR10+$AN$11-AR9</f>
        <v>531</v>
      </c>
      <c r="AS11" s="38">
        <f>SUM(AO11:AR11)</f>
        <v>1826</v>
      </c>
      <c r="AT11" s="36">
        <f>SUM(AT3:AT8)</f>
        <v>50</v>
      </c>
      <c r="AU11" s="37">
        <f>AU10+$AT$11-AU9</f>
        <v>424</v>
      </c>
      <c r="AV11" s="37">
        <f>AV10+$AT$11-AV9</f>
        <v>445</v>
      </c>
      <c r="AW11" s="37">
        <f>AW10+$AT$11-AW9</f>
        <v>448</v>
      </c>
      <c r="AX11" s="37">
        <f>AX10+$AT$11-AX9</f>
        <v>445</v>
      </c>
      <c r="AY11" s="38">
        <f>SUM(AU11:AX11)</f>
        <v>1762</v>
      </c>
      <c r="AZ11" s="36">
        <f>SUM(AZ3:AZ8)</f>
        <v>55</v>
      </c>
      <c r="BA11" s="37">
        <f>BA10+$AZ$11-BA9</f>
        <v>420</v>
      </c>
      <c r="BB11" s="37">
        <f>BB10+$AZ$11-BB9</f>
        <v>416</v>
      </c>
      <c r="BC11" s="37">
        <f>BC10+$AZ$11-BC9</f>
        <v>459</v>
      </c>
      <c r="BD11" s="37">
        <f>BD10+$AZ$11-BD9</f>
        <v>442</v>
      </c>
      <c r="BE11" s="38">
        <f>SUM(BA11:BD11)</f>
        <v>1737</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15579</v>
      </c>
      <c r="CE11" s="17">
        <f>CD11/CC11</f>
        <v>432.75</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1</v>
      </c>
      <c r="Y12" s="37">
        <f t="shared" si="28"/>
        <v>1</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1</v>
      </c>
      <c r="AQ12" s="37">
        <f t="shared" si="31"/>
        <v>0.5</v>
      </c>
      <c r="AR12" s="37">
        <f t="shared" si="31"/>
        <v>1</v>
      </c>
      <c r="AS12" s="38">
        <f t="shared" si="31"/>
        <v>1</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1</v>
      </c>
      <c r="BD12" s="37">
        <f t="shared" si="33"/>
        <v>1</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IF($BL$11&gt;0,IF(BM10=BM162,0.5,IF(BM10&gt;BM162,1,0)),0)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1</v>
      </c>
      <c r="Y13" s="37">
        <f t="shared" si="28"/>
        <v>1</v>
      </c>
      <c r="Z13" s="37">
        <f t="shared" si="28"/>
        <v>0</v>
      </c>
      <c r="AA13" s="38">
        <f t="shared" si="28"/>
        <v>0</v>
      </c>
      <c r="AB13" s="39"/>
      <c r="AC13" s="37">
        <f t="shared" si="29"/>
        <v>0</v>
      </c>
      <c r="AD13" s="37">
        <f t="shared" si="29"/>
        <v>1</v>
      </c>
      <c r="AE13" s="37">
        <f t="shared" si="29"/>
        <v>1</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1</v>
      </c>
      <c r="AP13" s="37">
        <f t="shared" si="31"/>
        <v>1</v>
      </c>
      <c r="AQ13" s="37">
        <f t="shared" si="31"/>
        <v>1</v>
      </c>
      <c r="AR13" s="37">
        <f t="shared" si="31"/>
        <v>1</v>
      </c>
      <c r="AS13" s="38">
        <f t="shared" si="31"/>
        <v>1</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1</v>
      </c>
      <c r="BD13" s="37">
        <f t="shared" si="33"/>
        <v>1</v>
      </c>
      <c r="BE13" s="38">
        <f t="shared" si="33"/>
        <v>1</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6</v>
      </c>
      <c r="AB14" s="56"/>
      <c r="AC14" s="57"/>
      <c r="AD14" s="57"/>
      <c r="AE14" s="57"/>
      <c r="AF14" s="57"/>
      <c r="AG14" s="58">
        <f>SUM(AC12+AD12+AE12+AF12+AG12+AC13+AD13+AE13+AF13+AG13)</f>
        <v>6</v>
      </c>
      <c r="AH14" s="56"/>
      <c r="AI14" s="57"/>
      <c r="AJ14" s="57"/>
      <c r="AK14" s="57"/>
      <c r="AL14" s="57"/>
      <c r="AM14" s="58">
        <f>SUM(AI12+AJ12+AK12+AL12+AM12+AI13+AJ13+AK13+AL13+AM13)</f>
        <v>10</v>
      </c>
      <c r="AN14" s="56"/>
      <c r="AO14" s="57"/>
      <c r="AP14" s="57"/>
      <c r="AQ14" s="57"/>
      <c r="AR14" s="57"/>
      <c r="AS14" s="58">
        <f>SUM(AO12+AP12+AQ12+AR12+AS12+AO13+AP13+AQ13+AR13+AS13)</f>
        <v>8.5</v>
      </c>
      <c r="AT14" s="56"/>
      <c r="AU14" s="57"/>
      <c r="AV14" s="57"/>
      <c r="AW14" s="57"/>
      <c r="AX14" s="57"/>
      <c r="AY14" s="58">
        <f>SUM(AU12+AV12+AW12+AX12+AY12+AU13+AV13+AW13+AX13+AY13)</f>
        <v>2</v>
      </c>
      <c r="AZ14" s="56"/>
      <c r="BA14" s="57"/>
      <c r="BB14" s="57"/>
      <c r="BC14" s="57"/>
      <c r="BD14" s="57"/>
      <c r="BE14" s="58">
        <f>SUM(BA12+BB12+BC12+BD12+BE12+BA13+BB13+BC13+BD13+BE13)</f>
        <v>5</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6" t="s">
        <v>50</v>
      </c>
      <c r="C15" s="111"/>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6">SUM(E16:H16)</f>
        <v>0</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0</v>
      </c>
      <c r="CD16" s="17">
        <f t="shared" ref="CD16:CD21" si="59">I16+O16+U16+AA16+AG16+AM16+AS16+AY16+BE16+BK16+BQ16</f>
        <v>0</v>
      </c>
      <c r="CE16" s="17" t="e">
        <f t="shared" ref="CE16:CE21" si="60">CD16/CC16</f>
        <v>#DIV/0!</v>
      </c>
    </row>
    <row r="17" spans="1:83" ht="15.75" customHeight="1" x14ac:dyDescent="0.25">
      <c r="A17" s="33"/>
      <c r="B17" s="34" t="s">
        <v>56</v>
      </c>
      <c r="C17" s="35" t="s">
        <v>57</v>
      </c>
      <c r="D17" s="36"/>
      <c r="E17" s="37"/>
      <c r="F17" s="37"/>
      <c r="G17" s="37"/>
      <c r="H17" s="37"/>
      <c r="I17" s="38">
        <f t="shared" si="36"/>
        <v>0</v>
      </c>
      <c r="J17" s="39">
        <v>24</v>
      </c>
      <c r="K17" s="40">
        <v>160</v>
      </c>
      <c r="L17" s="40">
        <v>173</v>
      </c>
      <c r="M17" s="40">
        <v>187</v>
      </c>
      <c r="N17" s="40">
        <v>214</v>
      </c>
      <c r="O17" s="38">
        <f t="shared" si="37"/>
        <v>734</v>
      </c>
      <c r="P17" s="39">
        <v>24</v>
      </c>
      <c r="Q17" s="40">
        <v>193</v>
      </c>
      <c r="R17" s="40">
        <v>201</v>
      </c>
      <c r="S17" s="40">
        <v>194</v>
      </c>
      <c r="T17" s="40">
        <v>213</v>
      </c>
      <c r="U17" s="38">
        <f t="shared" si="38"/>
        <v>801</v>
      </c>
      <c r="V17" s="39">
        <v>23</v>
      </c>
      <c r="W17" s="40">
        <v>180</v>
      </c>
      <c r="X17" s="40">
        <v>178</v>
      </c>
      <c r="Y17" s="40">
        <v>158</v>
      </c>
      <c r="Z17" s="40">
        <v>209</v>
      </c>
      <c r="AA17" s="38">
        <f t="shared" si="39"/>
        <v>725</v>
      </c>
      <c r="AB17" s="39"/>
      <c r="AC17" s="40"/>
      <c r="AD17" s="40"/>
      <c r="AE17" s="40"/>
      <c r="AF17" s="40"/>
      <c r="AG17" s="38">
        <f t="shared" si="40"/>
        <v>0</v>
      </c>
      <c r="AH17" s="39">
        <v>23</v>
      </c>
      <c r="AI17" s="40">
        <v>172</v>
      </c>
      <c r="AJ17" s="40">
        <v>166</v>
      </c>
      <c r="AK17" s="40">
        <v>157</v>
      </c>
      <c r="AL17" s="40">
        <v>213</v>
      </c>
      <c r="AM17" s="38">
        <f t="shared" si="41"/>
        <v>708</v>
      </c>
      <c r="AN17" s="39">
        <v>24</v>
      </c>
      <c r="AO17" s="40">
        <v>206</v>
      </c>
      <c r="AP17" s="40">
        <v>148</v>
      </c>
      <c r="AQ17" s="40">
        <v>171</v>
      </c>
      <c r="AR17" s="40">
        <v>236</v>
      </c>
      <c r="AS17" s="38">
        <f t="shared" si="42"/>
        <v>761</v>
      </c>
      <c r="AT17" s="39">
        <v>24</v>
      </c>
      <c r="AU17" s="40">
        <v>157</v>
      </c>
      <c r="AV17" s="40">
        <v>217</v>
      </c>
      <c r="AW17" s="40">
        <v>175</v>
      </c>
      <c r="AX17" s="40">
        <v>192</v>
      </c>
      <c r="AY17" s="38">
        <f t="shared" si="43"/>
        <v>741</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4</v>
      </c>
      <c r="BV17" s="17">
        <f t="shared" si="51"/>
        <v>0</v>
      </c>
      <c r="BW17" s="17">
        <f t="shared" si="52"/>
        <v>4</v>
      </c>
      <c r="BX17" s="17">
        <f t="shared" si="53"/>
        <v>4</v>
      </c>
      <c r="BY17" s="17">
        <f t="shared" si="54"/>
        <v>4</v>
      </c>
      <c r="BZ17" s="17">
        <f t="shared" si="55"/>
        <v>0</v>
      </c>
      <c r="CA17" s="17">
        <f t="shared" si="56"/>
        <v>0</v>
      </c>
      <c r="CB17" s="17">
        <f t="shared" si="57"/>
        <v>0</v>
      </c>
      <c r="CC17" s="17">
        <f t="shared" si="58"/>
        <v>24</v>
      </c>
      <c r="CD17" s="17">
        <f t="shared" si="59"/>
        <v>4470</v>
      </c>
      <c r="CE17" s="17">
        <f t="shared" si="60"/>
        <v>186.25</v>
      </c>
    </row>
    <row r="18" spans="1:83" ht="15.75" customHeight="1" x14ac:dyDescent="0.25">
      <c r="A18" s="33"/>
      <c r="B18" s="42" t="s">
        <v>103</v>
      </c>
      <c r="C18" s="43" t="s">
        <v>104</v>
      </c>
      <c r="D18" s="39">
        <v>30</v>
      </c>
      <c r="E18" s="40">
        <v>173</v>
      </c>
      <c r="F18" s="40">
        <v>192</v>
      </c>
      <c r="G18" s="40">
        <v>182</v>
      </c>
      <c r="H18" s="40">
        <v>142</v>
      </c>
      <c r="I18" s="38">
        <f t="shared" si="36"/>
        <v>689</v>
      </c>
      <c r="J18" s="39"/>
      <c r="K18" s="40"/>
      <c r="L18" s="40"/>
      <c r="M18" s="40"/>
      <c r="N18" s="40"/>
      <c r="O18" s="38">
        <f t="shared" si="37"/>
        <v>0</v>
      </c>
      <c r="P18" s="39"/>
      <c r="Q18" s="40"/>
      <c r="R18" s="40"/>
      <c r="S18" s="40"/>
      <c r="T18" s="40"/>
      <c r="U18" s="38">
        <f t="shared" si="38"/>
        <v>0</v>
      </c>
      <c r="V18" s="39"/>
      <c r="W18" s="40"/>
      <c r="X18" s="40"/>
      <c r="Y18" s="40"/>
      <c r="Z18" s="40"/>
      <c r="AA18" s="38">
        <f t="shared" si="39"/>
        <v>0</v>
      </c>
      <c r="AB18" s="39">
        <v>32</v>
      </c>
      <c r="AC18" s="40">
        <v>116</v>
      </c>
      <c r="AD18" s="40">
        <v>147</v>
      </c>
      <c r="AE18" s="40">
        <v>132</v>
      </c>
      <c r="AF18" s="40">
        <v>189</v>
      </c>
      <c r="AG18" s="38">
        <f t="shared" si="40"/>
        <v>584</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v>35</v>
      </c>
      <c r="BA18" s="40">
        <v>187</v>
      </c>
      <c r="BB18" s="40">
        <v>160</v>
      </c>
      <c r="BC18" s="40">
        <v>204</v>
      </c>
      <c r="BD18" s="40">
        <v>163</v>
      </c>
      <c r="BE18" s="38">
        <f t="shared" si="44"/>
        <v>714</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4</v>
      </c>
      <c r="BW18" s="17">
        <f t="shared" si="52"/>
        <v>0</v>
      </c>
      <c r="BX18" s="17">
        <f t="shared" si="53"/>
        <v>0</v>
      </c>
      <c r="BY18" s="17">
        <f t="shared" si="54"/>
        <v>0</v>
      </c>
      <c r="BZ18" s="17">
        <f t="shared" si="55"/>
        <v>4</v>
      </c>
      <c r="CA18" s="17">
        <f t="shared" si="56"/>
        <v>0</v>
      </c>
      <c r="CB18" s="17">
        <f t="shared" si="57"/>
        <v>0</v>
      </c>
      <c r="CC18" s="17">
        <f t="shared" si="58"/>
        <v>12</v>
      </c>
      <c r="CD18" s="17">
        <f t="shared" si="59"/>
        <v>1987</v>
      </c>
      <c r="CE18" s="19">
        <f t="shared" si="60"/>
        <v>165.58333333333334</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119</v>
      </c>
      <c r="C20" s="43" t="s">
        <v>120</v>
      </c>
      <c r="D20" s="39">
        <v>25</v>
      </c>
      <c r="E20" s="40">
        <v>165</v>
      </c>
      <c r="F20" s="40">
        <v>167</v>
      </c>
      <c r="G20" s="40">
        <v>170</v>
      </c>
      <c r="H20" s="40">
        <v>156</v>
      </c>
      <c r="I20" s="38">
        <f t="shared" si="36"/>
        <v>658</v>
      </c>
      <c r="J20" s="39">
        <v>39</v>
      </c>
      <c r="K20" s="40">
        <v>196</v>
      </c>
      <c r="L20" s="40">
        <v>182</v>
      </c>
      <c r="M20" s="40">
        <v>159</v>
      </c>
      <c r="N20" s="40">
        <v>138</v>
      </c>
      <c r="O20" s="38">
        <f t="shared" si="37"/>
        <v>675</v>
      </c>
      <c r="P20" s="39">
        <v>37</v>
      </c>
      <c r="Q20" s="40">
        <v>160</v>
      </c>
      <c r="R20" s="40">
        <v>183</v>
      </c>
      <c r="S20" s="40">
        <v>155</v>
      </c>
      <c r="T20" s="40">
        <v>177</v>
      </c>
      <c r="U20" s="38">
        <f t="shared" si="38"/>
        <v>675</v>
      </c>
      <c r="V20" s="39">
        <v>37</v>
      </c>
      <c r="W20" s="40">
        <v>167</v>
      </c>
      <c r="X20" s="40">
        <v>166</v>
      </c>
      <c r="Y20" s="40">
        <v>173</v>
      </c>
      <c r="Z20" s="40">
        <v>215</v>
      </c>
      <c r="AA20" s="38">
        <f t="shared" si="39"/>
        <v>721</v>
      </c>
      <c r="AB20" s="39">
        <v>35</v>
      </c>
      <c r="AC20" s="40">
        <v>139</v>
      </c>
      <c r="AD20" s="40">
        <v>213</v>
      </c>
      <c r="AE20" s="40">
        <v>184</v>
      </c>
      <c r="AF20" s="40">
        <v>186</v>
      </c>
      <c r="AG20" s="38">
        <f t="shared" si="40"/>
        <v>722</v>
      </c>
      <c r="AH20" s="39">
        <v>33</v>
      </c>
      <c r="AI20" s="40">
        <v>176</v>
      </c>
      <c r="AJ20" s="40">
        <v>180</v>
      </c>
      <c r="AK20" s="40">
        <v>212</v>
      </c>
      <c r="AL20" s="40">
        <v>237</v>
      </c>
      <c r="AM20" s="38">
        <f t="shared" si="41"/>
        <v>805</v>
      </c>
      <c r="AN20" s="39">
        <v>30</v>
      </c>
      <c r="AO20" s="40">
        <v>182</v>
      </c>
      <c r="AP20" s="40">
        <v>174</v>
      </c>
      <c r="AQ20" s="40">
        <v>164</v>
      </c>
      <c r="AR20" s="40">
        <v>173</v>
      </c>
      <c r="AS20" s="38">
        <f t="shared" si="42"/>
        <v>693</v>
      </c>
      <c r="AT20" s="39">
        <v>30</v>
      </c>
      <c r="AU20" s="40">
        <v>227</v>
      </c>
      <c r="AV20" s="40">
        <v>144</v>
      </c>
      <c r="AW20" s="40">
        <v>192</v>
      </c>
      <c r="AX20" s="40">
        <v>169</v>
      </c>
      <c r="AY20" s="38">
        <f t="shared" si="43"/>
        <v>732</v>
      </c>
      <c r="AZ20" s="39">
        <v>30</v>
      </c>
      <c r="BA20" s="40">
        <v>178</v>
      </c>
      <c r="BB20" s="40">
        <v>149</v>
      </c>
      <c r="BC20" s="40">
        <v>144</v>
      </c>
      <c r="BD20" s="40">
        <v>197</v>
      </c>
      <c r="BE20" s="38">
        <f t="shared" si="44"/>
        <v>668</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4</v>
      </c>
      <c r="BU20" s="17">
        <f t="shared" si="50"/>
        <v>4</v>
      </c>
      <c r="BV20" s="17">
        <f t="shared" si="51"/>
        <v>4</v>
      </c>
      <c r="BW20" s="17">
        <f t="shared" si="52"/>
        <v>4</v>
      </c>
      <c r="BX20" s="17">
        <f t="shared" si="53"/>
        <v>4</v>
      </c>
      <c r="BY20" s="17">
        <f t="shared" si="54"/>
        <v>4</v>
      </c>
      <c r="BZ20" s="17">
        <f t="shared" si="55"/>
        <v>4</v>
      </c>
      <c r="CA20" s="17">
        <f t="shared" si="56"/>
        <v>0</v>
      </c>
      <c r="CB20" s="17">
        <f t="shared" si="57"/>
        <v>0</v>
      </c>
      <c r="CC20" s="17">
        <f t="shared" si="58"/>
        <v>36</v>
      </c>
      <c r="CD20" s="17">
        <f t="shared" si="59"/>
        <v>6349</v>
      </c>
      <c r="CE20" s="19">
        <f t="shared" si="60"/>
        <v>176.36111111111111</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347</v>
      </c>
      <c r="X23" s="37">
        <f>SUM(X16:X22)</f>
        <v>344</v>
      </c>
      <c r="Y23" s="37">
        <f>SUM(Y16:Y22)</f>
        <v>331</v>
      </c>
      <c r="Z23" s="37">
        <f>SUM(Z16:Z22)</f>
        <v>424</v>
      </c>
      <c r="AA23" s="38">
        <f>SUM(AA16:AA22)</f>
        <v>1446</v>
      </c>
      <c r="AB23" s="39"/>
      <c r="AC23" s="37">
        <f>SUM(AC16:AC22)</f>
        <v>255</v>
      </c>
      <c r="AD23" s="37">
        <f>SUM(AD16:AD22)</f>
        <v>360</v>
      </c>
      <c r="AE23" s="37">
        <f>SUM(AE16:AE22)</f>
        <v>316</v>
      </c>
      <c r="AF23" s="37">
        <f>SUM(AF16:AF22)</f>
        <v>375</v>
      </c>
      <c r="AG23" s="38">
        <f>SUM(AG16:AG22)</f>
        <v>1306</v>
      </c>
      <c r="AH23" s="39"/>
      <c r="AI23" s="37">
        <f>SUM(AI16:AI22)</f>
        <v>348</v>
      </c>
      <c r="AJ23" s="37">
        <f>SUM(AJ16:AJ22)</f>
        <v>346</v>
      </c>
      <c r="AK23" s="37">
        <f>SUM(AK16:AK22)</f>
        <v>369</v>
      </c>
      <c r="AL23" s="37">
        <f>SUM(AL16:AL22)</f>
        <v>450</v>
      </c>
      <c r="AM23" s="38">
        <f>SUM(AM16:AM22)</f>
        <v>1513</v>
      </c>
      <c r="AN23" s="39"/>
      <c r="AO23" s="37">
        <f>SUM(AO16:AO22)</f>
        <v>388</v>
      </c>
      <c r="AP23" s="37">
        <f>SUM(AP16:AP22)</f>
        <v>322</v>
      </c>
      <c r="AQ23" s="37">
        <f>SUM(AQ16:AQ22)</f>
        <v>335</v>
      </c>
      <c r="AR23" s="37">
        <f>SUM(AR16:AR22)</f>
        <v>409</v>
      </c>
      <c r="AS23" s="38">
        <f>SUM(AS16:AS22)</f>
        <v>1454</v>
      </c>
      <c r="AT23" s="39"/>
      <c r="AU23" s="37">
        <f>SUM(AU16:AU22)</f>
        <v>384</v>
      </c>
      <c r="AV23" s="37">
        <f>SUM(AV16:AV22)</f>
        <v>361</v>
      </c>
      <c r="AW23" s="37">
        <f>SUM(AW16:AW22)</f>
        <v>367</v>
      </c>
      <c r="AX23" s="37">
        <f>SUM(AX16:AX22)</f>
        <v>361</v>
      </c>
      <c r="AY23" s="38">
        <f>SUM(AY16:AY22)</f>
        <v>1473</v>
      </c>
      <c r="AZ23" s="39"/>
      <c r="BA23" s="37">
        <f>SUM(BA16:BA22)</f>
        <v>365</v>
      </c>
      <c r="BB23" s="37">
        <f>SUM(BB16:BB22)</f>
        <v>309</v>
      </c>
      <c r="BC23" s="37">
        <f>SUM(BC16:BC22)</f>
        <v>348</v>
      </c>
      <c r="BD23" s="37">
        <f>SUM(BD16:BD22)</f>
        <v>360</v>
      </c>
      <c r="BE23" s="38">
        <f>SUM(BE16:BE22)</f>
        <v>1382</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12806</v>
      </c>
      <c r="CE23" s="17">
        <f>CD23/CC23</f>
        <v>355.72222222222223</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60</v>
      </c>
      <c r="W24" s="37">
        <f>W23+$V$24-W22</f>
        <v>407</v>
      </c>
      <c r="X24" s="37">
        <f>X23+$V$24-X22</f>
        <v>404</v>
      </c>
      <c r="Y24" s="37">
        <f>Y23+$V$24-Y22</f>
        <v>391</v>
      </c>
      <c r="Z24" s="37">
        <f>Z23+$V$24-Z22</f>
        <v>484</v>
      </c>
      <c r="AA24" s="38">
        <f>SUM(W24:Z24)</f>
        <v>1686</v>
      </c>
      <c r="AB24" s="36">
        <f>SUM(AB16:AB21)</f>
        <v>67</v>
      </c>
      <c r="AC24" s="37">
        <f>AC23+$AB$24-AC22</f>
        <v>322</v>
      </c>
      <c r="AD24" s="37">
        <f>AD23+$AB$24-AD22</f>
        <v>427</v>
      </c>
      <c r="AE24" s="37">
        <f>AE23+$AB$24-AE22</f>
        <v>383</v>
      </c>
      <c r="AF24" s="37">
        <f>AF23+$AB$24-AF22</f>
        <v>442</v>
      </c>
      <c r="AG24" s="38">
        <f>SUM(AC24:AF24)</f>
        <v>1574</v>
      </c>
      <c r="AH24" s="36">
        <f>SUM(AH16:AH21)</f>
        <v>56</v>
      </c>
      <c r="AI24" s="37">
        <f>AI23+$AH$24-AI22</f>
        <v>404</v>
      </c>
      <c r="AJ24" s="37">
        <f>AJ23+$AH$24-AJ22</f>
        <v>402</v>
      </c>
      <c r="AK24" s="37">
        <f>AK23+$AH$24-AK22</f>
        <v>425</v>
      </c>
      <c r="AL24" s="37">
        <f>AL23+$AH$24-AL22</f>
        <v>506</v>
      </c>
      <c r="AM24" s="38">
        <f>SUM(AI24:AL24)</f>
        <v>1737</v>
      </c>
      <c r="AN24" s="36">
        <f>SUM(AN16:AN21)</f>
        <v>54</v>
      </c>
      <c r="AO24" s="37">
        <f>AO23+$AN$24-AO22</f>
        <v>442</v>
      </c>
      <c r="AP24" s="37">
        <f>AP23+$AN$24-AP22</f>
        <v>376</v>
      </c>
      <c r="AQ24" s="37">
        <f>AQ23+$AN$24-AQ22</f>
        <v>389</v>
      </c>
      <c r="AR24" s="37">
        <f>AR23+$AN$24-AR22</f>
        <v>463</v>
      </c>
      <c r="AS24" s="38">
        <f>SUM(AO24:AR24)</f>
        <v>1670</v>
      </c>
      <c r="AT24" s="36">
        <f>SUM(AT16:AT21)</f>
        <v>54</v>
      </c>
      <c r="AU24" s="37">
        <f>AU23+$AT$24-AU22</f>
        <v>438</v>
      </c>
      <c r="AV24" s="37">
        <f>AV23+$AT$24-AV22</f>
        <v>415</v>
      </c>
      <c r="AW24" s="37">
        <f>AW23+$AT$24-AW22</f>
        <v>421</v>
      </c>
      <c r="AX24" s="37">
        <f>AX23+$AT$24-AX22</f>
        <v>415</v>
      </c>
      <c r="AY24" s="38">
        <f>SUM(AU24:AX24)</f>
        <v>1689</v>
      </c>
      <c r="AZ24" s="36">
        <f>SUM(AZ16:AZ21)</f>
        <v>65</v>
      </c>
      <c r="BA24" s="37">
        <f>BA23+$AZ$24-BA22</f>
        <v>430</v>
      </c>
      <c r="BB24" s="37">
        <f>BB23+$AZ$24-BB22</f>
        <v>374</v>
      </c>
      <c r="BC24" s="37">
        <f>BC23+$AZ$24-BC22</f>
        <v>413</v>
      </c>
      <c r="BD24" s="37">
        <f>BD23+$AZ$24-BD22</f>
        <v>425</v>
      </c>
      <c r="BE24" s="38">
        <f>SUM(BA24:BD24)</f>
        <v>1642</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14946</v>
      </c>
      <c r="CE24" s="17">
        <f>CD24/CC24</f>
        <v>415.16666666666669</v>
      </c>
    </row>
    <row r="25" spans="1:83" ht="15.75" customHeight="1" x14ac:dyDescent="0.25">
      <c r="A25" s="33"/>
      <c r="B25" s="34" t="s">
        <v>34</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1</v>
      </c>
      <c r="R25" s="37">
        <f t="shared" si="63"/>
        <v>0</v>
      </c>
      <c r="S25" s="37">
        <f t="shared" si="63"/>
        <v>0</v>
      </c>
      <c r="T25" s="37">
        <f t="shared" si="63"/>
        <v>1</v>
      </c>
      <c r="U25" s="38">
        <f t="shared" si="63"/>
        <v>0</v>
      </c>
      <c r="V25" s="39"/>
      <c r="W25" s="37">
        <f t="shared" ref="W25:AA26" si="64">IF($V$24&gt;0,IF(W23=W117,0.5,IF(W23&gt;W117,1,0)),0)</f>
        <v>0.5</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1</v>
      </c>
      <c r="AG25" s="38">
        <f t="shared" si="65"/>
        <v>0</v>
      </c>
      <c r="AH25" s="39"/>
      <c r="AI25" s="37">
        <f t="shared" ref="AI25:AM26" si="66">IF($AH$24&gt;0,IF(AI23=AI162,0.5,IF(AI23&gt;AI162,1,0)),0)</f>
        <v>1</v>
      </c>
      <c r="AJ25" s="37">
        <f t="shared" si="66"/>
        <v>1</v>
      </c>
      <c r="AK25" s="37">
        <f t="shared" si="66"/>
        <v>1</v>
      </c>
      <c r="AL25" s="37">
        <f t="shared" si="66"/>
        <v>1</v>
      </c>
      <c r="AM25" s="38">
        <f t="shared" si="66"/>
        <v>1</v>
      </c>
      <c r="AN25" s="39"/>
      <c r="AO25" s="37">
        <f t="shared" ref="AO25:AS26" si="67">IF($AN$24&gt;0,IF(AO23=AO130,0.5,IF(AO23&gt;AO130,1,0)),0)</f>
        <v>1</v>
      </c>
      <c r="AP25" s="37">
        <f t="shared" si="67"/>
        <v>0</v>
      </c>
      <c r="AQ25" s="37">
        <f t="shared" si="67"/>
        <v>1</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0</v>
      </c>
      <c r="G26" s="37">
        <f t="shared" si="61"/>
        <v>0</v>
      </c>
      <c r="H26" s="37">
        <f t="shared" si="61"/>
        <v>0</v>
      </c>
      <c r="I26" s="38">
        <f t="shared" si="61"/>
        <v>0</v>
      </c>
      <c r="J26" s="39"/>
      <c r="K26" s="37">
        <f t="shared" si="62"/>
        <v>1</v>
      </c>
      <c r="L26" s="37">
        <f t="shared" si="62"/>
        <v>0</v>
      </c>
      <c r="M26" s="37">
        <f t="shared" si="62"/>
        <v>1</v>
      </c>
      <c r="N26" s="37">
        <f t="shared" si="62"/>
        <v>1</v>
      </c>
      <c r="O26" s="38">
        <f t="shared" si="62"/>
        <v>1</v>
      </c>
      <c r="P26" s="39"/>
      <c r="Q26" s="37">
        <f t="shared" si="63"/>
        <v>1</v>
      </c>
      <c r="R26" s="37">
        <f t="shared" si="63"/>
        <v>0</v>
      </c>
      <c r="S26" s="37">
        <f t="shared" si="63"/>
        <v>0</v>
      </c>
      <c r="T26" s="37">
        <f t="shared" si="63"/>
        <v>1</v>
      </c>
      <c r="U26" s="38">
        <f t="shared" si="63"/>
        <v>0</v>
      </c>
      <c r="V26" s="39"/>
      <c r="W26" s="37">
        <f t="shared" si="64"/>
        <v>1</v>
      </c>
      <c r="X26" s="37">
        <f t="shared" si="64"/>
        <v>0</v>
      </c>
      <c r="Y26" s="37">
        <f t="shared" si="64"/>
        <v>0</v>
      </c>
      <c r="Z26" s="37">
        <f t="shared" si="64"/>
        <v>1</v>
      </c>
      <c r="AA26" s="38">
        <f t="shared" si="64"/>
        <v>1</v>
      </c>
      <c r="AB26" s="39"/>
      <c r="AC26" s="37">
        <f t="shared" si="65"/>
        <v>0</v>
      </c>
      <c r="AD26" s="37">
        <f t="shared" si="65"/>
        <v>0</v>
      </c>
      <c r="AE26" s="37">
        <f t="shared" si="65"/>
        <v>0</v>
      </c>
      <c r="AF26" s="37">
        <f t="shared" si="65"/>
        <v>1</v>
      </c>
      <c r="AG26" s="38">
        <f t="shared" si="65"/>
        <v>0</v>
      </c>
      <c r="AH26" s="39"/>
      <c r="AI26" s="37">
        <f t="shared" si="66"/>
        <v>1</v>
      </c>
      <c r="AJ26" s="37">
        <f t="shared" si="66"/>
        <v>0</v>
      </c>
      <c r="AK26" s="37">
        <f t="shared" si="66"/>
        <v>1</v>
      </c>
      <c r="AL26" s="37">
        <f t="shared" si="66"/>
        <v>1</v>
      </c>
      <c r="AM26" s="38">
        <f t="shared" si="66"/>
        <v>1</v>
      </c>
      <c r="AN26" s="39"/>
      <c r="AO26" s="37">
        <f t="shared" si="67"/>
        <v>1</v>
      </c>
      <c r="AP26" s="37">
        <f t="shared" si="67"/>
        <v>0</v>
      </c>
      <c r="AQ26" s="37">
        <f t="shared" si="67"/>
        <v>0</v>
      </c>
      <c r="AR26" s="37">
        <f t="shared" si="67"/>
        <v>1</v>
      </c>
      <c r="AS26" s="38">
        <f t="shared" si="67"/>
        <v>1</v>
      </c>
      <c r="AT26" s="39"/>
      <c r="AU26" s="37">
        <f t="shared" si="68"/>
        <v>1</v>
      </c>
      <c r="AV26" s="37">
        <f t="shared" si="68"/>
        <v>0</v>
      </c>
      <c r="AW26" s="37">
        <f t="shared" si="68"/>
        <v>1</v>
      </c>
      <c r="AX26" s="37">
        <f t="shared" si="68"/>
        <v>1</v>
      </c>
      <c r="AY26" s="38">
        <f t="shared" si="68"/>
        <v>1</v>
      </c>
      <c r="AZ26" s="39"/>
      <c r="BA26" s="37">
        <f t="shared" si="69"/>
        <v>1</v>
      </c>
      <c r="BB26" s="37">
        <f t="shared" si="69"/>
        <v>0</v>
      </c>
      <c r="BC26" s="37">
        <f t="shared" si="69"/>
        <v>1</v>
      </c>
      <c r="BD26" s="37">
        <f t="shared" si="69"/>
        <v>1</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3.5</v>
      </c>
      <c r="AB27" s="56"/>
      <c r="AC27" s="57"/>
      <c r="AD27" s="57"/>
      <c r="AE27" s="57"/>
      <c r="AF27" s="57"/>
      <c r="AG27" s="58">
        <f>SUM(AC25+AD25+AE25+AF25+AG25+AC26+AD26+AE26+AF26+AG26)</f>
        <v>2</v>
      </c>
      <c r="AH27" s="56"/>
      <c r="AI27" s="57"/>
      <c r="AJ27" s="57"/>
      <c r="AK27" s="57"/>
      <c r="AL27" s="57"/>
      <c r="AM27" s="58">
        <f>SUM(AI25+AJ25+AK25+AL25+AM25+AI26+AJ26+AK26+AL26+AM26)</f>
        <v>9</v>
      </c>
      <c r="AN27" s="56"/>
      <c r="AO27" s="57"/>
      <c r="AP27" s="57"/>
      <c r="AQ27" s="57"/>
      <c r="AR27" s="57"/>
      <c r="AS27" s="58">
        <f>SUM(AO25+AP25+AQ25+AR25+AS25+AO26+AP26+AQ26+AR26+AS26)</f>
        <v>7</v>
      </c>
      <c r="AT27" s="56"/>
      <c r="AU27" s="57"/>
      <c r="AV27" s="57"/>
      <c r="AW27" s="57"/>
      <c r="AX27" s="57"/>
      <c r="AY27" s="58">
        <f>SUM(AU25+AV25+AW25+AX25+AY25+AU26+AV26+AW26+AX26+AY26)</f>
        <v>9</v>
      </c>
      <c r="AZ27" s="56"/>
      <c r="BA27" s="57"/>
      <c r="BB27" s="57"/>
      <c r="BC27" s="57"/>
      <c r="BD27" s="57"/>
      <c r="BE27" s="58">
        <f>SUM(BA25+BB25+BC25+BD25+BE25+BA26+BB26+BC26+BD26+BE26)</f>
        <v>4</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6" t="s">
        <v>58</v>
      </c>
      <c r="C28" s="111"/>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2">SUM(E29:H29)</f>
        <v>663</v>
      </c>
      <c r="J29" s="39"/>
      <c r="K29" s="40"/>
      <c r="L29" s="40"/>
      <c r="M29" s="40"/>
      <c r="N29" s="40"/>
      <c r="O29" s="38">
        <f t="shared" ref="O29:O35" si="73">SUM(K29:N29)</f>
        <v>0</v>
      </c>
      <c r="P29" s="39">
        <v>53</v>
      </c>
      <c r="Q29" s="40">
        <v>166</v>
      </c>
      <c r="R29" s="40">
        <v>170</v>
      </c>
      <c r="S29" s="40">
        <v>178</v>
      </c>
      <c r="T29" s="40">
        <v>148</v>
      </c>
      <c r="U29" s="38">
        <f t="shared" ref="U29:U35" si="74">SUM(Q29:T29)</f>
        <v>662</v>
      </c>
      <c r="V29" s="39"/>
      <c r="W29" s="40"/>
      <c r="X29" s="40"/>
      <c r="Y29" s="40"/>
      <c r="Z29" s="40"/>
      <c r="AA29" s="38">
        <f t="shared" ref="AA29:AA35" si="75">SUM(W29:Z29)</f>
        <v>0</v>
      </c>
      <c r="AB29" s="39">
        <v>51</v>
      </c>
      <c r="AC29" s="40">
        <v>112</v>
      </c>
      <c r="AD29" s="40">
        <v>136</v>
      </c>
      <c r="AE29" s="40">
        <v>154</v>
      </c>
      <c r="AF29" s="40">
        <v>149</v>
      </c>
      <c r="AG29" s="38">
        <f t="shared" ref="AG29:AG35" si="76">SUM(AC29:AF29)</f>
        <v>551</v>
      </c>
      <c r="AH29" s="39"/>
      <c r="AI29" s="40"/>
      <c r="AJ29" s="40"/>
      <c r="AK29" s="40"/>
      <c r="AL29" s="40"/>
      <c r="AM29" s="38">
        <f t="shared" ref="AM29:AM35" si="77">SUM(AI29:AL29)</f>
        <v>0</v>
      </c>
      <c r="AN29" s="39">
        <v>52</v>
      </c>
      <c r="AO29" s="40">
        <v>170</v>
      </c>
      <c r="AP29" s="40">
        <v>190</v>
      </c>
      <c r="AQ29" s="40">
        <v>139</v>
      </c>
      <c r="AR29" s="40">
        <v>180</v>
      </c>
      <c r="AS29" s="38">
        <f t="shared" ref="AS29:AS35" si="78">SUM(AO29:AR29)</f>
        <v>679</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4</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2555</v>
      </c>
      <c r="CE29" s="17">
        <f t="shared" ref="CE29:CE34" si="96">CD29/CC29</f>
        <v>159.6875</v>
      </c>
    </row>
    <row r="30" spans="1:83" ht="15.75" customHeight="1" x14ac:dyDescent="0.25">
      <c r="A30" s="33"/>
      <c r="B30" s="34" t="s">
        <v>41</v>
      </c>
      <c r="C30" s="35" t="s">
        <v>42</v>
      </c>
      <c r="D30" s="36">
        <v>50</v>
      </c>
      <c r="E30" s="37">
        <v>159</v>
      </c>
      <c r="F30" s="37">
        <v>189</v>
      </c>
      <c r="G30" s="37">
        <v>155</v>
      </c>
      <c r="H30" s="37">
        <v>156</v>
      </c>
      <c r="I30" s="38">
        <f t="shared" si="72"/>
        <v>659</v>
      </c>
      <c r="J30" s="39">
        <v>49</v>
      </c>
      <c r="K30" s="40">
        <v>175</v>
      </c>
      <c r="L30" s="40">
        <v>177</v>
      </c>
      <c r="M30" s="40">
        <v>151</v>
      </c>
      <c r="N30" s="40">
        <v>145</v>
      </c>
      <c r="O30" s="38">
        <f t="shared" si="73"/>
        <v>648</v>
      </c>
      <c r="P30" s="39">
        <v>48</v>
      </c>
      <c r="Q30" s="40">
        <v>164</v>
      </c>
      <c r="R30" s="40">
        <v>157</v>
      </c>
      <c r="S30" s="40">
        <v>133</v>
      </c>
      <c r="T30" s="40">
        <v>124</v>
      </c>
      <c r="U30" s="38">
        <f t="shared" si="74"/>
        <v>578</v>
      </c>
      <c r="V30" s="39">
        <v>49</v>
      </c>
      <c r="W30" s="40">
        <v>169</v>
      </c>
      <c r="X30" s="40">
        <v>165</v>
      </c>
      <c r="Y30" s="40">
        <v>134</v>
      </c>
      <c r="Z30" s="40">
        <v>179</v>
      </c>
      <c r="AA30" s="38">
        <f t="shared" si="75"/>
        <v>647</v>
      </c>
      <c r="AB30" s="39">
        <v>48</v>
      </c>
      <c r="AC30" s="40">
        <v>179</v>
      </c>
      <c r="AD30" s="40">
        <v>109</v>
      </c>
      <c r="AE30" s="40">
        <v>143</v>
      </c>
      <c r="AF30" s="40">
        <v>158</v>
      </c>
      <c r="AG30" s="38">
        <f t="shared" si="76"/>
        <v>589</v>
      </c>
      <c r="AH30" s="39">
        <v>48</v>
      </c>
      <c r="AI30" s="40">
        <v>127</v>
      </c>
      <c r="AJ30" s="40">
        <v>159</v>
      </c>
      <c r="AK30" s="40">
        <v>183</v>
      </c>
      <c r="AL30" s="40">
        <v>169</v>
      </c>
      <c r="AM30" s="38">
        <f t="shared" si="77"/>
        <v>638</v>
      </c>
      <c r="AN30" s="39">
        <v>48</v>
      </c>
      <c r="AO30" s="40">
        <v>138</v>
      </c>
      <c r="AP30" s="40">
        <v>158</v>
      </c>
      <c r="AQ30" s="40">
        <v>138</v>
      </c>
      <c r="AR30" s="40">
        <v>151</v>
      </c>
      <c r="AS30" s="38">
        <f t="shared" si="78"/>
        <v>585</v>
      </c>
      <c r="AT30" s="39">
        <v>48</v>
      </c>
      <c r="AU30" s="40">
        <v>177</v>
      </c>
      <c r="AV30" s="40">
        <v>176</v>
      </c>
      <c r="AW30" s="40">
        <v>159</v>
      </c>
      <c r="AX30" s="40">
        <v>140</v>
      </c>
      <c r="AY30" s="38">
        <f t="shared" si="79"/>
        <v>652</v>
      </c>
      <c r="AZ30" s="39">
        <v>47</v>
      </c>
      <c r="BA30" s="40">
        <v>114</v>
      </c>
      <c r="BB30" s="40">
        <v>190</v>
      </c>
      <c r="BC30" s="40">
        <v>160</v>
      </c>
      <c r="BD30" s="40">
        <v>212</v>
      </c>
      <c r="BE30" s="38">
        <f t="shared" si="80"/>
        <v>676</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0</v>
      </c>
      <c r="CB30" s="17">
        <f t="shared" si="93"/>
        <v>0</v>
      </c>
      <c r="CC30" s="17">
        <f t="shared" si="94"/>
        <v>36</v>
      </c>
      <c r="CD30" s="17">
        <f t="shared" si="95"/>
        <v>5672</v>
      </c>
      <c r="CE30" s="17">
        <f t="shared" si="96"/>
        <v>157.55555555555554</v>
      </c>
    </row>
    <row r="31" spans="1:83" ht="15.75" customHeight="1" x14ac:dyDescent="0.25">
      <c r="A31" s="33"/>
      <c r="B31" s="42" t="s">
        <v>114</v>
      </c>
      <c r="C31" s="43" t="s">
        <v>115</v>
      </c>
      <c r="D31" s="39"/>
      <c r="E31" s="40"/>
      <c r="F31" s="40"/>
      <c r="G31" s="40"/>
      <c r="H31" s="40"/>
      <c r="I31" s="38">
        <f t="shared" si="72"/>
        <v>0</v>
      </c>
      <c r="J31" s="39">
        <v>53</v>
      </c>
      <c r="K31" s="40">
        <v>157</v>
      </c>
      <c r="L31" s="40">
        <v>124</v>
      </c>
      <c r="M31" s="40">
        <v>124</v>
      </c>
      <c r="N31" s="40">
        <v>114</v>
      </c>
      <c r="O31" s="38">
        <f t="shared" si="73"/>
        <v>519</v>
      </c>
      <c r="P31" s="39"/>
      <c r="Q31" s="40"/>
      <c r="R31" s="40"/>
      <c r="S31" s="40"/>
      <c r="T31" s="40"/>
      <c r="U31" s="38">
        <f t="shared" si="74"/>
        <v>0</v>
      </c>
      <c r="V31" s="39">
        <v>54</v>
      </c>
      <c r="W31" s="40">
        <v>166</v>
      </c>
      <c r="X31" s="40">
        <v>158</v>
      </c>
      <c r="Y31" s="40">
        <v>135</v>
      </c>
      <c r="Z31" s="40">
        <v>206</v>
      </c>
      <c r="AA31" s="38">
        <f t="shared" si="75"/>
        <v>665</v>
      </c>
      <c r="AB31" s="39"/>
      <c r="AC31" s="40"/>
      <c r="AD31" s="40"/>
      <c r="AE31" s="40"/>
      <c r="AF31" s="40"/>
      <c r="AG31" s="38">
        <f t="shared" si="76"/>
        <v>0</v>
      </c>
      <c r="AH31" s="39">
        <v>53</v>
      </c>
      <c r="AI31" s="40">
        <v>134</v>
      </c>
      <c r="AJ31" s="40">
        <v>139</v>
      </c>
      <c r="AK31" s="40">
        <v>166</v>
      </c>
      <c r="AL31" s="40">
        <v>161</v>
      </c>
      <c r="AM31" s="38">
        <f t="shared" si="77"/>
        <v>600</v>
      </c>
      <c r="AN31" s="39"/>
      <c r="AO31" s="40"/>
      <c r="AP31" s="40"/>
      <c r="AQ31" s="40"/>
      <c r="AR31" s="40"/>
      <c r="AS31" s="38">
        <f t="shared" si="78"/>
        <v>0</v>
      </c>
      <c r="AT31" s="39">
        <v>52</v>
      </c>
      <c r="AU31" s="40">
        <v>131</v>
      </c>
      <c r="AV31" s="40">
        <v>160</v>
      </c>
      <c r="AW31" s="40">
        <v>158</v>
      </c>
      <c r="AX31" s="40">
        <v>138</v>
      </c>
      <c r="AY31" s="38">
        <f t="shared" si="79"/>
        <v>587</v>
      </c>
      <c r="AZ31" s="39">
        <v>52</v>
      </c>
      <c r="BA31" s="40">
        <v>181</v>
      </c>
      <c r="BB31" s="40">
        <v>115</v>
      </c>
      <c r="BC31" s="40">
        <v>173</v>
      </c>
      <c r="BD31" s="40">
        <v>149</v>
      </c>
      <c r="BE31" s="38">
        <f t="shared" si="80"/>
        <v>618</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4</v>
      </c>
      <c r="BX31" s="17">
        <f t="shared" si="89"/>
        <v>0</v>
      </c>
      <c r="BY31" s="17">
        <f t="shared" si="90"/>
        <v>4</v>
      </c>
      <c r="BZ31" s="17">
        <f t="shared" si="91"/>
        <v>4</v>
      </c>
      <c r="CA31" s="17">
        <f t="shared" si="92"/>
        <v>0</v>
      </c>
      <c r="CB31" s="17">
        <f t="shared" si="93"/>
        <v>0</v>
      </c>
      <c r="CC31" s="17">
        <f t="shared" si="94"/>
        <v>20</v>
      </c>
      <c r="CD31" s="17">
        <f t="shared" si="95"/>
        <v>2989</v>
      </c>
      <c r="CE31" s="19">
        <f t="shared" si="96"/>
        <v>149.44999999999999</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335</v>
      </c>
      <c r="X36" s="37">
        <f>SUM(X29:X35)</f>
        <v>323</v>
      </c>
      <c r="Y36" s="37">
        <f>SUM(Y29:Y35)</f>
        <v>269</v>
      </c>
      <c r="Z36" s="37">
        <f>SUM(Z29:Z35)</f>
        <v>385</v>
      </c>
      <c r="AA36" s="38">
        <f>SUM(AA29:AA35)</f>
        <v>1312</v>
      </c>
      <c r="AB36" s="39"/>
      <c r="AC36" s="37">
        <f>SUM(AC29:AC35)</f>
        <v>291</v>
      </c>
      <c r="AD36" s="37">
        <f>SUM(AD29:AD35)</f>
        <v>245</v>
      </c>
      <c r="AE36" s="37">
        <f>SUM(AE29:AE35)</f>
        <v>297</v>
      </c>
      <c r="AF36" s="37">
        <f>SUM(AF29:AF35)</f>
        <v>307</v>
      </c>
      <c r="AG36" s="38">
        <f>SUM(AG29:AG35)</f>
        <v>1140</v>
      </c>
      <c r="AH36" s="39"/>
      <c r="AI36" s="37">
        <f>SUM(AI29:AI35)</f>
        <v>261</v>
      </c>
      <c r="AJ36" s="37">
        <f>SUM(AJ29:AJ35)</f>
        <v>298</v>
      </c>
      <c r="AK36" s="37">
        <f>SUM(AK29:AK35)</f>
        <v>349</v>
      </c>
      <c r="AL36" s="37">
        <f>SUM(AL29:AL35)</f>
        <v>330</v>
      </c>
      <c r="AM36" s="38">
        <f>SUM(AM29:AM35)</f>
        <v>1238</v>
      </c>
      <c r="AN36" s="39"/>
      <c r="AO36" s="37">
        <f>SUM(AO29:AO35)</f>
        <v>308</v>
      </c>
      <c r="AP36" s="37">
        <f>SUM(AP29:AP35)</f>
        <v>348</v>
      </c>
      <c r="AQ36" s="37">
        <f>SUM(AQ29:AQ35)</f>
        <v>277</v>
      </c>
      <c r="AR36" s="37">
        <f>SUM(AR29:AR35)</f>
        <v>331</v>
      </c>
      <c r="AS36" s="38">
        <f>SUM(AS29:AS35)</f>
        <v>1264</v>
      </c>
      <c r="AT36" s="39"/>
      <c r="AU36" s="37">
        <f>SUM(AU29:AU35)</f>
        <v>308</v>
      </c>
      <c r="AV36" s="37">
        <f>SUM(AV29:AV35)</f>
        <v>336</v>
      </c>
      <c r="AW36" s="37">
        <f>SUM(AW29:AW35)</f>
        <v>317</v>
      </c>
      <c r="AX36" s="37">
        <f>SUM(AX29:AX35)</f>
        <v>278</v>
      </c>
      <c r="AY36" s="38">
        <f>SUM(AY29:AY35)</f>
        <v>1239</v>
      </c>
      <c r="AZ36" s="39"/>
      <c r="BA36" s="37">
        <f>SUM(BA29:BA35)</f>
        <v>295</v>
      </c>
      <c r="BB36" s="37">
        <f>SUM(BB29:BB35)</f>
        <v>305</v>
      </c>
      <c r="BC36" s="37">
        <f>SUM(BC29:BC35)</f>
        <v>333</v>
      </c>
      <c r="BD36" s="37">
        <f>SUM(BD29:BD35)</f>
        <v>361</v>
      </c>
      <c r="BE36" s="38">
        <f>SUM(BE29:BE35)</f>
        <v>1294</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11216</v>
      </c>
      <c r="CE36" s="17">
        <f>CD36/CC36</f>
        <v>311.55555555555554</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103</v>
      </c>
      <c r="W37" s="37">
        <f>W36+$V$37-W35</f>
        <v>438</v>
      </c>
      <c r="X37" s="37">
        <f>X36+$V$37-X35</f>
        <v>426</v>
      </c>
      <c r="Y37" s="37">
        <f>Y36+$V$37-Y35</f>
        <v>372</v>
      </c>
      <c r="Z37" s="37">
        <f>Z36+$V$37-Z35</f>
        <v>488</v>
      </c>
      <c r="AA37" s="38">
        <f>W37+X37+Y37+Z37</f>
        <v>1724</v>
      </c>
      <c r="AB37" s="36">
        <f>SUM(AB29:AB34)</f>
        <v>99</v>
      </c>
      <c r="AC37" s="37">
        <f>AC36+$AB$37-AC35</f>
        <v>390</v>
      </c>
      <c r="AD37" s="37">
        <f>AD36+$AB$37-AD35</f>
        <v>344</v>
      </c>
      <c r="AE37" s="37">
        <f>AE36+$AB$37-AE35</f>
        <v>396</v>
      </c>
      <c r="AF37" s="37">
        <f>AF36+$AB$37-AF35</f>
        <v>406</v>
      </c>
      <c r="AG37" s="38">
        <f>AC37+AD37+AE37+AF37</f>
        <v>1536</v>
      </c>
      <c r="AH37" s="36">
        <f>SUM(AH29:AH34)</f>
        <v>101</v>
      </c>
      <c r="AI37" s="37">
        <f>AI36+$AH$37-AI35</f>
        <v>362</v>
      </c>
      <c r="AJ37" s="37">
        <f>AJ36+$AH$37-AJ35</f>
        <v>399</v>
      </c>
      <c r="AK37" s="37">
        <f>AK36+$AH$37-AK35</f>
        <v>450</v>
      </c>
      <c r="AL37" s="37">
        <f>AL36+$AH$37-AL35</f>
        <v>431</v>
      </c>
      <c r="AM37" s="38">
        <f>AI37+AJ37+AK37+AL37</f>
        <v>1642</v>
      </c>
      <c r="AN37" s="36">
        <f>SUM(AN29:AN34)</f>
        <v>100</v>
      </c>
      <c r="AO37" s="37">
        <f>AO36+$AN$37-AO35</f>
        <v>408</v>
      </c>
      <c r="AP37" s="37">
        <f>AP36+$AN$37-AP35</f>
        <v>448</v>
      </c>
      <c r="AQ37" s="37">
        <f>AQ36+$AN$37-AQ35</f>
        <v>377</v>
      </c>
      <c r="AR37" s="37">
        <f>AR36+$AN$37-AR35</f>
        <v>431</v>
      </c>
      <c r="AS37" s="38">
        <f>AO37+AP37+AQ37+AR37</f>
        <v>1664</v>
      </c>
      <c r="AT37" s="36">
        <f>SUM(AT29:AT34)</f>
        <v>100</v>
      </c>
      <c r="AU37" s="37">
        <f>AU36+$AT$37-AU35</f>
        <v>408</v>
      </c>
      <c r="AV37" s="37">
        <f>AV36+$AT$37-AV35</f>
        <v>436</v>
      </c>
      <c r="AW37" s="37">
        <f>AW36+$AT$37-AW35</f>
        <v>417</v>
      </c>
      <c r="AX37" s="37">
        <f>AX36+$AT$37-AX35</f>
        <v>378</v>
      </c>
      <c r="AY37" s="38">
        <f>AU37+AV37+AW37+AX37</f>
        <v>1639</v>
      </c>
      <c r="AZ37" s="36">
        <f>SUM(AZ29:AZ34)</f>
        <v>99</v>
      </c>
      <c r="BA37" s="37">
        <f>BA36+$AZ$37-BA35</f>
        <v>394</v>
      </c>
      <c r="BB37" s="37">
        <f>BB36+$AZ$37-BB35</f>
        <v>404</v>
      </c>
      <c r="BC37" s="37">
        <f>BC36+$AZ$37-BC35</f>
        <v>432</v>
      </c>
      <c r="BD37" s="37">
        <f>BD36+$AZ$37-BD35</f>
        <v>460</v>
      </c>
      <c r="BE37" s="38">
        <f>BA37+BB37+BC37+BD37</f>
        <v>1690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14860</v>
      </c>
      <c r="CE37" s="17">
        <f>CD37/CC37</f>
        <v>412.77777777777777</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IF($J$37&gt;0,IF(K36=K162,0.5,IF(K36&gt;K162,1,0)),0)</f>
        <v>1</v>
      </c>
      <c r="L38" s="37">
        <f t="shared" si="98"/>
        <v>1</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1</v>
      </c>
      <c r="AP38" s="37">
        <f t="shared" si="103"/>
        <v>1</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1</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1</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1</v>
      </c>
      <c r="X39" s="37">
        <f t="shared" si="100"/>
        <v>0</v>
      </c>
      <c r="Y39" s="37">
        <f t="shared" si="100"/>
        <v>0</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1</v>
      </c>
      <c r="AL39" s="37">
        <f t="shared" si="102"/>
        <v>0</v>
      </c>
      <c r="AM39" s="38">
        <f t="shared" si="102"/>
        <v>0</v>
      </c>
      <c r="AN39" s="39"/>
      <c r="AO39" s="37">
        <f t="shared" si="103"/>
        <v>1</v>
      </c>
      <c r="AP39" s="37">
        <f t="shared" si="103"/>
        <v>1</v>
      </c>
      <c r="AQ39" s="37">
        <f t="shared" si="103"/>
        <v>0</v>
      </c>
      <c r="AR39" s="37">
        <f t="shared" si="103"/>
        <v>1</v>
      </c>
      <c r="AS39" s="38">
        <f t="shared" si="103"/>
        <v>1</v>
      </c>
      <c r="AT39" s="39"/>
      <c r="AU39" s="37">
        <f t="shared" si="104"/>
        <v>0</v>
      </c>
      <c r="AV39" s="37">
        <f t="shared" si="104"/>
        <v>1</v>
      </c>
      <c r="AW39" s="37">
        <f t="shared" si="104"/>
        <v>0</v>
      </c>
      <c r="AX39" s="37">
        <f t="shared" si="104"/>
        <v>0</v>
      </c>
      <c r="AY39" s="38">
        <f t="shared" si="104"/>
        <v>0</v>
      </c>
      <c r="AZ39" s="39"/>
      <c r="BA39" s="37">
        <f t="shared" si="105"/>
        <v>0</v>
      </c>
      <c r="BB39" s="37">
        <f t="shared" si="105"/>
        <v>0</v>
      </c>
      <c r="BC39" s="37">
        <f t="shared" si="105"/>
        <v>0</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1</v>
      </c>
      <c r="AN40" s="56"/>
      <c r="AO40" s="57"/>
      <c r="AP40" s="57"/>
      <c r="AQ40" s="57"/>
      <c r="AR40" s="57"/>
      <c r="AS40" s="58">
        <f>SUM(AO38+AP38+AQ38+AR38+AS38+AO39+AP39+AQ39+AR39+AS39)</f>
        <v>7</v>
      </c>
      <c r="AT40" s="56"/>
      <c r="AU40" s="57"/>
      <c r="AV40" s="57"/>
      <c r="AW40" s="57"/>
      <c r="AX40" s="57"/>
      <c r="AY40" s="58">
        <f>SUM(AU38+AV38+AW38+AX38+AY38+AU39+AV39+AW39+AX39+AY39)</f>
        <v>1</v>
      </c>
      <c r="AZ40" s="56"/>
      <c r="BA40" s="57"/>
      <c r="BB40" s="57"/>
      <c r="BC40" s="57"/>
      <c r="BD40" s="57"/>
      <c r="BE40" s="58">
        <f>SUM(BA38+BB38+BC38+BD38+BE38+BA39+BB39+BC39+BD39+BE39)</f>
        <v>3</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0"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8">SUM(E42:H42)</f>
        <v>711</v>
      </c>
      <c r="J42" s="39"/>
      <c r="K42" s="40"/>
      <c r="L42" s="40"/>
      <c r="M42" s="40"/>
      <c r="N42" s="40"/>
      <c r="O42" s="38">
        <f t="shared" ref="O42:O51" si="109">SUM(K42:N42)</f>
        <v>0</v>
      </c>
      <c r="P42" s="39">
        <v>55</v>
      </c>
      <c r="Q42" s="40">
        <v>166</v>
      </c>
      <c r="R42" s="40">
        <v>134</v>
      </c>
      <c r="S42" s="40">
        <v>142</v>
      </c>
      <c r="T42" s="40">
        <v>144</v>
      </c>
      <c r="U42" s="38">
        <f t="shared" ref="U42:U51" si="110">SUM(Q42:T42)</f>
        <v>586</v>
      </c>
      <c r="V42" s="39"/>
      <c r="W42" s="40"/>
      <c r="X42" s="40"/>
      <c r="Y42" s="40"/>
      <c r="Z42" s="40"/>
      <c r="AA42" s="38">
        <f t="shared" ref="AA42:AA51" si="111">SUM(W42:Z42)</f>
        <v>0</v>
      </c>
      <c r="AB42" s="39"/>
      <c r="AC42" s="40"/>
      <c r="AD42" s="40"/>
      <c r="AE42" s="40"/>
      <c r="AF42" s="40"/>
      <c r="AG42" s="38">
        <f t="shared" ref="AG42:AG51" si="112">SUM(AC42:AF42)</f>
        <v>0</v>
      </c>
      <c r="AH42" s="39">
        <v>54</v>
      </c>
      <c r="AI42" s="40">
        <v>159</v>
      </c>
      <c r="AJ42" s="40">
        <v>156</v>
      </c>
      <c r="AK42" s="40">
        <v>204</v>
      </c>
      <c r="AL42" s="40">
        <v>124</v>
      </c>
      <c r="AM42" s="38">
        <f t="shared" ref="AM42:AM51" si="113">SUM(AI42:AL42)</f>
        <v>643</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1940</v>
      </c>
      <c r="CE42" s="17">
        <f t="shared" ref="CE42:CE50" si="132">CD42/CC42</f>
        <v>161.66666666666666</v>
      </c>
    </row>
    <row r="43" spans="1:83" ht="15.75" customHeight="1" x14ac:dyDescent="0.25">
      <c r="A43" s="33"/>
      <c r="B43" s="102" t="s">
        <v>64</v>
      </c>
      <c r="C43" s="103" t="s">
        <v>65</v>
      </c>
      <c r="D43" s="36">
        <v>35</v>
      </c>
      <c r="E43" s="37">
        <v>175</v>
      </c>
      <c r="F43" s="37">
        <v>196</v>
      </c>
      <c r="G43" s="37">
        <v>174</v>
      </c>
      <c r="H43" s="37">
        <v>180</v>
      </c>
      <c r="I43" s="38">
        <f t="shared" si="108"/>
        <v>725</v>
      </c>
      <c r="J43" s="39">
        <v>34</v>
      </c>
      <c r="K43" s="40">
        <v>158</v>
      </c>
      <c r="L43" s="40">
        <v>197</v>
      </c>
      <c r="M43" s="40">
        <v>151</v>
      </c>
      <c r="N43" s="40">
        <v>155</v>
      </c>
      <c r="O43" s="38">
        <f t="shared" si="109"/>
        <v>661</v>
      </c>
      <c r="P43" s="39">
        <v>34</v>
      </c>
      <c r="Q43" s="40">
        <v>125</v>
      </c>
      <c r="R43" s="40">
        <v>153</v>
      </c>
      <c r="S43" s="40">
        <v>153</v>
      </c>
      <c r="T43" s="40">
        <v>170</v>
      </c>
      <c r="U43" s="38">
        <f t="shared" si="110"/>
        <v>601</v>
      </c>
      <c r="V43" s="39">
        <v>35</v>
      </c>
      <c r="W43" s="40">
        <v>161</v>
      </c>
      <c r="X43" s="40">
        <v>168</v>
      </c>
      <c r="Y43" s="40">
        <v>184</v>
      </c>
      <c r="Z43" s="40">
        <v>140</v>
      </c>
      <c r="AA43" s="38">
        <f t="shared" si="111"/>
        <v>653</v>
      </c>
      <c r="AB43" s="39">
        <v>35</v>
      </c>
      <c r="AC43" s="40">
        <v>143</v>
      </c>
      <c r="AD43" s="40">
        <v>221</v>
      </c>
      <c r="AE43" s="40">
        <v>169</v>
      </c>
      <c r="AF43" s="40">
        <v>165</v>
      </c>
      <c r="AG43" s="38">
        <f t="shared" si="112"/>
        <v>698</v>
      </c>
      <c r="AH43" s="39"/>
      <c r="AI43" s="40"/>
      <c r="AJ43" s="40"/>
      <c r="AK43" s="40"/>
      <c r="AL43" s="40"/>
      <c r="AM43" s="38">
        <f t="shared" si="113"/>
        <v>0</v>
      </c>
      <c r="AN43" s="39">
        <v>35</v>
      </c>
      <c r="AO43" s="40">
        <v>183</v>
      </c>
      <c r="AP43" s="40">
        <v>178</v>
      </c>
      <c r="AQ43" s="40">
        <v>155</v>
      </c>
      <c r="AR43" s="40">
        <v>141</v>
      </c>
      <c r="AS43" s="38">
        <f t="shared" si="114"/>
        <v>657</v>
      </c>
      <c r="AT43" s="39">
        <v>35</v>
      </c>
      <c r="AU43" s="40">
        <v>168</v>
      </c>
      <c r="AV43" s="40">
        <v>184</v>
      </c>
      <c r="AW43" s="40">
        <v>180</v>
      </c>
      <c r="AX43" s="40">
        <v>198</v>
      </c>
      <c r="AY43" s="38">
        <f t="shared" si="115"/>
        <v>730</v>
      </c>
      <c r="AZ43" s="39">
        <v>35</v>
      </c>
      <c r="BA43" s="40">
        <v>152</v>
      </c>
      <c r="BB43" s="40">
        <v>215</v>
      </c>
      <c r="BC43" s="40">
        <v>178</v>
      </c>
      <c r="BD43" s="40">
        <v>148</v>
      </c>
      <c r="BE43" s="38">
        <f t="shared" si="116"/>
        <v>693</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0</v>
      </c>
      <c r="BX43" s="17">
        <f t="shared" si="125"/>
        <v>4</v>
      </c>
      <c r="BY43" s="17">
        <f t="shared" si="126"/>
        <v>4</v>
      </c>
      <c r="BZ43" s="17">
        <f t="shared" si="127"/>
        <v>4</v>
      </c>
      <c r="CA43" s="17">
        <f t="shared" si="128"/>
        <v>0</v>
      </c>
      <c r="CB43" s="17">
        <f t="shared" si="129"/>
        <v>0</v>
      </c>
      <c r="CC43" s="17">
        <f t="shared" si="130"/>
        <v>32</v>
      </c>
      <c r="CD43" s="17">
        <f t="shared" si="131"/>
        <v>5418</v>
      </c>
      <c r="CE43" s="17">
        <f t="shared" si="132"/>
        <v>169.3125</v>
      </c>
    </row>
    <row r="44" spans="1:83" ht="15.75" customHeight="1" x14ac:dyDescent="0.25">
      <c r="A44" s="33"/>
      <c r="B44" s="42" t="s">
        <v>99</v>
      </c>
      <c r="C44" s="43" t="s">
        <v>100</v>
      </c>
      <c r="D44" s="39"/>
      <c r="E44" s="40"/>
      <c r="F44" s="40"/>
      <c r="G44" s="40"/>
      <c r="H44" s="40"/>
      <c r="I44" s="38">
        <f t="shared" si="108"/>
        <v>0</v>
      </c>
      <c r="J44" s="39">
        <v>25</v>
      </c>
      <c r="K44" s="40">
        <v>195</v>
      </c>
      <c r="L44" s="40">
        <v>139</v>
      </c>
      <c r="M44" s="40">
        <v>201</v>
      </c>
      <c r="N44" s="40">
        <v>154</v>
      </c>
      <c r="O44" s="38">
        <f t="shared" si="109"/>
        <v>689</v>
      </c>
      <c r="P44" s="39"/>
      <c r="Q44" s="40"/>
      <c r="R44" s="40"/>
      <c r="S44" s="40"/>
      <c r="T44" s="40"/>
      <c r="U44" s="38">
        <f t="shared" si="110"/>
        <v>0</v>
      </c>
      <c r="V44" s="39">
        <v>26</v>
      </c>
      <c r="W44" s="40">
        <v>182</v>
      </c>
      <c r="X44" s="40">
        <v>223</v>
      </c>
      <c r="Y44" s="40">
        <v>170</v>
      </c>
      <c r="Z44" s="40">
        <v>222</v>
      </c>
      <c r="AA44" s="38">
        <f t="shared" si="111"/>
        <v>797</v>
      </c>
      <c r="AB44" s="39"/>
      <c r="AC44" s="40"/>
      <c r="AD44" s="40"/>
      <c r="AE44" s="40"/>
      <c r="AF44" s="40"/>
      <c r="AG44" s="38">
        <f t="shared" si="112"/>
        <v>0</v>
      </c>
      <c r="AH44" s="39">
        <v>25</v>
      </c>
      <c r="AI44" s="40">
        <v>180</v>
      </c>
      <c r="AJ44" s="40">
        <v>177</v>
      </c>
      <c r="AK44" s="40">
        <v>178</v>
      </c>
      <c r="AL44" s="40">
        <v>145</v>
      </c>
      <c r="AM44" s="38">
        <f t="shared" si="113"/>
        <v>680</v>
      </c>
      <c r="AN44" s="39">
        <v>26</v>
      </c>
      <c r="AO44" s="40">
        <v>189</v>
      </c>
      <c r="AP44" s="40">
        <v>234</v>
      </c>
      <c r="AQ44" s="40">
        <v>204</v>
      </c>
      <c r="AR44" s="40">
        <v>212</v>
      </c>
      <c r="AS44" s="38">
        <f t="shared" si="114"/>
        <v>839</v>
      </c>
      <c r="AT44" s="39">
        <v>24</v>
      </c>
      <c r="AU44" s="40">
        <v>212</v>
      </c>
      <c r="AV44" s="40">
        <v>174</v>
      </c>
      <c r="AW44" s="40">
        <v>168</v>
      </c>
      <c r="AX44" s="40">
        <v>204</v>
      </c>
      <c r="AY44" s="38">
        <f t="shared" si="115"/>
        <v>758</v>
      </c>
      <c r="AZ44" s="39">
        <v>24</v>
      </c>
      <c r="BA44" s="40">
        <v>192</v>
      </c>
      <c r="BB44" s="40">
        <v>215</v>
      </c>
      <c r="BC44" s="40">
        <v>269</v>
      </c>
      <c r="BD44" s="40">
        <v>173</v>
      </c>
      <c r="BE44" s="38">
        <f t="shared" si="116"/>
        <v>849</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4</v>
      </c>
      <c r="BX44" s="17">
        <f t="shared" si="125"/>
        <v>4</v>
      </c>
      <c r="BY44" s="17">
        <f t="shared" si="126"/>
        <v>4</v>
      </c>
      <c r="BZ44" s="17">
        <f t="shared" si="127"/>
        <v>4</v>
      </c>
      <c r="CA44" s="17">
        <f t="shared" si="128"/>
        <v>0</v>
      </c>
      <c r="CB44" s="17">
        <f t="shared" si="129"/>
        <v>0</v>
      </c>
      <c r="CC44" s="17">
        <f t="shared" si="130"/>
        <v>24</v>
      </c>
      <c r="CD44" s="17">
        <f t="shared" si="131"/>
        <v>4612</v>
      </c>
      <c r="CE44" s="19">
        <f t="shared" si="132"/>
        <v>192.16666666666666</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v>25</v>
      </c>
      <c r="AC45" s="40">
        <v>183</v>
      </c>
      <c r="AD45" s="40">
        <v>226</v>
      </c>
      <c r="AE45" s="40">
        <v>191</v>
      </c>
      <c r="AF45" s="40">
        <v>205</v>
      </c>
      <c r="AG45" s="38">
        <f t="shared" si="112"/>
        <v>805</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4</v>
      </c>
      <c r="BW45" s="17">
        <f t="shared" si="124"/>
        <v>0</v>
      </c>
      <c r="BX45" s="17">
        <f t="shared" si="125"/>
        <v>0</v>
      </c>
      <c r="BY45" s="17">
        <f t="shared" si="126"/>
        <v>0</v>
      </c>
      <c r="BZ45" s="17">
        <f t="shared" si="127"/>
        <v>0</v>
      </c>
      <c r="CA45" s="17">
        <f t="shared" si="128"/>
        <v>0</v>
      </c>
      <c r="CB45" s="17">
        <f t="shared" si="129"/>
        <v>0</v>
      </c>
      <c r="CC45" s="17">
        <f t="shared" si="130"/>
        <v>4</v>
      </c>
      <c r="CD45" s="17">
        <f t="shared" si="131"/>
        <v>805</v>
      </c>
      <c r="CE45" s="19">
        <f t="shared" si="132"/>
        <v>201.25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343</v>
      </c>
      <c r="X52" s="37">
        <f>SUM(X42:X51)</f>
        <v>391</v>
      </c>
      <c r="Y52" s="37">
        <f>SUM(Y42:Y51)</f>
        <v>354</v>
      </c>
      <c r="Z52" s="37">
        <f>SUM(Z42:Z51)</f>
        <v>362</v>
      </c>
      <c r="AA52" s="38">
        <f>SUM(AA42:AA51)</f>
        <v>1450</v>
      </c>
      <c r="AB52" s="39"/>
      <c r="AC52" s="37">
        <f>SUM(AC42:AC51)</f>
        <v>326</v>
      </c>
      <c r="AD52" s="37">
        <f>SUM(AD42:AD51)</f>
        <v>447</v>
      </c>
      <c r="AE52" s="37">
        <f>SUM(AE42:AE51)</f>
        <v>360</v>
      </c>
      <c r="AF52" s="37">
        <f>SUM(AF42:AF51)</f>
        <v>370</v>
      </c>
      <c r="AG52" s="38">
        <f>SUM(AG42:AG51)</f>
        <v>1503</v>
      </c>
      <c r="AH52" s="39"/>
      <c r="AI52" s="37">
        <f>SUM(AI42:AI51)</f>
        <v>347</v>
      </c>
      <c r="AJ52" s="37">
        <f>SUM(AJ42:AJ51)</f>
        <v>341</v>
      </c>
      <c r="AK52" s="37">
        <f>SUM(AK42:AK51)</f>
        <v>390</v>
      </c>
      <c r="AL52" s="37">
        <f>SUM(AL42:AL51)</f>
        <v>277</v>
      </c>
      <c r="AM52" s="38">
        <f>SUM(AM42:AM51)</f>
        <v>1355</v>
      </c>
      <c r="AN52" s="39"/>
      <c r="AO52" s="37">
        <f>SUM(AO42:AO51)</f>
        <v>372</v>
      </c>
      <c r="AP52" s="37">
        <f>SUM(AP42:AP51)</f>
        <v>412</v>
      </c>
      <c r="AQ52" s="37">
        <f>SUM(AQ42:AQ51)</f>
        <v>359</v>
      </c>
      <c r="AR52" s="37">
        <f>SUM(AR42:AR51)</f>
        <v>353</v>
      </c>
      <c r="AS52" s="38">
        <f>SUM(AS42:AS51)</f>
        <v>1496</v>
      </c>
      <c r="AT52" s="39"/>
      <c r="AU52" s="37">
        <f>SUM(AU42:AU51)</f>
        <v>380</v>
      </c>
      <c r="AV52" s="37">
        <f>SUM(AV42:AV51)</f>
        <v>358</v>
      </c>
      <c r="AW52" s="37">
        <f>SUM(AW42:AW51)</f>
        <v>348</v>
      </c>
      <c r="AX52" s="37">
        <f>SUM(AX42:AX51)</f>
        <v>402</v>
      </c>
      <c r="AY52" s="38">
        <f>SUM(AY42:AY51)</f>
        <v>1488</v>
      </c>
      <c r="AZ52" s="39"/>
      <c r="BA52" s="37">
        <f>SUM(BA42:BA51)</f>
        <v>344</v>
      </c>
      <c r="BB52" s="37">
        <f>SUM(BB42:BB51)</f>
        <v>430</v>
      </c>
      <c r="BC52" s="37">
        <f>SUM(BC42:BC51)</f>
        <v>447</v>
      </c>
      <c r="BD52" s="37">
        <f>SUM(BD42:BD51)</f>
        <v>321</v>
      </c>
      <c r="BE52" s="38">
        <f>SUM(BE42:BE51)</f>
        <v>1542</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12871</v>
      </c>
      <c r="CE52" s="17">
        <f>CD52/CC52</f>
        <v>357.52777777777777</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61</v>
      </c>
      <c r="W53" s="37">
        <f>W52+$V$53-W51</f>
        <v>404</v>
      </c>
      <c r="X53" s="37">
        <f>X52+$V$53-X51</f>
        <v>452</v>
      </c>
      <c r="Y53" s="37">
        <f>Y52+$V$53-Y51</f>
        <v>415</v>
      </c>
      <c r="Z53" s="37">
        <f>Z52+$V$53-Z51</f>
        <v>423</v>
      </c>
      <c r="AA53" s="38">
        <f>W53+X53+Y53+Z53</f>
        <v>1694</v>
      </c>
      <c r="AB53" s="36">
        <f>SUM(AB42:AB50)</f>
        <v>60</v>
      </c>
      <c r="AC53" s="37">
        <f>AC52+$AB$53-AC51</f>
        <v>386</v>
      </c>
      <c r="AD53" s="37">
        <f>AD52+$AB$53-AD51</f>
        <v>507</v>
      </c>
      <c r="AE53" s="37">
        <f>AE52+$AB$53-AE51</f>
        <v>420</v>
      </c>
      <c r="AF53" s="37">
        <f>AF52+$AB$53-AF51</f>
        <v>430</v>
      </c>
      <c r="AG53" s="38">
        <f>AC53+AD53+AE53+AF53</f>
        <v>1743</v>
      </c>
      <c r="AH53" s="36">
        <f>SUM(AH42:AH50)</f>
        <v>79</v>
      </c>
      <c r="AI53" s="37">
        <f>AI52+$AH$53-AI51</f>
        <v>418</v>
      </c>
      <c r="AJ53" s="37">
        <f>AJ52+$AH$53-AJ51</f>
        <v>412</v>
      </c>
      <c r="AK53" s="37">
        <f>AK52+$AH$53-AK51</f>
        <v>461</v>
      </c>
      <c r="AL53" s="37">
        <f>AL52+$AH$53-AL51</f>
        <v>348</v>
      </c>
      <c r="AM53" s="38">
        <f>AI53+AJ53+AK53+AL53</f>
        <v>1639</v>
      </c>
      <c r="AN53" s="36">
        <f>SUM(AN42:AN50)</f>
        <v>61</v>
      </c>
      <c r="AO53" s="37">
        <f>AO52+$AN$53-AO51</f>
        <v>433</v>
      </c>
      <c r="AP53" s="37">
        <f>AP52+$AN$53-AP51</f>
        <v>473</v>
      </c>
      <c r="AQ53" s="37">
        <f>AQ52+$AN$53-AQ51</f>
        <v>420</v>
      </c>
      <c r="AR53" s="37">
        <f>AR52+$AN$53-AR51</f>
        <v>414</v>
      </c>
      <c r="AS53" s="38">
        <f>AO53+AP53+AQ53+AR53</f>
        <v>1740</v>
      </c>
      <c r="AT53" s="36">
        <f>SUM(AT42:AT50)</f>
        <v>59</v>
      </c>
      <c r="AU53" s="37">
        <f>AU52+$AT$53-AU51</f>
        <v>439</v>
      </c>
      <c r="AV53" s="37">
        <f>AV52+$AT$53-AV51</f>
        <v>417</v>
      </c>
      <c r="AW53" s="37">
        <f>AW52+$AT$53-AW51</f>
        <v>407</v>
      </c>
      <c r="AX53" s="37">
        <f>AX52+$AT$53-AX51</f>
        <v>461</v>
      </c>
      <c r="AY53" s="38">
        <f>AU53+AV53+AW53+AX53</f>
        <v>1724</v>
      </c>
      <c r="AZ53" s="36">
        <f>SUM(AZ42:AZ50)</f>
        <v>59</v>
      </c>
      <c r="BA53" s="37">
        <f>BA52+$AZ$53-BA51</f>
        <v>403</v>
      </c>
      <c r="BB53" s="37">
        <f>BB52+$AZ$53-BB51</f>
        <v>489</v>
      </c>
      <c r="BC53" s="37">
        <f>BC52+$AZ$53-BC51</f>
        <v>506</v>
      </c>
      <c r="BD53" s="37">
        <f>BD52+$AZ$53-BD51</f>
        <v>380</v>
      </c>
      <c r="BE53" s="38">
        <f>BA53+BB53+BC53+BD53</f>
        <v>1778</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15263</v>
      </c>
      <c r="CE53" s="17">
        <f>CD53/CC53</f>
        <v>423.97222222222223</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1</v>
      </c>
      <c r="X54" s="37">
        <f t="shared" si="136"/>
        <v>1</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0</v>
      </c>
      <c r="AG54" s="38">
        <f t="shared" si="137"/>
        <v>1</v>
      </c>
      <c r="AH54" s="39"/>
      <c r="AI54" s="37">
        <f t="shared" ref="AI54:AM55" si="138">IF($AH$53&gt;0,IF(AI52=AI91,0.5,IF(AI52&gt;AI91,1,0)),0)</f>
        <v>1</v>
      </c>
      <c r="AJ54" s="37">
        <f t="shared" si="138"/>
        <v>1</v>
      </c>
      <c r="AK54" s="37">
        <f t="shared" si="138"/>
        <v>1</v>
      </c>
      <c r="AL54" s="37">
        <f t="shared" si="138"/>
        <v>0</v>
      </c>
      <c r="AM54" s="38">
        <f t="shared" si="138"/>
        <v>1</v>
      </c>
      <c r="AN54" s="39"/>
      <c r="AO54" s="37">
        <f t="shared" ref="AO54:AS55" si="139">IF($AN$53&gt;0,IF(AO52=AO162,0.5,IF(AO52&gt;AO162,1,0)),0)</f>
        <v>1</v>
      </c>
      <c r="AP54" s="37">
        <f t="shared" si="139"/>
        <v>1</v>
      </c>
      <c r="AQ54" s="37">
        <f t="shared" si="139"/>
        <v>0</v>
      </c>
      <c r="AR54" s="37">
        <f t="shared" si="139"/>
        <v>1</v>
      </c>
      <c r="AS54" s="38">
        <f t="shared" si="139"/>
        <v>1</v>
      </c>
      <c r="AT54" s="39"/>
      <c r="AU54" s="37">
        <f t="shared" ref="AU54:AY55" si="140">IF($AT$53&gt;0,IF(AU52=AU78,0.5,IF(AU52&gt;AU78,1,0)),0)</f>
        <v>1</v>
      </c>
      <c r="AV54" s="37">
        <f t="shared" si="140"/>
        <v>0</v>
      </c>
      <c r="AW54" s="37">
        <f t="shared" si="140"/>
        <v>0</v>
      </c>
      <c r="AX54" s="37">
        <f t="shared" si="140"/>
        <v>0</v>
      </c>
      <c r="AY54" s="38">
        <f t="shared" si="140"/>
        <v>0</v>
      </c>
      <c r="AZ54" s="39"/>
      <c r="BA54" s="37">
        <f t="shared" ref="BA54:BE55" si="141">IF($AZ$53&gt;0,IF(BA52=BA117,0.5,IF(BA52&gt;BA117,1,0)),0)</f>
        <v>0</v>
      </c>
      <c r="BB54" s="37">
        <f t="shared" si="141"/>
        <v>1</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1</v>
      </c>
      <c r="AD55" s="37">
        <f t="shared" si="137"/>
        <v>1</v>
      </c>
      <c r="AE55" s="37">
        <f t="shared" si="137"/>
        <v>1</v>
      </c>
      <c r="AF55" s="37">
        <f t="shared" si="137"/>
        <v>0</v>
      </c>
      <c r="AG55" s="38">
        <f t="shared" si="137"/>
        <v>1</v>
      </c>
      <c r="AH55" s="39"/>
      <c r="AI55" s="37">
        <f t="shared" si="138"/>
        <v>1</v>
      </c>
      <c r="AJ55" s="37">
        <f t="shared" si="138"/>
        <v>1</v>
      </c>
      <c r="AK55" s="37">
        <f t="shared" si="138"/>
        <v>1</v>
      </c>
      <c r="AL55" s="37">
        <f t="shared" si="138"/>
        <v>0</v>
      </c>
      <c r="AM55" s="38">
        <f t="shared" si="138"/>
        <v>1</v>
      </c>
      <c r="AN55" s="39"/>
      <c r="AO55" s="37">
        <f t="shared" si="139"/>
        <v>1</v>
      </c>
      <c r="AP55" s="37">
        <f t="shared" si="139"/>
        <v>1</v>
      </c>
      <c r="AQ55" s="37">
        <f t="shared" si="139"/>
        <v>0</v>
      </c>
      <c r="AR55" s="37">
        <f t="shared" si="139"/>
        <v>1</v>
      </c>
      <c r="AS55" s="38">
        <f t="shared" si="139"/>
        <v>1</v>
      </c>
      <c r="AT55" s="39"/>
      <c r="AU55" s="37">
        <f t="shared" si="140"/>
        <v>1</v>
      </c>
      <c r="AV55" s="37">
        <f t="shared" si="140"/>
        <v>0</v>
      </c>
      <c r="AW55" s="37">
        <f t="shared" si="140"/>
        <v>0</v>
      </c>
      <c r="AX55" s="37">
        <f t="shared" si="140"/>
        <v>1</v>
      </c>
      <c r="AY55" s="38">
        <f t="shared" si="140"/>
        <v>1</v>
      </c>
      <c r="AZ55" s="39"/>
      <c r="BA55" s="37">
        <f t="shared" si="141"/>
        <v>0</v>
      </c>
      <c r="BB55" s="37">
        <f t="shared" si="141"/>
        <v>1</v>
      </c>
      <c r="BC55" s="37">
        <f t="shared" si="141"/>
        <v>1</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8</v>
      </c>
      <c r="AB56" s="56"/>
      <c r="AC56" s="57"/>
      <c r="AD56" s="57"/>
      <c r="AE56" s="57"/>
      <c r="AF56" s="57"/>
      <c r="AG56" s="58">
        <f>SUM(AC54+AD54+AE54+AF54+AG54+AC55+AD55+AE55+AF55+AG55)</f>
        <v>8</v>
      </c>
      <c r="AH56" s="56"/>
      <c r="AI56" s="57"/>
      <c r="AJ56" s="57"/>
      <c r="AK56" s="57"/>
      <c r="AL56" s="57"/>
      <c r="AM56" s="58">
        <f>SUM(AI54+AJ54+AK54+AL54+AM54+AI55+AJ55+AK55+AL55+AM55)</f>
        <v>8</v>
      </c>
      <c r="AN56" s="56"/>
      <c r="AO56" s="57"/>
      <c r="AP56" s="57"/>
      <c r="AQ56" s="57"/>
      <c r="AR56" s="57"/>
      <c r="AS56" s="58">
        <f>SUM(AO54+AP54+AQ54+AR54+AS54+AO55+AP55+AQ55+AR55+AS55)</f>
        <v>8</v>
      </c>
      <c r="AT56" s="56"/>
      <c r="AU56" s="57"/>
      <c r="AV56" s="57"/>
      <c r="AW56" s="57"/>
      <c r="AX56" s="57"/>
      <c r="AY56" s="58">
        <f>SUM(AU54+AV54+AW54+AX54+AY54+AU55+AV55+AW55+AX55+AY55)</f>
        <v>4</v>
      </c>
      <c r="AZ56" s="56"/>
      <c r="BA56" s="57"/>
      <c r="BB56" s="57"/>
      <c r="BC56" s="57"/>
      <c r="BD56" s="57"/>
      <c r="BE56" s="58">
        <f>SUM(BA54+BB54+BC54+BD54+BE54+BA55+BB55+BC55+BD55+BE55)</f>
        <v>3</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0" t="s">
        <v>66</v>
      </c>
      <c r="C57" s="111"/>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4">SUM(E58:H58)</f>
        <v>0</v>
      </c>
      <c r="J58" s="39"/>
      <c r="K58" s="40"/>
      <c r="L58" s="40"/>
      <c r="M58" s="40"/>
      <c r="N58" s="40"/>
      <c r="O58" s="38">
        <f t="shared" ref="O58:O64" si="145">SUM(K58:N58)</f>
        <v>0</v>
      </c>
      <c r="P58" s="39"/>
      <c r="Q58" s="40"/>
      <c r="R58" s="40"/>
      <c r="S58" s="40"/>
      <c r="T58" s="40"/>
      <c r="U58" s="38">
        <f t="shared" ref="U58:U64" si="146">SUM(Q58:T58)</f>
        <v>0</v>
      </c>
      <c r="V58" s="39">
        <v>51</v>
      </c>
      <c r="W58" s="40">
        <v>149</v>
      </c>
      <c r="X58" s="40">
        <v>145</v>
      </c>
      <c r="Y58" s="40">
        <v>163</v>
      </c>
      <c r="Z58" s="40">
        <v>171</v>
      </c>
      <c r="AA58" s="38">
        <f t="shared" ref="AA58:AA64" si="147">SUM(W58:Z58)</f>
        <v>628</v>
      </c>
      <c r="AB58" s="39"/>
      <c r="AC58" s="40"/>
      <c r="AD58" s="40"/>
      <c r="AE58" s="40"/>
      <c r="AF58" s="40"/>
      <c r="AG58" s="38">
        <f t="shared" ref="AG58:AG64" si="148">SUM(AC58:AF58)</f>
        <v>0</v>
      </c>
      <c r="AH58" s="39">
        <v>50</v>
      </c>
      <c r="AI58" s="40">
        <v>139</v>
      </c>
      <c r="AJ58" s="40">
        <v>166</v>
      </c>
      <c r="AK58" s="40">
        <v>117</v>
      </c>
      <c r="AL58" s="40">
        <v>153</v>
      </c>
      <c r="AM58" s="38">
        <f t="shared" ref="AM58:AM64" si="149">SUM(AI58:AL58)</f>
        <v>575</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0</v>
      </c>
      <c r="BS58" s="17">
        <f t="shared" ref="BS58:BS63" si="156">SUM((IF(K58&gt;0,1,0)+(IF(L58&gt;0,1,0)+(IF(M58&gt;0,1,0)+(IF(N58&gt;0,1,0))))))</f>
        <v>0</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1203</v>
      </c>
      <c r="CE58" s="17">
        <f t="shared" ref="CE58:CE63" si="168">CD58/CC58</f>
        <v>150.375</v>
      </c>
    </row>
    <row r="59" spans="1:83" ht="15.75" customHeight="1" x14ac:dyDescent="0.25">
      <c r="A59" s="33"/>
      <c r="B59" s="102" t="s">
        <v>69</v>
      </c>
      <c r="C59" s="103" t="s">
        <v>70</v>
      </c>
      <c r="D59" s="36">
        <v>35</v>
      </c>
      <c r="E59" s="37">
        <v>187</v>
      </c>
      <c r="F59" s="37">
        <v>146</v>
      </c>
      <c r="G59" s="37">
        <v>188</v>
      </c>
      <c r="H59" s="37">
        <v>177</v>
      </c>
      <c r="I59" s="38">
        <f t="shared" si="144"/>
        <v>698</v>
      </c>
      <c r="J59" s="39">
        <v>34</v>
      </c>
      <c r="K59" s="40">
        <v>160</v>
      </c>
      <c r="L59" s="40">
        <v>187</v>
      </c>
      <c r="M59" s="40">
        <v>167</v>
      </c>
      <c r="N59" s="40">
        <v>168</v>
      </c>
      <c r="O59" s="38">
        <f t="shared" si="145"/>
        <v>682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v>34</v>
      </c>
      <c r="AO59" s="40">
        <v>198</v>
      </c>
      <c r="AP59" s="40">
        <v>166</v>
      </c>
      <c r="AQ59" s="40">
        <v>178</v>
      </c>
      <c r="AR59" s="40">
        <v>169</v>
      </c>
      <c r="AS59" s="38">
        <f t="shared" si="150"/>
        <v>711</v>
      </c>
      <c r="AT59" s="39">
        <v>34</v>
      </c>
      <c r="AU59" s="40">
        <v>183</v>
      </c>
      <c r="AV59" s="40">
        <v>182</v>
      </c>
      <c r="AW59" s="40">
        <v>192</v>
      </c>
      <c r="AX59" s="40">
        <v>161</v>
      </c>
      <c r="AY59" s="38">
        <f t="shared" si="151"/>
        <v>718</v>
      </c>
      <c r="AZ59" s="39">
        <v>33</v>
      </c>
      <c r="BA59" s="40">
        <v>177</v>
      </c>
      <c r="BB59" s="40">
        <v>161</v>
      </c>
      <c r="BC59" s="40">
        <v>191</v>
      </c>
      <c r="BD59" s="40">
        <v>171</v>
      </c>
      <c r="BE59" s="38">
        <f t="shared" si="152"/>
        <v>700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4</v>
      </c>
      <c r="BY59" s="17">
        <f t="shared" si="162"/>
        <v>4</v>
      </c>
      <c r="BZ59" s="17">
        <f t="shared" si="163"/>
        <v>4</v>
      </c>
      <c r="CA59" s="17">
        <f t="shared" si="164"/>
        <v>0</v>
      </c>
      <c r="CB59" s="17">
        <f t="shared" si="165"/>
        <v>0</v>
      </c>
      <c r="CC59" s="17">
        <f t="shared" si="166"/>
        <v>20</v>
      </c>
      <c r="CD59" s="17">
        <f t="shared" si="167"/>
        <v>3509</v>
      </c>
      <c r="CE59" s="17">
        <f t="shared" si="168"/>
        <v>175.45</v>
      </c>
    </row>
    <row r="60" spans="1:83" ht="15.75" customHeight="1" x14ac:dyDescent="0.25">
      <c r="A60" s="33"/>
      <c r="B60" s="42" t="s">
        <v>116</v>
      </c>
      <c r="C60" s="43" t="s">
        <v>117</v>
      </c>
      <c r="D60" s="39"/>
      <c r="E60" s="40"/>
      <c r="F60" s="40"/>
      <c r="G60" s="40"/>
      <c r="H60" s="40"/>
      <c r="I60" s="38">
        <f t="shared" si="144"/>
        <v>0</v>
      </c>
      <c r="J60" s="39">
        <v>36</v>
      </c>
      <c r="K60" s="40">
        <v>203</v>
      </c>
      <c r="L60" s="40">
        <v>148</v>
      </c>
      <c r="M60" s="40">
        <v>159</v>
      </c>
      <c r="N60" s="40">
        <v>191</v>
      </c>
      <c r="O60" s="38">
        <f t="shared" si="145"/>
        <v>701</v>
      </c>
      <c r="P60" s="39"/>
      <c r="Q60" s="40"/>
      <c r="R60" s="40"/>
      <c r="S60" s="40"/>
      <c r="T60" s="40"/>
      <c r="U60" s="38">
        <f t="shared" si="146"/>
        <v>0</v>
      </c>
      <c r="V60" s="39">
        <v>35</v>
      </c>
      <c r="W60" s="40">
        <v>178</v>
      </c>
      <c r="X60" s="40">
        <v>188</v>
      </c>
      <c r="Y60" s="40">
        <v>184</v>
      </c>
      <c r="Z60" s="40">
        <v>169</v>
      </c>
      <c r="AA60" s="38">
        <f t="shared" si="147"/>
        <v>719</v>
      </c>
      <c r="AB60" s="39">
        <v>34</v>
      </c>
      <c r="AC60" s="40">
        <v>202</v>
      </c>
      <c r="AD60" s="40">
        <v>167</v>
      </c>
      <c r="AE60" s="40">
        <v>164</v>
      </c>
      <c r="AF60" s="40">
        <v>189</v>
      </c>
      <c r="AG60" s="38">
        <f t="shared" si="148"/>
        <v>722</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v>33</v>
      </c>
      <c r="BA60" s="40">
        <v>172</v>
      </c>
      <c r="BB60" s="40">
        <v>204</v>
      </c>
      <c r="BC60" s="40">
        <v>201</v>
      </c>
      <c r="BD60" s="40">
        <v>146</v>
      </c>
      <c r="BE60" s="38">
        <f t="shared" si="152"/>
        <v>723</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0</v>
      </c>
      <c r="BX60" s="17">
        <f t="shared" si="161"/>
        <v>0</v>
      </c>
      <c r="BY60" s="17">
        <f t="shared" si="162"/>
        <v>0</v>
      </c>
      <c r="BZ60" s="17">
        <f t="shared" si="163"/>
        <v>4</v>
      </c>
      <c r="CA60" s="17">
        <f t="shared" si="164"/>
        <v>0</v>
      </c>
      <c r="CB60" s="17">
        <f t="shared" si="165"/>
        <v>0</v>
      </c>
      <c r="CC60" s="17">
        <f t="shared" si="166"/>
        <v>16</v>
      </c>
      <c r="CD60" s="17">
        <f t="shared" si="167"/>
        <v>2865</v>
      </c>
      <c r="CE60" s="19">
        <f t="shared" si="168"/>
        <v>179.0625</v>
      </c>
    </row>
    <row r="61" spans="1:83" ht="15.75" customHeight="1" x14ac:dyDescent="0.25">
      <c r="A61" s="33"/>
      <c r="B61" s="42" t="s">
        <v>122</v>
      </c>
      <c r="C61" s="43" t="s">
        <v>123</v>
      </c>
      <c r="D61" s="39">
        <v>37</v>
      </c>
      <c r="E61" s="40">
        <v>164</v>
      </c>
      <c r="F61" s="40">
        <v>188</v>
      </c>
      <c r="G61" s="40">
        <v>186</v>
      </c>
      <c r="H61" s="40">
        <v>155</v>
      </c>
      <c r="I61" s="38">
        <f t="shared" si="144"/>
        <v>693</v>
      </c>
      <c r="J61" s="39"/>
      <c r="K61" s="40"/>
      <c r="L61" s="40"/>
      <c r="M61" s="40"/>
      <c r="N61" s="40"/>
      <c r="O61" s="38">
        <f t="shared" si="145"/>
        <v>0</v>
      </c>
      <c r="P61" s="39">
        <v>36</v>
      </c>
      <c r="Q61" s="40">
        <v>149</v>
      </c>
      <c r="R61" s="40">
        <v>137</v>
      </c>
      <c r="S61" s="40">
        <v>170</v>
      </c>
      <c r="T61" s="40">
        <v>194</v>
      </c>
      <c r="U61" s="38">
        <f t="shared" si="146"/>
        <v>650</v>
      </c>
      <c r="V61" s="39"/>
      <c r="W61" s="40"/>
      <c r="X61" s="40"/>
      <c r="Y61" s="40"/>
      <c r="Z61" s="40"/>
      <c r="AA61" s="38">
        <f t="shared" si="147"/>
        <v>0</v>
      </c>
      <c r="AB61" s="39">
        <v>37</v>
      </c>
      <c r="AC61" s="40">
        <v>156</v>
      </c>
      <c r="AD61" s="40">
        <v>138</v>
      </c>
      <c r="AE61" s="40">
        <v>177</v>
      </c>
      <c r="AF61" s="40">
        <v>201</v>
      </c>
      <c r="AG61" s="38">
        <f t="shared" si="148"/>
        <v>672</v>
      </c>
      <c r="AH61" s="39">
        <v>37</v>
      </c>
      <c r="AI61" s="40">
        <v>116</v>
      </c>
      <c r="AJ61" s="40">
        <v>142</v>
      </c>
      <c r="AK61" s="40">
        <v>186</v>
      </c>
      <c r="AL61" s="40">
        <v>157</v>
      </c>
      <c r="AM61" s="38">
        <f t="shared" si="149"/>
        <v>601</v>
      </c>
      <c r="AN61" s="39"/>
      <c r="AO61" s="40"/>
      <c r="AP61" s="40"/>
      <c r="AQ61" s="40"/>
      <c r="AR61" s="40"/>
      <c r="AS61" s="38">
        <f t="shared" si="150"/>
        <v>0</v>
      </c>
      <c r="AT61" s="39">
        <v>38</v>
      </c>
      <c r="AU61" s="40">
        <v>177</v>
      </c>
      <c r="AV61" s="40">
        <v>163</v>
      </c>
      <c r="AW61" s="40">
        <v>162</v>
      </c>
      <c r="AX61" s="40">
        <v>139</v>
      </c>
      <c r="AY61" s="38">
        <f t="shared" si="151"/>
        <v>641</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0</v>
      </c>
      <c r="BT61" s="17">
        <f t="shared" si="157"/>
        <v>4</v>
      </c>
      <c r="BU61" s="17">
        <f t="shared" si="158"/>
        <v>0</v>
      </c>
      <c r="BV61" s="17">
        <f t="shared" si="159"/>
        <v>4</v>
      </c>
      <c r="BW61" s="17">
        <f t="shared" si="160"/>
        <v>4</v>
      </c>
      <c r="BX61" s="17">
        <f t="shared" si="161"/>
        <v>0</v>
      </c>
      <c r="BY61" s="17">
        <f t="shared" si="162"/>
        <v>4</v>
      </c>
      <c r="BZ61" s="17">
        <f t="shared" si="163"/>
        <v>0</v>
      </c>
      <c r="CA61" s="17">
        <f t="shared" si="164"/>
        <v>0</v>
      </c>
      <c r="CB61" s="17">
        <f t="shared" si="165"/>
        <v>0</v>
      </c>
      <c r="CC61" s="17">
        <f t="shared" si="166"/>
        <v>20</v>
      </c>
      <c r="CD61" s="17">
        <f t="shared" si="167"/>
        <v>3257</v>
      </c>
      <c r="CE61" s="19">
        <f t="shared" si="168"/>
        <v>162.85</v>
      </c>
    </row>
    <row r="62" spans="1:83" ht="15.75" customHeight="1" x14ac:dyDescent="0.25">
      <c r="A62" s="33"/>
      <c r="B62" s="42" t="s">
        <v>54</v>
      </c>
      <c r="C62" s="43" t="s">
        <v>135</v>
      </c>
      <c r="D62" s="39"/>
      <c r="E62" s="40"/>
      <c r="F62" s="40"/>
      <c r="G62" s="40"/>
      <c r="H62" s="40"/>
      <c r="I62" s="38">
        <f t="shared" si="144"/>
        <v>0</v>
      </c>
      <c r="J62" s="39"/>
      <c r="K62" s="40"/>
      <c r="L62" s="40"/>
      <c r="M62" s="40"/>
      <c r="N62" s="40"/>
      <c r="O62" s="38">
        <f t="shared" si="145"/>
        <v>0</v>
      </c>
      <c r="P62" s="39">
        <v>32</v>
      </c>
      <c r="Q62" s="40">
        <v>172</v>
      </c>
      <c r="R62" s="40">
        <v>158</v>
      </c>
      <c r="S62" s="40">
        <v>156</v>
      </c>
      <c r="T62" s="40">
        <v>207</v>
      </c>
      <c r="U62" s="38">
        <f t="shared" si="146"/>
        <v>693</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v>32</v>
      </c>
      <c r="AO62" s="40">
        <v>194</v>
      </c>
      <c r="AP62" s="40">
        <v>170</v>
      </c>
      <c r="AQ62" s="40">
        <v>152</v>
      </c>
      <c r="AR62" s="40">
        <v>161</v>
      </c>
      <c r="AS62" s="38">
        <f t="shared" si="150"/>
        <v>677</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4</v>
      </c>
      <c r="BY62" s="17">
        <f t="shared" si="162"/>
        <v>0</v>
      </c>
      <c r="BZ62" s="17">
        <f t="shared" si="163"/>
        <v>0</v>
      </c>
      <c r="CA62" s="17">
        <f t="shared" si="164"/>
        <v>0</v>
      </c>
      <c r="CB62" s="17">
        <f t="shared" si="165"/>
        <v>0</v>
      </c>
      <c r="CC62" s="17">
        <f t="shared" si="166"/>
        <v>8</v>
      </c>
      <c r="CD62" s="17">
        <f t="shared" si="167"/>
        <v>1370</v>
      </c>
      <c r="CE62" s="19">
        <f t="shared" si="168"/>
        <v>171.25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343</v>
      </c>
      <c r="X65" s="37">
        <f>SUM(X58:X64)</f>
        <v>349</v>
      </c>
      <c r="Y65" s="37">
        <f>SUM(Y58:Y64)</f>
        <v>363</v>
      </c>
      <c r="Z65" s="37">
        <f>SUM(Z58:Z64)</f>
        <v>356</v>
      </c>
      <c r="AA65" s="38">
        <f>SUM(AA58:AA64)</f>
        <v>1411</v>
      </c>
      <c r="AB65" s="39"/>
      <c r="AC65" s="37">
        <f>SUM(AC58:AC64)</f>
        <v>374</v>
      </c>
      <c r="AD65" s="37">
        <f>SUM(AD58:AD64)</f>
        <v>321</v>
      </c>
      <c r="AE65" s="37">
        <f>SUM(AE58:AE64)</f>
        <v>357</v>
      </c>
      <c r="AF65" s="37">
        <f>SUM(AF58:AF64)</f>
        <v>406</v>
      </c>
      <c r="AG65" s="38">
        <f>SUM(AG58:AG64)</f>
        <v>1458</v>
      </c>
      <c r="AH65" s="39"/>
      <c r="AI65" s="37">
        <f>SUM(AI58:AI64)</f>
        <v>271</v>
      </c>
      <c r="AJ65" s="37">
        <f>SUM(AJ58:AJ64)</f>
        <v>324</v>
      </c>
      <c r="AK65" s="37">
        <f>SUM(AK58:AK64)</f>
        <v>319</v>
      </c>
      <c r="AL65" s="37">
        <f>SUM(AL58:AL64)</f>
        <v>326</v>
      </c>
      <c r="AM65" s="38">
        <f>SUM(AM58:AM64)</f>
        <v>1240</v>
      </c>
      <c r="AN65" s="39"/>
      <c r="AO65" s="37">
        <f>SUM(AO58:AO64)</f>
        <v>408</v>
      </c>
      <c r="AP65" s="37">
        <f>SUM(AP58:AP64)</f>
        <v>352</v>
      </c>
      <c r="AQ65" s="37">
        <f>SUM(AQ58:AQ64)</f>
        <v>346</v>
      </c>
      <c r="AR65" s="37">
        <f>SUM(AR58:AR64)</f>
        <v>346</v>
      </c>
      <c r="AS65" s="38">
        <f>SUM(AS58:AS64)</f>
        <v>1452</v>
      </c>
      <c r="AT65" s="39"/>
      <c r="AU65" s="37">
        <f>SUM(AU58:AU64)</f>
        <v>376</v>
      </c>
      <c r="AV65" s="37">
        <f>SUM(AV58:AV64)</f>
        <v>361</v>
      </c>
      <c r="AW65" s="37">
        <f>SUM(AW58:AW64)</f>
        <v>370</v>
      </c>
      <c r="AX65" s="37">
        <f>SUM(AX58:AX64)</f>
        <v>316</v>
      </c>
      <c r="AY65" s="38">
        <f>SUM(AY58:AY64)</f>
        <v>1423</v>
      </c>
      <c r="AZ65" s="39"/>
      <c r="BA65" s="37">
        <f>SUM(BA58:BA64)</f>
        <v>365</v>
      </c>
      <c r="BB65" s="37">
        <f>SUM(BB58:BB64)</f>
        <v>381</v>
      </c>
      <c r="BC65" s="37">
        <f>SUM(BC58:BC64)</f>
        <v>408</v>
      </c>
      <c r="BD65" s="37">
        <f>SUM(BD58:BD64)</f>
        <v>333</v>
      </c>
      <c r="BE65" s="38">
        <f>SUM(BE58:BE64)</f>
        <v>1487</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12780</v>
      </c>
      <c r="CE65" s="17">
        <f>CD65/CC65</f>
        <v>355</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86</v>
      </c>
      <c r="W66" s="37">
        <f>W65+$V$66-W64</f>
        <v>413</v>
      </c>
      <c r="X66" s="37">
        <f>X65+$V$66-X64</f>
        <v>419</v>
      </c>
      <c r="Y66" s="37">
        <f>Y65+$V$66-Y64</f>
        <v>433</v>
      </c>
      <c r="Z66" s="37">
        <f>Z65+$V$66-Z64</f>
        <v>426</v>
      </c>
      <c r="AA66" s="38">
        <f>W66+X66+Y66+Z66</f>
        <v>1691</v>
      </c>
      <c r="AB66" s="36">
        <f>SUM(AB58:AB63)</f>
        <v>71</v>
      </c>
      <c r="AC66" s="37">
        <f>AC65+$AB$66-AC64</f>
        <v>429</v>
      </c>
      <c r="AD66" s="37">
        <f>AD65+$AB$66-AD64</f>
        <v>376</v>
      </c>
      <c r="AE66" s="37">
        <f>AE65+$AB$66-AE64</f>
        <v>412</v>
      </c>
      <c r="AF66" s="37">
        <f>AF65+$AB$66-AF64</f>
        <v>461</v>
      </c>
      <c r="AG66" s="38">
        <f>AC66+AD66+AE66+AF66</f>
        <v>1678</v>
      </c>
      <c r="AH66" s="36">
        <f>SUM(AH58:AH63)</f>
        <v>87</v>
      </c>
      <c r="AI66" s="37">
        <f>AI65+$AH$66-AI64</f>
        <v>342</v>
      </c>
      <c r="AJ66" s="37">
        <f>AJ65+$AH$66-AJ64</f>
        <v>395</v>
      </c>
      <c r="AK66" s="37">
        <f>AK65+$AH$66-AK64</f>
        <v>390</v>
      </c>
      <c r="AL66" s="37">
        <f>AL65+$AH$66-AL64</f>
        <v>397</v>
      </c>
      <c r="AM66" s="38">
        <f>AI66+AJ66+AK66+AL66</f>
        <v>1524</v>
      </c>
      <c r="AN66" s="36">
        <f>SUM(AN58:AN63)</f>
        <v>66</v>
      </c>
      <c r="AO66" s="37">
        <f>AO65+$AN$66-AO64</f>
        <v>458</v>
      </c>
      <c r="AP66" s="37">
        <f>AP65+$AN$66-AP64</f>
        <v>402</v>
      </c>
      <c r="AQ66" s="37">
        <f>AQ65+$AN$66-AQ64</f>
        <v>396</v>
      </c>
      <c r="AR66" s="37">
        <f>AR65+$AN$66-AR64</f>
        <v>396</v>
      </c>
      <c r="AS66" s="38">
        <f>AO66+AP66+AQ66+AR66</f>
        <v>1652</v>
      </c>
      <c r="AT66" s="36">
        <f>SUM(AT58:AT63)</f>
        <v>72</v>
      </c>
      <c r="AU66" s="37">
        <f>AU65+$AT$66-AU64</f>
        <v>432</v>
      </c>
      <c r="AV66" s="37">
        <f>AV65+$AT$66-AV64</f>
        <v>417</v>
      </c>
      <c r="AW66" s="37">
        <f>AW65+$AT$66-AW64</f>
        <v>426</v>
      </c>
      <c r="AX66" s="37">
        <f>AX65+$AT$66-AX64</f>
        <v>372</v>
      </c>
      <c r="AY66" s="38">
        <f>AU66+AV66+AW66+AX66</f>
        <v>1647</v>
      </c>
      <c r="AZ66" s="36">
        <f>SUM(AZ58:AZ63)</f>
        <v>66</v>
      </c>
      <c r="BA66" s="37">
        <f>BA65+$AZ$66-BA64</f>
        <v>415</v>
      </c>
      <c r="BB66" s="37">
        <f>BB65+$AZ$66-BB64</f>
        <v>431</v>
      </c>
      <c r="BC66" s="37">
        <f>BC65+$AZ$66-BC64</f>
        <v>458</v>
      </c>
      <c r="BD66" s="37">
        <f>BD65+$AZ$66-BD64</f>
        <v>383</v>
      </c>
      <c r="BE66" s="38">
        <f>BA66+BB66+BC66+BD66</f>
        <v>1687</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14836</v>
      </c>
      <c r="CE66" s="17">
        <f>CD66/CC66</f>
        <v>412.11111111111109</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1</v>
      </c>
      <c r="M67" s="37">
        <f t="shared" si="170"/>
        <v>0</v>
      </c>
      <c r="N67" s="37">
        <f t="shared" si="170"/>
        <v>1</v>
      </c>
      <c r="O67" s="38">
        <f t="shared" si="170"/>
        <v>1</v>
      </c>
      <c r="P67" s="39"/>
      <c r="Q67" s="37">
        <f t="shared" ref="Q67:U68" si="171">IF($P$66&gt;0,IF(Q65=Q162,0.5,IF(Q65&gt;Q162,1,0)),0)</f>
        <v>0</v>
      </c>
      <c r="R67" s="37">
        <f t="shared" si="171"/>
        <v>0</v>
      </c>
      <c r="S67" s="37">
        <f t="shared" si="171"/>
        <v>0.5</v>
      </c>
      <c r="T67" s="37">
        <f t="shared" si="171"/>
        <v>1</v>
      </c>
      <c r="U67" s="38">
        <f t="shared" si="171"/>
        <v>1</v>
      </c>
      <c r="V67" s="39"/>
      <c r="W67" s="37">
        <f t="shared" ref="W67:AA68" si="172">IF($V$66&gt;0,IF(W65=W104,0.5,IF(W65&gt;W104,1,0)),0)</f>
        <v>1</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0</v>
      </c>
      <c r="AY67" s="38">
        <f t="shared" si="176"/>
        <v>1</v>
      </c>
      <c r="AZ67" s="39"/>
      <c r="BA67" s="37">
        <f t="shared" ref="BA67:BE68" si="177">IF($AZ$66&gt;0,IF(BA65=BA36,0.5,IF(BA65&gt;BA36,1,0)),0)</f>
        <v>1</v>
      </c>
      <c r="BB67" s="37">
        <f t="shared" si="177"/>
        <v>1</v>
      </c>
      <c r="BC67" s="37">
        <f t="shared" si="177"/>
        <v>1</v>
      </c>
      <c r="BD67" s="37">
        <f t="shared" si="177"/>
        <v>0</v>
      </c>
      <c r="BE67" s="38">
        <f t="shared" si="177"/>
        <v>1</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0</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1</v>
      </c>
      <c r="Z68" s="37">
        <f t="shared" si="172"/>
        <v>0</v>
      </c>
      <c r="AA68" s="38">
        <f t="shared" si="172"/>
        <v>0</v>
      </c>
      <c r="AB68" s="39"/>
      <c r="AC68" s="37">
        <f t="shared" si="173"/>
        <v>1</v>
      </c>
      <c r="AD68" s="37">
        <f t="shared" si="173"/>
        <v>0</v>
      </c>
      <c r="AE68" s="37">
        <f t="shared" si="173"/>
        <v>0</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1</v>
      </c>
      <c r="AP68" s="37">
        <f t="shared" si="175"/>
        <v>1</v>
      </c>
      <c r="AQ68" s="37">
        <f t="shared" si="175"/>
        <v>1</v>
      </c>
      <c r="AR68" s="37">
        <f t="shared" si="175"/>
        <v>0</v>
      </c>
      <c r="AS68" s="38">
        <f t="shared" si="175"/>
        <v>1</v>
      </c>
      <c r="AT68" s="39"/>
      <c r="AU68" s="37">
        <f t="shared" si="176"/>
        <v>1</v>
      </c>
      <c r="AV68" s="37">
        <f t="shared" si="176"/>
        <v>1</v>
      </c>
      <c r="AW68" s="37">
        <f t="shared" si="176"/>
        <v>1</v>
      </c>
      <c r="AX68" s="37">
        <f t="shared" si="176"/>
        <v>0</v>
      </c>
      <c r="AY68" s="38">
        <f t="shared" si="176"/>
        <v>1</v>
      </c>
      <c r="AZ68" s="39"/>
      <c r="BA68" s="37">
        <f t="shared" si="177"/>
        <v>1</v>
      </c>
      <c r="BB68" s="37">
        <f t="shared" si="177"/>
        <v>1</v>
      </c>
      <c r="BC68" s="37">
        <f t="shared" si="177"/>
        <v>1</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3</v>
      </c>
      <c r="AB69" s="56"/>
      <c r="AC69" s="57"/>
      <c r="AD69" s="57"/>
      <c r="AE69" s="57"/>
      <c r="AF69" s="57"/>
      <c r="AG69" s="58">
        <f>SUM(AC67+AD67+AE67+AF67+AG67+AC68+AD68+AE68+AF68+AG68)</f>
        <v>4</v>
      </c>
      <c r="AH69" s="56"/>
      <c r="AI69" s="57"/>
      <c r="AJ69" s="57"/>
      <c r="AK69" s="57"/>
      <c r="AL69" s="57"/>
      <c r="AM69" s="58">
        <f>SUM(AI67+AJ67+AK67+AL67+AM67+AI68+AJ68+AK68+AL68+AM68)</f>
        <v>1</v>
      </c>
      <c r="AN69" s="56"/>
      <c r="AO69" s="57"/>
      <c r="AP69" s="57"/>
      <c r="AQ69" s="57"/>
      <c r="AR69" s="57"/>
      <c r="AS69" s="58">
        <f>SUM(AO67+AP67+AQ67+AR67+AS67+AO68+AP68+AQ68+AR68+AS68)</f>
        <v>8</v>
      </c>
      <c r="AT69" s="56"/>
      <c r="AU69" s="57"/>
      <c r="AV69" s="57"/>
      <c r="AW69" s="57"/>
      <c r="AX69" s="57"/>
      <c r="AY69" s="58">
        <f>SUM(AU67+AV67+AW67+AX67+AY67+AU68+AV68+AW68+AX68+AY68)</f>
        <v>8</v>
      </c>
      <c r="AZ69" s="56"/>
      <c r="BA69" s="57"/>
      <c r="BB69" s="57"/>
      <c r="BC69" s="57"/>
      <c r="BD69" s="57"/>
      <c r="BE69" s="58">
        <f>SUM(BA67+BB67+BC67+BD67+BE67+BA68+BB68+BC68+BD68+BE68)</f>
        <v>7</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0" t="s">
        <v>71</v>
      </c>
      <c r="C70" s="111"/>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80">SUM(E71:H71)</f>
        <v>906</v>
      </c>
      <c r="J71" s="39">
        <v>16</v>
      </c>
      <c r="K71" s="40">
        <v>188</v>
      </c>
      <c r="L71" s="40">
        <v>196</v>
      </c>
      <c r="M71" s="40">
        <v>187</v>
      </c>
      <c r="N71" s="40">
        <v>177</v>
      </c>
      <c r="O71" s="38">
        <f t="shared" ref="O71:O77" si="181">SUM(K71:N71)</f>
        <v>748</v>
      </c>
      <c r="P71" s="39">
        <v>16</v>
      </c>
      <c r="Q71" s="40">
        <v>151</v>
      </c>
      <c r="R71" s="40">
        <v>158</v>
      </c>
      <c r="S71" s="40">
        <v>203</v>
      </c>
      <c r="T71" s="40">
        <v>192</v>
      </c>
      <c r="U71" s="38">
        <f t="shared" ref="U71:U77" si="182">SUM(Q71:T71)</f>
        <v>704</v>
      </c>
      <c r="V71" s="39">
        <v>18</v>
      </c>
      <c r="W71" s="40">
        <v>224</v>
      </c>
      <c r="X71" s="40">
        <v>216</v>
      </c>
      <c r="Y71" s="40">
        <v>226</v>
      </c>
      <c r="Z71" s="40">
        <v>245</v>
      </c>
      <c r="AA71" s="38">
        <f t="shared" ref="AA71:AA77" si="183">SUM(W71:Z71)</f>
        <v>911</v>
      </c>
      <c r="AB71" s="39">
        <v>16</v>
      </c>
      <c r="AC71" s="40">
        <v>220</v>
      </c>
      <c r="AD71" s="40">
        <v>233</v>
      </c>
      <c r="AE71" s="40">
        <v>243</v>
      </c>
      <c r="AF71" s="40">
        <v>222</v>
      </c>
      <c r="AG71" s="38">
        <f t="shared" ref="AG71:AG77" si="184">SUM(AC71:AF71)</f>
        <v>918</v>
      </c>
      <c r="AH71" s="39">
        <v>14</v>
      </c>
      <c r="AI71" s="40">
        <v>186</v>
      </c>
      <c r="AJ71" s="40">
        <v>208</v>
      </c>
      <c r="AK71" s="40">
        <v>228</v>
      </c>
      <c r="AL71" s="40">
        <v>203</v>
      </c>
      <c r="AM71" s="38">
        <f t="shared" ref="AM71:AM77" si="185">SUM(AI71:AL71)</f>
        <v>825</v>
      </c>
      <c r="AN71" s="39">
        <v>14</v>
      </c>
      <c r="AO71" s="40">
        <v>190</v>
      </c>
      <c r="AP71" s="40">
        <v>202</v>
      </c>
      <c r="AQ71" s="40">
        <v>219</v>
      </c>
      <c r="AR71" s="40">
        <v>193</v>
      </c>
      <c r="AS71" s="38">
        <f t="shared" ref="AS71:AS77" si="186">SUM(AO71:AR71)</f>
        <v>804</v>
      </c>
      <c r="AT71" s="39">
        <v>14</v>
      </c>
      <c r="AU71" s="40">
        <v>154</v>
      </c>
      <c r="AV71" s="40">
        <v>205</v>
      </c>
      <c r="AW71" s="40">
        <v>214</v>
      </c>
      <c r="AX71" s="40">
        <v>245</v>
      </c>
      <c r="AY71" s="38">
        <f t="shared" ref="AY71:AY77" si="187">SUM(AU71:AX71)</f>
        <v>818</v>
      </c>
      <c r="AZ71" s="39">
        <v>14</v>
      </c>
      <c r="BA71" s="40">
        <v>210</v>
      </c>
      <c r="BB71" s="40">
        <v>178</v>
      </c>
      <c r="BC71" s="40">
        <v>213</v>
      </c>
      <c r="BD71" s="40">
        <v>180</v>
      </c>
      <c r="BE71" s="38">
        <f t="shared" ref="BE71:BE77" si="188">SUM(BA71:BD71)</f>
        <v>781</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36</v>
      </c>
      <c r="CD71" s="17">
        <f t="shared" ref="CD71:CD76" si="203">I71+O71+U71+AA71+AG71+AM71+AS71+AY71+BE71+BK71+BQ71</f>
        <v>7415</v>
      </c>
      <c r="CE71" s="17">
        <f t="shared" ref="CE71:CE76" si="204">CD71/CC71</f>
        <v>205.97222222222223</v>
      </c>
    </row>
    <row r="72" spans="1:83" ht="15.75" customHeight="1" x14ac:dyDescent="0.25">
      <c r="A72" s="33"/>
      <c r="B72" s="102" t="s">
        <v>74</v>
      </c>
      <c r="C72" s="103" t="s">
        <v>75</v>
      </c>
      <c r="D72" s="36">
        <v>28</v>
      </c>
      <c r="E72" s="37">
        <v>191</v>
      </c>
      <c r="F72" s="37">
        <v>224</v>
      </c>
      <c r="G72" s="37">
        <v>206</v>
      </c>
      <c r="H72" s="37">
        <v>172</v>
      </c>
      <c r="I72" s="38">
        <f t="shared" si="180"/>
        <v>793</v>
      </c>
      <c r="J72" s="39"/>
      <c r="K72" s="40"/>
      <c r="L72" s="40"/>
      <c r="M72" s="40"/>
      <c r="N72" s="40"/>
      <c r="O72" s="38">
        <f t="shared" si="181"/>
        <v>0</v>
      </c>
      <c r="P72" s="39"/>
      <c r="Q72" s="40"/>
      <c r="R72" s="40"/>
      <c r="S72" s="40"/>
      <c r="T72" s="40"/>
      <c r="U72" s="38">
        <f t="shared" si="182"/>
        <v>0</v>
      </c>
      <c r="V72" s="39">
        <v>26</v>
      </c>
      <c r="W72" s="40">
        <v>190</v>
      </c>
      <c r="X72" s="40">
        <v>228</v>
      </c>
      <c r="Y72" s="40">
        <v>240</v>
      </c>
      <c r="Z72" s="40">
        <v>168</v>
      </c>
      <c r="AA72" s="38">
        <f t="shared" si="183"/>
        <v>826</v>
      </c>
      <c r="AB72" s="39"/>
      <c r="AC72" s="40"/>
      <c r="AD72" s="40"/>
      <c r="AE72" s="40"/>
      <c r="AF72" s="40"/>
      <c r="AG72" s="38">
        <f t="shared" si="184"/>
        <v>0</v>
      </c>
      <c r="AH72" s="39"/>
      <c r="AI72" s="40"/>
      <c r="AJ72" s="40"/>
      <c r="AK72" s="40"/>
      <c r="AL72" s="40"/>
      <c r="AM72" s="38">
        <f t="shared" si="185"/>
        <v>0</v>
      </c>
      <c r="AN72" s="39">
        <v>24</v>
      </c>
      <c r="AO72" s="40">
        <v>174</v>
      </c>
      <c r="AP72" s="40">
        <v>199</v>
      </c>
      <c r="AQ72" s="40">
        <v>254</v>
      </c>
      <c r="AR72" s="40">
        <v>189</v>
      </c>
      <c r="AS72" s="38">
        <f t="shared" si="186"/>
        <v>816</v>
      </c>
      <c r="AT72" s="39"/>
      <c r="AU72" s="40"/>
      <c r="AV72" s="40"/>
      <c r="AW72" s="40"/>
      <c r="AX72" s="40"/>
      <c r="AY72" s="38">
        <f t="shared" si="187"/>
        <v>0</v>
      </c>
      <c r="AZ72" s="39">
        <v>23</v>
      </c>
      <c r="BA72" s="40">
        <v>195</v>
      </c>
      <c r="BB72" s="40">
        <v>211</v>
      </c>
      <c r="BC72" s="40">
        <v>174</v>
      </c>
      <c r="BD72" s="40">
        <v>200</v>
      </c>
      <c r="BE72" s="38">
        <f t="shared" si="188"/>
        <v>780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4</v>
      </c>
      <c r="BV72" s="17">
        <f t="shared" si="195"/>
        <v>0</v>
      </c>
      <c r="BW72" s="17">
        <f t="shared" si="196"/>
        <v>0</v>
      </c>
      <c r="BX72" s="17">
        <f t="shared" si="197"/>
        <v>4</v>
      </c>
      <c r="BY72" s="17">
        <f t="shared" si="198"/>
        <v>0</v>
      </c>
      <c r="BZ72" s="17">
        <f t="shared" si="199"/>
        <v>4</v>
      </c>
      <c r="CA72" s="17">
        <f t="shared" si="200"/>
        <v>0</v>
      </c>
      <c r="CB72" s="17">
        <f t="shared" si="201"/>
        <v>0</v>
      </c>
      <c r="CC72" s="17">
        <f t="shared" si="202"/>
        <v>16</v>
      </c>
      <c r="CD72" s="17">
        <f t="shared" si="203"/>
        <v>3215</v>
      </c>
      <c r="CE72" s="17">
        <f t="shared" si="204"/>
        <v>200.9375</v>
      </c>
    </row>
    <row r="73" spans="1:83" ht="15.75" customHeight="1" x14ac:dyDescent="0.25">
      <c r="A73" s="33"/>
      <c r="B73" s="42" t="s">
        <v>101</v>
      </c>
      <c r="C73" s="43" t="s">
        <v>102</v>
      </c>
      <c r="D73" s="39"/>
      <c r="E73" s="40"/>
      <c r="F73" s="40"/>
      <c r="G73" s="40"/>
      <c r="H73" s="40"/>
      <c r="I73" s="38">
        <f t="shared" si="180"/>
        <v>0</v>
      </c>
      <c r="J73" s="39">
        <v>18</v>
      </c>
      <c r="K73" s="40">
        <v>163</v>
      </c>
      <c r="L73" s="40">
        <v>200</v>
      </c>
      <c r="M73" s="40">
        <v>175</v>
      </c>
      <c r="N73" s="40">
        <v>156</v>
      </c>
      <c r="O73" s="38">
        <f t="shared" si="181"/>
        <v>694</v>
      </c>
      <c r="P73" s="39">
        <v>21</v>
      </c>
      <c r="Q73" s="40">
        <v>181</v>
      </c>
      <c r="R73" s="40">
        <v>200</v>
      </c>
      <c r="S73" s="40">
        <v>217</v>
      </c>
      <c r="T73" s="40">
        <v>175</v>
      </c>
      <c r="U73" s="38">
        <f t="shared" si="182"/>
        <v>773</v>
      </c>
      <c r="V73" s="39"/>
      <c r="W73" s="40"/>
      <c r="X73" s="40"/>
      <c r="Y73" s="40"/>
      <c r="Z73" s="40"/>
      <c r="AA73" s="38">
        <f t="shared" si="183"/>
        <v>0</v>
      </c>
      <c r="AB73" s="39">
        <v>20</v>
      </c>
      <c r="AC73" s="40">
        <v>196</v>
      </c>
      <c r="AD73" s="40">
        <v>165</v>
      </c>
      <c r="AE73" s="40">
        <v>159</v>
      </c>
      <c r="AF73" s="40">
        <v>193</v>
      </c>
      <c r="AG73" s="38">
        <f t="shared" si="184"/>
        <v>713</v>
      </c>
      <c r="AH73" s="39">
        <v>21</v>
      </c>
      <c r="AI73" s="40">
        <v>188</v>
      </c>
      <c r="AJ73" s="40">
        <v>191</v>
      </c>
      <c r="AK73" s="40">
        <v>146</v>
      </c>
      <c r="AL73" s="40">
        <v>156</v>
      </c>
      <c r="AM73" s="38">
        <f t="shared" si="185"/>
        <v>681</v>
      </c>
      <c r="AN73" s="39"/>
      <c r="AO73" s="40"/>
      <c r="AP73" s="40"/>
      <c r="AQ73" s="40"/>
      <c r="AR73" s="40"/>
      <c r="AS73" s="38">
        <f t="shared" si="186"/>
        <v>0</v>
      </c>
      <c r="AT73" s="39">
        <v>22</v>
      </c>
      <c r="AU73" s="40">
        <v>188</v>
      </c>
      <c r="AV73" s="40">
        <v>195</v>
      </c>
      <c r="AW73" s="40">
        <v>172</v>
      </c>
      <c r="AX73" s="40">
        <v>161</v>
      </c>
      <c r="AY73" s="38">
        <f t="shared" si="187"/>
        <v>716</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4</v>
      </c>
      <c r="BW73" s="17">
        <f t="shared" si="196"/>
        <v>4</v>
      </c>
      <c r="BX73" s="17">
        <f t="shared" si="197"/>
        <v>0</v>
      </c>
      <c r="BY73" s="17">
        <f t="shared" si="198"/>
        <v>4</v>
      </c>
      <c r="BZ73" s="17">
        <f t="shared" si="199"/>
        <v>0</v>
      </c>
      <c r="CA73" s="17">
        <f t="shared" si="200"/>
        <v>0</v>
      </c>
      <c r="CB73" s="17">
        <f t="shared" si="201"/>
        <v>0</v>
      </c>
      <c r="CC73" s="17">
        <f t="shared" si="202"/>
        <v>20</v>
      </c>
      <c r="CD73" s="17">
        <f t="shared" si="203"/>
        <v>3577</v>
      </c>
      <c r="CE73" s="19">
        <f t="shared" si="204"/>
        <v>178.85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414</v>
      </c>
      <c r="X78" s="37">
        <f>SUM(X71:X77)</f>
        <v>444</v>
      </c>
      <c r="Y78" s="37">
        <f>SUM(Y71:Y77)</f>
        <v>466</v>
      </c>
      <c r="Z78" s="37">
        <f>SUM(Z71:Z77)</f>
        <v>413</v>
      </c>
      <c r="AA78" s="38">
        <f>SUM(AA71:AA77)</f>
        <v>1737</v>
      </c>
      <c r="AB78" s="39"/>
      <c r="AC78" s="37">
        <f>SUM(AC71:AC77)</f>
        <v>416</v>
      </c>
      <c r="AD78" s="37">
        <f>SUM(AD71:AD77)</f>
        <v>398</v>
      </c>
      <c r="AE78" s="37">
        <f>SUM(AE71:AE77)</f>
        <v>402</v>
      </c>
      <c r="AF78" s="37">
        <f>SUM(AF71:AF77)</f>
        <v>415</v>
      </c>
      <c r="AG78" s="38">
        <f>SUM(AG71:AG77)</f>
        <v>1631</v>
      </c>
      <c r="AH78" s="39"/>
      <c r="AI78" s="37">
        <f>SUM(AI71:AI77)</f>
        <v>374</v>
      </c>
      <c r="AJ78" s="37">
        <f>SUM(AJ71:AJ77)</f>
        <v>399</v>
      </c>
      <c r="AK78" s="37">
        <f>SUM(AK71:AK77)</f>
        <v>374</v>
      </c>
      <c r="AL78" s="37">
        <f>SUM(AL71:AL77)</f>
        <v>359</v>
      </c>
      <c r="AM78" s="38">
        <f>SUM(AM71:AM77)</f>
        <v>1506</v>
      </c>
      <c r="AN78" s="39"/>
      <c r="AO78" s="37">
        <f>SUM(AO71:AO77)</f>
        <v>364</v>
      </c>
      <c r="AP78" s="37">
        <f>SUM(AP71:AP77)</f>
        <v>401</v>
      </c>
      <c r="AQ78" s="37">
        <f>SUM(AQ71:AQ77)</f>
        <v>473</v>
      </c>
      <c r="AR78" s="37">
        <f>SUM(AR71:AR77)</f>
        <v>382</v>
      </c>
      <c r="AS78" s="38">
        <f>SUM(AS71:AS77)</f>
        <v>1620</v>
      </c>
      <c r="AT78" s="39"/>
      <c r="AU78" s="37">
        <f>SUM(AU71:AU77)</f>
        <v>342</v>
      </c>
      <c r="AV78" s="37">
        <f>SUM(AV71:AV77)</f>
        <v>400</v>
      </c>
      <c r="AW78" s="37">
        <f>SUM(AW71:AW77)</f>
        <v>386</v>
      </c>
      <c r="AX78" s="37">
        <f>SUM(AX71:AX77)</f>
        <v>406</v>
      </c>
      <c r="AY78" s="38">
        <f>SUM(AY71:AY77)</f>
        <v>1534</v>
      </c>
      <c r="AZ78" s="39"/>
      <c r="BA78" s="37">
        <f>SUM(BA71:BA77)</f>
        <v>405</v>
      </c>
      <c r="BB78" s="37">
        <f>SUM(BB71:BB77)</f>
        <v>389</v>
      </c>
      <c r="BC78" s="37">
        <f>SUM(BC71:BC77)</f>
        <v>387</v>
      </c>
      <c r="BD78" s="37">
        <f>SUM(BD71:BD77)</f>
        <v>380</v>
      </c>
      <c r="BE78" s="38">
        <f>SUM(BE71:BE77)</f>
        <v>1561</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14207</v>
      </c>
      <c r="CE78" s="17">
        <f>CD78/CC78</f>
        <v>394.63888888888891</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44</v>
      </c>
      <c r="W79" s="37">
        <f>W78+$V$79-W77</f>
        <v>458</v>
      </c>
      <c r="X79" s="37">
        <f>X78+$V$79-X77</f>
        <v>488</v>
      </c>
      <c r="Y79" s="37">
        <f>Y78+$V$79-Y77</f>
        <v>510</v>
      </c>
      <c r="Z79" s="37">
        <f>Z78+$V$79-Z77</f>
        <v>457</v>
      </c>
      <c r="AA79" s="38">
        <f>W79+X79+Y79+Z79</f>
        <v>1913</v>
      </c>
      <c r="AB79" s="36">
        <f>SUM(AB71:AB76)</f>
        <v>36</v>
      </c>
      <c r="AC79" s="37">
        <f>AC78+$AB$79-AC77</f>
        <v>452</v>
      </c>
      <c r="AD79" s="37">
        <f>AD78+$AB$79-AD77</f>
        <v>434</v>
      </c>
      <c r="AE79" s="37">
        <f>AE78+$AB$79-AE77</f>
        <v>438</v>
      </c>
      <c r="AF79" s="37">
        <f>AF78+$AB$79-AF77</f>
        <v>451</v>
      </c>
      <c r="AG79" s="38">
        <f>AC79+AD79+AE79+AF79</f>
        <v>1775</v>
      </c>
      <c r="AH79" s="36">
        <f>SUM(AH71:AH76)</f>
        <v>35</v>
      </c>
      <c r="AI79" s="37">
        <f>AI78+$AH$79-AI77</f>
        <v>409</v>
      </c>
      <c r="AJ79" s="37">
        <f>AJ78+$AH$79-AJ77</f>
        <v>434</v>
      </c>
      <c r="AK79" s="37">
        <f>AK78+$AH$79-AK77</f>
        <v>409</v>
      </c>
      <c r="AL79" s="37">
        <f>AL78+$AH$79-AL77</f>
        <v>394</v>
      </c>
      <c r="AM79" s="38">
        <f>AI79+AJ79+AK79+AL79</f>
        <v>1646</v>
      </c>
      <c r="AN79" s="36">
        <f>SUM(AN71:AN76)</f>
        <v>38</v>
      </c>
      <c r="AO79" s="37">
        <f>AO78+$AN$79-AO77</f>
        <v>402</v>
      </c>
      <c r="AP79" s="37">
        <f>AP78+$AN$79-AP77</f>
        <v>439</v>
      </c>
      <c r="AQ79" s="37">
        <f>AQ78+$AN$79-AQ77</f>
        <v>511</v>
      </c>
      <c r="AR79" s="37">
        <f>AR78+$AN$79-AR77</f>
        <v>420</v>
      </c>
      <c r="AS79" s="38">
        <f>AO79+AP79+AQ79+AR79</f>
        <v>1772</v>
      </c>
      <c r="AT79" s="36">
        <f>SUM(AT71:AT76)</f>
        <v>36</v>
      </c>
      <c r="AU79" s="37">
        <f>AU78+$AT$79-AU77</f>
        <v>378</v>
      </c>
      <c r="AV79" s="37">
        <f>AV78+$AT$79-AV77</f>
        <v>436</v>
      </c>
      <c r="AW79" s="37">
        <f>AW78+$AT$79-AW77</f>
        <v>422</v>
      </c>
      <c r="AX79" s="37">
        <f>AX78+$AT$79-AX77</f>
        <v>442</v>
      </c>
      <c r="AY79" s="38">
        <f>AU79+AV79+AW79+AX79</f>
        <v>1678</v>
      </c>
      <c r="AZ79" s="36">
        <f>SUM(AZ71:AZ76)</f>
        <v>37</v>
      </c>
      <c r="BA79" s="37">
        <f>BA78+$AZ$79-BA77</f>
        <v>442</v>
      </c>
      <c r="BB79" s="37">
        <f>BB78+$AZ$79-BB77</f>
        <v>426</v>
      </c>
      <c r="BC79" s="37">
        <f>BC78+$AZ$79-BC77</f>
        <v>424</v>
      </c>
      <c r="BD79" s="37">
        <f>BD78+$AZ$79-BD77</f>
        <v>417</v>
      </c>
      <c r="BE79" s="38">
        <f>BA79+BB79+BC79+BD79</f>
        <v>1709</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15579</v>
      </c>
      <c r="CE79" s="17">
        <f>CD79/CC79</f>
        <v>432.75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0</v>
      </c>
      <c r="AQ80" s="37">
        <f t="shared" si="211"/>
        <v>1</v>
      </c>
      <c r="AR80" s="37">
        <f t="shared" si="211"/>
        <v>0</v>
      </c>
      <c r="AS80" s="38">
        <f t="shared" si="211"/>
        <v>1</v>
      </c>
      <c r="AT80" s="39"/>
      <c r="AU80" s="37">
        <f t="shared" ref="AU80:AY81" si="212">IF($AT$79&gt;0,IF(AU78=AU52,0.5,IF(AU78&gt;AU52,1,0)),0)</f>
        <v>0</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0</v>
      </c>
      <c r="BD80" s="37">
        <f t="shared" si="213"/>
        <v>0</v>
      </c>
      <c r="BE80" s="38">
        <f t="shared" si="213"/>
        <v>1</v>
      </c>
      <c r="BF80" s="39"/>
      <c r="BG80" s="37">
        <f t="shared" ref="BG80:BK81" si="214">IF($BF$79&gt;0,IF(BG78=BG162,0.5,IF(BG78&gt;BG162,1,0)),0)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1</v>
      </c>
      <c r="I81" s="38">
        <f t="shared" si="205"/>
        <v>1</v>
      </c>
      <c r="J81" s="39"/>
      <c r="K81" s="37">
        <f t="shared" si="206"/>
        <v>0</v>
      </c>
      <c r="L81" s="37">
        <f t="shared" si="206"/>
        <v>1</v>
      </c>
      <c r="M81" s="37">
        <f t="shared" si="206"/>
        <v>0</v>
      </c>
      <c r="N81" s="37">
        <f t="shared" si="206"/>
        <v>0</v>
      </c>
      <c r="O81" s="38">
        <f t="shared" si="206"/>
        <v>0</v>
      </c>
      <c r="P81" s="39"/>
      <c r="Q81" s="37">
        <f t="shared" si="207"/>
        <v>0</v>
      </c>
      <c r="R81" s="37">
        <f t="shared" si="207"/>
        <v>0</v>
      </c>
      <c r="S81" s="37">
        <f t="shared" si="207"/>
        <v>1</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1</v>
      </c>
      <c r="AF81" s="37">
        <f t="shared" si="209"/>
        <v>1</v>
      </c>
      <c r="AG81" s="38">
        <f t="shared" si="209"/>
        <v>1</v>
      </c>
      <c r="AH81" s="39"/>
      <c r="AI81" s="37">
        <f t="shared" si="210"/>
        <v>0</v>
      </c>
      <c r="AJ81" s="37">
        <f t="shared" si="210"/>
        <v>1</v>
      </c>
      <c r="AK81" s="37">
        <f t="shared" si="210"/>
        <v>1</v>
      </c>
      <c r="AL81" s="37">
        <f t="shared" si="210"/>
        <v>0</v>
      </c>
      <c r="AM81" s="38">
        <f t="shared" si="210"/>
        <v>1</v>
      </c>
      <c r="AN81" s="39"/>
      <c r="AO81" s="37">
        <f t="shared" si="211"/>
        <v>0</v>
      </c>
      <c r="AP81" s="37">
        <f t="shared" si="211"/>
        <v>0</v>
      </c>
      <c r="AQ81" s="37">
        <f t="shared" si="211"/>
        <v>1</v>
      </c>
      <c r="AR81" s="37">
        <f t="shared" si="211"/>
        <v>0</v>
      </c>
      <c r="AS81" s="38">
        <f t="shared" si="211"/>
        <v>0</v>
      </c>
      <c r="AT81" s="39"/>
      <c r="AU81" s="37">
        <f t="shared" si="212"/>
        <v>0</v>
      </c>
      <c r="AV81" s="37">
        <f t="shared" si="212"/>
        <v>1</v>
      </c>
      <c r="AW81" s="37">
        <f t="shared" si="212"/>
        <v>1</v>
      </c>
      <c r="AX81" s="37">
        <f t="shared" si="212"/>
        <v>0</v>
      </c>
      <c r="AY81" s="38">
        <f t="shared" si="212"/>
        <v>0</v>
      </c>
      <c r="AZ81" s="39"/>
      <c r="BA81" s="37">
        <f t="shared" si="213"/>
        <v>1</v>
      </c>
      <c r="BB81" s="37">
        <f t="shared" si="213"/>
        <v>1</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10</v>
      </c>
      <c r="AB82" s="56"/>
      <c r="AC82" s="57"/>
      <c r="AD82" s="57"/>
      <c r="AE82" s="57"/>
      <c r="AF82" s="57"/>
      <c r="AG82" s="58">
        <f>SUM(AC80+AD80+AE80+AF80+AG80+AC81+AD81+AE81+AF81+AG81)</f>
        <v>10</v>
      </c>
      <c r="AH82" s="56"/>
      <c r="AI82" s="57"/>
      <c r="AJ82" s="57"/>
      <c r="AK82" s="57"/>
      <c r="AL82" s="57"/>
      <c r="AM82" s="58">
        <f>SUM(AI80+AJ80+AK80+AL80+AM80+AI81+AJ81+AK81+AL81+AM81)</f>
        <v>8</v>
      </c>
      <c r="AN82" s="56"/>
      <c r="AO82" s="57"/>
      <c r="AP82" s="57"/>
      <c r="AQ82" s="57"/>
      <c r="AR82" s="57"/>
      <c r="AS82" s="58">
        <f>SUM(AO80+AP80+AQ80+AR80+AS80+AO81+AP81+AQ81+AR81+AS81)</f>
        <v>3</v>
      </c>
      <c r="AT82" s="56"/>
      <c r="AU82" s="57"/>
      <c r="AV82" s="57"/>
      <c r="AW82" s="57"/>
      <c r="AX82" s="57"/>
      <c r="AY82" s="58">
        <f>SUM(AU80+AV80+AW80+AX80+AY80+AU81+AV81+AW81+AX81+AY81)</f>
        <v>6</v>
      </c>
      <c r="AZ82" s="56"/>
      <c r="BA82" s="57"/>
      <c r="BB82" s="57"/>
      <c r="BC82" s="57"/>
      <c r="BD82" s="57"/>
      <c r="BE82" s="58">
        <f>SUM(BA80+BB80+BC80+BD80+BE80+BA81+BB81+BC81+BD81+BE81)</f>
        <v>5</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0" t="s">
        <v>76</v>
      </c>
      <c r="C83" s="111"/>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6">SUM(E84:H84)</f>
        <v>658</v>
      </c>
      <c r="J84" s="39">
        <v>41</v>
      </c>
      <c r="K84" s="40">
        <v>164</v>
      </c>
      <c r="L84" s="40">
        <v>189</v>
      </c>
      <c r="M84" s="40">
        <v>133</v>
      </c>
      <c r="N84" s="40">
        <v>146</v>
      </c>
      <c r="O84" s="38">
        <f t="shared" ref="O84:O90" si="217">SUM(K84:N84)</f>
        <v>632</v>
      </c>
      <c r="P84" s="39">
        <v>41</v>
      </c>
      <c r="Q84" s="40">
        <v>194</v>
      </c>
      <c r="R84" s="40">
        <v>172</v>
      </c>
      <c r="S84" s="40">
        <v>186</v>
      </c>
      <c r="T84" s="40">
        <v>178</v>
      </c>
      <c r="U84" s="38">
        <f t="shared" ref="U84:U90" si="218">SUM(Q84:T84)</f>
        <v>730</v>
      </c>
      <c r="V84" s="39">
        <v>39</v>
      </c>
      <c r="W84" s="40">
        <v>179</v>
      </c>
      <c r="X84" s="40">
        <v>177</v>
      </c>
      <c r="Y84" s="40">
        <v>201</v>
      </c>
      <c r="Z84" s="40">
        <v>148</v>
      </c>
      <c r="AA84" s="38">
        <f t="shared" ref="AA84:AA90" si="219">SUM(W84:Z84)</f>
        <v>705</v>
      </c>
      <c r="AB84" s="39">
        <v>39</v>
      </c>
      <c r="AC84" s="40">
        <v>172</v>
      </c>
      <c r="AD84" s="40">
        <v>154</v>
      </c>
      <c r="AE84" s="40">
        <v>162</v>
      </c>
      <c r="AF84" s="40">
        <v>165</v>
      </c>
      <c r="AG84" s="38">
        <f t="shared" ref="AG84:AG90" si="220">SUM(AC84:AF84)</f>
        <v>653</v>
      </c>
      <c r="AH84" s="39">
        <v>39</v>
      </c>
      <c r="AI84" s="40">
        <v>191</v>
      </c>
      <c r="AJ84" s="40">
        <v>153</v>
      </c>
      <c r="AK84" s="40">
        <v>189</v>
      </c>
      <c r="AL84" s="40">
        <v>152</v>
      </c>
      <c r="AM84" s="38">
        <f t="shared" ref="AM84:AM90" si="221">SUM(AI84:AL84)</f>
        <v>685</v>
      </c>
      <c r="AN84" s="39">
        <v>39</v>
      </c>
      <c r="AO84" s="40">
        <v>168</v>
      </c>
      <c r="AP84" s="40">
        <v>136</v>
      </c>
      <c r="AQ84" s="40">
        <v>160</v>
      </c>
      <c r="AR84" s="40">
        <v>157</v>
      </c>
      <c r="AS84" s="38">
        <f t="shared" ref="AS84:AS90" si="222">SUM(AO84:AR84)</f>
        <v>621</v>
      </c>
      <c r="AT84" s="39"/>
      <c r="AU84" s="40"/>
      <c r="AV84" s="40"/>
      <c r="AW84" s="40"/>
      <c r="AX84" s="40"/>
      <c r="AY84" s="38">
        <f t="shared" ref="AY84:AY90" si="223">SUM(AU84:AX84)</f>
        <v>0</v>
      </c>
      <c r="AZ84" s="39">
        <v>39</v>
      </c>
      <c r="BA84" s="40">
        <v>162</v>
      </c>
      <c r="BB84" s="40">
        <v>202</v>
      </c>
      <c r="BC84" s="40">
        <v>166</v>
      </c>
      <c r="BD84" s="40">
        <v>181</v>
      </c>
      <c r="BE84" s="38">
        <f t="shared" ref="BE84:BE90" si="224">SUM(BA84:BD84)</f>
        <v>711</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5395</v>
      </c>
      <c r="CE84" s="17">
        <f t="shared" ref="CE84:CE89" si="240">CD84/CC84</f>
        <v>168.59375</v>
      </c>
    </row>
    <row r="85" spans="1:83" ht="15.75" customHeight="1" x14ac:dyDescent="0.25">
      <c r="A85" s="33"/>
      <c r="B85" s="102" t="s">
        <v>77</v>
      </c>
      <c r="C85" s="103" t="s">
        <v>79</v>
      </c>
      <c r="D85" s="36">
        <v>39</v>
      </c>
      <c r="E85" s="37">
        <v>151</v>
      </c>
      <c r="F85" s="37">
        <v>145</v>
      </c>
      <c r="G85" s="37">
        <v>169</v>
      </c>
      <c r="H85" s="37">
        <v>171</v>
      </c>
      <c r="I85" s="38">
        <f t="shared" si="216"/>
        <v>636</v>
      </c>
      <c r="J85" s="39">
        <v>39</v>
      </c>
      <c r="K85" s="40">
        <v>231</v>
      </c>
      <c r="L85" s="40">
        <v>167</v>
      </c>
      <c r="M85" s="40">
        <v>159</v>
      </c>
      <c r="N85" s="40">
        <v>166</v>
      </c>
      <c r="O85" s="38">
        <f t="shared" si="217"/>
        <v>723</v>
      </c>
      <c r="P85" s="39">
        <v>37</v>
      </c>
      <c r="Q85" s="40">
        <v>169</v>
      </c>
      <c r="R85" s="40">
        <v>160</v>
      </c>
      <c r="S85" s="40">
        <v>188</v>
      </c>
      <c r="T85" s="40">
        <v>164</v>
      </c>
      <c r="U85" s="38">
        <f t="shared" si="218"/>
        <v>681</v>
      </c>
      <c r="V85" s="39"/>
      <c r="W85" s="40"/>
      <c r="X85" s="40"/>
      <c r="Y85" s="40"/>
      <c r="Z85" s="40"/>
      <c r="AA85" s="38">
        <f t="shared" si="219"/>
        <v>0</v>
      </c>
      <c r="AB85" s="39"/>
      <c r="AC85" s="40"/>
      <c r="AD85" s="40"/>
      <c r="AE85" s="40"/>
      <c r="AF85" s="40"/>
      <c r="AG85" s="38">
        <f t="shared" si="220"/>
        <v>0</v>
      </c>
      <c r="AH85" s="39">
        <v>37</v>
      </c>
      <c r="AI85" s="40">
        <v>128</v>
      </c>
      <c r="AJ85" s="40">
        <v>129</v>
      </c>
      <c r="AK85" s="40">
        <v>116</v>
      </c>
      <c r="AL85" s="40">
        <v>147</v>
      </c>
      <c r="AM85" s="38">
        <f t="shared" si="221"/>
        <v>520</v>
      </c>
      <c r="AN85" s="39"/>
      <c r="AO85" s="40"/>
      <c r="AP85" s="40"/>
      <c r="AQ85" s="40"/>
      <c r="AR85" s="40"/>
      <c r="AS85" s="38">
        <f t="shared" si="222"/>
        <v>0</v>
      </c>
      <c r="AT85" s="39">
        <v>40</v>
      </c>
      <c r="AU85" s="40">
        <v>143</v>
      </c>
      <c r="AV85" s="40">
        <v>166</v>
      </c>
      <c r="AW85" s="40">
        <v>107</v>
      </c>
      <c r="AX85" s="40">
        <v>223</v>
      </c>
      <c r="AY85" s="38">
        <f t="shared" si="223"/>
        <v>639</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4</v>
      </c>
      <c r="BX85" s="17">
        <f t="shared" si="233"/>
        <v>0</v>
      </c>
      <c r="BY85" s="17">
        <f t="shared" si="234"/>
        <v>4</v>
      </c>
      <c r="BZ85" s="17">
        <f t="shared" si="235"/>
        <v>0</v>
      </c>
      <c r="CA85" s="17">
        <f t="shared" si="236"/>
        <v>0</v>
      </c>
      <c r="CB85" s="17">
        <f t="shared" si="237"/>
        <v>0</v>
      </c>
      <c r="CC85" s="17">
        <f t="shared" si="238"/>
        <v>20</v>
      </c>
      <c r="CD85" s="17">
        <f t="shared" si="239"/>
        <v>3199</v>
      </c>
      <c r="CE85" s="17">
        <f t="shared" si="240"/>
        <v>159.94999999999999</v>
      </c>
    </row>
    <row r="86" spans="1:83" ht="15.75" customHeight="1" x14ac:dyDescent="0.25">
      <c r="A86" s="33"/>
      <c r="B86" s="42" t="s">
        <v>109</v>
      </c>
      <c r="C86" s="43" t="s">
        <v>110</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23</v>
      </c>
      <c r="W86" s="40">
        <v>157</v>
      </c>
      <c r="X86" s="40">
        <v>204</v>
      </c>
      <c r="Y86" s="40">
        <v>159</v>
      </c>
      <c r="Z86" s="40">
        <v>201</v>
      </c>
      <c r="AA86" s="38">
        <f t="shared" si="219"/>
        <v>721</v>
      </c>
      <c r="AB86" s="39">
        <v>24</v>
      </c>
      <c r="AC86" s="40">
        <v>157</v>
      </c>
      <c r="AD86" s="40">
        <v>150</v>
      </c>
      <c r="AE86" s="40">
        <v>196</v>
      </c>
      <c r="AF86" s="40">
        <v>189</v>
      </c>
      <c r="AG86" s="38">
        <f t="shared" si="220"/>
        <v>692</v>
      </c>
      <c r="AH86" s="39"/>
      <c r="AI86" s="40"/>
      <c r="AJ86" s="40"/>
      <c r="AK86" s="40"/>
      <c r="AL86" s="40"/>
      <c r="AM86" s="38">
        <f t="shared" si="221"/>
        <v>0</v>
      </c>
      <c r="AN86" s="39">
        <v>25</v>
      </c>
      <c r="AO86" s="40">
        <v>142</v>
      </c>
      <c r="AP86" s="40">
        <v>193</v>
      </c>
      <c r="AQ86" s="40">
        <v>170</v>
      </c>
      <c r="AR86" s="40">
        <v>209</v>
      </c>
      <c r="AS86" s="38">
        <f t="shared" si="222"/>
        <v>714</v>
      </c>
      <c r="AT86" s="39">
        <v>25</v>
      </c>
      <c r="AU86" s="40">
        <v>164</v>
      </c>
      <c r="AV86" s="40">
        <v>181</v>
      </c>
      <c r="AW86" s="40">
        <v>222</v>
      </c>
      <c r="AX86" s="40">
        <v>222</v>
      </c>
      <c r="AY86" s="38">
        <f t="shared" si="223"/>
        <v>789</v>
      </c>
      <c r="AZ86" s="39">
        <v>25</v>
      </c>
      <c r="BA86" s="40">
        <v>204</v>
      </c>
      <c r="BB86" s="40">
        <v>215</v>
      </c>
      <c r="BC86" s="40">
        <v>170</v>
      </c>
      <c r="BD86" s="40">
        <v>180</v>
      </c>
      <c r="BE86" s="38">
        <f t="shared" si="224"/>
        <v>769</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4</v>
      </c>
      <c r="BW86" s="17">
        <f t="shared" si="232"/>
        <v>0</v>
      </c>
      <c r="BX86" s="17">
        <f t="shared" si="233"/>
        <v>4</v>
      </c>
      <c r="BY86" s="17">
        <f t="shared" si="234"/>
        <v>4</v>
      </c>
      <c r="BZ86" s="17">
        <f t="shared" si="235"/>
        <v>4</v>
      </c>
      <c r="CA86" s="17">
        <f t="shared" si="236"/>
        <v>0</v>
      </c>
      <c r="CB86" s="17">
        <f t="shared" si="237"/>
        <v>0</v>
      </c>
      <c r="CC86" s="17">
        <f t="shared" si="238"/>
        <v>20</v>
      </c>
      <c r="CD86" s="17">
        <f t="shared" si="239"/>
        <v>3685</v>
      </c>
      <c r="CE86" s="19">
        <f t="shared" si="240"/>
        <v>184.25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c r="AV90" s="65"/>
      <c r="AW90" s="65"/>
      <c r="AX90" s="65"/>
      <c r="AY90" s="66">
        <f t="shared" si="223"/>
        <v>0</v>
      </c>
      <c r="AZ90" s="64"/>
      <c r="BA90" s="65">
        <v>8</v>
      </c>
      <c r="BB90" s="65">
        <v>8</v>
      </c>
      <c r="BC90" s="65">
        <v>8</v>
      </c>
      <c r="BD90" s="65">
        <v>8</v>
      </c>
      <c r="BE90" s="66">
        <f t="shared" si="224"/>
        <v>32</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344</v>
      </c>
      <c r="X91" s="37">
        <f>SUM(X84:X90)</f>
        <v>389</v>
      </c>
      <c r="Y91" s="37">
        <f>SUM(Y84:Y90)</f>
        <v>368</v>
      </c>
      <c r="Z91" s="37">
        <f>SUM(Z84:Z90)</f>
        <v>357</v>
      </c>
      <c r="AA91" s="38">
        <f>SUM(AA84:AA90)</f>
        <v>1458</v>
      </c>
      <c r="AB91" s="39"/>
      <c r="AC91" s="37">
        <f>SUM(AC84:AC90)</f>
        <v>337</v>
      </c>
      <c r="AD91" s="37">
        <f>SUM(AD84:AD90)</f>
        <v>312</v>
      </c>
      <c r="AE91" s="37">
        <f>SUM(AE84:AE90)</f>
        <v>366</v>
      </c>
      <c r="AF91" s="37">
        <f>SUM(AF84:AF90)</f>
        <v>362</v>
      </c>
      <c r="AG91" s="38">
        <f>SUM(AG84:AG90)</f>
        <v>1377</v>
      </c>
      <c r="AH91" s="39"/>
      <c r="AI91" s="37">
        <f>SUM(AI84:AI90)</f>
        <v>327</v>
      </c>
      <c r="AJ91" s="37">
        <f>SUM(AJ84:AJ90)</f>
        <v>290</v>
      </c>
      <c r="AK91" s="37">
        <f>SUM(AK84:AK90)</f>
        <v>313</v>
      </c>
      <c r="AL91" s="37">
        <f>SUM(AL84:AL90)</f>
        <v>307</v>
      </c>
      <c r="AM91" s="38">
        <f>SUM(AM84:AM90)</f>
        <v>1237</v>
      </c>
      <c r="AN91" s="39"/>
      <c r="AO91" s="37">
        <f>SUM(AO84:AO90)</f>
        <v>318</v>
      </c>
      <c r="AP91" s="37">
        <f>SUM(AP84:AP90)</f>
        <v>337</v>
      </c>
      <c r="AQ91" s="37">
        <f>SUM(AQ84:AQ90)</f>
        <v>338</v>
      </c>
      <c r="AR91" s="37">
        <f>SUM(AR84:AR90)</f>
        <v>374</v>
      </c>
      <c r="AS91" s="38">
        <f>SUM(AS84:AS90)</f>
        <v>1367</v>
      </c>
      <c r="AT91" s="39"/>
      <c r="AU91" s="37">
        <f>SUM(AU84:AU90)</f>
        <v>307</v>
      </c>
      <c r="AV91" s="37">
        <f>SUM(AV84:AV90)</f>
        <v>347</v>
      </c>
      <c r="AW91" s="37">
        <f>SUM(AW84:AW90)</f>
        <v>329</v>
      </c>
      <c r="AX91" s="37">
        <f>SUM(AX84:AX90)</f>
        <v>445</v>
      </c>
      <c r="AY91" s="38">
        <f>SUM(AY84:AY90)</f>
        <v>1428</v>
      </c>
      <c r="AZ91" s="39"/>
      <c r="BA91" s="37">
        <f>SUM(BA84:BA90)</f>
        <v>374</v>
      </c>
      <c r="BB91" s="37">
        <f>SUM(BB84:BB90)</f>
        <v>425</v>
      </c>
      <c r="BC91" s="37">
        <f>SUM(BC84:BC90)</f>
        <v>344</v>
      </c>
      <c r="BD91" s="37">
        <f>SUM(BD84:BD90)</f>
        <v>369</v>
      </c>
      <c r="BE91" s="38">
        <f>SUM(BE84:BE90)</f>
        <v>1512</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12535</v>
      </c>
      <c r="CE91" s="17">
        <f>CD91/CC91</f>
        <v>348.19444444444446</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62</v>
      </c>
      <c r="W92" s="37">
        <f>W91+$V$92-W90</f>
        <v>398</v>
      </c>
      <c r="X92" s="37">
        <f>X91+$V$92-X90</f>
        <v>443</v>
      </c>
      <c r="Y92" s="37">
        <f>Y91+$V$92-Y90</f>
        <v>422</v>
      </c>
      <c r="Z92" s="37">
        <f>Z91+$V$92-Z90</f>
        <v>411</v>
      </c>
      <c r="AA92" s="38">
        <f>W92+X92+Y92+Z92</f>
        <v>1674</v>
      </c>
      <c r="AB92" s="36">
        <f>SUM(AB84:AB89)</f>
        <v>63</v>
      </c>
      <c r="AC92" s="37">
        <f>AC91+$AB$92-AC90</f>
        <v>392</v>
      </c>
      <c r="AD92" s="37">
        <f>AD91+$AB$92-AD90</f>
        <v>367</v>
      </c>
      <c r="AE92" s="37">
        <f>AE91+$AB$92-AE90</f>
        <v>421</v>
      </c>
      <c r="AF92" s="37">
        <f>AF91+$AB$92-AF90</f>
        <v>417</v>
      </c>
      <c r="AG92" s="38">
        <f>AC92+AD92+AE92+AF92</f>
        <v>1597</v>
      </c>
      <c r="AH92" s="36">
        <f>SUM(AH84:AH89)</f>
        <v>76</v>
      </c>
      <c r="AI92" s="37">
        <f>AI91+$AH$92-AI90</f>
        <v>395</v>
      </c>
      <c r="AJ92" s="37">
        <f>AJ91+$AH$92-AJ90</f>
        <v>358</v>
      </c>
      <c r="AK92" s="37">
        <f>AK91+$AH$92-AK90</f>
        <v>381</v>
      </c>
      <c r="AL92" s="37">
        <f>AL91+$AH$92-AL90</f>
        <v>375</v>
      </c>
      <c r="AM92" s="38">
        <f>AI92+AJ92+AK92+AL92</f>
        <v>1509</v>
      </c>
      <c r="AN92" s="36">
        <f>SUM(AN84:AN89)</f>
        <v>64</v>
      </c>
      <c r="AO92" s="37">
        <f>AO91+$AN$92-AO90</f>
        <v>374</v>
      </c>
      <c r="AP92" s="37">
        <f>AP91+$AN$92-AP90</f>
        <v>393</v>
      </c>
      <c r="AQ92" s="37">
        <f>AQ91+$AN$92-AQ90</f>
        <v>394</v>
      </c>
      <c r="AR92" s="37">
        <f>AR91+$AN$92-AR90</f>
        <v>430</v>
      </c>
      <c r="AS92" s="38">
        <f>AO92+AP92+AQ92+AR92</f>
        <v>1591</v>
      </c>
      <c r="AT92" s="36">
        <f>SUM(AT84:AT89)</f>
        <v>65</v>
      </c>
      <c r="AU92" s="37">
        <f>AU91+$AT$92-AU90</f>
        <v>372</v>
      </c>
      <c r="AV92" s="37">
        <f>AV91+$AT$92-AV90</f>
        <v>412</v>
      </c>
      <c r="AW92" s="37">
        <f>AW91+$AT$92-AW90</f>
        <v>394</v>
      </c>
      <c r="AX92" s="37">
        <f>AX91+$AT$92-AX90</f>
        <v>510</v>
      </c>
      <c r="AY92" s="38">
        <f>AU92+AV92+AW92+AX92</f>
        <v>1688</v>
      </c>
      <c r="AZ92" s="36">
        <f>SUM(AZ84:AZ89)</f>
        <v>64</v>
      </c>
      <c r="BA92" s="37">
        <f>BA91+$AZ$92-BA90</f>
        <v>430</v>
      </c>
      <c r="BB92" s="37">
        <f>BB91+$AZ$92-BB90</f>
        <v>481</v>
      </c>
      <c r="BC92" s="37">
        <f>BC91+$AZ$92-BC90</f>
        <v>400</v>
      </c>
      <c r="BD92" s="37">
        <f>BD91+$AZ$92-BD90</f>
        <v>425</v>
      </c>
      <c r="BE92" s="38">
        <f>BA92+BB92+BC92+BD92</f>
        <v>1736</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14807</v>
      </c>
      <c r="CE92" s="17">
        <f>CD92/CC92</f>
        <v>411.30555555555554</v>
      </c>
    </row>
    <row r="93" spans="1:83" ht="15.75" customHeight="1" x14ac:dyDescent="0.25">
      <c r="A93" s="33"/>
      <c r="B93" s="34" t="s">
        <v>34</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0</v>
      </c>
      <c r="T93" s="37">
        <f t="shared" si="243"/>
        <v>0</v>
      </c>
      <c r="U93" s="38">
        <f t="shared" si="243"/>
        <v>0</v>
      </c>
      <c r="V93" s="39"/>
      <c r="W93" s="37">
        <f t="shared" ref="W93:AA94" si="244">IF($V$92&gt;0,IF(W91=W162,0.5,IF(W91&gt;W162,1,0)),0)</f>
        <v>1</v>
      </c>
      <c r="X93" s="37">
        <f t="shared" si="244"/>
        <v>1</v>
      </c>
      <c r="Y93" s="37">
        <f t="shared" si="244"/>
        <v>1</v>
      </c>
      <c r="Z93" s="37">
        <f t="shared" si="244"/>
        <v>0</v>
      </c>
      <c r="AA93" s="38">
        <f t="shared" si="244"/>
        <v>1</v>
      </c>
      <c r="AB93" s="39"/>
      <c r="AC93" s="37">
        <f t="shared" ref="AC93:AG94" si="245">IF($AB$92&gt;0,IF(AC91=AC117,0.5,IF(AC91&gt;AC117,1,0)),0)</f>
        <v>0</v>
      </c>
      <c r="AD93" s="37">
        <f t="shared" si="245"/>
        <v>0</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1</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1</v>
      </c>
      <c r="AW93" s="37">
        <f t="shared" si="248"/>
        <v>0</v>
      </c>
      <c r="AX93" s="37">
        <f t="shared" si="248"/>
        <v>1</v>
      </c>
      <c r="AY93" s="38">
        <f t="shared" si="248"/>
        <v>1</v>
      </c>
      <c r="AZ93" s="39"/>
      <c r="BA93" s="37">
        <f t="shared" ref="BA93:BE94" si="249">IF($AZ$92&gt;0,IF(BA91=BA130,0.5,IF(BA91&gt;BA130,1,0)),0)</f>
        <v>0</v>
      </c>
      <c r="BB93" s="37">
        <f t="shared" si="249"/>
        <v>1</v>
      </c>
      <c r="BC93" s="37">
        <f t="shared" si="249"/>
        <v>0</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0</v>
      </c>
      <c r="I94" s="38">
        <f t="shared" si="241"/>
        <v>0</v>
      </c>
      <c r="J94" s="39"/>
      <c r="K94" s="37">
        <f t="shared" si="242"/>
        <v>1</v>
      </c>
      <c r="L94" s="37">
        <f t="shared" si="242"/>
        <v>0</v>
      </c>
      <c r="M94" s="37">
        <f t="shared" si="242"/>
        <v>0</v>
      </c>
      <c r="N94" s="37">
        <f t="shared" si="242"/>
        <v>1</v>
      </c>
      <c r="O94" s="38">
        <f t="shared" si="242"/>
        <v>0</v>
      </c>
      <c r="P94" s="39"/>
      <c r="Q94" s="37">
        <f t="shared" si="243"/>
        <v>1</v>
      </c>
      <c r="R94" s="37">
        <f t="shared" si="243"/>
        <v>1</v>
      </c>
      <c r="S94" s="37">
        <f t="shared" si="243"/>
        <v>0</v>
      </c>
      <c r="T94" s="37">
        <f t="shared" si="243"/>
        <v>1</v>
      </c>
      <c r="U94" s="38">
        <f t="shared" si="243"/>
        <v>1</v>
      </c>
      <c r="V94" s="39"/>
      <c r="W94" s="37">
        <f t="shared" si="244"/>
        <v>1</v>
      </c>
      <c r="X94" s="37">
        <f t="shared" si="244"/>
        <v>1</v>
      </c>
      <c r="Y94" s="37">
        <f t="shared" si="244"/>
        <v>1</v>
      </c>
      <c r="Z94" s="37">
        <f t="shared" si="244"/>
        <v>0</v>
      </c>
      <c r="AA94" s="38">
        <f t="shared" si="244"/>
        <v>1</v>
      </c>
      <c r="AB94" s="39"/>
      <c r="AC94" s="37">
        <f t="shared" si="245"/>
        <v>0</v>
      </c>
      <c r="AD94" s="37">
        <f t="shared" si="245"/>
        <v>0</v>
      </c>
      <c r="AE94" s="37">
        <f t="shared" si="245"/>
        <v>1</v>
      </c>
      <c r="AF94" s="37">
        <f t="shared" si="245"/>
        <v>0</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0</v>
      </c>
      <c r="AQ94" s="37">
        <f t="shared" si="247"/>
        <v>0</v>
      </c>
      <c r="AR94" s="37">
        <f t="shared" si="247"/>
        <v>1</v>
      </c>
      <c r="AS94" s="38">
        <f t="shared" si="247"/>
        <v>0</v>
      </c>
      <c r="AT94" s="39"/>
      <c r="AU94" s="37">
        <f t="shared" si="248"/>
        <v>0</v>
      </c>
      <c r="AV94" s="37">
        <f t="shared" si="248"/>
        <v>1</v>
      </c>
      <c r="AW94" s="37">
        <f t="shared" si="248"/>
        <v>0</v>
      </c>
      <c r="AX94" s="37">
        <f t="shared" si="248"/>
        <v>1</v>
      </c>
      <c r="AY94" s="38">
        <f t="shared" si="248"/>
        <v>1</v>
      </c>
      <c r="AZ94" s="39"/>
      <c r="BA94" s="37">
        <f t="shared" si="249"/>
        <v>0</v>
      </c>
      <c r="BB94" s="37">
        <f t="shared" si="249"/>
        <v>1</v>
      </c>
      <c r="BC94" s="37">
        <f t="shared" si="249"/>
        <v>0</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8</v>
      </c>
      <c r="AB95" s="56"/>
      <c r="AC95" s="57"/>
      <c r="AD95" s="57"/>
      <c r="AE95" s="57"/>
      <c r="AF95" s="57"/>
      <c r="AG95" s="58">
        <f>SUM(AC93+AD93+AE93+AF93+AG93+AC94+AD94+AE94+AF94+AG94)</f>
        <v>2</v>
      </c>
      <c r="AH95" s="56"/>
      <c r="AI95" s="57"/>
      <c r="AJ95" s="57"/>
      <c r="AK95" s="57"/>
      <c r="AL95" s="57"/>
      <c r="AM95" s="58">
        <f>SUM(AI93+AJ93+AK93+AL93+AM93+AI94+AJ94+AK94+AL94+AM94)</f>
        <v>2</v>
      </c>
      <c r="AN95" s="56"/>
      <c r="AO95" s="57"/>
      <c r="AP95" s="57"/>
      <c r="AQ95" s="57"/>
      <c r="AR95" s="57"/>
      <c r="AS95" s="58">
        <f>SUM(AO93+AP93+AQ93+AR93+AS93+AO94+AP94+AQ94+AR94+AS94)</f>
        <v>2</v>
      </c>
      <c r="AT95" s="56"/>
      <c r="AU95" s="57"/>
      <c r="AV95" s="57"/>
      <c r="AW95" s="57"/>
      <c r="AX95" s="57"/>
      <c r="AY95" s="58">
        <f>SUM(AU93+AV93+AW93+AX93+AY93+AU94+AV94+AW94+AX94+AY94)</f>
        <v>6</v>
      </c>
      <c r="AZ95" s="56"/>
      <c r="BA95" s="57"/>
      <c r="BB95" s="57"/>
      <c r="BC95" s="57"/>
      <c r="BD95" s="57"/>
      <c r="BE95" s="58">
        <f>SUM(BA93+BB93+BC93+BD93+BE93+BA94+BB94+BC94+BD94+BE94)</f>
        <v>6</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0"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83</v>
      </c>
      <c r="C98" s="103" t="s">
        <v>84</v>
      </c>
      <c r="D98" s="36">
        <v>22</v>
      </c>
      <c r="E98" s="37">
        <v>198</v>
      </c>
      <c r="F98" s="37">
        <v>170</v>
      </c>
      <c r="G98" s="37">
        <v>179</v>
      </c>
      <c r="H98" s="37">
        <v>216</v>
      </c>
      <c r="I98" s="38">
        <f t="shared" si="252"/>
        <v>763</v>
      </c>
      <c r="J98" s="39">
        <v>22</v>
      </c>
      <c r="K98" s="40">
        <v>203</v>
      </c>
      <c r="L98" s="40">
        <v>185</v>
      </c>
      <c r="M98" s="40">
        <v>152</v>
      </c>
      <c r="N98" s="40">
        <v>156</v>
      </c>
      <c r="O98" s="38">
        <f t="shared" si="253"/>
        <v>696</v>
      </c>
      <c r="P98" s="39">
        <v>23</v>
      </c>
      <c r="Q98" s="40">
        <v>224</v>
      </c>
      <c r="R98" s="40">
        <v>244</v>
      </c>
      <c r="S98" s="40">
        <v>235</v>
      </c>
      <c r="T98" s="40">
        <v>218</v>
      </c>
      <c r="U98" s="38">
        <f t="shared" si="254"/>
        <v>921</v>
      </c>
      <c r="V98" s="39">
        <v>21</v>
      </c>
      <c r="W98" s="40">
        <v>147</v>
      </c>
      <c r="X98" s="40">
        <v>278</v>
      </c>
      <c r="Y98" s="40">
        <v>184</v>
      </c>
      <c r="Z98" s="40">
        <v>180</v>
      </c>
      <c r="AA98" s="38">
        <f t="shared" si="255"/>
        <v>789</v>
      </c>
      <c r="AB98" s="39">
        <v>20</v>
      </c>
      <c r="AC98" s="40">
        <v>163</v>
      </c>
      <c r="AD98" s="40">
        <v>167</v>
      </c>
      <c r="AE98" s="40">
        <v>254</v>
      </c>
      <c r="AF98" s="40">
        <v>190</v>
      </c>
      <c r="AG98" s="38">
        <f t="shared" si="256"/>
        <v>774</v>
      </c>
      <c r="AH98" s="39">
        <v>20</v>
      </c>
      <c r="AI98" s="40">
        <v>168</v>
      </c>
      <c r="AJ98" s="40">
        <v>200</v>
      </c>
      <c r="AK98" s="40">
        <v>194</v>
      </c>
      <c r="AL98" s="40">
        <v>211</v>
      </c>
      <c r="AM98" s="38">
        <f t="shared" si="257"/>
        <v>773</v>
      </c>
      <c r="AN98" s="39">
        <v>20</v>
      </c>
      <c r="AO98" s="40">
        <v>196</v>
      </c>
      <c r="AP98" s="40">
        <v>239</v>
      </c>
      <c r="AQ98" s="40">
        <v>204</v>
      </c>
      <c r="AR98" s="40">
        <v>198</v>
      </c>
      <c r="AS98" s="38">
        <f t="shared" si="258"/>
        <v>837</v>
      </c>
      <c r="AT98" s="39">
        <v>19</v>
      </c>
      <c r="AU98" s="40">
        <v>212</v>
      </c>
      <c r="AV98" s="40">
        <v>213</v>
      </c>
      <c r="AW98" s="40">
        <v>174</v>
      </c>
      <c r="AX98" s="40">
        <v>201</v>
      </c>
      <c r="AY98" s="38">
        <f t="shared" si="259"/>
        <v>800</v>
      </c>
      <c r="AZ98" s="39">
        <v>19</v>
      </c>
      <c r="BA98" s="40">
        <v>192</v>
      </c>
      <c r="BB98" s="40">
        <v>180</v>
      </c>
      <c r="BC98" s="40">
        <v>182</v>
      </c>
      <c r="BD98" s="40">
        <v>178</v>
      </c>
      <c r="BE98" s="38">
        <f t="shared" si="260"/>
        <v>732</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0</v>
      </c>
      <c r="CB98" s="17">
        <f t="shared" si="273"/>
        <v>0</v>
      </c>
      <c r="CC98" s="17">
        <f t="shared" si="274"/>
        <v>36</v>
      </c>
      <c r="CD98" s="17">
        <f t="shared" si="275"/>
        <v>7085</v>
      </c>
      <c r="CE98" s="17">
        <f t="shared" si="276"/>
        <v>196.80555555555554</v>
      </c>
    </row>
    <row r="99" spans="1:83" ht="15.75" customHeight="1" x14ac:dyDescent="0.25">
      <c r="A99" s="33"/>
      <c r="B99" s="42" t="s">
        <v>131</v>
      </c>
      <c r="C99" s="43" t="s">
        <v>130</v>
      </c>
      <c r="D99" s="39"/>
      <c r="E99" s="40"/>
      <c r="F99" s="40"/>
      <c r="G99" s="40"/>
      <c r="H99" s="40"/>
      <c r="I99" s="38">
        <f t="shared" si="252"/>
        <v>0</v>
      </c>
      <c r="J99" s="39">
        <v>20</v>
      </c>
      <c r="K99" s="40">
        <v>192</v>
      </c>
      <c r="L99" s="40">
        <v>166</v>
      </c>
      <c r="M99" s="40">
        <v>173</v>
      </c>
      <c r="N99" s="40">
        <v>148</v>
      </c>
      <c r="O99" s="38">
        <f t="shared" si="253"/>
        <v>679</v>
      </c>
      <c r="P99" s="39"/>
      <c r="Q99" s="40"/>
      <c r="R99" s="40"/>
      <c r="S99" s="40"/>
      <c r="T99" s="40"/>
      <c r="U99" s="38">
        <f t="shared" si="254"/>
        <v>0</v>
      </c>
      <c r="V99" s="39"/>
      <c r="W99" s="40"/>
      <c r="X99" s="40"/>
      <c r="Y99" s="40"/>
      <c r="Z99" s="40"/>
      <c r="AA99" s="38">
        <f t="shared" si="255"/>
        <v>0</v>
      </c>
      <c r="AB99" s="39">
        <v>28</v>
      </c>
      <c r="AC99" s="40">
        <v>206</v>
      </c>
      <c r="AD99" s="40">
        <v>206</v>
      </c>
      <c r="AE99" s="40">
        <v>200</v>
      </c>
      <c r="AF99" s="40">
        <v>184</v>
      </c>
      <c r="AG99" s="38">
        <f t="shared" si="256"/>
        <v>796</v>
      </c>
      <c r="AH99" s="39">
        <v>23</v>
      </c>
      <c r="AI99" s="40">
        <v>206</v>
      </c>
      <c r="AJ99" s="40">
        <v>177</v>
      </c>
      <c r="AK99" s="40">
        <v>211</v>
      </c>
      <c r="AL99" s="40">
        <v>203</v>
      </c>
      <c r="AM99" s="38">
        <f t="shared" si="257"/>
        <v>797</v>
      </c>
      <c r="AN99" s="39"/>
      <c r="AO99" s="40"/>
      <c r="AP99" s="40"/>
      <c r="AQ99" s="40"/>
      <c r="AR99" s="40"/>
      <c r="AS99" s="38">
        <f t="shared" si="258"/>
        <v>0</v>
      </c>
      <c r="AT99" s="39">
        <v>48</v>
      </c>
      <c r="AU99" s="40">
        <v>195</v>
      </c>
      <c r="AV99" s="40">
        <v>183</v>
      </c>
      <c r="AW99" s="40">
        <v>222</v>
      </c>
      <c r="AX99" s="40">
        <v>188</v>
      </c>
      <c r="AY99" s="38">
        <f t="shared" si="259"/>
        <v>788</v>
      </c>
      <c r="AZ99" s="39">
        <v>20</v>
      </c>
      <c r="BA99" s="40">
        <v>192</v>
      </c>
      <c r="BB99" s="40">
        <v>192</v>
      </c>
      <c r="BC99" s="40">
        <v>195</v>
      </c>
      <c r="BD99" s="40">
        <v>169</v>
      </c>
      <c r="BE99" s="38">
        <f t="shared" si="260"/>
        <v>748</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4</v>
      </c>
      <c r="BW99" s="17">
        <f t="shared" si="268"/>
        <v>4</v>
      </c>
      <c r="BX99" s="17">
        <f t="shared" si="269"/>
        <v>0</v>
      </c>
      <c r="BY99" s="17">
        <f t="shared" si="270"/>
        <v>4</v>
      </c>
      <c r="BZ99" s="17">
        <f t="shared" si="271"/>
        <v>4</v>
      </c>
      <c r="CA99" s="17">
        <f t="shared" si="272"/>
        <v>0</v>
      </c>
      <c r="CB99" s="17">
        <f t="shared" si="273"/>
        <v>0</v>
      </c>
      <c r="CC99" s="17">
        <f t="shared" si="274"/>
        <v>20</v>
      </c>
      <c r="CD99" s="17">
        <f t="shared" si="275"/>
        <v>3808</v>
      </c>
      <c r="CE99" s="19">
        <f t="shared" si="276"/>
        <v>190.4</v>
      </c>
    </row>
    <row r="100" spans="1:83" ht="15.75" customHeight="1" x14ac:dyDescent="0.25">
      <c r="A100" s="33"/>
      <c r="B100" s="42" t="s">
        <v>134</v>
      </c>
      <c r="C100" s="43" t="s">
        <v>75</v>
      </c>
      <c r="D100" s="39">
        <v>38</v>
      </c>
      <c r="E100" s="40">
        <v>168</v>
      </c>
      <c r="F100" s="40">
        <v>178</v>
      </c>
      <c r="G100" s="40">
        <v>143</v>
      </c>
      <c r="H100" s="40">
        <v>171</v>
      </c>
      <c r="I100" s="38">
        <f t="shared" si="252"/>
        <v>660</v>
      </c>
      <c r="J100" s="39"/>
      <c r="K100" s="40"/>
      <c r="L100" s="40"/>
      <c r="M100" s="40"/>
      <c r="N100" s="40"/>
      <c r="O100" s="38">
        <f t="shared" si="253"/>
        <v>0</v>
      </c>
      <c r="P100" s="39">
        <v>38</v>
      </c>
      <c r="Q100" s="40">
        <v>114</v>
      </c>
      <c r="R100" s="40">
        <v>188</v>
      </c>
      <c r="S100" s="40">
        <v>137</v>
      </c>
      <c r="T100" s="40">
        <v>159</v>
      </c>
      <c r="U100" s="38">
        <f t="shared" si="254"/>
        <v>598</v>
      </c>
      <c r="V100" s="39">
        <v>44</v>
      </c>
      <c r="W100" s="40">
        <v>160</v>
      </c>
      <c r="X100" s="40">
        <v>176</v>
      </c>
      <c r="Y100" s="40">
        <v>180</v>
      </c>
      <c r="Z100" s="40">
        <v>202</v>
      </c>
      <c r="AA100" s="38">
        <f t="shared" si="255"/>
        <v>718</v>
      </c>
      <c r="AB100" s="39"/>
      <c r="AC100" s="40"/>
      <c r="AD100" s="40"/>
      <c r="AE100" s="40"/>
      <c r="AF100" s="40"/>
      <c r="AG100" s="38">
        <f t="shared" si="256"/>
        <v>0</v>
      </c>
      <c r="AH100" s="39"/>
      <c r="AI100" s="40"/>
      <c r="AJ100" s="40"/>
      <c r="AK100" s="40"/>
      <c r="AL100" s="40"/>
      <c r="AM100" s="38">
        <f t="shared" si="257"/>
        <v>0</v>
      </c>
      <c r="AN100" s="39">
        <v>39</v>
      </c>
      <c r="AO100" s="40">
        <v>222</v>
      </c>
      <c r="AP100" s="40">
        <v>180</v>
      </c>
      <c r="AQ100" s="40">
        <v>188</v>
      </c>
      <c r="AR100" s="40">
        <v>190</v>
      </c>
      <c r="AS100" s="38">
        <f t="shared" si="258"/>
        <v>780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4</v>
      </c>
      <c r="BS100" s="17">
        <f t="shared" si="264"/>
        <v>0</v>
      </c>
      <c r="BT100" s="17">
        <f t="shared" si="265"/>
        <v>4</v>
      </c>
      <c r="BU100" s="17">
        <f t="shared" si="266"/>
        <v>4</v>
      </c>
      <c r="BV100" s="17">
        <f t="shared" si="267"/>
        <v>0</v>
      </c>
      <c r="BW100" s="17">
        <f t="shared" si="268"/>
        <v>0</v>
      </c>
      <c r="BX100" s="17">
        <f t="shared" si="269"/>
        <v>4</v>
      </c>
      <c r="BY100" s="17">
        <f t="shared" si="270"/>
        <v>0</v>
      </c>
      <c r="BZ100" s="17">
        <f t="shared" si="271"/>
        <v>0</v>
      </c>
      <c r="CA100" s="17">
        <f t="shared" si="272"/>
        <v>0</v>
      </c>
      <c r="CB100" s="17">
        <f t="shared" si="273"/>
        <v>0</v>
      </c>
      <c r="CC100" s="17">
        <f t="shared" si="274"/>
        <v>16</v>
      </c>
      <c r="CD100" s="17">
        <f t="shared" si="275"/>
        <v>2756</v>
      </c>
      <c r="CE100" s="19">
        <f t="shared" si="276"/>
        <v>172.25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307</v>
      </c>
      <c r="X104" s="37">
        <f>SUM(X97:X103)</f>
        <v>454</v>
      </c>
      <c r="Y104" s="37">
        <f>SUM(Y97:Y103)</f>
        <v>364</v>
      </c>
      <c r="Z104" s="37">
        <f>SUM(Z97:Z103)</f>
        <v>382</v>
      </c>
      <c r="AA104" s="38">
        <f>SUM(AA97:AA103)</f>
        <v>1507</v>
      </c>
      <c r="AB104" s="39"/>
      <c r="AC104" s="37">
        <f>SUM(AC97:AC103)</f>
        <v>369</v>
      </c>
      <c r="AD104" s="37">
        <f>SUM(AD97:AD103)</f>
        <v>373</v>
      </c>
      <c r="AE104" s="37">
        <f>SUM(AE97:AE103)</f>
        <v>454</v>
      </c>
      <c r="AF104" s="37">
        <f>SUM(AF97:AF103)</f>
        <v>374</v>
      </c>
      <c r="AG104" s="38">
        <f>SUM(AG97:AG103)</f>
        <v>1570</v>
      </c>
      <c r="AH104" s="39"/>
      <c r="AI104" s="37">
        <f>SUM(AI97:AI103)</f>
        <v>374</v>
      </c>
      <c r="AJ104" s="37">
        <f>SUM(AJ97:AJ103)</f>
        <v>377</v>
      </c>
      <c r="AK104" s="37">
        <f>SUM(AK97:AK103)</f>
        <v>405</v>
      </c>
      <c r="AL104" s="37">
        <f>SUM(AL97:AL103)</f>
        <v>414</v>
      </c>
      <c r="AM104" s="38">
        <f>SUM(AM97:AM103)</f>
        <v>1570</v>
      </c>
      <c r="AN104" s="39"/>
      <c r="AO104" s="37">
        <f>SUM(AO97:AO103)</f>
        <v>418</v>
      </c>
      <c r="AP104" s="37">
        <f>SUM(AP97:AP103)</f>
        <v>419</v>
      </c>
      <c r="AQ104" s="37">
        <f>SUM(AQ97:AQ103)</f>
        <v>392</v>
      </c>
      <c r="AR104" s="37">
        <f>SUM(AR97:AR103)</f>
        <v>388</v>
      </c>
      <c r="AS104" s="38">
        <f>SUM(AS97:AS103)</f>
        <v>1617</v>
      </c>
      <c r="AT104" s="39"/>
      <c r="AU104" s="37">
        <f>SUM(AU97:AU103)</f>
        <v>407</v>
      </c>
      <c r="AV104" s="37">
        <f>SUM(AV97:AV103)</f>
        <v>396</v>
      </c>
      <c r="AW104" s="37">
        <f>SUM(AW97:AW103)</f>
        <v>396</v>
      </c>
      <c r="AX104" s="37">
        <f>SUM(AX97:AX103)</f>
        <v>389</v>
      </c>
      <c r="AY104" s="38">
        <f>SUM(AY97:AY103)</f>
        <v>1588</v>
      </c>
      <c r="AZ104" s="39"/>
      <c r="BA104" s="37">
        <f>SUM(BA97:BA103)</f>
        <v>384</v>
      </c>
      <c r="BB104" s="37">
        <f>SUM(BB97:BB103)</f>
        <v>372</v>
      </c>
      <c r="BC104" s="37">
        <f>SUM(BC97:BC103)</f>
        <v>377</v>
      </c>
      <c r="BD104" s="37">
        <f>SUM(BD97:BD103)</f>
        <v>347</v>
      </c>
      <c r="BE104" s="38">
        <f>SUM(BE97:BE103)</f>
        <v>1480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13649</v>
      </c>
      <c r="CE104" s="17">
        <f>CD104/CC104</f>
        <v>379.13888888888891</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65</v>
      </c>
      <c r="W105" s="37">
        <f>W104+$V$105-W103</f>
        <v>372</v>
      </c>
      <c r="X105" s="37">
        <f>X104+$V$105-X103</f>
        <v>519</v>
      </c>
      <c r="Y105" s="37">
        <f>Y104+$V$105-Y103</f>
        <v>429</v>
      </c>
      <c r="Z105" s="37">
        <f>Z104+$V$105-Z103</f>
        <v>447</v>
      </c>
      <c r="AA105" s="38">
        <f>W105+X105+Y105+Z105</f>
        <v>1767</v>
      </c>
      <c r="AB105" s="36">
        <f>SUM(AB97:AB102)</f>
        <v>48</v>
      </c>
      <c r="AC105" s="37">
        <f>AC104+$AB$105-AC103</f>
        <v>417</v>
      </c>
      <c r="AD105" s="37">
        <f>AD104+$AB$105-AD103</f>
        <v>421</v>
      </c>
      <c r="AE105" s="37">
        <f>AE104+$AB$105-AE103</f>
        <v>502</v>
      </c>
      <c r="AF105" s="37">
        <f>AF104+$AB$105-AF103</f>
        <v>422</v>
      </c>
      <c r="AG105" s="38">
        <f>AC105+AD105+AE105+AF105</f>
        <v>1762</v>
      </c>
      <c r="AH105" s="36">
        <f>SUM(AH97:AH102)</f>
        <v>43</v>
      </c>
      <c r="AI105" s="37">
        <f>AI104+$AH$105-AI103</f>
        <v>417</v>
      </c>
      <c r="AJ105" s="37">
        <f>AJ104+$AH$105-AJ103</f>
        <v>420</v>
      </c>
      <c r="AK105" s="37">
        <f>AK104+$AH$105-AK103</f>
        <v>448</v>
      </c>
      <c r="AL105" s="37">
        <f>AL104+$AH$105-AL103</f>
        <v>457</v>
      </c>
      <c r="AM105" s="38">
        <f>AI105+AJ105+AK105+AL105</f>
        <v>1742</v>
      </c>
      <c r="AN105" s="36">
        <f>SUM(AN97:AN102)</f>
        <v>59</v>
      </c>
      <c r="AO105" s="37">
        <f>AO104+$AN$105-AO103</f>
        <v>477</v>
      </c>
      <c r="AP105" s="37">
        <f>AP104+$AN$105-AP103</f>
        <v>478</v>
      </c>
      <c r="AQ105" s="37">
        <f>AQ104+$AN$105-AQ103</f>
        <v>451</v>
      </c>
      <c r="AR105" s="37">
        <f>AR104+$AN$105-AR103</f>
        <v>447</v>
      </c>
      <c r="AS105" s="38">
        <f>AO105+AP105+AQ105+AR105</f>
        <v>1853</v>
      </c>
      <c r="AT105" s="36">
        <f>SUM(AT97:AT102)</f>
        <v>67</v>
      </c>
      <c r="AU105" s="37">
        <f>AU104+$AT$105-AU103</f>
        <v>474</v>
      </c>
      <c r="AV105" s="37">
        <f>AV104+$AT$105-AV103</f>
        <v>463</v>
      </c>
      <c r="AW105" s="37">
        <f>AW104+$AT$105-AW103</f>
        <v>463</v>
      </c>
      <c r="AX105" s="37">
        <f>AX104+$AT$105-AX103</f>
        <v>456</v>
      </c>
      <c r="AY105" s="38">
        <f>AU105+AV105+AW105+AX105</f>
        <v>1856</v>
      </c>
      <c r="AZ105" s="36">
        <f>SUM(AZ97:AZ102)</f>
        <v>39</v>
      </c>
      <c r="BA105" s="37">
        <f>BA104+$AZ$105-BA103</f>
        <v>423</v>
      </c>
      <c r="BB105" s="37">
        <f>BB104+$AZ$105-BB103</f>
        <v>411</v>
      </c>
      <c r="BC105" s="37">
        <f>BC104+$AZ$105-BC103</f>
        <v>416</v>
      </c>
      <c r="BD105" s="37">
        <f>BD104+$AZ$105-BD103</f>
        <v>386</v>
      </c>
      <c r="BE105" s="38">
        <f>BA105+BB105+BC105+BD105</f>
        <v>1636</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15585</v>
      </c>
      <c r="CE105" s="17">
        <f>CD105/CC105</f>
        <v>432.91666666666669</v>
      </c>
    </row>
    <row r="106" spans="1:83" ht="15.75" customHeight="1" x14ac:dyDescent="0.25">
      <c r="A106" s="33"/>
      <c r="B106" s="34" t="s">
        <v>34</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0</v>
      </c>
      <c r="N106" s="37">
        <f t="shared" si="278"/>
        <v>1</v>
      </c>
      <c r="O106" s="38">
        <f t="shared" si="278"/>
        <v>1</v>
      </c>
      <c r="P106" s="39"/>
      <c r="Q106" s="37">
        <f t="shared" ref="Q106:U107" si="279">IF($P$105&gt;0,IF(Q104=Q23,0.5,IF(Q104&gt;Q23,1,0)),0)</f>
        <v>0</v>
      </c>
      <c r="R106" s="37">
        <f t="shared" si="279"/>
        <v>1</v>
      </c>
      <c r="S106" s="37">
        <f t="shared" si="279"/>
        <v>1</v>
      </c>
      <c r="T106" s="37">
        <f t="shared" si="279"/>
        <v>0</v>
      </c>
      <c r="U106" s="38">
        <f t="shared" si="279"/>
        <v>1</v>
      </c>
      <c r="V106" s="39"/>
      <c r="W106" s="37">
        <f t="shared" ref="W106:AA107" si="280">IF($V$105&gt;0,IF(W104=W65,0.5,IF(W104&gt;W65,1,0)),0)</f>
        <v>0</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1</v>
      </c>
      <c r="AG106" s="38">
        <f t="shared" si="281"/>
        <v>1</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1</v>
      </c>
      <c r="AP106" s="37">
        <f t="shared" si="283"/>
        <v>1</v>
      </c>
      <c r="AQ106" s="37">
        <f t="shared" si="283"/>
        <v>0</v>
      </c>
      <c r="AR106" s="37">
        <f t="shared" si="283"/>
        <v>1</v>
      </c>
      <c r="AS106" s="38">
        <f t="shared" si="283"/>
        <v>0</v>
      </c>
      <c r="AT106" s="39"/>
      <c r="AU106" s="37">
        <f t="shared" ref="AU106:AY107" si="284">IF($AT$105&gt;0,IF(AU104=AU10,0.5,IF(AU104&gt;AU10,1,0)),0)</f>
        <v>1</v>
      </c>
      <c r="AV106" s="37">
        <f t="shared" si="284"/>
        <v>1</v>
      </c>
      <c r="AW106" s="37">
        <f t="shared" si="284"/>
        <v>0</v>
      </c>
      <c r="AX106" s="37">
        <f t="shared" si="284"/>
        <v>0</v>
      </c>
      <c r="AY106" s="38">
        <f t="shared" si="284"/>
        <v>1</v>
      </c>
      <c r="AZ106" s="39"/>
      <c r="BA106" s="37">
        <f t="shared" ref="BA106:BE107" si="285">IF($AZ$105&gt;0,IF(BA104=BA162,0.5,IF(BA104&gt;BA162,1,0)),0)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0</v>
      </c>
      <c r="N107" s="37">
        <f t="shared" si="278"/>
        <v>0</v>
      </c>
      <c r="O107" s="38">
        <f t="shared" si="278"/>
        <v>0</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1</v>
      </c>
      <c r="AA107" s="38">
        <f t="shared" si="280"/>
        <v>1</v>
      </c>
      <c r="AB107" s="39"/>
      <c r="AC107" s="37">
        <f t="shared" si="281"/>
        <v>0</v>
      </c>
      <c r="AD107" s="37">
        <f t="shared" si="281"/>
        <v>1</v>
      </c>
      <c r="AE107" s="37">
        <f t="shared" si="281"/>
        <v>1</v>
      </c>
      <c r="AF107" s="37">
        <f t="shared" si="281"/>
        <v>1</v>
      </c>
      <c r="AG107" s="38">
        <f t="shared" si="281"/>
        <v>1</v>
      </c>
      <c r="AH107" s="39"/>
      <c r="AI107" s="37">
        <f t="shared" si="282"/>
        <v>1</v>
      </c>
      <c r="AJ107" s="37">
        <f t="shared" si="282"/>
        <v>1</v>
      </c>
      <c r="AK107" s="37">
        <f t="shared" si="282"/>
        <v>0</v>
      </c>
      <c r="AL107" s="37">
        <f t="shared" si="282"/>
        <v>1</v>
      </c>
      <c r="AM107" s="38">
        <f t="shared" si="282"/>
        <v>1</v>
      </c>
      <c r="AN107" s="39"/>
      <c r="AO107" s="37">
        <f t="shared" si="283"/>
        <v>1</v>
      </c>
      <c r="AP107" s="37">
        <f t="shared" si="283"/>
        <v>1</v>
      </c>
      <c r="AQ107" s="37">
        <f t="shared" si="283"/>
        <v>0</v>
      </c>
      <c r="AR107" s="37">
        <f t="shared" si="283"/>
        <v>1</v>
      </c>
      <c r="AS107" s="38">
        <f t="shared" si="283"/>
        <v>1</v>
      </c>
      <c r="AT107" s="39"/>
      <c r="AU107" s="37">
        <f t="shared" si="284"/>
        <v>1</v>
      </c>
      <c r="AV107" s="37">
        <f t="shared" si="284"/>
        <v>1</v>
      </c>
      <c r="AW107" s="37">
        <f t="shared" si="284"/>
        <v>1</v>
      </c>
      <c r="AX107" s="37">
        <f t="shared" si="284"/>
        <v>1</v>
      </c>
      <c r="AY107" s="38">
        <f t="shared" si="284"/>
        <v>1</v>
      </c>
      <c r="AZ107" s="39"/>
      <c r="BA107" s="37">
        <f t="shared" si="285"/>
        <v>0</v>
      </c>
      <c r="BB107" s="37">
        <f t="shared" si="285"/>
        <v>0</v>
      </c>
      <c r="BC107" s="37">
        <f t="shared" si="285"/>
        <v>1</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7</v>
      </c>
      <c r="AB108" s="56"/>
      <c r="AC108" s="57"/>
      <c r="AD108" s="57"/>
      <c r="AE108" s="57"/>
      <c r="AF108" s="57"/>
      <c r="AG108" s="58">
        <f>SUM(AC106+AD106+AE106+AF106+AG106+AC107+AD107+AE107+AF107+AG107)</f>
        <v>8</v>
      </c>
      <c r="AH108" s="56"/>
      <c r="AI108" s="57"/>
      <c r="AJ108" s="57"/>
      <c r="AK108" s="57"/>
      <c r="AL108" s="57"/>
      <c r="AM108" s="58">
        <f>SUM(AI106+AJ106+AK106+AL106+AM106+AI107+AJ107+AK107+AL107+AM107)</f>
        <v>9</v>
      </c>
      <c r="AN108" s="56"/>
      <c r="AO108" s="57"/>
      <c r="AP108" s="57"/>
      <c r="AQ108" s="57"/>
      <c r="AR108" s="57"/>
      <c r="AS108" s="58">
        <f>SUM(AO106+AP106+AQ106+AR106+AS106+AO107+AP107+AQ107+AR107+AS107)</f>
        <v>7</v>
      </c>
      <c r="AT108" s="56"/>
      <c r="AU108" s="57"/>
      <c r="AV108" s="57"/>
      <c r="AW108" s="57"/>
      <c r="AX108" s="57"/>
      <c r="AY108" s="58">
        <f>SUM(AU106+AV106+AW106+AX106+AY106+AU107+AV107+AW107+AX107+AY107)</f>
        <v>8</v>
      </c>
      <c r="AZ108" s="56"/>
      <c r="BA108" s="57"/>
      <c r="BB108" s="57"/>
      <c r="BC108" s="57"/>
      <c r="BD108" s="57"/>
      <c r="BE108" s="58">
        <f>SUM(BA106+BB106+BC106+BD106+BE106+BA107+BB107+BC107+BD107+BE107)</f>
        <v>5</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0"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8">SUM(E110:H110)</f>
        <v>0</v>
      </c>
      <c r="J110" s="39"/>
      <c r="K110" s="40"/>
      <c r="L110" s="40"/>
      <c r="M110" s="40"/>
      <c r="N110" s="40"/>
      <c r="O110" s="38">
        <f t="shared" ref="O110:O116" si="289">SUM(K110:N110)</f>
        <v>0</v>
      </c>
      <c r="P110" s="39">
        <v>17</v>
      </c>
      <c r="Q110" s="40">
        <v>191</v>
      </c>
      <c r="R110" s="40">
        <v>223</v>
      </c>
      <c r="S110" s="40">
        <v>199</v>
      </c>
      <c r="T110" s="40">
        <v>173</v>
      </c>
      <c r="U110" s="38">
        <f t="shared" ref="U110:U116" si="290">SUM(Q110:T110)</f>
        <v>786</v>
      </c>
      <c r="V110" s="39"/>
      <c r="W110" s="40"/>
      <c r="X110" s="40"/>
      <c r="Y110" s="40"/>
      <c r="Z110" s="40"/>
      <c r="AA110" s="38">
        <f t="shared" ref="AA110:AA116" si="291">SUM(W110:Z110)</f>
        <v>0</v>
      </c>
      <c r="AB110" s="39">
        <v>17</v>
      </c>
      <c r="AC110" s="40">
        <v>176</v>
      </c>
      <c r="AD110" s="40">
        <v>173</v>
      </c>
      <c r="AE110" s="40">
        <v>181</v>
      </c>
      <c r="AF110" s="40">
        <v>225</v>
      </c>
      <c r="AG110" s="38">
        <f t="shared" ref="AG110:AG116" si="292">SUM(AC110:AF110)</f>
        <v>755</v>
      </c>
      <c r="AH110" s="39"/>
      <c r="AI110" s="40"/>
      <c r="AJ110" s="40"/>
      <c r="AK110" s="40"/>
      <c r="AL110" s="40"/>
      <c r="AM110" s="38">
        <f t="shared" ref="AM110:AM116" si="293">SUM(AI110:AL110)</f>
        <v>0</v>
      </c>
      <c r="AN110" s="39">
        <v>18</v>
      </c>
      <c r="AO110" s="40">
        <v>191</v>
      </c>
      <c r="AP110" s="40">
        <v>183</v>
      </c>
      <c r="AQ110" s="40">
        <v>209</v>
      </c>
      <c r="AR110" s="40">
        <v>206</v>
      </c>
      <c r="AS110" s="38">
        <f t="shared" ref="AS110:AS116" si="294">SUM(AO110:AR110)</f>
        <v>789</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2330</v>
      </c>
      <c r="CE110" s="17">
        <f t="shared" ref="CE110:CE115" si="312">CD110/CC110</f>
        <v>194.16666666666666</v>
      </c>
    </row>
    <row r="111" spans="1:83" ht="15.75" customHeight="1" x14ac:dyDescent="0.25">
      <c r="A111" s="33"/>
      <c r="B111" s="102" t="s">
        <v>88</v>
      </c>
      <c r="C111" s="103" t="s">
        <v>89</v>
      </c>
      <c r="D111" s="36">
        <v>21</v>
      </c>
      <c r="E111" s="37">
        <v>191</v>
      </c>
      <c r="F111" s="37">
        <v>223</v>
      </c>
      <c r="G111" s="37">
        <v>212</v>
      </c>
      <c r="H111" s="37">
        <v>207</v>
      </c>
      <c r="I111" s="38">
        <f t="shared" si="288"/>
        <v>833</v>
      </c>
      <c r="J111" s="39">
        <v>19</v>
      </c>
      <c r="K111" s="40">
        <v>213</v>
      </c>
      <c r="L111" s="40">
        <v>217</v>
      </c>
      <c r="M111" s="40">
        <v>214</v>
      </c>
      <c r="N111" s="40">
        <v>232</v>
      </c>
      <c r="O111" s="38">
        <f t="shared" si="289"/>
        <v>876</v>
      </c>
      <c r="P111" s="39"/>
      <c r="Q111" s="40"/>
      <c r="R111" s="40"/>
      <c r="S111" s="40"/>
      <c r="T111" s="40"/>
      <c r="U111" s="38">
        <f t="shared" si="290"/>
        <v>0</v>
      </c>
      <c r="V111" s="39">
        <v>17</v>
      </c>
      <c r="W111" s="40">
        <v>211</v>
      </c>
      <c r="X111" s="40">
        <v>214</v>
      </c>
      <c r="Y111" s="40">
        <v>139</v>
      </c>
      <c r="Z111" s="40">
        <v>211</v>
      </c>
      <c r="AA111" s="38">
        <f t="shared" si="291"/>
        <v>775</v>
      </c>
      <c r="AB111" s="39"/>
      <c r="AC111" s="40"/>
      <c r="AD111" s="40"/>
      <c r="AE111" s="40"/>
      <c r="AF111" s="40"/>
      <c r="AG111" s="38">
        <f t="shared" si="292"/>
        <v>0</v>
      </c>
      <c r="AH111" s="39">
        <v>17</v>
      </c>
      <c r="AI111" s="40">
        <v>224</v>
      </c>
      <c r="AJ111" s="40">
        <v>169</v>
      </c>
      <c r="AK111" s="40">
        <v>177</v>
      </c>
      <c r="AL111" s="40">
        <v>197</v>
      </c>
      <c r="AM111" s="38">
        <f t="shared" si="293"/>
        <v>767</v>
      </c>
      <c r="AN111" s="39"/>
      <c r="AO111" s="40"/>
      <c r="AP111" s="40"/>
      <c r="AQ111" s="40"/>
      <c r="AR111" s="40"/>
      <c r="AS111" s="38">
        <f t="shared" si="294"/>
        <v>0</v>
      </c>
      <c r="AT111" s="39">
        <v>18</v>
      </c>
      <c r="AU111" s="40">
        <v>200</v>
      </c>
      <c r="AV111" s="40">
        <v>191</v>
      </c>
      <c r="AW111" s="40">
        <v>252</v>
      </c>
      <c r="AX111" s="40">
        <v>208</v>
      </c>
      <c r="AY111" s="38">
        <f t="shared" si="295"/>
        <v>851</v>
      </c>
      <c r="AZ111" s="39">
        <v>16</v>
      </c>
      <c r="BA111" s="40">
        <v>214</v>
      </c>
      <c r="BB111" s="40">
        <v>233</v>
      </c>
      <c r="BC111" s="40">
        <v>269</v>
      </c>
      <c r="BD111" s="40">
        <v>185</v>
      </c>
      <c r="BE111" s="38">
        <f t="shared" si="296"/>
        <v>901</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0</v>
      </c>
      <c r="BW111" s="17">
        <f t="shared" si="304"/>
        <v>4</v>
      </c>
      <c r="BX111" s="17">
        <f t="shared" si="305"/>
        <v>0</v>
      </c>
      <c r="BY111" s="17">
        <f t="shared" si="306"/>
        <v>4</v>
      </c>
      <c r="BZ111" s="17">
        <f t="shared" si="307"/>
        <v>4</v>
      </c>
      <c r="CA111" s="17">
        <f t="shared" si="308"/>
        <v>0</v>
      </c>
      <c r="CB111" s="17">
        <f t="shared" si="309"/>
        <v>0</v>
      </c>
      <c r="CC111" s="17">
        <f t="shared" si="310"/>
        <v>24</v>
      </c>
      <c r="CD111" s="17">
        <f t="shared" si="311"/>
        <v>5003</v>
      </c>
      <c r="CE111" s="17">
        <f t="shared" si="312"/>
        <v>208.45833333333334</v>
      </c>
    </row>
    <row r="112" spans="1:83" ht="15.75" customHeight="1" x14ac:dyDescent="0.25">
      <c r="A112" s="33"/>
      <c r="B112" s="42" t="s">
        <v>107</v>
      </c>
      <c r="C112" s="43" t="s">
        <v>108</v>
      </c>
      <c r="D112" s="39"/>
      <c r="E112" s="40"/>
      <c r="F112" s="40"/>
      <c r="G112" s="40"/>
      <c r="H112" s="40"/>
      <c r="I112" s="38">
        <f t="shared" si="288"/>
        <v>0</v>
      </c>
      <c r="J112" s="39">
        <v>33</v>
      </c>
      <c r="K112" s="40">
        <v>181</v>
      </c>
      <c r="L112" s="40">
        <v>178</v>
      </c>
      <c r="M112" s="40">
        <v>170</v>
      </c>
      <c r="N112" s="40">
        <v>166</v>
      </c>
      <c r="O112" s="38">
        <f t="shared" si="289"/>
        <v>695</v>
      </c>
      <c r="P112" s="39"/>
      <c r="Q112" s="40"/>
      <c r="R112" s="40"/>
      <c r="S112" s="40"/>
      <c r="T112" s="40"/>
      <c r="U112" s="38">
        <f t="shared" si="290"/>
        <v>0</v>
      </c>
      <c r="V112" s="39">
        <v>33</v>
      </c>
      <c r="W112" s="40">
        <v>136</v>
      </c>
      <c r="X112" s="40">
        <v>149</v>
      </c>
      <c r="Y112" s="40">
        <v>210</v>
      </c>
      <c r="Z112" s="40">
        <v>214</v>
      </c>
      <c r="AA112" s="38">
        <f t="shared" si="291"/>
        <v>709</v>
      </c>
      <c r="AB112" s="39"/>
      <c r="AC112" s="40"/>
      <c r="AD112" s="40"/>
      <c r="AE112" s="40"/>
      <c r="AF112" s="40"/>
      <c r="AG112" s="38">
        <f t="shared" si="292"/>
        <v>0</v>
      </c>
      <c r="AH112" s="39">
        <v>33</v>
      </c>
      <c r="AI112" s="40">
        <v>196</v>
      </c>
      <c r="AJ112" s="40">
        <v>204</v>
      </c>
      <c r="AK112" s="40">
        <v>205</v>
      </c>
      <c r="AL112" s="40">
        <v>148</v>
      </c>
      <c r="AM112" s="38">
        <f t="shared" si="293"/>
        <v>753</v>
      </c>
      <c r="AN112" s="39"/>
      <c r="AO112" s="40"/>
      <c r="AP112" s="40"/>
      <c r="AQ112" s="40"/>
      <c r="AR112" s="40"/>
      <c r="AS112" s="38">
        <f t="shared" si="294"/>
        <v>0</v>
      </c>
      <c r="AT112" s="39">
        <v>32</v>
      </c>
      <c r="AU112" s="40">
        <v>164</v>
      </c>
      <c r="AV112" s="40">
        <v>199</v>
      </c>
      <c r="AW112" s="40">
        <v>147</v>
      </c>
      <c r="AX112" s="40">
        <v>212</v>
      </c>
      <c r="AY112" s="38">
        <f t="shared" si="295"/>
        <v>722</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4</v>
      </c>
      <c r="BV112" s="17">
        <f t="shared" si="303"/>
        <v>0</v>
      </c>
      <c r="BW112" s="17">
        <f t="shared" si="304"/>
        <v>4</v>
      </c>
      <c r="BX112" s="17">
        <f t="shared" si="305"/>
        <v>0</v>
      </c>
      <c r="BY112" s="17">
        <f t="shared" si="306"/>
        <v>4</v>
      </c>
      <c r="BZ112" s="17">
        <f t="shared" si="307"/>
        <v>0</v>
      </c>
      <c r="CA112" s="17">
        <f t="shared" si="308"/>
        <v>0</v>
      </c>
      <c r="CB112" s="17">
        <f t="shared" si="309"/>
        <v>0</v>
      </c>
      <c r="CC112" s="17">
        <f t="shared" si="310"/>
        <v>16</v>
      </c>
      <c r="CD112" s="17">
        <f t="shared" si="311"/>
        <v>2879</v>
      </c>
      <c r="CE112" s="19">
        <f t="shared" si="312"/>
        <v>179.9375</v>
      </c>
    </row>
    <row r="113" spans="1:83" ht="15.75" customHeight="1" x14ac:dyDescent="0.25">
      <c r="A113" s="33"/>
      <c r="B113" s="42" t="s">
        <v>124</v>
      </c>
      <c r="C113" s="43" t="s">
        <v>125</v>
      </c>
      <c r="D113" s="39">
        <v>30</v>
      </c>
      <c r="E113" s="40">
        <v>141</v>
      </c>
      <c r="F113" s="40">
        <v>207</v>
      </c>
      <c r="G113" s="40">
        <v>229</v>
      </c>
      <c r="H113" s="40">
        <v>161</v>
      </c>
      <c r="I113" s="38">
        <f t="shared" si="288"/>
        <v>738</v>
      </c>
      <c r="J113" s="39"/>
      <c r="K113" s="40"/>
      <c r="L113" s="40"/>
      <c r="M113" s="40"/>
      <c r="N113" s="40"/>
      <c r="O113" s="38">
        <f t="shared" si="289"/>
        <v>0</v>
      </c>
      <c r="P113" s="39">
        <v>25</v>
      </c>
      <c r="Q113" s="40">
        <v>237</v>
      </c>
      <c r="R113" s="40">
        <v>177</v>
      </c>
      <c r="S113" s="40">
        <v>205</v>
      </c>
      <c r="T113" s="40">
        <v>170</v>
      </c>
      <c r="U113" s="38">
        <f t="shared" si="290"/>
        <v>789</v>
      </c>
      <c r="V113" s="39"/>
      <c r="W113" s="40"/>
      <c r="X113" s="40"/>
      <c r="Y113" s="40"/>
      <c r="Z113" s="40"/>
      <c r="AA113" s="38">
        <f t="shared" si="291"/>
        <v>0</v>
      </c>
      <c r="AB113" s="39">
        <v>21</v>
      </c>
      <c r="AC113" s="40">
        <v>180</v>
      </c>
      <c r="AD113" s="40">
        <v>187</v>
      </c>
      <c r="AE113" s="40">
        <v>137</v>
      </c>
      <c r="AF113" s="40">
        <v>188</v>
      </c>
      <c r="AG113" s="38">
        <f t="shared" si="292"/>
        <v>692</v>
      </c>
      <c r="AH113" s="39"/>
      <c r="AI113" s="40"/>
      <c r="AJ113" s="40"/>
      <c r="AK113" s="40"/>
      <c r="AL113" s="40"/>
      <c r="AM113" s="38">
        <f t="shared" si="293"/>
        <v>0</v>
      </c>
      <c r="AN113" s="39">
        <v>25</v>
      </c>
      <c r="AO113" s="40">
        <v>167</v>
      </c>
      <c r="AP113" s="40">
        <v>185</v>
      </c>
      <c r="AQ113" s="40">
        <v>189</v>
      </c>
      <c r="AR113" s="40">
        <v>206</v>
      </c>
      <c r="AS113" s="38">
        <f t="shared" si="294"/>
        <v>747</v>
      </c>
      <c r="AT113" s="39"/>
      <c r="AU113" s="40"/>
      <c r="AV113" s="40"/>
      <c r="AW113" s="40"/>
      <c r="AX113" s="40"/>
      <c r="AY113" s="38">
        <f t="shared" si="295"/>
        <v>0</v>
      </c>
      <c r="AZ113" s="39">
        <v>24</v>
      </c>
      <c r="BA113" s="40">
        <v>212</v>
      </c>
      <c r="BB113" s="40">
        <v>159</v>
      </c>
      <c r="BC113" s="40">
        <v>182</v>
      </c>
      <c r="BD113" s="40">
        <v>167</v>
      </c>
      <c r="BE113" s="38">
        <f t="shared" si="296"/>
        <v>720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4</v>
      </c>
      <c r="BW113" s="17">
        <f t="shared" si="304"/>
        <v>0</v>
      </c>
      <c r="BX113" s="17">
        <f t="shared" si="305"/>
        <v>4</v>
      </c>
      <c r="BY113" s="17">
        <f t="shared" si="306"/>
        <v>0</v>
      </c>
      <c r="BZ113" s="17">
        <f t="shared" si="307"/>
        <v>4</v>
      </c>
      <c r="CA113" s="17">
        <f t="shared" si="308"/>
        <v>0</v>
      </c>
      <c r="CB113" s="17">
        <f t="shared" si="309"/>
        <v>0</v>
      </c>
      <c r="CC113" s="17">
        <f t="shared" si="310"/>
        <v>20</v>
      </c>
      <c r="CD113" s="17">
        <f t="shared" si="311"/>
        <v>3686</v>
      </c>
      <c r="CE113" s="19">
        <f t="shared" si="312"/>
        <v>184.3</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347</v>
      </c>
      <c r="X117" s="37">
        <f>SUM(X110:X116)</f>
        <v>363</v>
      </c>
      <c r="Y117" s="37">
        <f>SUM(Y110:Y116)</f>
        <v>349</v>
      </c>
      <c r="Z117" s="37">
        <f>SUM(Z110:Z116)</f>
        <v>425</v>
      </c>
      <c r="AA117" s="38">
        <f>SUM(AA110:AA116)</f>
        <v>1484</v>
      </c>
      <c r="AB117" s="39"/>
      <c r="AC117" s="37">
        <f>SUM(AC110:AC116)</f>
        <v>356</v>
      </c>
      <c r="AD117" s="37">
        <f>SUM(AD110:AD116)</f>
        <v>360</v>
      </c>
      <c r="AE117" s="37">
        <f>SUM(AE110:AE116)</f>
        <v>318</v>
      </c>
      <c r="AF117" s="37">
        <f>SUM(AF110:AF116)</f>
        <v>413</v>
      </c>
      <c r="AG117" s="38">
        <f>SUM(AG110:AG116)</f>
        <v>1447</v>
      </c>
      <c r="AH117" s="39"/>
      <c r="AI117" s="37">
        <f>SUM(AI110:AI116)</f>
        <v>420</v>
      </c>
      <c r="AJ117" s="37">
        <f>SUM(AJ110:AJ116)</f>
        <v>373</v>
      </c>
      <c r="AK117" s="37">
        <f>SUM(AK110:AK116)</f>
        <v>382</v>
      </c>
      <c r="AL117" s="37">
        <f>SUM(AL110:AL116)</f>
        <v>345</v>
      </c>
      <c r="AM117" s="38">
        <f>SUM(AM110:AM116)</f>
        <v>1520</v>
      </c>
      <c r="AN117" s="39"/>
      <c r="AO117" s="37">
        <f>SUM(AO110:AO116)</f>
        <v>358</v>
      </c>
      <c r="AP117" s="37">
        <f>SUM(AP110:AP116)</f>
        <v>368</v>
      </c>
      <c r="AQ117" s="37">
        <f>SUM(AQ110:AQ116)</f>
        <v>398</v>
      </c>
      <c r="AR117" s="37">
        <f>SUM(AR110:AR116)</f>
        <v>412</v>
      </c>
      <c r="AS117" s="38">
        <f>SUM(AS110:AS116)</f>
        <v>1536</v>
      </c>
      <c r="AT117" s="39"/>
      <c r="AU117" s="37">
        <f>SUM(AU110:AU116)</f>
        <v>364</v>
      </c>
      <c r="AV117" s="37">
        <f>SUM(AV110:AV116)</f>
        <v>390</v>
      </c>
      <c r="AW117" s="37">
        <f>SUM(AW110:AW116)</f>
        <v>399</v>
      </c>
      <c r="AX117" s="37">
        <f>SUM(AX110:AX116)</f>
        <v>420</v>
      </c>
      <c r="AY117" s="38">
        <f>SUM(AY110:AY116)</f>
        <v>1573</v>
      </c>
      <c r="AZ117" s="39"/>
      <c r="BA117" s="37">
        <f>SUM(BA110:BA116)</f>
        <v>426</v>
      </c>
      <c r="BB117" s="37">
        <f>SUM(BB110:BB116)</f>
        <v>392</v>
      </c>
      <c r="BC117" s="37">
        <f>SUM(BC110:BC116)</f>
        <v>451</v>
      </c>
      <c r="BD117" s="37">
        <f>SUM(BD110:BD116)</f>
        <v>352</v>
      </c>
      <c r="BE117" s="38">
        <f>SUM(BE110:BE116)</f>
        <v>1621</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13898</v>
      </c>
      <c r="CE117" s="17">
        <f>CD117/CC117</f>
        <v>386.05555555555554</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50</v>
      </c>
      <c r="W118" s="37">
        <f>W117+$V$118-W116</f>
        <v>397</v>
      </c>
      <c r="X118" s="37">
        <f>X117+$V$118-X116</f>
        <v>413</v>
      </c>
      <c r="Y118" s="37">
        <f>Y117+$V$118-Y116</f>
        <v>399</v>
      </c>
      <c r="Z118" s="37">
        <f>Z117+$V$118-Z116</f>
        <v>475</v>
      </c>
      <c r="AA118" s="38">
        <f>W118+X118+Y118+Z118</f>
        <v>1684</v>
      </c>
      <c r="AB118" s="36">
        <f>SUM(AB110:AB115)</f>
        <v>38</v>
      </c>
      <c r="AC118" s="37">
        <f>AC117+$AB$118-AC116</f>
        <v>394</v>
      </c>
      <c r="AD118" s="37">
        <f>AD117+$AB$118-AD116</f>
        <v>398</v>
      </c>
      <c r="AE118" s="37">
        <f>AE117+$AB$118-AE116</f>
        <v>356</v>
      </c>
      <c r="AF118" s="37">
        <f>AF117+$AB$118-AF116</f>
        <v>451</v>
      </c>
      <c r="AG118" s="38">
        <f>AC118+AD118+AE118+AF118</f>
        <v>1599</v>
      </c>
      <c r="AH118" s="36">
        <f>SUM(AH110:AH115)</f>
        <v>50</v>
      </c>
      <c r="AI118" s="37">
        <f>AI117+$AH$118-AI116</f>
        <v>470</v>
      </c>
      <c r="AJ118" s="37">
        <f>AJ117+$AH$118-AJ116</f>
        <v>423</v>
      </c>
      <c r="AK118" s="37">
        <f>AK117+$AH$118-AK116</f>
        <v>432</v>
      </c>
      <c r="AL118" s="37">
        <f>AL117+$AH$118-AL116</f>
        <v>395</v>
      </c>
      <c r="AM118" s="38">
        <f>AI118+AJ118+AK118+AL118</f>
        <v>1720</v>
      </c>
      <c r="AN118" s="36">
        <f>SUM(AN110:AN115)</f>
        <v>43</v>
      </c>
      <c r="AO118" s="37">
        <f>AO117+$AN$118-AO116</f>
        <v>401</v>
      </c>
      <c r="AP118" s="37">
        <f>AP117+$AN$118-AP116</f>
        <v>411</v>
      </c>
      <c r="AQ118" s="37">
        <f>AQ117+$AN$118-AQ116</f>
        <v>441</v>
      </c>
      <c r="AR118" s="37">
        <f>AR117+$AN$118-AR116</f>
        <v>455</v>
      </c>
      <c r="AS118" s="38">
        <f>AO118+AP118+AQ118+AR118</f>
        <v>1708</v>
      </c>
      <c r="AT118" s="36">
        <f>SUM(AT110:AT115)</f>
        <v>50</v>
      </c>
      <c r="AU118" s="37">
        <f>AU117+$AT$118-AU116</f>
        <v>414</v>
      </c>
      <c r="AV118" s="37">
        <f>AV117+$AT$118-AV116</f>
        <v>440</v>
      </c>
      <c r="AW118" s="37">
        <f>AW117+$AT$118-AW116</f>
        <v>449</v>
      </c>
      <c r="AX118" s="37">
        <f>AX117+$AT$118-AX116</f>
        <v>470</v>
      </c>
      <c r="AY118" s="38">
        <f>AU118+AV118+AW118+AX118</f>
        <v>1773</v>
      </c>
      <c r="AZ118" s="36">
        <f>SUM(AZ110:AZ115)</f>
        <v>40</v>
      </c>
      <c r="BA118" s="37">
        <f>BA117+$AZ$118-BA116</f>
        <v>466</v>
      </c>
      <c r="BB118" s="37">
        <f>BB117+$AZ$118-BB116</f>
        <v>432</v>
      </c>
      <c r="BC118" s="37">
        <f>BC117+$AZ$118-BC116</f>
        <v>491</v>
      </c>
      <c r="BD118" s="37">
        <f>BD117+$AZ$118-BD116</f>
        <v>392</v>
      </c>
      <c r="BE118" s="38">
        <f>BA118+BB118+BC118+BD118</f>
        <v>1781</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15562</v>
      </c>
      <c r="CE118" s="17">
        <f>CD118/CC118</f>
        <v>432.27777777777777</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0.5</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0</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0.5</v>
      </c>
      <c r="AR119" s="37">
        <f t="shared" si="319"/>
        <v>0</v>
      </c>
      <c r="AS119" s="38">
        <f t="shared" si="319"/>
        <v>0</v>
      </c>
      <c r="AT119" s="39"/>
      <c r="AU119" s="37">
        <f t="shared" ref="AU119:AY120" si="320">IF($AT$118&gt;0,IF(AU117=AU162,0.5,IF(AU117&gt;AU162,1,0)),0)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0</v>
      </c>
      <c r="BC119" s="37">
        <f t="shared" si="321"/>
        <v>1</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1</v>
      </c>
      <c r="H120" s="37">
        <f t="shared" si="313"/>
        <v>1</v>
      </c>
      <c r="I120" s="38">
        <f t="shared" si="313"/>
        <v>1</v>
      </c>
      <c r="J120" s="39"/>
      <c r="K120" s="37">
        <f t="shared" si="314"/>
        <v>0</v>
      </c>
      <c r="L120" s="37">
        <f t="shared" si="314"/>
        <v>1</v>
      </c>
      <c r="M120" s="37">
        <f t="shared" si="314"/>
        <v>1</v>
      </c>
      <c r="N120" s="37">
        <f t="shared" si="314"/>
        <v>1</v>
      </c>
      <c r="O120" s="38">
        <f t="shared" si="314"/>
        <v>1</v>
      </c>
      <c r="P120" s="39"/>
      <c r="Q120" s="37">
        <f t="shared" si="315"/>
        <v>1</v>
      </c>
      <c r="R120" s="37">
        <f t="shared" si="315"/>
        <v>1</v>
      </c>
      <c r="S120" s="37">
        <f t="shared" si="315"/>
        <v>1</v>
      </c>
      <c r="T120" s="37">
        <f t="shared" si="315"/>
        <v>1</v>
      </c>
      <c r="U120" s="38">
        <f t="shared" si="315"/>
        <v>1</v>
      </c>
      <c r="V120" s="39"/>
      <c r="W120" s="37">
        <f t="shared" si="316"/>
        <v>0</v>
      </c>
      <c r="X120" s="37">
        <f t="shared" si="316"/>
        <v>1</v>
      </c>
      <c r="Y120" s="37">
        <f t="shared" si="316"/>
        <v>1</v>
      </c>
      <c r="Z120" s="37">
        <f t="shared" si="316"/>
        <v>0</v>
      </c>
      <c r="AA120" s="38">
        <f t="shared" si="316"/>
        <v>0</v>
      </c>
      <c r="AB120" s="39"/>
      <c r="AC120" s="37">
        <f t="shared" si="317"/>
        <v>1</v>
      </c>
      <c r="AD120" s="37">
        <f t="shared" si="317"/>
        <v>1</v>
      </c>
      <c r="AE120" s="37">
        <f t="shared" si="317"/>
        <v>0</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1</v>
      </c>
      <c r="AV120" s="37">
        <f t="shared" si="320"/>
        <v>1</v>
      </c>
      <c r="AW120" s="37">
        <f t="shared" si="320"/>
        <v>1</v>
      </c>
      <c r="AX120" s="37">
        <f t="shared" si="320"/>
        <v>1</v>
      </c>
      <c r="AY120" s="38">
        <f t="shared" si="320"/>
        <v>1</v>
      </c>
      <c r="AZ120" s="39"/>
      <c r="BA120" s="37">
        <f t="shared" si="321"/>
        <v>1</v>
      </c>
      <c r="BB120" s="37">
        <f t="shared" si="321"/>
        <v>0</v>
      </c>
      <c r="BC120" s="37">
        <f t="shared" si="321"/>
        <v>0</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6.5</v>
      </c>
      <c r="AB121" s="56"/>
      <c r="AC121" s="57"/>
      <c r="AD121" s="57"/>
      <c r="AE121" s="57"/>
      <c r="AF121" s="57"/>
      <c r="AG121" s="58">
        <f>SUM(AC119+AD119+AE119+AF119+AG119+AC120+AD120+AE120+AF120+AG120)</f>
        <v>8</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1.5</v>
      </c>
      <c r="AT121" s="56"/>
      <c r="AU121" s="57"/>
      <c r="AV121" s="57"/>
      <c r="AW121" s="57"/>
      <c r="AX121" s="57"/>
      <c r="AY121" s="58">
        <f>SUM(AU119+AV119+AW119+AX119+AY119+AU120+AV120+AW120+AX120+AY120)</f>
        <v>10</v>
      </c>
      <c r="AZ121" s="56"/>
      <c r="BA121" s="57"/>
      <c r="BB121" s="57"/>
      <c r="BC121" s="57"/>
      <c r="BD121" s="57"/>
      <c r="BE121" s="58">
        <f>SUM(BA119+BB119+BC119+BD119+BE119+BA120+BB120+BC120+BD120+BE120)</f>
        <v>7</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0" t="s">
        <v>90</v>
      </c>
      <c r="C122" s="111"/>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24">SUM(E123:H123)</f>
        <v>671</v>
      </c>
      <c r="J123" s="39">
        <v>34</v>
      </c>
      <c r="K123" s="40">
        <v>159</v>
      </c>
      <c r="L123" s="40">
        <v>145</v>
      </c>
      <c r="M123" s="40">
        <v>175</v>
      </c>
      <c r="N123" s="40">
        <v>121</v>
      </c>
      <c r="O123" s="38">
        <f t="shared" ref="O123:O129" si="325">SUM(K123:N123)</f>
        <v>600</v>
      </c>
      <c r="P123" s="39">
        <v>35</v>
      </c>
      <c r="Q123" s="40">
        <v>139</v>
      </c>
      <c r="R123" s="40">
        <v>188</v>
      </c>
      <c r="S123" s="40">
        <v>159</v>
      </c>
      <c r="T123" s="40">
        <v>145</v>
      </c>
      <c r="U123" s="38">
        <f t="shared" ref="U123:U129" si="326">SUM(Q123:T123)</f>
        <v>631</v>
      </c>
      <c r="V123" s="39">
        <v>35</v>
      </c>
      <c r="W123" s="40">
        <v>135</v>
      </c>
      <c r="X123" s="40">
        <v>143</v>
      </c>
      <c r="Y123" s="40">
        <v>169</v>
      </c>
      <c r="Z123" s="40">
        <v>209</v>
      </c>
      <c r="AA123" s="38">
        <f t="shared" ref="AA123:AA129" si="327">SUM(W123:Z123)</f>
        <v>656</v>
      </c>
      <c r="AB123" s="39">
        <v>36</v>
      </c>
      <c r="AC123" s="40">
        <v>193</v>
      </c>
      <c r="AD123" s="40">
        <v>165</v>
      </c>
      <c r="AE123" s="40">
        <v>186</v>
      </c>
      <c r="AF123" s="40">
        <v>110</v>
      </c>
      <c r="AG123" s="38">
        <f t="shared" ref="AG123:AG129" si="328">SUM(AC123:AF123)</f>
        <v>654</v>
      </c>
      <c r="AH123" s="39">
        <v>36</v>
      </c>
      <c r="AI123" s="40">
        <v>162</v>
      </c>
      <c r="AJ123" s="40">
        <v>185</v>
      </c>
      <c r="AK123" s="40">
        <v>125</v>
      </c>
      <c r="AL123" s="40">
        <v>173</v>
      </c>
      <c r="AM123" s="38">
        <f t="shared" ref="AM123:AM129" si="329">SUM(AI123:AL123)</f>
        <v>645</v>
      </c>
      <c r="AN123" s="39">
        <v>37</v>
      </c>
      <c r="AO123" s="40">
        <v>141</v>
      </c>
      <c r="AP123" s="40">
        <v>174</v>
      </c>
      <c r="AQ123" s="40">
        <v>173</v>
      </c>
      <c r="AR123" s="40">
        <v>203</v>
      </c>
      <c r="AS123" s="38">
        <f t="shared" ref="AS123:AS129" si="330">SUM(AO123:AR123)</f>
        <v>691</v>
      </c>
      <c r="AT123" s="39">
        <v>36</v>
      </c>
      <c r="AU123" s="40">
        <v>129</v>
      </c>
      <c r="AV123" s="40">
        <v>193</v>
      </c>
      <c r="AW123" s="40">
        <v>179</v>
      </c>
      <c r="AX123" s="40">
        <v>182</v>
      </c>
      <c r="AY123" s="38">
        <f t="shared" ref="AY123:AY129" si="331">SUM(AU123:AX123)</f>
        <v>683</v>
      </c>
      <c r="AZ123" s="39">
        <v>36</v>
      </c>
      <c r="BA123" s="40">
        <v>179</v>
      </c>
      <c r="BB123" s="40">
        <v>161</v>
      </c>
      <c r="BC123" s="40">
        <v>183</v>
      </c>
      <c r="BD123" s="40">
        <v>181</v>
      </c>
      <c r="BE123" s="38">
        <f t="shared" ref="BE123:BE129" si="332">SUM(BA123:BD123)</f>
        <v>704</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36</v>
      </c>
      <c r="CD123" s="17">
        <f t="shared" ref="CD123:CD128" si="347">I123+O123+U123+AA123+AG123+AM123+AS123+AY123+BE123+BK123+BQ123</f>
        <v>5935</v>
      </c>
      <c r="CE123" s="17">
        <f t="shared" ref="CE123:CE128" si="348">CD123/CC123</f>
        <v>164.86111111111111</v>
      </c>
    </row>
    <row r="124" spans="1:83" ht="15.75" customHeight="1" x14ac:dyDescent="0.25">
      <c r="A124" s="33"/>
      <c r="B124" s="102" t="s">
        <v>38</v>
      </c>
      <c r="C124" s="103" t="s">
        <v>39</v>
      </c>
      <c r="D124" s="36">
        <v>40</v>
      </c>
      <c r="E124" s="37">
        <v>190</v>
      </c>
      <c r="F124" s="37">
        <v>162</v>
      </c>
      <c r="G124" s="37">
        <v>171</v>
      </c>
      <c r="H124" s="37">
        <v>167</v>
      </c>
      <c r="I124" s="38">
        <f t="shared" si="324"/>
        <v>690</v>
      </c>
      <c r="J124" s="39">
        <v>39</v>
      </c>
      <c r="K124" s="40">
        <v>160</v>
      </c>
      <c r="L124" s="40">
        <v>166</v>
      </c>
      <c r="M124" s="40">
        <v>182</v>
      </c>
      <c r="N124" s="40">
        <v>159</v>
      </c>
      <c r="O124" s="38">
        <f t="shared" si="325"/>
        <v>667</v>
      </c>
      <c r="P124" s="39">
        <v>39</v>
      </c>
      <c r="Q124" s="40">
        <v>169</v>
      </c>
      <c r="R124" s="40">
        <v>171</v>
      </c>
      <c r="S124" s="40">
        <v>127</v>
      </c>
      <c r="T124" s="40">
        <v>164</v>
      </c>
      <c r="U124" s="38">
        <f t="shared" si="326"/>
        <v>631</v>
      </c>
      <c r="V124" s="39">
        <v>39</v>
      </c>
      <c r="W124" s="40">
        <v>182</v>
      </c>
      <c r="X124" s="40">
        <v>147</v>
      </c>
      <c r="Y124" s="40">
        <v>161</v>
      </c>
      <c r="Z124" s="40">
        <v>159</v>
      </c>
      <c r="AA124" s="38">
        <f t="shared" si="327"/>
        <v>649</v>
      </c>
      <c r="AB124" s="39"/>
      <c r="AC124" s="40"/>
      <c r="AD124" s="40"/>
      <c r="AE124" s="40"/>
      <c r="AF124" s="40"/>
      <c r="AG124" s="38">
        <f t="shared" si="328"/>
        <v>0</v>
      </c>
      <c r="AH124" s="39">
        <v>39</v>
      </c>
      <c r="AI124" s="40">
        <v>186</v>
      </c>
      <c r="AJ124" s="40">
        <v>168</v>
      </c>
      <c r="AK124" s="40">
        <v>139</v>
      </c>
      <c r="AL124" s="40">
        <v>164</v>
      </c>
      <c r="AM124" s="38">
        <f t="shared" si="329"/>
        <v>657</v>
      </c>
      <c r="AN124" s="39">
        <v>39</v>
      </c>
      <c r="AO124" s="40">
        <v>182</v>
      </c>
      <c r="AP124" s="40">
        <v>175</v>
      </c>
      <c r="AQ124" s="40">
        <v>155</v>
      </c>
      <c r="AR124" s="40">
        <v>125</v>
      </c>
      <c r="AS124" s="38">
        <f t="shared" si="330"/>
        <v>637</v>
      </c>
      <c r="AT124" s="39">
        <v>39</v>
      </c>
      <c r="AU124" s="40">
        <v>147</v>
      </c>
      <c r="AV124" s="40">
        <v>115</v>
      </c>
      <c r="AW124" s="40">
        <v>140</v>
      </c>
      <c r="AX124" s="40">
        <v>183</v>
      </c>
      <c r="AY124" s="38">
        <f t="shared" si="331"/>
        <v>585</v>
      </c>
      <c r="AZ124" s="39">
        <v>41</v>
      </c>
      <c r="BA124" s="40">
        <v>199</v>
      </c>
      <c r="BB124" s="40">
        <v>136</v>
      </c>
      <c r="BC124" s="40">
        <v>183</v>
      </c>
      <c r="BD124" s="40">
        <v>136</v>
      </c>
      <c r="BE124" s="38">
        <f t="shared" si="332"/>
        <v>654</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4</v>
      </c>
      <c r="BX124" s="17">
        <f t="shared" si="341"/>
        <v>4</v>
      </c>
      <c r="BY124" s="17">
        <f t="shared" si="342"/>
        <v>4</v>
      </c>
      <c r="BZ124" s="17">
        <f t="shared" si="343"/>
        <v>4</v>
      </c>
      <c r="CA124" s="17">
        <f t="shared" si="344"/>
        <v>0</v>
      </c>
      <c r="CB124" s="17">
        <f t="shared" si="345"/>
        <v>0</v>
      </c>
      <c r="CC124" s="17">
        <f t="shared" si="346"/>
        <v>32</v>
      </c>
      <c r="CD124" s="17">
        <f t="shared" si="347"/>
        <v>5170</v>
      </c>
      <c r="CE124" s="17">
        <f t="shared" si="348"/>
        <v>161.5625</v>
      </c>
    </row>
    <row r="125" spans="1:83" ht="15.75" customHeight="1" x14ac:dyDescent="0.25">
      <c r="A125" s="33"/>
      <c r="B125" s="42" t="s">
        <v>112</v>
      </c>
      <c r="C125" s="43" t="s">
        <v>113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128</v>
      </c>
      <c r="C126" s="43" t="s">
        <v>37</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v>30</v>
      </c>
      <c r="AC126" s="40">
        <v>193</v>
      </c>
      <c r="AD126" s="40">
        <v>159</v>
      </c>
      <c r="AE126" s="40">
        <v>189</v>
      </c>
      <c r="AF126" s="40">
        <v>171</v>
      </c>
      <c r="AG126" s="38">
        <f t="shared" si="328"/>
        <v>712</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4</v>
      </c>
      <c r="BW126" s="17">
        <f t="shared" si="340"/>
        <v>0</v>
      </c>
      <c r="BX126" s="17">
        <f t="shared" si="341"/>
        <v>0</v>
      </c>
      <c r="BY126" s="17">
        <f t="shared" si="342"/>
        <v>0</v>
      </c>
      <c r="BZ126" s="17">
        <f t="shared" si="343"/>
        <v>0</v>
      </c>
      <c r="CA126" s="17">
        <f t="shared" si="344"/>
        <v>0</v>
      </c>
      <c r="CB126" s="17">
        <f t="shared" si="345"/>
        <v>0</v>
      </c>
      <c r="CC126" s="17">
        <f t="shared" si="346"/>
        <v>4</v>
      </c>
      <c r="CD126" s="17">
        <f t="shared" si="347"/>
        <v>712</v>
      </c>
      <c r="CE126" s="19">
        <f t="shared" si="348"/>
        <v>178</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317</v>
      </c>
      <c r="X130" s="37">
        <f>SUM(X123:X129)</f>
        <v>290</v>
      </c>
      <c r="Y130" s="37">
        <f>SUM(Y123:Y129)</f>
        <v>330</v>
      </c>
      <c r="Z130" s="37">
        <f>SUM(Z123:Z129)</f>
        <v>368</v>
      </c>
      <c r="AA130" s="38">
        <f>SUM(AA123:AA129)</f>
        <v>1305</v>
      </c>
      <c r="AB130" s="39"/>
      <c r="AC130" s="37">
        <f>SUM(AC123:AC129)</f>
        <v>386</v>
      </c>
      <c r="AD130" s="37">
        <f>SUM(AD123:AD129)</f>
        <v>324</v>
      </c>
      <c r="AE130" s="37">
        <f>SUM(AE123:AE129)</f>
        <v>375</v>
      </c>
      <c r="AF130" s="37">
        <f>SUM(AF123:AF129)</f>
        <v>281</v>
      </c>
      <c r="AG130" s="38">
        <f>SUM(AG123:AG129)</f>
        <v>1366</v>
      </c>
      <c r="AH130" s="39"/>
      <c r="AI130" s="37">
        <f>SUM(AI123:AI129)</f>
        <v>348</v>
      </c>
      <c r="AJ130" s="37">
        <f>SUM(AJ123:AJ129)</f>
        <v>353</v>
      </c>
      <c r="AK130" s="37">
        <f>SUM(AK123:AK129)</f>
        <v>264</v>
      </c>
      <c r="AL130" s="37">
        <f>SUM(AL123:AL129)</f>
        <v>337</v>
      </c>
      <c r="AM130" s="38">
        <f>SUM(AM123:AM129)</f>
        <v>1302</v>
      </c>
      <c r="AN130" s="39"/>
      <c r="AO130" s="37">
        <f>SUM(AO123:AO129)</f>
        <v>323</v>
      </c>
      <c r="AP130" s="37">
        <f>SUM(AP123:AP129)</f>
        <v>349</v>
      </c>
      <c r="AQ130" s="37">
        <f>SUM(AQ123:AQ129)</f>
        <v>328</v>
      </c>
      <c r="AR130" s="37">
        <f>SUM(AR123:AR129)</f>
        <v>328</v>
      </c>
      <c r="AS130" s="38">
        <f>SUM(AS123:AS129)</f>
        <v>1328</v>
      </c>
      <c r="AT130" s="39"/>
      <c r="AU130" s="37">
        <f>SUM(AU123:AU129)</f>
        <v>276</v>
      </c>
      <c r="AV130" s="37">
        <f>SUM(AV123:AV129)</f>
        <v>308</v>
      </c>
      <c r="AW130" s="37">
        <f>SUM(AW123:AW129)</f>
        <v>319</v>
      </c>
      <c r="AX130" s="37">
        <f>SUM(AX123:AX129)</f>
        <v>365</v>
      </c>
      <c r="AY130" s="38">
        <f>SUM(AY123:AY129)</f>
        <v>1268</v>
      </c>
      <c r="AZ130" s="39"/>
      <c r="BA130" s="37">
        <f>SUM(BA123:BA129)</f>
        <v>378</v>
      </c>
      <c r="BB130" s="37">
        <f>SUM(BB123:BB129)</f>
        <v>297</v>
      </c>
      <c r="BC130" s="37">
        <f>SUM(BC123:BC129)</f>
        <v>366</v>
      </c>
      <c r="BD130" s="37">
        <f>SUM(BD123:BD129)</f>
        <v>317</v>
      </c>
      <c r="BE130" s="38">
        <f>SUM(BE123:BE129)</f>
        <v>1358</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11817</v>
      </c>
      <c r="CE130" s="17">
        <f>CD130/CC130</f>
        <v>328.25</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74</v>
      </c>
      <c r="W131" s="37">
        <f>W130+$V$131-W129</f>
        <v>391</v>
      </c>
      <c r="X131" s="37">
        <f>X130+$V$131-X129</f>
        <v>364</v>
      </c>
      <c r="Y131" s="37">
        <f>Y130+$V$131-Y129</f>
        <v>404</v>
      </c>
      <c r="Z131" s="37">
        <f>Z130+$V$131-Z129</f>
        <v>442</v>
      </c>
      <c r="AA131" s="38">
        <f>W131+X131+Y131+Z131</f>
        <v>1601</v>
      </c>
      <c r="AB131" s="36">
        <f>SUM(AB123:AB128)</f>
        <v>66</v>
      </c>
      <c r="AC131" s="37">
        <f>AC130+$AB$131-AC129</f>
        <v>452</v>
      </c>
      <c r="AD131" s="37">
        <f>AD130+$AB$131-AD129</f>
        <v>390</v>
      </c>
      <c r="AE131" s="37">
        <f>AE130+$AB$131-AE129</f>
        <v>441</v>
      </c>
      <c r="AF131" s="37">
        <f>AF130+$AB$131-AF129</f>
        <v>347</v>
      </c>
      <c r="AG131" s="38">
        <f>AC131+AD131+AE131+AF131</f>
        <v>1630</v>
      </c>
      <c r="AH131" s="36">
        <f>SUM(AH123:AH128)</f>
        <v>75</v>
      </c>
      <c r="AI131" s="37">
        <f>AI130+$AH$131-AI129</f>
        <v>423</v>
      </c>
      <c r="AJ131" s="37">
        <f>AJ130+$AH$131-AJ129</f>
        <v>428</v>
      </c>
      <c r="AK131" s="37">
        <f>AK130+$AH$131-AK129</f>
        <v>339</v>
      </c>
      <c r="AL131" s="37">
        <f>AL130+$AH$131-AL129</f>
        <v>412</v>
      </c>
      <c r="AM131" s="38">
        <f>AI131+AJ131+AK131+AL131</f>
        <v>1602</v>
      </c>
      <c r="AN131" s="36">
        <f>SUM(AN123:AN128)</f>
        <v>76</v>
      </c>
      <c r="AO131" s="37">
        <f>AO130+$AN$131-AO129</f>
        <v>399</v>
      </c>
      <c r="AP131" s="37">
        <f>AP130+$AN$131-AP129</f>
        <v>425</v>
      </c>
      <c r="AQ131" s="37">
        <f>AQ130+$AN$131-AQ129</f>
        <v>404</v>
      </c>
      <c r="AR131" s="37">
        <f>AR130+$AN$131-AR129</f>
        <v>404</v>
      </c>
      <c r="AS131" s="38">
        <f>AO131+AP131+AQ131+AR131</f>
        <v>1632</v>
      </c>
      <c r="AT131" s="36">
        <f>SUM(AT123:AT128)</f>
        <v>75</v>
      </c>
      <c r="AU131" s="37">
        <f>AU130+$AT$131-AU129</f>
        <v>351</v>
      </c>
      <c r="AV131" s="37">
        <f>AV130+$AT$131-AV129</f>
        <v>383</v>
      </c>
      <c r="AW131" s="37">
        <f>AW130+$AT$131-AW129</f>
        <v>394</v>
      </c>
      <c r="AX131" s="37">
        <f>AX130+$AT$131-AX129</f>
        <v>440</v>
      </c>
      <c r="AY131" s="38">
        <f>AU131+AV131+AW131+AX131</f>
        <v>1568</v>
      </c>
      <c r="AZ131" s="36">
        <f>SUM(AZ123:AZ128)</f>
        <v>77</v>
      </c>
      <c r="BA131" s="37">
        <f>BA130+$AZ$131-BA129</f>
        <v>455</v>
      </c>
      <c r="BB131" s="37">
        <f>BB130+$AZ$131-BB129</f>
        <v>374</v>
      </c>
      <c r="BC131" s="37">
        <f>BC130+$AZ$131-BC129</f>
        <v>443</v>
      </c>
      <c r="BD131" s="37">
        <f>BD130+$AZ$131-BD129</f>
        <v>394</v>
      </c>
      <c r="BE131" s="38">
        <f>BA131+BB131+BC131+BD131</f>
        <v>1666</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14473</v>
      </c>
      <c r="CE131" s="17">
        <f>CD131/CC131</f>
        <v>402.02777777777777</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1</v>
      </c>
      <c r="N132" s="37">
        <f t="shared" si="350"/>
        <v>0</v>
      </c>
      <c r="O132" s="38">
        <f t="shared" si="350"/>
        <v>0</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1</v>
      </c>
      <c r="AA132" s="38">
        <f t="shared" si="352"/>
        <v>0</v>
      </c>
      <c r="AB132" s="39"/>
      <c r="AC132" s="37">
        <f t="shared" ref="AC132:AG133" si="353">IF($AB$131&gt;0,IF(AC130=AC162,0.5,IF(AC130&gt;AC162,1,0)),0)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1</v>
      </c>
      <c r="AY132" s="38">
        <f t="shared" si="356"/>
        <v>0</v>
      </c>
      <c r="AZ132" s="39"/>
      <c r="BA132" s="37">
        <f t="shared" ref="BA132:BE133" si="357">IF($AZ$131&gt;0,IF(BA130=BA91,0.5,IF(BA130&gt;BA91,1,0)),0)</f>
        <v>1</v>
      </c>
      <c r="BB132" s="37">
        <f t="shared" si="357"/>
        <v>0</v>
      </c>
      <c r="BC132" s="37">
        <f t="shared" si="357"/>
        <v>1</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0</v>
      </c>
      <c r="H133" s="37">
        <f t="shared" si="349"/>
        <v>0</v>
      </c>
      <c r="I133" s="38">
        <f t="shared" si="349"/>
        <v>0</v>
      </c>
      <c r="J133" s="39"/>
      <c r="K133" s="37">
        <f t="shared" si="350"/>
        <v>0</v>
      </c>
      <c r="L133" s="37">
        <f t="shared" si="350"/>
        <v>0</v>
      </c>
      <c r="M133" s="37">
        <f t="shared" si="350"/>
        <v>1</v>
      </c>
      <c r="N133" s="37">
        <f t="shared" si="350"/>
        <v>1</v>
      </c>
      <c r="O133" s="38">
        <f t="shared" si="350"/>
        <v>1</v>
      </c>
      <c r="P133" s="39"/>
      <c r="Q133" s="37">
        <f t="shared" si="351"/>
        <v>0</v>
      </c>
      <c r="R133" s="37">
        <f t="shared" si="351"/>
        <v>1</v>
      </c>
      <c r="S133" s="37">
        <f t="shared" si="351"/>
        <v>0</v>
      </c>
      <c r="T133" s="37">
        <f t="shared" si="351"/>
        <v>0</v>
      </c>
      <c r="U133" s="38">
        <f t="shared" si="351"/>
        <v>0</v>
      </c>
      <c r="V133" s="39"/>
      <c r="W133" s="37">
        <f t="shared" si="352"/>
        <v>0</v>
      </c>
      <c r="X133" s="37">
        <f t="shared" si="352"/>
        <v>0</v>
      </c>
      <c r="Y133" s="37">
        <f t="shared" si="352"/>
        <v>0</v>
      </c>
      <c r="Z133" s="37">
        <f t="shared" si="352"/>
        <v>1</v>
      </c>
      <c r="AA133" s="38">
        <f t="shared" si="352"/>
        <v>0</v>
      </c>
      <c r="AB133" s="39"/>
      <c r="AC133" s="37">
        <f t="shared" si="353"/>
        <v>1</v>
      </c>
      <c r="AD133" s="37">
        <f t="shared" si="353"/>
        <v>0</v>
      </c>
      <c r="AE133" s="37">
        <f t="shared" si="353"/>
        <v>0</v>
      </c>
      <c r="AF133" s="37">
        <f t="shared" si="353"/>
        <v>0</v>
      </c>
      <c r="AG133" s="38">
        <f t="shared" si="353"/>
        <v>0</v>
      </c>
      <c r="AH133" s="39"/>
      <c r="AI133" s="37">
        <f t="shared" si="354"/>
        <v>1</v>
      </c>
      <c r="AJ133" s="37">
        <f t="shared" si="354"/>
        <v>0</v>
      </c>
      <c r="AK133" s="37">
        <f t="shared" si="354"/>
        <v>0</v>
      </c>
      <c r="AL133" s="37">
        <f t="shared" si="354"/>
        <v>1</v>
      </c>
      <c r="AM133" s="38">
        <f t="shared" si="354"/>
        <v>0</v>
      </c>
      <c r="AN133" s="39"/>
      <c r="AO133" s="37">
        <f t="shared" si="355"/>
        <v>0</v>
      </c>
      <c r="AP133" s="37">
        <f t="shared" si="355"/>
        <v>1</v>
      </c>
      <c r="AQ133" s="37">
        <f t="shared" si="355"/>
        <v>1</v>
      </c>
      <c r="AR133" s="37">
        <f t="shared" si="355"/>
        <v>0</v>
      </c>
      <c r="AS133" s="38">
        <f t="shared" si="355"/>
        <v>0</v>
      </c>
      <c r="AT133" s="39"/>
      <c r="AU133" s="37">
        <f t="shared" si="356"/>
        <v>0</v>
      </c>
      <c r="AV133" s="37">
        <f t="shared" si="356"/>
        <v>0</v>
      </c>
      <c r="AW133" s="37">
        <f t="shared" si="356"/>
        <v>0</v>
      </c>
      <c r="AX133" s="37">
        <f t="shared" si="356"/>
        <v>1</v>
      </c>
      <c r="AY133" s="38">
        <f t="shared" si="356"/>
        <v>0</v>
      </c>
      <c r="AZ133" s="39"/>
      <c r="BA133" s="37">
        <f t="shared" si="357"/>
        <v>1</v>
      </c>
      <c r="BB133" s="37">
        <f t="shared" si="357"/>
        <v>0</v>
      </c>
      <c r="BC133" s="37">
        <f t="shared" si="357"/>
        <v>1</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2</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4</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0" t="s">
        <v>92</v>
      </c>
      <c r="C135" s="111"/>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60">SUM(E136:H136)</f>
        <v>665</v>
      </c>
      <c r="J136" s="39">
        <v>28</v>
      </c>
      <c r="K136" s="40">
        <v>182</v>
      </c>
      <c r="L136" s="40">
        <v>176</v>
      </c>
      <c r="M136" s="40">
        <v>165</v>
      </c>
      <c r="N136" s="40">
        <v>182</v>
      </c>
      <c r="O136" s="38">
        <f t="shared" ref="O136:O142" si="361">SUM(K136:N136)</f>
        <v>705</v>
      </c>
      <c r="P136" s="39">
        <v>28</v>
      </c>
      <c r="Q136" s="40">
        <v>158</v>
      </c>
      <c r="R136" s="40">
        <v>159</v>
      </c>
      <c r="S136" s="40">
        <v>193</v>
      </c>
      <c r="T136" s="40">
        <v>195</v>
      </c>
      <c r="U136" s="38">
        <f t="shared" ref="U136:U142" si="362">SUM(Q136:T136)</f>
        <v>705</v>
      </c>
      <c r="V136" s="39">
        <v>28</v>
      </c>
      <c r="W136" s="40">
        <v>192</v>
      </c>
      <c r="X136" s="40">
        <v>181</v>
      </c>
      <c r="Y136" s="40">
        <v>151</v>
      </c>
      <c r="Z136" s="40">
        <v>156</v>
      </c>
      <c r="AA136" s="38">
        <f t="shared" ref="AA136:AA142" si="363">SUM(W136:Z136)</f>
        <v>680</v>
      </c>
      <c r="AB136" s="39">
        <v>28</v>
      </c>
      <c r="AC136" s="40">
        <v>237</v>
      </c>
      <c r="AD136" s="40">
        <v>149</v>
      </c>
      <c r="AE136" s="40">
        <v>208</v>
      </c>
      <c r="AF136" s="40">
        <v>155</v>
      </c>
      <c r="AG136" s="38">
        <f t="shared" ref="AG136:AG142" si="364">SUM(AC136:AF136)</f>
        <v>749</v>
      </c>
      <c r="AH136" s="39">
        <v>28</v>
      </c>
      <c r="AI136" s="40">
        <v>164</v>
      </c>
      <c r="AJ136" s="40">
        <v>174</v>
      </c>
      <c r="AK136" s="40">
        <v>191</v>
      </c>
      <c r="AL136" s="40">
        <v>149</v>
      </c>
      <c r="AM136" s="38">
        <f t="shared" ref="AM136:AM142" si="365">SUM(AI136:AL136)</f>
        <v>678</v>
      </c>
      <c r="AN136" s="39">
        <v>28</v>
      </c>
      <c r="AO136" s="40">
        <v>156</v>
      </c>
      <c r="AP136" s="40">
        <v>164</v>
      </c>
      <c r="AQ136" s="40">
        <v>152</v>
      </c>
      <c r="AR136" s="40">
        <v>157</v>
      </c>
      <c r="AS136" s="38">
        <f t="shared" ref="AS136:AS142" si="366">SUM(AO136:AR136)</f>
        <v>629</v>
      </c>
      <c r="AT136" s="39">
        <v>30</v>
      </c>
      <c r="AU136" s="40">
        <v>172</v>
      </c>
      <c r="AV136" s="40">
        <v>154</v>
      </c>
      <c r="AW136" s="40">
        <v>212</v>
      </c>
      <c r="AX136" s="40">
        <v>178</v>
      </c>
      <c r="AY136" s="38">
        <f t="shared" ref="AY136:AY142" si="367">SUM(AU136:AX136)</f>
        <v>716</v>
      </c>
      <c r="AZ136" s="39">
        <v>30</v>
      </c>
      <c r="BA136" s="40">
        <v>170</v>
      </c>
      <c r="BB136" s="40">
        <v>185</v>
      </c>
      <c r="BC136" s="40">
        <v>159</v>
      </c>
      <c r="BD136" s="40">
        <v>201</v>
      </c>
      <c r="BE136" s="38">
        <f t="shared" ref="BE136:BE142" si="368">SUM(BA136:BD136)</f>
        <v>715</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36</v>
      </c>
      <c r="CD136" s="17">
        <f t="shared" ref="CD136:CD141" si="383">I136+O136+U136+AA136+AG136+AM136+AS136+AY136+BE136+BK136+BQ136</f>
        <v>6242</v>
      </c>
      <c r="CE136" s="17">
        <f t="shared" ref="CE136:CE141" si="384">CD136/CC136</f>
        <v>173.38888888888889</v>
      </c>
    </row>
    <row r="137" spans="1:83" ht="15.75" customHeight="1" x14ac:dyDescent="0.25">
      <c r="A137" s="33"/>
      <c r="B137" s="102" t="s">
        <v>94</v>
      </c>
      <c r="C137" s="103" t="s">
        <v>95</v>
      </c>
      <c r="D137" s="36"/>
      <c r="E137" s="37"/>
      <c r="F137" s="37"/>
      <c r="G137" s="37"/>
      <c r="H137" s="37"/>
      <c r="I137" s="38">
        <f t="shared" si="360"/>
        <v>0</v>
      </c>
      <c r="J137" s="39"/>
      <c r="K137" s="40"/>
      <c r="L137" s="40"/>
      <c r="M137" s="40"/>
      <c r="N137" s="40"/>
      <c r="O137" s="38">
        <f t="shared" si="361"/>
        <v>0</v>
      </c>
      <c r="P137" s="39">
        <v>25</v>
      </c>
      <c r="Q137" s="40">
        <v>170</v>
      </c>
      <c r="R137" s="40">
        <v>192</v>
      </c>
      <c r="S137" s="40">
        <v>157</v>
      </c>
      <c r="T137" s="40">
        <v>199</v>
      </c>
      <c r="U137" s="38">
        <f t="shared" si="362"/>
        <v>718</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v>26</v>
      </c>
      <c r="BA137" s="40">
        <v>166</v>
      </c>
      <c r="BB137" s="40">
        <v>226</v>
      </c>
      <c r="BC137" s="40">
        <v>191</v>
      </c>
      <c r="BD137" s="40">
        <v>167</v>
      </c>
      <c r="BE137" s="38">
        <f t="shared" si="368"/>
        <v>750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4</v>
      </c>
      <c r="BU137" s="17">
        <f t="shared" si="374"/>
        <v>0</v>
      </c>
      <c r="BV137" s="17">
        <f t="shared" si="375"/>
        <v>0</v>
      </c>
      <c r="BW137" s="17">
        <f t="shared" si="376"/>
        <v>0</v>
      </c>
      <c r="BX137" s="17">
        <f t="shared" si="377"/>
        <v>0</v>
      </c>
      <c r="BY137" s="17">
        <f t="shared" si="378"/>
        <v>0</v>
      </c>
      <c r="BZ137" s="17">
        <f t="shared" si="379"/>
        <v>4</v>
      </c>
      <c r="CA137" s="17">
        <f t="shared" si="380"/>
        <v>0</v>
      </c>
      <c r="CB137" s="17">
        <f t="shared" si="381"/>
        <v>0</v>
      </c>
      <c r="CC137" s="17">
        <f t="shared" si="382"/>
        <v>8</v>
      </c>
      <c r="CD137" s="17">
        <f t="shared" si="383"/>
        <v>1468</v>
      </c>
      <c r="CE137" s="17">
        <f t="shared" si="384"/>
        <v>183.5</v>
      </c>
    </row>
    <row r="138" spans="1:83" ht="15.75" customHeight="1" x14ac:dyDescent="0.25">
      <c r="A138" s="33"/>
      <c r="B138" s="42" t="s">
        <v>62</v>
      </c>
      <c r="C138" s="43" t="s">
        <v>87</v>
      </c>
      <c r="D138" s="39">
        <v>30</v>
      </c>
      <c r="E138" s="40">
        <v>200</v>
      </c>
      <c r="F138" s="40">
        <v>160</v>
      </c>
      <c r="G138" s="40">
        <v>163</v>
      </c>
      <c r="H138" s="40">
        <v>180</v>
      </c>
      <c r="I138" s="38">
        <f t="shared" si="360"/>
        <v>703</v>
      </c>
      <c r="J138" s="39">
        <v>30</v>
      </c>
      <c r="K138" s="40">
        <v>214</v>
      </c>
      <c r="L138" s="40">
        <v>158</v>
      </c>
      <c r="M138" s="40">
        <v>177</v>
      </c>
      <c r="N138" s="40">
        <v>143</v>
      </c>
      <c r="O138" s="38">
        <f t="shared" si="361"/>
        <v>692</v>
      </c>
      <c r="P138" s="39"/>
      <c r="Q138" s="40"/>
      <c r="R138" s="40"/>
      <c r="S138" s="40"/>
      <c r="T138" s="40"/>
      <c r="U138" s="38">
        <f t="shared" si="362"/>
        <v>0</v>
      </c>
      <c r="V138" s="39"/>
      <c r="W138" s="40"/>
      <c r="X138" s="40"/>
      <c r="Y138" s="40"/>
      <c r="Z138" s="40"/>
      <c r="AA138" s="38">
        <f t="shared" si="363"/>
        <v>0</v>
      </c>
      <c r="AB138" s="39">
        <v>30</v>
      </c>
      <c r="AC138" s="40">
        <v>135</v>
      </c>
      <c r="AD138" s="40">
        <v>148</v>
      </c>
      <c r="AE138" s="40">
        <v>197</v>
      </c>
      <c r="AF138" s="40">
        <v>202</v>
      </c>
      <c r="AG138" s="38">
        <f t="shared" si="364"/>
        <v>682</v>
      </c>
      <c r="AH138" s="39"/>
      <c r="AI138" s="40"/>
      <c r="AJ138" s="40"/>
      <c r="AK138" s="40"/>
      <c r="AL138" s="40"/>
      <c r="AM138" s="38">
        <f t="shared" si="365"/>
        <v>0</v>
      </c>
      <c r="AN138" s="39">
        <v>30</v>
      </c>
      <c r="AO138" s="40">
        <v>148</v>
      </c>
      <c r="AP138" s="40">
        <v>173</v>
      </c>
      <c r="AQ138" s="40">
        <v>203</v>
      </c>
      <c r="AR138" s="40">
        <v>170</v>
      </c>
      <c r="AS138" s="38">
        <f t="shared" si="366"/>
        <v>694</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0</v>
      </c>
      <c r="BV138" s="17">
        <f t="shared" si="375"/>
        <v>4</v>
      </c>
      <c r="BW138" s="17">
        <f t="shared" si="376"/>
        <v>0</v>
      </c>
      <c r="BX138" s="17">
        <f t="shared" si="377"/>
        <v>4</v>
      </c>
      <c r="BY138" s="17">
        <f t="shared" si="378"/>
        <v>0</v>
      </c>
      <c r="BZ138" s="17">
        <f t="shared" si="379"/>
        <v>0</v>
      </c>
      <c r="CA138" s="17">
        <f t="shared" si="380"/>
        <v>0</v>
      </c>
      <c r="CB138" s="17">
        <f t="shared" si="381"/>
        <v>0</v>
      </c>
      <c r="CC138" s="17">
        <f t="shared" si="382"/>
        <v>16</v>
      </c>
      <c r="CD138" s="17">
        <f t="shared" si="383"/>
        <v>2771</v>
      </c>
      <c r="CE138" s="19">
        <f t="shared" si="384"/>
        <v>173.1875</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v>16</v>
      </c>
      <c r="W139" s="40">
        <v>158</v>
      </c>
      <c r="X139" s="40">
        <v>174</v>
      </c>
      <c r="Y139" s="40">
        <v>170</v>
      </c>
      <c r="Z139" s="40">
        <v>193</v>
      </c>
      <c r="AA139" s="38">
        <f t="shared" si="363"/>
        <v>695</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v>24</v>
      </c>
      <c r="AU139" s="40">
        <v>174</v>
      </c>
      <c r="AV139" s="40">
        <v>153</v>
      </c>
      <c r="AW139" s="40">
        <v>209</v>
      </c>
      <c r="AX139" s="40">
        <v>149</v>
      </c>
      <c r="AY139" s="38">
        <f t="shared" si="367"/>
        <v>685</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4</v>
      </c>
      <c r="BV139" s="17">
        <f t="shared" si="375"/>
        <v>0</v>
      </c>
      <c r="BW139" s="17">
        <f t="shared" si="376"/>
        <v>0</v>
      </c>
      <c r="BX139" s="17">
        <f t="shared" si="377"/>
        <v>0</v>
      </c>
      <c r="BY139" s="17">
        <f t="shared" si="378"/>
        <v>4</v>
      </c>
      <c r="BZ139" s="17">
        <f t="shared" si="379"/>
        <v>0</v>
      </c>
      <c r="CA139" s="17">
        <f t="shared" si="380"/>
        <v>0</v>
      </c>
      <c r="CB139" s="17">
        <f t="shared" si="381"/>
        <v>0</v>
      </c>
      <c r="CC139" s="17">
        <f t="shared" si="382"/>
        <v>8</v>
      </c>
      <c r="CD139" s="17">
        <f t="shared" si="383"/>
        <v>1380</v>
      </c>
      <c r="CE139" s="19">
        <f t="shared" si="384"/>
        <v>172.5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v>120</v>
      </c>
      <c r="AJ141" s="40">
        <v>120</v>
      </c>
      <c r="AK141" s="40">
        <v>120</v>
      </c>
      <c r="AL141" s="40">
        <v>120</v>
      </c>
      <c r="AM141" s="38">
        <f t="shared" si="365"/>
        <v>480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4</v>
      </c>
      <c r="BX141" s="17">
        <f t="shared" si="377"/>
        <v>0</v>
      </c>
      <c r="BY141" s="17">
        <f t="shared" si="378"/>
        <v>0</v>
      </c>
      <c r="BZ141" s="17">
        <f t="shared" si="379"/>
        <v>0</v>
      </c>
      <c r="CA141" s="17">
        <f t="shared" si="380"/>
        <v>0</v>
      </c>
      <c r="CB141" s="17">
        <f t="shared" si="381"/>
        <v>0</v>
      </c>
      <c r="CC141" s="17">
        <f t="shared" si="382"/>
        <v>4</v>
      </c>
      <c r="CD141" s="17">
        <f t="shared" si="383"/>
        <v>480</v>
      </c>
      <c r="CE141" s="19">
        <f t="shared" si="384"/>
        <v>120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350</v>
      </c>
      <c r="X143" s="37">
        <f>SUM(X136:X142)</f>
        <v>355</v>
      </c>
      <c r="Y143" s="37">
        <f>SUM(Y136:Y142)</f>
        <v>321</v>
      </c>
      <c r="Z143" s="37">
        <f>SUM(Z136:Z142)</f>
        <v>349</v>
      </c>
      <c r="AA143" s="38">
        <f>SUM(AA136:AA142)</f>
        <v>1375</v>
      </c>
      <c r="AB143" s="39"/>
      <c r="AC143" s="37">
        <f>SUM(AC136:AC142)</f>
        <v>372</v>
      </c>
      <c r="AD143" s="37">
        <f>SUM(AD136:AD142)</f>
        <v>297</v>
      </c>
      <c r="AE143" s="37">
        <f>SUM(AE136:AE142)</f>
        <v>405</v>
      </c>
      <c r="AF143" s="37">
        <f>SUM(AF136:AF142)</f>
        <v>357</v>
      </c>
      <c r="AG143" s="38">
        <f>SUM(AG136:AG142)</f>
        <v>1431</v>
      </c>
      <c r="AH143" s="39"/>
      <c r="AI143" s="37">
        <f>SUM(AI136:AI142)</f>
        <v>284</v>
      </c>
      <c r="AJ143" s="37">
        <f>SUM(AJ136:AJ142)</f>
        <v>294</v>
      </c>
      <c r="AK143" s="37">
        <f>SUM(AK136:AK142)</f>
        <v>311</v>
      </c>
      <c r="AL143" s="37">
        <f>SUM(AL136:AL142)</f>
        <v>269</v>
      </c>
      <c r="AM143" s="38">
        <f>SUM(AM136:AM142)</f>
        <v>1158</v>
      </c>
      <c r="AN143" s="39"/>
      <c r="AO143" s="37">
        <f>SUM(AO136:AO142)</f>
        <v>304</v>
      </c>
      <c r="AP143" s="37">
        <f>SUM(AP136:AP142)</f>
        <v>337</v>
      </c>
      <c r="AQ143" s="37">
        <f>SUM(AQ136:AQ142)</f>
        <v>355</v>
      </c>
      <c r="AR143" s="37">
        <f>SUM(AR136:AR142)</f>
        <v>327</v>
      </c>
      <c r="AS143" s="38">
        <f>SUM(AS136:AS142)</f>
        <v>1323</v>
      </c>
      <c r="AT143" s="39"/>
      <c r="AU143" s="37">
        <f>SUM(AU136:AU142)</f>
        <v>346</v>
      </c>
      <c r="AV143" s="37">
        <f>SUM(AV136:AV142)</f>
        <v>307</v>
      </c>
      <c r="AW143" s="37">
        <f>SUM(AW136:AW142)</f>
        <v>421</v>
      </c>
      <c r="AX143" s="37">
        <f>SUM(AX136:AX142)</f>
        <v>327</v>
      </c>
      <c r="AY143" s="38">
        <f>SUM(AY136:AY142)</f>
        <v>1401</v>
      </c>
      <c r="AZ143" s="39"/>
      <c r="BA143" s="37">
        <f>SUM(BA136:BA142)</f>
        <v>336</v>
      </c>
      <c r="BB143" s="37">
        <f>SUM(BB136:BB142)</f>
        <v>411</v>
      </c>
      <c r="BC143" s="37">
        <f>SUM(BC136:BC142)</f>
        <v>350</v>
      </c>
      <c r="BD143" s="37">
        <f>SUM(BD136:BD142)</f>
        <v>368</v>
      </c>
      <c r="BE143" s="38">
        <f>SUM(BE136:BE142)</f>
        <v>1465</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12341</v>
      </c>
      <c r="CE143" s="17">
        <f>CD143/CC143</f>
        <v>342.80555555555554</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44</v>
      </c>
      <c r="W144" s="37">
        <f>W143+$V$144</f>
        <v>394</v>
      </c>
      <c r="X144" s="37">
        <f>X143+$V$144</f>
        <v>399</v>
      </c>
      <c r="Y144" s="37">
        <f>Y143+$V$144</f>
        <v>365</v>
      </c>
      <c r="Z144" s="37">
        <f>Z143+$V$144</f>
        <v>393</v>
      </c>
      <c r="AA144" s="38">
        <f>W144+X144+Y144+Z144</f>
        <v>1551</v>
      </c>
      <c r="AB144" s="36">
        <f>SUM(AB136:AB141)</f>
        <v>58</v>
      </c>
      <c r="AC144" s="37">
        <f>AC143+$AB$144-AC142</f>
        <v>430</v>
      </c>
      <c r="AD144" s="37">
        <f>AD143+$AB$144-AD142</f>
        <v>355</v>
      </c>
      <c r="AE144" s="37">
        <f>AE143+$AB$144-AE142</f>
        <v>463</v>
      </c>
      <c r="AF144" s="37">
        <f>AF143+$AB$144-AF142</f>
        <v>415</v>
      </c>
      <c r="AG144" s="38">
        <f>AC144+AD144+AE144+AF144</f>
        <v>1663</v>
      </c>
      <c r="AH144" s="36">
        <f>SUM(AH136:AH141)</f>
        <v>28</v>
      </c>
      <c r="AI144" s="37">
        <f>AI143+$AH$144-AI142</f>
        <v>312</v>
      </c>
      <c r="AJ144" s="37">
        <f>AJ143+$AH$144-AJ142</f>
        <v>322</v>
      </c>
      <c r="AK144" s="37">
        <f>AK143+$AH$144-AK142</f>
        <v>339</v>
      </c>
      <c r="AL144" s="37">
        <f>AL143+$AH$144-AL142</f>
        <v>297</v>
      </c>
      <c r="AM144" s="38">
        <f>AI144+AJ144+AK144+AL144</f>
        <v>1270</v>
      </c>
      <c r="AN144" s="36">
        <f>SUM(AN136:AN141)</f>
        <v>58</v>
      </c>
      <c r="AO144" s="37">
        <f>AO143+$AN$144-AO142</f>
        <v>362</v>
      </c>
      <c r="AP144" s="37">
        <f>AP143+$AN$144-AP142</f>
        <v>395</v>
      </c>
      <c r="AQ144" s="37">
        <f>AQ143+$AN$144-AQ142</f>
        <v>413</v>
      </c>
      <c r="AR144" s="37">
        <f>AR143+$AN$144-AR142</f>
        <v>385</v>
      </c>
      <c r="AS144" s="38">
        <f>AO144+AP144+AQ144+AR144</f>
        <v>1555</v>
      </c>
      <c r="AT144" s="36">
        <f>SUM(AT136:AT141)</f>
        <v>54</v>
      </c>
      <c r="AU144" s="37">
        <f>AU143+$AT$144-AU142</f>
        <v>400</v>
      </c>
      <c r="AV144" s="37">
        <f>AV143+$AT$144-AV142</f>
        <v>361</v>
      </c>
      <c r="AW144" s="37">
        <f>AW143+$AT$144-AW142</f>
        <v>475</v>
      </c>
      <c r="AX144" s="37">
        <f>AX143+$AT$144-AX142</f>
        <v>381</v>
      </c>
      <c r="AY144" s="38">
        <f>AU144+AV144+AW144+AX144</f>
        <v>1617</v>
      </c>
      <c r="AZ144" s="36">
        <f>SUM(AZ136:AZ141)</f>
        <v>56</v>
      </c>
      <c r="BA144" s="37">
        <f>BA143+$AZ$144-BA142</f>
        <v>392</v>
      </c>
      <c r="BB144" s="37">
        <f>BB143+$AZ$144-BB142</f>
        <v>467</v>
      </c>
      <c r="BC144" s="37">
        <f>BC143+$AZ$144-BC142</f>
        <v>406</v>
      </c>
      <c r="BD144" s="37">
        <f>BD143+$AZ$144-BD142</f>
        <v>424</v>
      </c>
      <c r="BE144" s="38">
        <f>BA144+BB144+BC144+BD144</f>
        <v>1689</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14201</v>
      </c>
      <c r="CE144" s="17">
        <f>CD144/CC144</f>
        <v>394.47222222222223</v>
      </c>
    </row>
    <row r="145" spans="1:83" ht="15.75" customHeight="1" x14ac:dyDescent="0.25">
      <c r="A145" s="33"/>
      <c r="B145" s="34" t="s">
        <v>34</v>
      </c>
      <c r="C145" s="43"/>
      <c r="D145" s="39"/>
      <c r="E145" s="37">
        <f t="shared" ref="E145:I146" si="385">IF($D$144&gt;0,IF(E143=E162,0.5,IF(E143&gt;E162,1,0)),0)</f>
        <v>0</v>
      </c>
      <c r="F145" s="37">
        <f t="shared" si="385"/>
        <v>1</v>
      </c>
      <c r="G145" s="37">
        <f t="shared" si="385"/>
        <v>0</v>
      </c>
      <c r="H145" s="37">
        <f t="shared" si="385"/>
        <v>0</v>
      </c>
      <c r="I145" s="38">
        <f t="shared" si="385"/>
        <v>0</v>
      </c>
      <c r="J145" s="39"/>
      <c r="K145" s="37">
        <f t="shared" ref="K145:O146" si="386">IF($J$144&gt;0,IF(K143=K117,0.5,IF(K143&gt;K117,1,0)),0)</f>
        <v>1</v>
      </c>
      <c r="L145" s="37">
        <f t="shared" si="386"/>
        <v>0</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1</v>
      </c>
      <c r="AR145" s="37">
        <f t="shared" si="391"/>
        <v>0</v>
      </c>
      <c r="AS145" s="38">
        <f t="shared" si="391"/>
        <v>1</v>
      </c>
      <c r="AT145" s="39"/>
      <c r="AU145" s="37">
        <f t="shared" ref="AU145:AY146" si="392">IF($AT$144&gt;0,IF(AU143=AU91,0.5,IF(AU143&gt;AU91,1,0)),0)</f>
        <v>1</v>
      </c>
      <c r="AV145" s="37">
        <f t="shared" si="392"/>
        <v>0</v>
      </c>
      <c r="AW145" s="37">
        <f t="shared" si="392"/>
        <v>1</v>
      </c>
      <c r="AX145" s="37">
        <f t="shared" si="392"/>
        <v>0</v>
      </c>
      <c r="AY145" s="38">
        <f t="shared" si="392"/>
        <v>0</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1</v>
      </c>
      <c r="BW145" s="17">
        <f>SUM((IF(AI145&gt;0,1,0)+(IF(AJ145&gt;0,1,0)+(IF(AK145&gt;0,1,0)+(IF(AL145&gt;0,1,0))))))</f>
        <v>0</v>
      </c>
      <c r="BX145" s="17">
        <f>SUM((IF(AO145&gt;0,1,0)+(IF(AP145&gt;0,1,0)+(IF(AQ145&gt;0,1,0)+(IF(AR145&gt;0,1,0))))))</f>
        <v>1</v>
      </c>
      <c r="BY145" s="17">
        <f>SUM((IF(AU145&gt;0,1,0)+(IF(AV145&gt;0,1,0)+(IF(AW145&gt;0,1,0)+(IF(AX145&gt;0,1,0))))))</f>
        <v>2</v>
      </c>
      <c r="BZ145" s="17">
        <f>SUM((IF(BA145&gt;0,1,0)+(IF(BB145&gt;0,1,0)+(IF(BC145&gt;0,1,0)+(IF(BD145&gt;0,1,0))))))</f>
        <v>3</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0</v>
      </c>
      <c r="F146" s="37">
        <f t="shared" si="385"/>
        <v>1</v>
      </c>
      <c r="G146" s="37">
        <f t="shared" si="385"/>
        <v>0</v>
      </c>
      <c r="H146" s="37">
        <f t="shared" si="385"/>
        <v>0</v>
      </c>
      <c r="I146" s="38">
        <f t="shared" si="385"/>
        <v>0</v>
      </c>
      <c r="J146" s="39"/>
      <c r="K146" s="37">
        <f t="shared" si="386"/>
        <v>1</v>
      </c>
      <c r="L146" s="37">
        <f t="shared" si="386"/>
        <v>0</v>
      </c>
      <c r="M146" s="37">
        <f t="shared" si="386"/>
        <v>0</v>
      </c>
      <c r="N146" s="37">
        <f t="shared" si="386"/>
        <v>0</v>
      </c>
      <c r="O146" s="38">
        <f t="shared" si="386"/>
        <v>0</v>
      </c>
      <c r="P146" s="39"/>
      <c r="Q146" s="37">
        <f t="shared" si="387"/>
        <v>1</v>
      </c>
      <c r="R146" s="37">
        <f t="shared" si="387"/>
        <v>1</v>
      </c>
      <c r="S146" s="37">
        <f t="shared" si="387"/>
        <v>1</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1</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1</v>
      </c>
      <c r="AR146" s="37">
        <f t="shared" si="391"/>
        <v>0</v>
      </c>
      <c r="AS146" s="38">
        <f t="shared" si="391"/>
        <v>0</v>
      </c>
      <c r="AT146" s="39"/>
      <c r="AU146" s="37">
        <f t="shared" si="392"/>
        <v>1</v>
      </c>
      <c r="AV146" s="37">
        <f t="shared" si="392"/>
        <v>0</v>
      </c>
      <c r="AW146" s="37">
        <f t="shared" si="392"/>
        <v>1</v>
      </c>
      <c r="AX146" s="37">
        <f t="shared" si="392"/>
        <v>0</v>
      </c>
      <c r="AY146" s="38">
        <f t="shared" si="392"/>
        <v>0</v>
      </c>
      <c r="AZ146" s="39"/>
      <c r="BA146" s="37">
        <f t="shared" si="393"/>
        <v>0</v>
      </c>
      <c r="BB146" s="37">
        <f t="shared" si="393"/>
        <v>1</v>
      </c>
      <c r="BC146" s="37">
        <f t="shared" si="393"/>
        <v>0</v>
      </c>
      <c r="BD146" s="37">
        <f t="shared" si="393"/>
        <v>0</v>
      </c>
      <c r="BE146" s="38">
        <f t="shared" si="393"/>
        <v>1</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1</v>
      </c>
      <c r="BW146" s="17">
        <f>SUM((IF(AI146&gt;0,1,0)+(IF(AJ146&gt;0,1,0)+(IF(AK146&gt;0,1,0)+(IF(AL146&gt;0,1,0))))))</f>
        <v>0</v>
      </c>
      <c r="BX146" s="17">
        <f>SUM((IF(AO146&gt;0,1,0)+(IF(AP146&gt;0,1,0)+(IF(AQ146&gt;0,1,0)+(IF(AR146&gt;0,1,0))))))</f>
        <v>1</v>
      </c>
      <c r="BY146" s="17">
        <f>SUM((IF(AU146&gt;0,1,0)+(IF(AV146&gt;0,1,0)+(IF(AW146&gt;0,1,0)+(IF(AX146&gt;0,1,0))))))</f>
        <v>2</v>
      </c>
      <c r="BZ146" s="17">
        <f>SUM((IF(BA146&gt;0,1,0)+(IF(BB146&gt;0,1,0)+(IF(BC146&gt;0,1,0)+(IF(BD146&gt;0,1,0))))))</f>
        <v>1</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2</v>
      </c>
      <c r="AH147" s="56"/>
      <c r="AI147" s="57"/>
      <c r="AJ147" s="57"/>
      <c r="AK147" s="57"/>
      <c r="AL147" s="57"/>
      <c r="AM147" s="58">
        <f>SUM(AI145+AJ145+AK145+AL145+AM145+AI146+AJ146+AK146+AL146+AM146)</f>
        <v>0</v>
      </c>
      <c r="AN147" s="56"/>
      <c r="AO147" s="57"/>
      <c r="AP147" s="57"/>
      <c r="AQ147" s="57"/>
      <c r="AR147" s="57"/>
      <c r="AS147" s="58">
        <f>SUM(AO145+AP145+AQ145+AR145+AS145+AO146+AP146+AQ146+AR146+AS146)</f>
        <v>3</v>
      </c>
      <c r="AT147" s="56"/>
      <c r="AU147" s="57"/>
      <c r="AV147" s="57"/>
      <c r="AW147" s="57"/>
      <c r="AX147" s="57"/>
      <c r="AY147" s="58">
        <f>SUM(AU145+AV145+AW145+AX145+AY145+AU146+AV146+AW146+AX146+AY146)</f>
        <v>4</v>
      </c>
      <c r="AZ147" s="56"/>
      <c r="BA147" s="57"/>
      <c r="BB147" s="57"/>
      <c r="BC147" s="57"/>
      <c r="BD147" s="57"/>
      <c r="BE147" s="58">
        <f>SUM(BA145+BB145+BC145+BD145+BE145+BA146+BB146+BC146+BD146+BE146)</f>
        <v>6</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0" t="s">
        <v>96</v>
      </c>
      <c r="C148" s="111"/>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v>32</v>
      </c>
      <c r="W149" s="40">
        <v>152</v>
      </c>
      <c r="X149" s="40">
        <v>156</v>
      </c>
      <c r="Y149" s="40">
        <v>169</v>
      </c>
      <c r="Z149" s="40">
        <v>174</v>
      </c>
      <c r="AA149" s="38">
        <f>SUM(W149:Z149)</f>
        <v>651</v>
      </c>
      <c r="AB149" s="39"/>
      <c r="AC149" s="40"/>
      <c r="AD149" s="40"/>
      <c r="AE149" s="40"/>
      <c r="AF149" s="40"/>
      <c r="AG149" s="38">
        <f>SUM(AC149:AF149)</f>
        <v>0</v>
      </c>
      <c r="AH149" s="39">
        <v>32</v>
      </c>
      <c r="AI149" s="40">
        <v>155</v>
      </c>
      <c r="AJ149" s="40">
        <v>170</v>
      </c>
      <c r="AK149" s="40">
        <v>146</v>
      </c>
      <c r="AL149" s="40">
        <v>185</v>
      </c>
      <c r="AM149" s="38">
        <f>SUM(AI149:AL149)</f>
        <v>656</v>
      </c>
      <c r="AN149" s="39">
        <v>33</v>
      </c>
      <c r="AO149" s="40">
        <v>172</v>
      </c>
      <c r="AP149" s="40">
        <v>193</v>
      </c>
      <c r="AQ149" s="40">
        <v>192</v>
      </c>
      <c r="AR149" s="40">
        <v>142</v>
      </c>
      <c r="AS149" s="38">
        <f>SUM(AO149:AR149)</f>
        <v>699</v>
      </c>
      <c r="AT149" s="39">
        <v>33</v>
      </c>
      <c r="AU149" s="40">
        <v>136</v>
      </c>
      <c r="AV149" s="40">
        <v>166</v>
      </c>
      <c r="AW149" s="40">
        <v>178</v>
      </c>
      <c r="AX149" s="40">
        <v>160</v>
      </c>
      <c r="AY149" s="38">
        <f t="shared" ref="AY149:AY159" si="396">SUM(AU149:AX149)</f>
        <v>640</v>
      </c>
      <c r="AZ149" s="39">
        <v>34</v>
      </c>
      <c r="BA149" s="40">
        <v>161</v>
      </c>
      <c r="BB149" s="40">
        <v>156</v>
      </c>
      <c r="BC149" s="40">
        <v>145</v>
      </c>
      <c r="BD149" s="40">
        <v>170</v>
      </c>
      <c r="BE149" s="38">
        <f t="shared" ref="BE149:BE161" si="397">SUM(BA149:BD149)</f>
        <v>632</v>
      </c>
      <c r="BF149" s="39"/>
      <c r="BG149" s="40"/>
      <c r="BH149" s="40"/>
      <c r="BI149" s="40"/>
      <c r="BJ149" s="40"/>
      <c r="BK149" s="38">
        <f t="shared" ref="BK149:BK159" si="398">SUM(BG149:BJ149)</f>
        <v>0</v>
      </c>
      <c r="BL149" s="39"/>
      <c r="BM149" s="40"/>
      <c r="BN149" s="40"/>
      <c r="BO149" s="40"/>
      <c r="BP149" s="40"/>
      <c r="BQ149" s="38">
        <f t="shared" ref="BQ149:BQ159" si="399">SUM(BM149:BP149)</f>
        <v>0</v>
      </c>
      <c r="BR149" s="41">
        <f t="shared" ref="BR149:BR159" si="400">SUM((IF(E149&gt;0,1,0)+(IF(F149&gt;0,1,0)+(IF(G149&gt;0,1,0)+(IF(H149&gt;0,1,0))))))</f>
        <v>0</v>
      </c>
      <c r="BS149" s="17">
        <f t="shared" ref="BS149:BS159" si="401">SUM((IF(K149&gt;0,1,0)+(IF(L149&gt;0,1,0)+(IF(M149&gt;0,1,0)+(IF(N149&gt;0,1,0))))))</f>
        <v>4</v>
      </c>
      <c r="BT149" s="17">
        <f t="shared" ref="BT149:BT159" si="402">SUM((IF(Q149&gt;0,1,0)+(IF(R149&gt;0,1,0)+(IF(S149&gt;0,1,0)+(IF(T149&gt;0,1,0))))))</f>
        <v>4</v>
      </c>
      <c r="BU149" s="17">
        <f t="shared" ref="BU149:BU159" si="403">SUM((IF(W149&gt;0,1,0)+(IF(X149&gt;0,1,0)+(IF(Y149&gt;0,1,0)+(IF(Z149&gt;0,1,0))))))</f>
        <v>4</v>
      </c>
      <c r="BV149" s="17">
        <f t="shared" ref="BV149:BV159" si="404">SUM((IF(AC149&gt;0,1,0)+(IF(AD149&gt;0,1,0)+(IF(AE149&gt;0,1,0)+(IF(AF149&gt;0,1,0))))))</f>
        <v>0</v>
      </c>
      <c r="BW149" s="17">
        <f t="shared" ref="BW149:BW159" si="405">SUM((IF(AI149&gt;0,1,0)+(IF(AJ149&gt;0,1,0)+(IF(AK149&gt;0,1,0)+(IF(AL149&gt;0,1,0))))))</f>
        <v>4</v>
      </c>
      <c r="BX149" s="17">
        <f t="shared" ref="BX149:BX159" si="406">SUM((IF(AO149&gt;0,1,0)+(IF(AP149&gt;0,1,0)+(IF(AQ149&gt;0,1,0)+(IF(AR149&gt;0,1,0))))))</f>
        <v>4</v>
      </c>
      <c r="BY149" s="17">
        <f t="shared" ref="BY149:BY159" si="407">SUM((IF(AU149&gt;0,1,0)+(IF(AV149&gt;0,1,0)+(IF(AW149&gt;0,1,0)+(IF(AX149&gt;0,1,0))))))</f>
        <v>4</v>
      </c>
      <c r="BZ149" s="17">
        <f t="shared" ref="BZ149:BZ159" si="408">SUM((IF(BA149&gt;0,1,0)+(IF(BB149&gt;0,1,0)+(IF(BC149&gt;0,1,0)+(IF(BD149&gt;0,1,0))))))</f>
        <v>4</v>
      </c>
      <c r="CA149" s="17">
        <f t="shared" ref="CA149:CA159" si="409">SUM((IF(BG149&gt;0,1,0)+(IF(BH149&gt;0,1,0)+(IF(BI149&gt;0,1,0)+(IF(BJ149&gt;0,1,0))))))</f>
        <v>0</v>
      </c>
      <c r="CB149" s="17">
        <f t="shared" ref="CB149:CB159" si="410">SUM((IF(BM149&gt;0,1,0)+(IF(BN149&gt;0,1,0)+(IF(BO149&gt;0,1,0)+(IF(BP149&gt;0,1,0))))))</f>
        <v>0</v>
      </c>
      <c r="CC149" s="17">
        <f t="shared" ref="CC149:CC159" si="411">SUM(BR149:CB149)</f>
        <v>28</v>
      </c>
      <c r="CD149" s="17">
        <f t="shared" ref="CD149:CD159" si="412">I149+O149+U149+AA149+AG149+AM149+AS149+AY149+BE149+BK149+BQ149</f>
        <v>4718</v>
      </c>
      <c r="CE149" s="17">
        <f t="shared" ref="CE149:CE159" si="413">CD149/CC149</f>
        <v>168.5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v>42</v>
      </c>
      <c r="AC150" s="40">
        <v>181</v>
      </c>
      <c r="AD150" s="40">
        <v>200</v>
      </c>
      <c r="AE150" s="40">
        <v>218</v>
      </c>
      <c r="AF150" s="40">
        <v>148</v>
      </c>
      <c r="AG150" s="38">
        <f>SUM(AC150:AF150)</f>
        <v>747</v>
      </c>
      <c r="AH150" s="39">
        <v>37</v>
      </c>
      <c r="AI150" s="40">
        <v>141</v>
      </c>
      <c r="AJ150" s="40">
        <v>171</v>
      </c>
      <c r="AK150" s="40">
        <v>181</v>
      </c>
      <c r="AL150" s="40">
        <v>212</v>
      </c>
      <c r="AM150" s="38">
        <f>SUM(AI150:AL150)</f>
        <v>705</v>
      </c>
      <c r="AN150" s="39">
        <v>36</v>
      </c>
      <c r="AO150" s="40">
        <v>171</v>
      </c>
      <c r="AP150" s="40">
        <v>155</v>
      </c>
      <c r="AQ150" s="40">
        <v>183</v>
      </c>
      <c r="AR150" s="40">
        <v>141</v>
      </c>
      <c r="AS150" s="38">
        <f>SUM(AO150:AR150)</f>
        <v>650</v>
      </c>
      <c r="AT150" s="39">
        <v>36</v>
      </c>
      <c r="AU150" s="40">
        <v>168</v>
      </c>
      <c r="AV150" s="40">
        <v>166</v>
      </c>
      <c r="AW150" s="40">
        <v>177</v>
      </c>
      <c r="AX150" s="40">
        <v>175</v>
      </c>
      <c r="AY150" s="38">
        <f t="shared" si="396"/>
        <v>686</v>
      </c>
      <c r="AZ150" s="39">
        <v>36</v>
      </c>
      <c r="BA150" s="40">
        <v>201</v>
      </c>
      <c r="BB150" s="40">
        <v>191</v>
      </c>
      <c r="BC150" s="40">
        <v>162</v>
      </c>
      <c r="BD150" s="40">
        <v>201</v>
      </c>
      <c r="BE150" s="38">
        <f t="shared" si="397"/>
        <v>755</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32</v>
      </c>
      <c r="CD150" s="17">
        <f t="shared" si="412"/>
        <v>5461</v>
      </c>
      <c r="CE150" s="17">
        <f t="shared" si="413"/>
        <v>170.65625</v>
      </c>
    </row>
    <row r="151" spans="1:83" ht="15.75" customHeight="1" x14ac:dyDescent="0.25">
      <c r="A151" s="33"/>
      <c r="B151" s="104" t="s">
        <v>136</v>
      </c>
      <c r="C151" s="103" t="s">
        <v>104</v>
      </c>
      <c r="D151" s="36"/>
      <c r="E151" s="67"/>
      <c r="F151" s="67"/>
      <c r="G151" s="67"/>
      <c r="H151" s="67"/>
      <c r="I151" s="38">
        <f>SUM(E151:H151)</f>
        <v>0</v>
      </c>
      <c r="J151" s="39"/>
      <c r="K151" s="105"/>
      <c r="L151" s="105"/>
      <c r="M151" s="105"/>
      <c r="N151" s="105"/>
      <c r="O151" s="38">
        <f>SUM(K151:N151)</f>
        <v>0</v>
      </c>
      <c r="P151" s="39"/>
      <c r="Q151" s="105"/>
      <c r="R151" s="105"/>
      <c r="S151" s="105"/>
      <c r="T151" s="105"/>
      <c r="U151" s="38">
        <f>SUM(Q151:T151)</f>
        <v>0</v>
      </c>
      <c r="V151" s="39"/>
      <c r="W151" s="105"/>
      <c r="X151" s="105"/>
      <c r="Y151" s="105"/>
      <c r="Z151" s="105"/>
      <c r="AA151" s="38">
        <f>SUM(W151:Z151)</f>
        <v>0</v>
      </c>
      <c r="AB151" s="39">
        <v>35</v>
      </c>
      <c r="AC151" s="105">
        <v>151</v>
      </c>
      <c r="AD151" s="105">
        <v>202</v>
      </c>
      <c r="AE151" s="105">
        <v>148</v>
      </c>
      <c r="AF151" s="105">
        <v>178</v>
      </c>
      <c r="AG151" s="38">
        <f>SUM(AC151:AF151)</f>
        <v>679</v>
      </c>
      <c r="AH151" s="39"/>
      <c r="AI151" s="105"/>
      <c r="AJ151" s="105"/>
      <c r="AK151" s="105"/>
      <c r="AL151" s="105"/>
      <c r="AM151" s="38">
        <f>SUM(AI151:AL151)</f>
        <v>0</v>
      </c>
      <c r="AN151" s="39"/>
      <c r="AO151" s="105"/>
      <c r="AP151" s="105"/>
      <c r="AQ151" s="105"/>
      <c r="AR151" s="105"/>
      <c r="AS151" s="38">
        <f>SUM(AO151:AR151)</f>
        <v>0</v>
      </c>
      <c r="AT151" s="39"/>
      <c r="AU151" s="105"/>
      <c r="AV151" s="105"/>
      <c r="AW151" s="105"/>
      <c r="AX151" s="105"/>
      <c r="AY151" s="38">
        <f t="shared" si="396"/>
        <v>0</v>
      </c>
      <c r="AZ151" s="39"/>
      <c r="BA151" s="105"/>
      <c r="BB151" s="105"/>
      <c r="BC151" s="105"/>
      <c r="BD151" s="105"/>
      <c r="BE151" s="38">
        <f t="shared" si="397"/>
        <v>0</v>
      </c>
      <c r="BF151" s="39"/>
      <c r="BG151" s="105"/>
      <c r="BH151" s="105"/>
      <c r="BI151" s="105"/>
      <c r="BJ151" s="105"/>
      <c r="BK151" s="38">
        <f t="shared" si="398"/>
        <v>0</v>
      </c>
      <c r="BL151" s="39"/>
      <c r="BM151" s="105"/>
      <c r="BN151" s="105"/>
      <c r="BO151" s="105"/>
      <c r="BP151" s="105"/>
      <c r="BQ151" s="38">
        <f t="shared" si="399"/>
        <v>0</v>
      </c>
      <c r="BR151" s="41">
        <f t="shared" ref="BR151" si="414">SUM((IF(E151&gt;0,1,0)+(IF(F151&gt;0,1,0)+(IF(G151&gt;0,1,0)+(IF(H151&gt;0,1,0))))))</f>
        <v>0</v>
      </c>
      <c r="BS151" s="17">
        <f t="shared" ref="BS151" si="415">SUM((IF(K151&gt;0,1,0)+(IF(L151&gt;0,1,0)+(IF(M151&gt;0,1,0)+(IF(N151&gt;0,1,0))))))</f>
        <v>0</v>
      </c>
      <c r="BT151" s="17">
        <f t="shared" ref="BT151" si="416">SUM((IF(Q151&gt;0,1,0)+(IF(R151&gt;0,1,0)+(IF(S151&gt;0,1,0)+(IF(T151&gt;0,1,0))))))</f>
        <v>0</v>
      </c>
      <c r="BU151" s="17">
        <f t="shared" ref="BU151" si="417">SUM((IF(W151&gt;0,1,0)+(IF(X151&gt;0,1,0)+(IF(Y151&gt;0,1,0)+(IF(Z151&gt;0,1,0))))))</f>
        <v>0</v>
      </c>
      <c r="BV151" s="17">
        <f t="shared" ref="BV151" si="418">SUM((IF(AC151&gt;0,1,0)+(IF(AD151&gt;0,1,0)+(IF(AE151&gt;0,1,0)+(IF(AF151&gt;0,1,0))))))</f>
        <v>4</v>
      </c>
      <c r="BW151" s="17">
        <f t="shared" ref="BW151" si="419">SUM((IF(AI151&gt;0,1,0)+(IF(AJ151&gt;0,1,0)+(IF(AK151&gt;0,1,0)+(IF(AL151&gt;0,1,0))))))</f>
        <v>0</v>
      </c>
      <c r="BX151" s="17">
        <f t="shared" ref="BX151" si="420">SUM((IF(AO151&gt;0,1,0)+(IF(AP151&gt;0,1,0)+(IF(AQ151&gt;0,1,0)+(IF(AR151&gt;0,1,0))))))</f>
        <v>0</v>
      </c>
      <c r="BY151" s="17">
        <f t="shared" ref="BY151" si="421">SUM((IF(AU151&gt;0,1,0)+(IF(AV151&gt;0,1,0)+(IF(AW151&gt;0,1,0)+(IF(AX151&gt;0,1,0))))))</f>
        <v>0</v>
      </c>
      <c r="BZ151" s="17">
        <f t="shared" ref="BZ151" si="422">SUM((IF(BA151&gt;0,1,0)+(IF(BB151&gt;0,1,0)+(IF(BC151&gt;0,1,0)+(IF(BD151&gt;0,1,0))))))</f>
        <v>0</v>
      </c>
      <c r="CA151" s="17">
        <f t="shared" ref="CA151" si="423">SUM((IF(BG151&gt;0,1,0)+(IF(BH151&gt;0,1,0)+(IF(BI151&gt;0,1,0)+(IF(BJ151&gt;0,1,0))))))</f>
        <v>0</v>
      </c>
      <c r="CB151" s="17">
        <f t="shared" ref="CB151" si="424">SUM((IF(BM151&gt;0,1,0)+(IF(BN151&gt;0,1,0)+(IF(BO151&gt;0,1,0)+(IF(BP151&gt;0,1,0))))))</f>
        <v>0</v>
      </c>
      <c r="CC151" s="17">
        <f t="shared" ref="CC151" si="425">SUM(BR151:CB151)</f>
        <v>4</v>
      </c>
      <c r="CD151" s="17">
        <f t="shared" ref="CD151" si="426">I151+O151+U151+AA151+AG151+AM151+AS151+AY151+BE151+BK151+BQ151</f>
        <v>679</v>
      </c>
      <c r="CE151" s="17">
        <f t="shared" ref="CE151" si="427">CD151/CC151</f>
        <v>169.75</v>
      </c>
    </row>
    <row r="152" spans="1:83" ht="15.75" customHeight="1" x14ac:dyDescent="0.25">
      <c r="A152" s="33"/>
      <c r="B152" s="42" t="s">
        <v>105</v>
      </c>
      <c r="C152" s="43" t="s">
        <v>106</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106" t="s">
        <v>128</v>
      </c>
      <c r="C153" s="107" t="s">
        <v>37</v>
      </c>
      <c r="D153" s="39"/>
      <c r="E153" s="40"/>
      <c r="F153" s="40"/>
      <c r="G153" s="40"/>
      <c r="H153" s="40"/>
      <c r="I153" s="38">
        <f>SUM(E153:H153)</f>
        <v>0</v>
      </c>
      <c r="J153" s="39"/>
      <c r="K153" s="40"/>
      <c r="L153" s="40"/>
      <c r="M153" s="40"/>
      <c r="N153" s="40"/>
      <c r="O153" s="38">
        <f>SUM(K153:N153)</f>
        <v>0</v>
      </c>
      <c r="P153" s="39"/>
      <c r="Q153" s="40"/>
      <c r="R153" s="40"/>
      <c r="S153" s="40"/>
      <c r="T153" s="40"/>
      <c r="U153" s="38">
        <f>SUM(Q153:T153)</f>
        <v>0</v>
      </c>
      <c r="V153" s="39"/>
      <c r="W153" s="40"/>
      <c r="X153" s="40"/>
      <c r="Y153" s="40"/>
      <c r="Z153" s="40"/>
      <c r="AA153" s="38">
        <f>SUM(W153:Z153)</f>
        <v>0</v>
      </c>
      <c r="AB153" s="39"/>
      <c r="AC153" s="40"/>
      <c r="AD153" s="40"/>
      <c r="AE153" s="40"/>
      <c r="AF153" s="40"/>
      <c r="AG153" s="38">
        <f>SUM(AC153:AF153)</f>
        <v>0</v>
      </c>
      <c r="AH153" s="39"/>
      <c r="AI153" s="40"/>
      <c r="AJ153" s="40"/>
      <c r="AK153" s="40"/>
      <c r="AL153" s="40"/>
      <c r="AM153" s="38">
        <f>SUM(AI153:AL153)</f>
        <v>0</v>
      </c>
      <c r="AN153" s="39"/>
      <c r="AO153" s="40"/>
      <c r="AP153" s="40"/>
      <c r="AQ153" s="40"/>
      <c r="AR153" s="40"/>
      <c r="AS153" s="38">
        <f>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129</v>
      </c>
      <c r="C154" s="43" t="s">
        <v>130</v>
      </c>
      <c r="D154" s="39"/>
      <c r="E154" s="40"/>
      <c r="F154" s="40"/>
      <c r="G154" s="40"/>
      <c r="H154" s="40"/>
      <c r="I154" s="38">
        <f t="shared" ref="I154:I159" si="428">SUM(E154:H154)</f>
        <v>0</v>
      </c>
      <c r="J154" s="39"/>
      <c r="K154" s="40"/>
      <c r="L154" s="40"/>
      <c r="M154" s="40"/>
      <c r="N154" s="40"/>
      <c r="O154" s="38">
        <f t="shared" ref="O154:O159" si="429">SUM(K154:N154)</f>
        <v>0</v>
      </c>
      <c r="P154" s="39"/>
      <c r="Q154" s="40"/>
      <c r="R154" s="40"/>
      <c r="S154" s="40"/>
      <c r="T154" s="40"/>
      <c r="U154" s="38">
        <f t="shared" ref="U154:U159" si="430">SUM(Q154:T154)</f>
        <v>0</v>
      </c>
      <c r="V154" s="39">
        <v>50</v>
      </c>
      <c r="W154" s="40">
        <v>134</v>
      </c>
      <c r="X154" s="40">
        <v>146</v>
      </c>
      <c r="Y154" s="40">
        <v>155</v>
      </c>
      <c r="Z154" s="40">
        <v>186</v>
      </c>
      <c r="AA154" s="38">
        <f t="shared" ref="AA154:AA159" si="431">SUM(W154:Z154)</f>
        <v>621</v>
      </c>
      <c r="AB154" s="39"/>
      <c r="AC154" s="40"/>
      <c r="AD154" s="40"/>
      <c r="AE154" s="40"/>
      <c r="AF154" s="40"/>
      <c r="AG154" s="38">
        <f t="shared" ref="AG154:AG159" si="432">SUM(AC154:AF154)</f>
        <v>0</v>
      </c>
      <c r="AH154" s="39"/>
      <c r="AI154" s="40"/>
      <c r="AJ154" s="40"/>
      <c r="AK154" s="40"/>
      <c r="AL154" s="40"/>
      <c r="AM154" s="38">
        <f t="shared" ref="AM154:AM159" si="433">SUM(AI154:AL154)</f>
        <v>0</v>
      </c>
      <c r="AN154" s="39"/>
      <c r="AO154" s="40"/>
      <c r="AP154" s="40"/>
      <c r="AQ154" s="40"/>
      <c r="AR154" s="40"/>
      <c r="AS154" s="38">
        <f t="shared" ref="AS154:AS159" si="434">SUM(AO154:AR154)</f>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4</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621</v>
      </c>
      <c r="CE154" s="19">
        <f t="shared" si="413"/>
        <v>155.25</v>
      </c>
    </row>
    <row r="155" spans="1:83" ht="15.75" x14ac:dyDescent="0.25">
      <c r="A155" s="33"/>
      <c r="B155" s="42" t="s">
        <v>132</v>
      </c>
      <c r="C155" s="43" t="s">
        <v>133</v>
      </c>
      <c r="D155" s="39">
        <v>28</v>
      </c>
      <c r="E155" s="40">
        <v>182</v>
      </c>
      <c r="F155" s="40">
        <v>168</v>
      </c>
      <c r="G155" s="40">
        <v>183</v>
      </c>
      <c r="H155" s="40">
        <v>182</v>
      </c>
      <c r="I155" s="38">
        <f t="shared" si="428"/>
        <v>715</v>
      </c>
      <c r="J155" s="39"/>
      <c r="K155" s="40"/>
      <c r="L155" s="40"/>
      <c r="M155" s="40"/>
      <c r="N155" s="40"/>
      <c r="O155" s="38">
        <f t="shared" si="429"/>
        <v>0</v>
      </c>
      <c r="P155" s="39"/>
      <c r="Q155" s="40"/>
      <c r="R155" s="40"/>
      <c r="S155" s="40"/>
      <c r="T155" s="40"/>
      <c r="U155" s="38">
        <f t="shared" si="430"/>
        <v>0</v>
      </c>
      <c r="V155" s="39"/>
      <c r="W155" s="40"/>
      <c r="X155" s="40"/>
      <c r="Y155" s="40"/>
      <c r="Z155" s="40"/>
      <c r="AA155" s="38">
        <f t="shared" si="431"/>
        <v>0</v>
      </c>
      <c r="AB155" s="39"/>
      <c r="AC155" s="40"/>
      <c r="AD155" s="40"/>
      <c r="AE155" s="40"/>
      <c r="AF155" s="40"/>
      <c r="AG155" s="38">
        <f t="shared" si="432"/>
        <v>0</v>
      </c>
      <c r="AH155" s="39"/>
      <c r="AI155" s="40"/>
      <c r="AJ155" s="40"/>
      <c r="AK155" s="40"/>
      <c r="AL155" s="40"/>
      <c r="AM155" s="38">
        <f t="shared" si="433"/>
        <v>0</v>
      </c>
      <c r="AN155" s="39"/>
      <c r="AO155" s="40"/>
      <c r="AP155" s="40"/>
      <c r="AQ155" s="40"/>
      <c r="AR155" s="40"/>
      <c r="AS155" s="38">
        <f t="shared" si="434"/>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4</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4</v>
      </c>
      <c r="CD155" s="17">
        <f t="shared" si="412"/>
        <v>715</v>
      </c>
      <c r="CE155" s="19">
        <f t="shared" si="413"/>
        <v>178.75</v>
      </c>
    </row>
    <row r="156" spans="1:83" ht="15.75" hidden="1" x14ac:dyDescent="0.25">
      <c r="A156" s="33"/>
      <c r="B156" s="42">
        <v>7</v>
      </c>
      <c r="C156" s="43"/>
      <c r="D156" s="39"/>
      <c r="E156" s="40"/>
      <c r="F156" s="40"/>
      <c r="G156" s="40"/>
      <c r="H156" s="40"/>
      <c r="I156" s="38">
        <f t="shared" si="428"/>
        <v>0</v>
      </c>
      <c r="J156" s="39"/>
      <c r="K156" s="40"/>
      <c r="L156" s="40"/>
      <c r="M156" s="40"/>
      <c r="N156" s="40"/>
      <c r="O156" s="38">
        <f t="shared" si="429"/>
        <v>0</v>
      </c>
      <c r="P156" s="39"/>
      <c r="Q156" s="40"/>
      <c r="R156" s="40"/>
      <c r="S156" s="40"/>
      <c r="T156" s="40"/>
      <c r="U156" s="38">
        <f t="shared" si="430"/>
        <v>0</v>
      </c>
      <c r="V156" s="39"/>
      <c r="W156" s="40"/>
      <c r="X156" s="40"/>
      <c r="Y156" s="40"/>
      <c r="Z156" s="40"/>
      <c r="AA156" s="38">
        <f t="shared" si="431"/>
        <v>0</v>
      </c>
      <c r="AB156" s="39"/>
      <c r="AC156" s="40"/>
      <c r="AD156" s="40"/>
      <c r="AE156" s="40"/>
      <c r="AF156" s="40"/>
      <c r="AG156" s="38">
        <f t="shared" si="432"/>
        <v>0</v>
      </c>
      <c r="AH156" s="39"/>
      <c r="AI156" s="40"/>
      <c r="AJ156" s="40"/>
      <c r="AK156" s="40"/>
      <c r="AL156" s="40"/>
      <c r="AM156" s="38">
        <f t="shared" si="433"/>
        <v>0</v>
      </c>
      <c r="AN156" s="39"/>
      <c r="AO156" s="40"/>
      <c r="AP156" s="40"/>
      <c r="AQ156" s="40"/>
      <c r="AR156" s="40"/>
      <c r="AS156" s="38">
        <f t="shared" si="434"/>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8</v>
      </c>
      <c r="C157" s="43"/>
      <c r="D157" s="39"/>
      <c r="E157" s="40"/>
      <c r="F157" s="40"/>
      <c r="G157" s="40"/>
      <c r="H157" s="40"/>
      <c r="I157" s="38">
        <f t="shared" si="428"/>
        <v>0</v>
      </c>
      <c r="J157" s="39"/>
      <c r="K157" s="40"/>
      <c r="L157" s="40"/>
      <c r="M157" s="40"/>
      <c r="N157" s="40"/>
      <c r="O157" s="38">
        <f t="shared" si="429"/>
        <v>0</v>
      </c>
      <c r="P157" s="39"/>
      <c r="Q157" s="40"/>
      <c r="R157" s="40"/>
      <c r="S157" s="40"/>
      <c r="T157" s="40"/>
      <c r="U157" s="38">
        <f t="shared" si="430"/>
        <v>0</v>
      </c>
      <c r="V157" s="39"/>
      <c r="W157" s="40"/>
      <c r="X157" s="40"/>
      <c r="Y157" s="40"/>
      <c r="Z157" s="40"/>
      <c r="AA157" s="38">
        <f t="shared" si="431"/>
        <v>0</v>
      </c>
      <c r="AB157" s="39"/>
      <c r="AC157" s="40"/>
      <c r="AD157" s="40"/>
      <c r="AE157" s="40"/>
      <c r="AF157" s="40"/>
      <c r="AG157" s="38">
        <f t="shared" si="432"/>
        <v>0</v>
      </c>
      <c r="AH157" s="39"/>
      <c r="AI157" s="40"/>
      <c r="AJ157" s="40"/>
      <c r="AK157" s="40"/>
      <c r="AL157" s="40"/>
      <c r="AM157" s="38">
        <f t="shared" si="433"/>
        <v>0</v>
      </c>
      <c r="AN157" s="39"/>
      <c r="AO157" s="40"/>
      <c r="AP157" s="40"/>
      <c r="AQ157" s="40"/>
      <c r="AR157" s="40"/>
      <c r="AS157" s="38">
        <f t="shared" si="434"/>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9</v>
      </c>
      <c r="C158" s="43"/>
      <c r="D158" s="39"/>
      <c r="E158" s="40"/>
      <c r="F158" s="40"/>
      <c r="G158" s="40"/>
      <c r="H158" s="40"/>
      <c r="I158" s="38">
        <f t="shared" si="428"/>
        <v>0</v>
      </c>
      <c r="J158" s="39"/>
      <c r="K158" s="40"/>
      <c r="L158" s="40"/>
      <c r="M158" s="40"/>
      <c r="N158" s="40"/>
      <c r="O158" s="38">
        <f t="shared" si="429"/>
        <v>0</v>
      </c>
      <c r="P158" s="39"/>
      <c r="Q158" s="40"/>
      <c r="R158" s="40"/>
      <c r="S158" s="40"/>
      <c r="T158" s="40"/>
      <c r="U158" s="38">
        <f t="shared" si="430"/>
        <v>0</v>
      </c>
      <c r="V158" s="39"/>
      <c r="W158" s="40"/>
      <c r="X158" s="40"/>
      <c r="Y158" s="40"/>
      <c r="Z158" s="40"/>
      <c r="AA158" s="38">
        <f t="shared" si="431"/>
        <v>0</v>
      </c>
      <c r="AB158" s="39"/>
      <c r="AC158" s="40"/>
      <c r="AD158" s="40"/>
      <c r="AE158" s="40"/>
      <c r="AF158" s="40"/>
      <c r="AG158" s="38">
        <f t="shared" si="432"/>
        <v>0</v>
      </c>
      <c r="AH158" s="39"/>
      <c r="AI158" s="40"/>
      <c r="AJ158" s="40"/>
      <c r="AK158" s="40"/>
      <c r="AL158" s="40"/>
      <c r="AM158" s="38">
        <f t="shared" si="433"/>
        <v>0</v>
      </c>
      <c r="AN158" s="39"/>
      <c r="AO158" s="40"/>
      <c r="AP158" s="40"/>
      <c r="AQ158" s="40"/>
      <c r="AR158" s="40"/>
      <c r="AS158" s="38">
        <f t="shared" si="434"/>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10</v>
      </c>
      <c r="C159" s="43"/>
      <c r="D159" s="39"/>
      <c r="E159" s="40"/>
      <c r="F159" s="40"/>
      <c r="G159" s="40"/>
      <c r="H159" s="40"/>
      <c r="I159" s="38">
        <f t="shared" si="428"/>
        <v>0</v>
      </c>
      <c r="J159" s="39"/>
      <c r="K159" s="40"/>
      <c r="L159" s="40"/>
      <c r="M159" s="40"/>
      <c r="N159" s="40"/>
      <c r="O159" s="38">
        <f t="shared" si="429"/>
        <v>0</v>
      </c>
      <c r="P159" s="39"/>
      <c r="Q159" s="40"/>
      <c r="R159" s="40"/>
      <c r="S159" s="40"/>
      <c r="T159" s="40"/>
      <c r="U159" s="38">
        <f t="shared" si="430"/>
        <v>0</v>
      </c>
      <c r="V159" s="39"/>
      <c r="W159" s="40"/>
      <c r="X159" s="40"/>
      <c r="Y159" s="40"/>
      <c r="Z159" s="40"/>
      <c r="AA159" s="38">
        <f t="shared" si="431"/>
        <v>0</v>
      </c>
      <c r="AB159" s="39"/>
      <c r="AC159" s="40"/>
      <c r="AD159" s="40"/>
      <c r="AE159" s="40"/>
      <c r="AF159" s="40"/>
      <c r="AG159" s="38">
        <f t="shared" si="432"/>
        <v>0</v>
      </c>
      <c r="AH159" s="39"/>
      <c r="AI159" s="40"/>
      <c r="AJ159" s="40"/>
      <c r="AK159" s="40"/>
      <c r="AL159" s="40"/>
      <c r="AM159" s="38">
        <f t="shared" si="433"/>
        <v>0</v>
      </c>
      <c r="AN159" s="39"/>
      <c r="AO159" s="40"/>
      <c r="AP159" s="40"/>
      <c r="AQ159" s="40"/>
      <c r="AR159" s="40"/>
      <c r="AS159" s="38">
        <f t="shared" si="434"/>
        <v>0</v>
      </c>
      <c r="AT159" s="39"/>
      <c r="AU159" s="40"/>
      <c r="AV159" s="40"/>
      <c r="AW159" s="40"/>
      <c r="AX159" s="40"/>
      <c r="AY159" s="38">
        <f t="shared" si="396"/>
        <v>0</v>
      </c>
      <c r="AZ159" s="39"/>
      <c r="BA159" s="40"/>
      <c r="BB159" s="40"/>
      <c r="BC159" s="40"/>
      <c r="BD159" s="40"/>
      <c r="BE159" s="38">
        <f t="shared" si="397"/>
        <v>0</v>
      </c>
      <c r="BF159" s="39"/>
      <c r="BG159" s="40"/>
      <c r="BH159" s="40"/>
      <c r="BI159" s="40"/>
      <c r="BJ159" s="40"/>
      <c r="BK159" s="38">
        <f t="shared" si="398"/>
        <v>0</v>
      </c>
      <c r="BL159" s="39"/>
      <c r="BM159" s="40"/>
      <c r="BN159" s="40"/>
      <c r="BO159" s="40"/>
      <c r="BP159" s="40"/>
      <c r="BQ159" s="38">
        <f t="shared" si="399"/>
        <v>0</v>
      </c>
      <c r="BR159" s="41">
        <f t="shared" si="400"/>
        <v>0</v>
      </c>
      <c r="BS159" s="17">
        <f t="shared" si="401"/>
        <v>0</v>
      </c>
      <c r="BT159" s="17">
        <f t="shared" si="402"/>
        <v>0</v>
      </c>
      <c r="BU159" s="17">
        <f t="shared" si="403"/>
        <v>0</v>
      </c>
      <c r="BV159" s="17">
        <f t="shared" si="404"/>
        <v>0</v>
      </c>
      <c r="BW159" s="17">
        <f t="shared" si="405"/>
        <v>0</v>
      </c>
      <c r="BX159" s="17">
        <f t="shared" si="406"/>
        <v>0</v>
      </c>
      <c r="BY159" s="17">
        <f t="shared" si="407"/>
        <v>0</v>
      </c>
      <c r="BZ159" s="17">
        <f t="shared" si="408"/>
        <v>0</v>
      </c>
      <c r="CA159" s="17">
        <f t="shared" si="409"/>
        <v>0</v>
      </c>
      <c r="CB159" s="17">
        <f t="shared" si="410"/>
        <v>0</v>
      </c>
      <c r="CC159" s="17">
        <f t="shared" si="411"/>
        <v>0</v>
      </c>
      <c r="CD159" s="17">
        <f t="shared" si="412"/>
        <v>0</v>
      </c>
      <c r="CE159" s="19" t="e">
        <f t="shared" si="413"/>
        <v>#DIV/0!</v>
      </c>
    </row>
    <row r="160" spans="1:83" ht="15.75" hidden="1" x14ac:dyDescent="0.25">
      <c r="A160" s="33"/>
      <c r="B160" s="42">
        <v>11</v>
      </c>
      <c r="C160" s="43"/>
      <c r="D160" s="39"/>
      <c r="E160" s="40"/>
      <c r="F160" s="40"/>
      <c r="G160" s="40"/>
      <c r="H160" s="40"/>
      <c r="I160" s="69"/>
      <c r="J160" s="39"/>
      <c r="K160" s="40"/>
      <c r="L160" s="40"/>
      <c r="M160" s="40"/>
      <c r="N160" s="40"/>
      <c r="O160" s="69"/>
      <c r="P160" s="39"/>
      <c r="Q160" s="40"/>
      <c r="R160" s="40"/>
      <c r="S160" s="40"/>
      <c r="T160" s="40"/>
      <c r="U160" s="69"/>
      <c r="V160" s="39"/>
      <c r="W160" s="40"/>
      <c r="X160" s="40"/>
      <c r="Y160" s="40"/>
      <c r="Z160" s="40"/>
      <c r="AA160" s="69"/>
      <c r="AB160" s="39"/>
      <c r="AC160" s="40"/>
      <c r="AD160" s="40"/>
      <c r="AE160" s="40"/>
      <c r="AF160" s="40"/>
      <c r="AG160" s="69"/>
      <c r="AH160" s="39"/>
      <c r="AI160" s="40"/>
      <c r="AJ160" s="40"/>
      <c r="AK160" s="40"/>
      <c r="AL160" s="40"/>
      <c r="AM160" s="69"/>
      <c r="AN160" s="39"/>
      <c r="AO160" s="40"/>
      <c r="AP160" s="40"/>
      <c r="AQ160" s="40"/>
      <c r="AR160" s="40"/>
      <c r="AS160" s="69"/>
      <c r="AT160" s="39"/>
      <c r="AU160" s="40"/>
      <c r="AV160" s="40"/>
      <c r="AW160" s="40"/>
      <c r="AX160" s="40"/>
      <c r="AY160" s="69"/>
      <c r="AZ160" s="39"/>
      <c r="BA160" s="40"/>
      <c r="BB160" s="40"/>
      <c r="BC160" s="40"/>
      <c r="BD160" s="40"/>
      <c r="BE160" s="38">
        <f t="shared" si="397"/>
        <v>0</v>
      </c>
      <c r="BF160" s="39"/>
      <c r="BG160" s="40"/>
      <c r="BH160" s="40"/>
      <c r="BI160" s="40"/>
      <c r="BJ160" s="40"/>
      <c r="BK160" s="69"/>
      <c r="BL160" s="39"/>
      <c r="BM160" s="40"/>
      <c r="BN160" s="40"/>
      <c r="BO160" s="40"/>
      <c r="BP160" s="40"/>
      <c r="BQ160" s="69"/>
      <c r="BR160" s="52"/>
      <c r="BS160" s="19"/>
      <c r="BT160" s="19"/>
      <c r="BU160" s="19"/>
      <c r="BV160" s="19"/>
      <c r="BW160" s="19"/>
      <c r="BX160" s="19"/>
      <c r="BY160" s="19"/>
      <c r="BZ160" s="19"/>
      <c r="CA160" s="19"/>
      <c r="CB160" s="19"/>
      <c r="CC160" s="19"/>
      <c r="CD160" s="19"/>
      <c r="CE160" s="19"/>
    </row>
    <row r="161" spans="1:83" ht="15.75" x14ac:dyDescent="0.25">
      <c r="A161" s="61"/>
      <c r="B161" s="62" t="s">
        <v>31</v>
      </c>
      <c r="C161" s="63"/>
      <c r="D161" s="64"/>
      <c r="E161" s="65"/>
      <c r="F161" s="65"/>
      <c r="G161" s="65"/>
      <c r="H161" s="65"/>
      <c r="I161" s="66">
        <f>SUM(E161:H161)</f>
        <v>0</v>
      </c>
      <c r="J161" s="64"/>
      <c r="K161" s="65"/>
      <c r="L161" s="65"/>
      <c r="M161" s="65"/>
      <c r="N161" s="65"/>
      <c r="O161" s="66">
        <f>SUM(K161:N161)</f>
        <v>0</v>
      </c>
      <c r="P161" s="64"/>
      <c r="Q161" s="65"/>
      <c r="R161" s="65"/>
      <c r="S161" s="65"/>
      <c r="T161" s="65"/>
      <c r="U161" s="66">
        <f>SUM(Q161:T161)</f>
        <v>0</v>
      </c>
      <c r="V161" s="64"/>
      <c r="W161" s="65"/>
      <c r="X161" s="65"/>
      <c r="Y161" s="65"/>
      <c r="Z161" s="65"/>
      <c r="AA161" s="66">
        <f>SUM(W161:Z161)</f>
        <v>0</v>
      </c>
      <c r="AB161" s="64"/>
      <c r="AC161" s="65"/>
      <c r="AD161" s="65"/>
      <c r="AE161" s="65"/>
      <c r="AF161" s="65"/>
      <c r="AG161" s="66">
        <f>SUM(AC161:AF161)</f>
        <v>0</v>
      </c>
      <c r="AH161" s="64"/>
      <c r="AI161" s="65"/>
      <c r="AJ161" s="65"/>
      <c r="AK161" s="65"/>
      <c r="AL161" s="65"/>
      <c r="AM161" s="66">
        <f>SUM(AI161:AL161)</f>
        <v>0</v>
      </c>
      <c r="AN161" s="64"/>
      <c r="AO161" s="65"/>
      <c r="AP161" s="65"/>
      <c r="AQ161" s="65"/>
      <c r="AR161" s="65"/>
      <c r="AS161" s="66">
        <f>SUM(AO161:AR161)</f>
        <v>0</v>
      </c>
      <c r="AT161" s="64"/>
      <c r="AU161" s="65"/>
      <c r="AV161" s="65"/>
      <c r="AW161" s="65"/>
      <c r="AX161" s="65"/>
      <c r="AY161" s="66">
        <f>SUM(AU161:AX161)</f>
        <v>0</v>
      </c>
      <c r="AZ161" s="64"/>
      <c r="BA161" s="65"/>
      <c r="BB161" s="65"/>
      <c r="BC161" s="65"/>
      <c r="BD161" s="65"/>
      <c r="BE161" s="66">
        <f t="shared" si="397"/>
        <v>0</v>
      </c>
      <c r="BF161" s="64"/>
      <c r="BG161" s="65"/>
      <c r="BH161" s="65"/>
      <c r="BI161" s="65"/>
      <c r="BJ161" s="65"/>
      <c r="BK161" s="66">
        <f>SUM(BG161:BJ161)</f>
        <v>0</v>
      </c>
      <c r="BL161" s="64"/>
      <c r="BM161" s="65"/>
      <c r="BN161" s="65"/>
      <c r="BO161" s="65"/>
      <c r="BP161" s="65"/>
      <c r="BQ161" s="66">
        <f>SUM(BM161:BP161)</f>
        <v>0</v>
      </c>
      <c r="BR161" s="52"/>
      <c r="BS161" s="19"/>
      <c r="BT161" s="19"/>
      <c r="BU161" s="19"/>
      <c r="BV161" s="19"/>
      <c r="BW161" s="19"/>
      <c r="BX161" s="19"/>
      <c r="BY161" s="19"/>
      <c r="BZ161" s="19"/>
      <c r="CA161" s="19"/>
      <c r="CB161" s="19"/>
      <c r="CC161" s="19"/>
      <c r="CD161" s="19"/>
      <c r="CE161" s="19"/>
    </row>
    <row r="162" spans="1:83" ht="15.75" x14ac:dyDescent="0.25">
      <c r="A162" s="33"/>
      <c r="B162" s="34" t="s">
        <v>32</v>
      </c>
      <c r="C162" s="43"/>
      <c r="D162" s="39"/>
      <c r="E162" s="37">
        <f>SUM(E149:E161)</f>
        <v>376</v>
      </c>
      <c r="F162" s="37">
        <f>SUM(F149:F161)</f>
        <v>312</v>
      </c>
      <c r="G162" s="37">
        <f>SUM(G149:G161)</f>
        <v>344</v>
      </c>
      <c r="H162" s="37">
        <f>SUM(H149:H161)</f>
        <v>337</v>
      </c>
      <c r="I162" s="38">
        <f>SUM(I149:I161)</f>
        <v>1369</v>
      </c>
      <c r="J162" s="39"/>
      <c r="K162" s="37">
        <f>SUM(K149:K161)</f>
        <v>300</v>
      </c>
      <c r="L162" s="37">
        <f>SUM(L149:L161)</f>
        <v>299</v>
      </c>
      <c r="M162" s="37">
        <f>SUM(M149:M161)</f>
        <v>370</v>
      </c>
      <c r="N162" s="37">
        <f>SUM(N149:N161)</f>
        <v>355</v>
      </c>
      <c r="O162" s="38">
        <f>SUM(O149:O161)</f>
        <v>1324</v>
      </c>
      <c r="P162" s="39"/>
      <c r="Q162" s="37">
        <f>SUM(Q149:Q161)</f>
        <v>346</v>
      </c>
      <c r="R162" s="37">
        <f>SUM(R149:R161)</f>
        <v>319</v>
      </c>
      <c r="S162" s="37">
        <f>SUM(S149:S161)</f>
        <v>342</v>
      </c>
      <c r="T162" s="37">
        <f>SUM(T149:T161)</f>
        <v>373</v>
      </c>
      <c r="U162" s="38">
        <f>SUM(U149:U161)</f>
        <v>1380</v>
      </c>
      <c r="V162" s="39"/>
      <c r="W162" s="37">
        <f>SUM(W149:W161)</f>
        <v>286</v>
      </c>
      <c r="X162" s="37">
        <f>SUM(X149:X161)</f>
        <v>302</v>
      </c>
      <c r="Y162" s="37">
        <f>SUM(Y149:Y161)</f>
        <v>324</v>
      </c>
      <c r="Z162" s="37">
        <f>SUM(Z149:Z161)</f>
        <v>360</v>
      </c>
      <c r="AA162" s="38">
        <f>SUM(AA149:AA161)</f>
        <v>1272</v>
      </c>
      <c r="AB162" s="39"/>
      <c r="AC162" s="37">
        <f>SUM(AC149:AC161)</f>
        <v>332</v>
      </c>
      <c r="AD162" s="37">
        <f>SUM(AD149:AD161)</f>
        <v>402</v>
      </c>
      <c r="AE162" s="37">
        <f>SUM(AE149:AE161)</f>
        <v>366</v>
      </c>
      <c r="AF162" s="37">
        <f>SUM(AF149:AF161)</f>
        <v>326</v>
      </c>
      <c r="AG162" s="38">
        <f>SUM(AG149:AG161)</f>
        <v>1426</v>
      </c>
      <c r="AH162" s="39"/>
      <c r="AI162" s="37">
        <f>SUM(AI149:AI161)</f>
        <v>296</v>
      </c>
      <c r="AJ162" s="37">
        <f>SUM(AJ149:AJ161)</f>
        <v>341</v>
      </c>
      <c r="AK162" s="37">
        <f>SUM(AK149:AK161)</f>
        <v>327</v>
      </c>
      <c r="AL162" s="37">
        <f>SUM(AL149:AL161)</f>
        <v>397</v>
      </c>
      <c r="AM162" s="38">
        <f>SUM(AM149:AM161)</f>
        <v>1361</v>
      </c>
      <c r="AN162" s="39"/>
      <c r="AO162" s="37">
        <f>SUM(AO149:AO161)</f>
        <v>343</v>
      </c>
      <c r="AP162" s="37">
        <f>SUM(AP149:AP161)</f>
        <v>348</v>
      </c>
      <c r="AQ162" s="37">
        <f>SUM(AQ149:AQ161)</f>
        <v>375</v>
      </c>
      <c r="AR162" s="37">
        <f>SUM(AR149:AR161)</f>
        <v>283</v>
      </c>
      <c r="AS162" s="38">
        <f>SUM(AS149:AS161)</f>
        <v>1349</v>
      </c>
      <c r="AT162" s="39"/>
      <c r="AU162" s="37">
        <f>SUM(AU149:AU161)</f>
        <v>304</v>
      </c>
      <c r="AV162" s="37">
        <f>SUM(AV149:AV161)</f>
        <v>332</v>
      </c>
      <c r="AW162" s="37">
        <f>SUM(AW149:AW161)</f>
        <v>355</v>
      </c>
      <c r="AX162" s="37">
        <f>SUM(AX149:AX161)</f>
        <v>335</v>
      </c>
      <c r="AY162" s="38">
        <f>SUM(AY149:AY161)</f>
        <v>1326</v>
      </c>
      <c r="AZ162" s="39"/>
      <c r="BA162" s="37">
        <f>SUM(BA149:BA161)</f>
        <v>362</v>
      </c>
      <c r="BB162" s="37">
        <f>SUM(BB149:BB161)</f>
        <v>347</v>
      </c>
      <c r="BC162" s="37">
        <f>SUM(BC149:BC161)</f>
        <v>307</v>
      </c>
      <c r="BD162" s="37">
        <f>SUM(BD149:BD161)</f>
        <v>371</v>
      </c>
      <c r="BE162" s="38">
        <f>SUM(BE149:BE161)</f>
        <v>1387</v>
      </c>
      <c r="BF162" s="39"/>
      <c r="BG162" s="37">
        <f>SUM(BG149:BG161)</f>
        <v>0</v>
      </c>
      <c r="BH162" s="37">
        <f>SUM(BH149:BH161)</f>
        <v>0</v>
      </c>
      <c r="BI162" s="37">
        <f>SUM(BI149:BI161)</f>
        <v>0</v>
      </c>
      <c r="BJ162" s="37">
        <f>SUM(BJ149:BJ161)</f>
        <v>0</v>
      </c>
      <c r="BK162" s="38">
        <f>SUM(BK149:BK161)</f>
        <v>0</v>
      </c>
      <c r="BL162" s="39"/>
      <c r="BM162" s="37">
        <f>SUM(BM149:BM161)</f>
        <v>0</v>
      </c>
      <c r="BN162" s="37">
        <f>SUM(BN149:BN161)</f>
        <v>0</v>
      </c>
      <c r="BO162" s="37">
        <f>SUM(BO149:BO161)</f>
        <v>0</v>
      </c>
      <c r="BP162" s="37">
        <f>SUM(BP149:BP161)</f>
        <v>0</v>
      </c>
      <c r="BQ162" s="38">
        <f>SUM(BQ149:BQ161)</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12194</v>
      </c>
      <c r="CE162" s="17">
        <f>CD162/CC162</f>
        <v>338.72222222222223</v>
      </c>
    </row>
    <row r="163" spans="1:83" ht="15.75" customHeight="1" x14ac:dyDescent="0.25">
      <c r="A163" s="33"/>
      <c r="B163" s="34" t="s">
        <v>33</v>
      </c>
      <c r="C163" s="43"/>
      <c r="D163" s="36">
        <f>SUM(D149:D159)</f>
        <v>63</v>
      </c>
      <c r="E163" s="37">
        <f>E162+$D$163-E161</f>
        <v>439</v>
      </c>
      <c r="F163" s="37">
        <f>F162+$D$163-F161</f>
        <v>375</v>
      </c>
      <c r="G163" s="37">
        <f>G162+$D$163-G161</f>
        <v>407</v>
      </c>
      <c r="H163" s="37">
        <f>H162+$D$163-H161</f>
        <v>400</v>
      </c>
      <c r="I163" s="38">
        <f>E163+F163+G163+H163</f>
        <v>1621</v>
      </c>
      <c r="J163" s="36">
        <f>SUM(J149:J159)</f>
        <v>72</v>
      </c>
      <c r="K163" s="37">
        <f>K162+$J$163-K161</f>
        <v>372</v>
      </c>
      <c r="L163" s="37">
        <f>L162+$J$163-L161</f>
        <v>371</v>
      </c>
      <c r="M163" s="37">
        <f>M162+$J$163-M161</f>
        <v>442</v>
      </c>
      <c r="N163" s="37">
        <f>N162+$J$163-N161</f>
        <v>427</v>
      </c>
      <c r="O163" s="38">
        <f>K163+L163+M163+N163</f>
        <v>1612</v>
      </c>
      <c r="P163" s="36">
        <f>SUM(P149:P159)</f>
        <v>73</v>
      </c>
      <c r="Q163" s="37">
        <f>Q162+$P$163-Q161</f>
        <v>419</v>
      </c>
      <c r="R163" s="37">
        <f>R162+$P$163-R161</f>
        <v>392</v>
      </c>
      <c r="S163" s="37">
        <f>S162+$P$163-S161</f>
        <v>415</v>
      </c>
      <c r="T163" s="37">
        <f>T162+$P$163-T161</f>
        <v>446</v>
      </c>
      <c r="U163" s="38">
        <f>Q163+R163+S163+T163</f>
        <v>1672</v>
      </c>
      <c r="V163" s="36">
        <f>SUM(V149:V159)</f>
        <v>82</v>
      </c>
      <c r="W163" s="37">
        <f>W162+$V$163-W161</f>
        <v>368</v>
      </c>
      <c r="X163" s="37">
        <f>X162+$V$163-X161</f>
        <v>384</v>
      </c>
      <c r="Y163" s="37">
        <f>Y162+$V$163-Y161</f>
        <v>406</v>
      </c>
      <c r="Z163" s="37">
        <f>Z162+$V$163-Z161</f>
        <v>442</v>
      </c>
      <c r="AA163" s="38">
        <f>W163+X163+Y163+Z163</f>
        <v>1600</v>
      </c>
      <c r="AB163" s="36">
        <f>SUM(AB149:AB159)</f>
        <v>77</v>
      </c>
      <c r="AC163" s="37">
        <f>AC162+$AB$163-AC161</f>
        <v>409</v>
      </c>
      <c r="AD163" s="37">
        <f>AD162+$AB$163-AD161</f>
        <v>479</v>
      </c>
      <c r="AE163" s="37">
        <f>AE162+$AB$163-AE161</f>
        <v>443</v>
      </c>
      <c r="AF163" s="37">
        <f>AF162+$AB$163-AF161</f>
        <v>403</v>
      </c>
      <c r="AG163" s="38">
        <f>AC163+AD163+AE163+AF163</f>
        <v>1734</v>
      </c>
      <c r="AH163" s="36">
        <f>SUM(AH149:AH159)</f>
        <v>69</v>
      </c>
      <c r="AI163" s="37">
        <f>AI162+$AH$163-AI161</f>
        <v>365</v>
      </c>
      <c r="AJ163" s="37">
        <f>AJ162+$AH$163-AJ161</f>
        <v>410</v>
      </c>
      <c r="AK163" s="37">
        <f>AK162+$AH$163-AK161</f>
        <v>396</v>
      </c>
      <c r="AL163" s="37">
        <f>AL162+$AH$163-AL161</f>
        <v>466</v>
      </c>
      <c r="AM163" s="38">
        <f>AI163+AJ163+AK163+AL163</f>
        <v>1637</v>
      </c>
      <c r="AN163" s="36">
        <f>SUM(AN149:AN159)</f>
        <v>69</v>
      </c>
      <c r="AO163" s="37">
        <f>AO162+$AN$163-AO161</f>
        <v>412</v>
      </c>
      <c r="AP163" s="37">
        <f>AP162+$AN$163-AP161</f>
        <v>417</v>
      </c>
      <c r="AQ163" s="37">
        <f>AQ162+$AN$163-AQ161</f>
        <v>444</v>
      </c>
      <c r="AR163" s="37">
        <f>AR162+$AN$163-AR161</f>
        <v>352</v>
      </c>
      <c r="AS163" s="38">
        <f>AO163+AP163+AQ163+AR163</f>
        <v>1625</v>
      </c>
      <c r="AT163" s="36">
        <f>SUM(AT149:AT159)</f>
        <v>69</v>
      </c>
      <c r="AU163" s="37">
        <f>AU162+$AT$163-AU161</f>
        <v>373</v>
      </c>
      <c r="AV163" s="37">
        <f>AV162+$AT$163-AV161</f>
        <v>401</v>
      </c>
      <c r="AW163" s="37">
        <f>AW162+$AT$163-AW161</f>
        <v>424</v>
      </c>
      <c r="AX163" s="37">
        <f>AX162+$AT$163-AX161</f>
        <v>404</v>
      </c>
      <c r="AY163" s="38">
        <f>AU163+AV163+AW163+AX163</f>
        <v>1602</v>
      </c>
      <c r="AZ163" s="36">
        <f>SUM(AZ149:AZ159)</f>
        <v>70</v>
      </c>
      <c r="BA163" s="37">
        <f>BA162+$AZ$163-BA161</f>
        <v>432</v>
      </c>
      <c r="BB163" s="37">
        <f>BB162+$AZ$163-BB161</f>
        <v>417</v>
      </c>
      <c r="BC163" s="37">
        <f>BC162+$AZ$163-BC161</f>
        <v>377</v>
      </c>
      <c r="BD163" s="37">
        <f>BD162+$AZ$163-BD161</f>
        <v>441</v>
      </c>
      <c r="BE163" s="38">
        <f>BA163+BB163+BC163+BD163</f>
        <v>1667</v>
      </c>
      <c r="BF163" s="36">
        <f>SUM(BF149:BF159)</f>
        <v>0</v>
      </c>
      <c r="BG163" s="37">
        <f>BG162+$BF$163-BG161</f>
        <v>0</v>
      </c>
      <c r="BH163" s="37">
        <f>BH162+$BF$163-BH161</f>
        <v>0</v>
      </c>
      <c r="BI163" s="37">
        <f>BI162+$BF$163-BI161</f>
        <v>0</v>
      </c>
      <c r="BJ163" s="37">
        <f>BJ162+$BF$163-BJ161</f>
        <v>0</v>
      </c>
      <c r="BK163" s="38">
        <f>BG163+BH163+BI163+BJ163</f>
        <v>0</v>
      </c>
      <c r="BL163" s="36">
        <f>SUM(BL149:BL159)</f>
        <v>0</v>
      </c>
      <c r="BM163" s="37">
        <f>BM162+$BL$163-BM161</f>
        <v>0</v>
      </c>
      <c r="BN163" s="37">
        <f>BN162+$BL$163-BN161</f>
        <v>0</v>
      </c>
      <c r="BO163" s="37">
        <f>BO162+$BL$163-BO161</f>
        <v>0</v>
      </c>
      <c r="BP163" s="37">
        <f>BP162+$BL$163-BP161</f>
        <v>0</v>
      </c>
      <c r="BQ163" s="38">
        <f>BM163+BN163+BO163+BP163</f>
        <v>0</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4</v>
      </c>
      <c r="BX163" s="17">
        <f>SUM((IF(AO163&gt;0,1,0)+(IF(AP163&gt;0,1,0)+(IF(AQ163&gt;0,1,0)+(IF(AR163&gt;0,1,0))))))</f>
        <v>4</v>
      </c>
      <c r="BY163" s="17">
        <f>SUM((IF(AU163&gt;0,1,0)+(IF(AV163&gt;0,1,0)+(IF(AW163&gt;0,1,0)+(IF(AX163&gt;0,1,0))))))</f>
        <v>4</v>
      </c>
      <c r="BZ163" s="17">
        <f>SUM((IF(BA163&gt;0,1,0)+(IF(BB163&gt;0,1,0)+(IF(BC163&gt;0,1,0)+(IF(BD163&gt;0,1,0))))))</f>
        <v>4</v>
      </c>
      <c r="CA163" s="17">
        <f>SUM((IF(BG163&gt;0,1,0)+(IF(BH163&gt;0,1,0)+(IF(BI163&gt;0,1,0)+(IF(BJ163&gt;0,1,0))))))</f>
        <v>0</v>
      </c>
      <c r="CB163" s="17">
        <f>SUM((IF(BM163&gt;0,1,0)+(IF(BN163&gt;0,1,0)+(IF(BO163&gt;0,1,0)+(IF(BP163&gt;0,1,0))))))</f>
        <v>0</v>
      </c>
      <c r="CC163" s="17">
        <f>SUM(BR163:CB163)</f>
        <v>36</v>
      </c>
      <c r="CD163" s="17">
        <f>I163+O163+U163+AA163+AG163+AM163+AS163+AY163+BE163+BK163+BQ163</f>
        <v>14770</v>
      </c>
      <c r="CE163" s="17">
        <f>CD163/CC163</f>
        <v>410.27777777777777</v>
      </c>
    </row>
    <row r="164" spans="1:83" ht="15.75" customHeight="1" x14ac:dyDescent="0.25">
      <c r="A164" s="33"/>
      <c r="B164" s="34" t="s">
        <v>34</v>
      </c>
      <c r="C164" s="43"/>
      <c r="D164" s="39"/>
      <c r="E164" s="37">
        <f t="shared" ref="E164:I165" si="435">IF($D$163&gt;0,IF(E162=E143,0.5,IF(E162&gt;E143,1,0)),0)</f>
        <v>1</v>
      </c>
      <c r="F164" s="37">
        <f t="shared" si="435"/>
        <v>0</v>
      </c>
      <c r="G164" s="37">
        <f t="shared" si="435"/>
        <v>1</v>
      </c>
      <c r="H164" s="37">
        <f t="shared" si="435"/>
        <v>1</v>
      </c>
      <c r="I164" s="38">
        <f t="shared" si="435"/>
        <v>1</v>
      </c>
      <c r="J164" s="39"/>
      <c r="K164" s="37">
        <f t="shared" ref="K164:O165" si="436">IF($J$163&gt;0,IF(K162=K36,0.5,IF(K162&gt;K36,1,0)),0)</f>
        <v>0</v>
      </c>
      <c r="L164" s="37">
        <f t="shared" si="436"/>
        <v>0</v>
      </c>
      <c r="M164" s="37">
        <f t="shared" si="436"/>
        <v>1</v>
      </c>
      <c r="N164" s="37">
        <f t="shared" si="436"/>
        <v>1</v>
      </c>
      <c r="O164" s="38">
        <f t="shared" si="436"/>
        <v>1</v>
      </c>
      <c r="P164" s="39"/>
      <c r="Q164" s="37">
        <f t="shared" ref="Q164:U165" si="437">IF($P$163&gt;0,IF(Q162=Q65,0.5,IF(Q162&gt;Q65,1,0)),0)</f>
        <v>1</v>
      </c>
      <c r="R164" s="37">
        <f t="shared" si="437"/>
        <v>1</v>
      </c>
      <c r="S164" s="37">
        <f t="shared" si="437"/>
        <v>0.5</v>
      </c>
      <c r="T164" s="37">
        <f t="shared" si="437"/>
        <v>0</v>
      </c>
      <c r="U164" s="38">
        <f t="shared" si="437"/>
        <v>0</v>
      </c>
      <c r="V164" s="39"/>
      <c r="W164" s="37">
        <f t="shared" ref="W164:AA165" si="438">IF($V$163&gt;0,IF(W162=W91,0.5,IF(W162&gt;W91,1,0)),0)</f>
        <v>0</v>
      </c>
      <c r="X164" s="37">
        <f t="shared" si="438"/>
        <v>0</v>
      </c>
      <c r="Y164" s="37">
        <f t="shared" si="438"/>
        <v>0</v>
      </c>
      <c r="Z164" s="37">
        <f t="shared" si="438"/>
        <v>1</v>
      </c>
      <c r="AA164" s="38">
        <f t="shared" si="438"/>
        <v>0</v>
      </c>
      <c r="AB164" s="39"/>
      <c r="AC164" s="37">
        <f t="shared" ref="AC164:AG165" si="439">IF($AB$163&gt;0,IF(AC162=AC130,0.5,IF(AC162&gt;AC130,1,0)),0)</f>
        <v>0</v>
      </c>
      <c r="AD164" s="37">
        <f t="shared" si="439"/>
        <v>1</v>
      </c>
      <c r="AE164" s="37">
        <f t="shared" si="439"/>
        <v>0</v>
      </c>
      <c r="AF164" s="37">
        <f t="shared" si="439"/>
        <v>1</v>
      </c>
      <c r="AG164" s="38">
        <f t="shared" si="439"/>
        <v>1</v>
      </c>
      <c r="AH164" s="39"/>
      <c r="AI164" s="37">
        <f t="shared" ref="AI164:AM165" si="440">IF($AI$162&gt;0,IF(AI162=AI23,0.5,IF(AI162&gt;AI23,1,0)),0)</f>
        <v>0</v>
      </c>
      <c r="AJ164" s="37">
        <f t="shared" si="440"/>
        <v>0</v>
      </c>
      <c r="AK164" s="37">
        <f t="shared" si="440"/>
        <v>0</v>
      </c>
      <c r="AL164" s="37">
        <f t="shared" si="440"/>
        <v>0</v>
      </c>
      <c r="AM164" s="38">
        <f t="shared" si="440"/>
        <v>0</v>
      </c>
      <c r="AN164" s="39"/>
      <c r="AO164" s="37">
        <f t="shared" ref="AO164:AS165" si="441">IF($AN$163&gt;0,IF(AO162=AO52,0.5,IF(AO162&gt;AO52,1,0)),0)</f>
        <v>0</v>
      </c>
      <c r="AP164" s="37">
        <f t="shared" si="441"/>
        <v>0</v>
      </c>
      <c r="AQ164" s="37">
        <f t="shared" si="441"/>
        <v>1</v>
      </c>
      <c r="AR164" s="37">
        <f t="shared" si="441"/>
        <v>0</v>
      </c>
      <c r="AS164" s="38">
        <f t="shared" si="441"/>
        <v>0</v>
      </c>
      <c r="AT164" s="39"/>
      <c r="AU164" s="37">
        <f t="shared" ref="AU164:AY165" si="442">IF($AT$163&gt;0,IF(AU162=AU117,0.5,IF(AU162&gt;AU117,1,0)),0)</f>
        <v>0</v>
      </c>
      <c r="AV164" s="37">
        <f t="shared" si="442"/>
        <v>0</v>
      </c>
      <c r="AW164" s="37">
        <f t="shared" si="442"/>
        <v>0</v>
      </c>
      <c r="AX164" s="37">
        <f t="shared" si="442"/>
        <v>0</v>
      </c>
      <c r="AY164" s="38">
        <f t="shared" si="442"/>
        <v>0</v>
      </c>
      <c r="AZ164" s="39"/>
      <c r="BA164" s="37">
        <f t="shared" ref="BA164:BE165" si="443">IF($AZ$163&gt;0,IF(BA162=BA104,0.5,IF(BA162&gt;BA104,1,0)),0)</f>
        <v>0</v>
      </c>
      <c r="BB164" s="37">
        <f t="shared" si="443"/>
        <v>0</v>
      </c>
      <c r="BC164" s="37">
        <f t="shared" si="443"/>
        <v>0</v>
      </c>
      <c r="BD164" s="37">
        <f t="shared" si="443"/>
        <v>1</v>
      </c>
      <c r="BE164" s="38">
        <f t="shared" si="443"/>
        <v>0</v>
      </c>
      <c r="BF164" s="39"/>
      <c r="BG164" s="37">
        <f t="shared" ref="BG164:BK165" si="444">IF($BF$163&gt;0,IF(BG162=BG78,0.5,IF(BG162&gt;BG78,1,0)),0)</f>
        <v>0</v>
      </c>
      <c r="BH164" s="37">
        <f t="shared" si="444"/>
        <v>0</v>
      </c>
      <c r="BI164" s="37">
        <f t="shared" si="444"/>
        <v>0</v>
      </c>
      <c r="BJ164" s="37">
        <f t="shared" si="444"/>
        <v>0</v>
      </c>
      <c r="BK164" s="38">
        <f t="shared" si="444"/>
        <v>0</v>
      </c>
      <c r="BL164" s="39"/>
      <c r="BM164" s="37">
        <f t="shared" ref="BM164:BQ165" si="445">IF($BL$163&gt;0,IF(BM162=BM10,0.5,IF(BM162&gt;BM10,1,0)),0)</f>
        <v>0</v>
      </c>
      <c r="BN164" s="37">
        <f t="shared" si="445"/>
        <v>0</v>
      </c>
      <c r="BO164" s="37">
        <f t="shared" si="445"/>
        <v>0</v>
      </c>
      <c r="BP164" s="37">
        <f t="shared" si="445"/>
        <v>0</v>
      </c>
      <c r="BQ164" s="38">
        <f t="shared" si="445"/>
        <v>0</v>
      </c>
      <c r="BR164" s="52"/>
      <c r="BS164" s="19"/>
      <c r="BT164" s="19"/>
      <c r="BU164" s="19"/>
      <c r="BV164" s="19"/>
      <c r="BW164" s="19"/>
      <c r="BX164" s="19"/>
      <c r="BY164" s="19"/>
      <c r="BZ164" s="19"/>
      <c r="CA164" s="19"/>
      <c r="CB164" s="19"/>
      <c r="CC164" s="19"/>
      <c r="CD164" s="19"/>
      <c r="CE164" s="19"/>
    </row>
    <row r="165" spans="1:83" ht="15.75" customHeight="1" x14ac:dyDescent="0.25">
      <c r="A165" s="33"/>
      <c r="B165" s="34" t="s">
        <v>35</v>
      </c>
      <c r="C165" s="43"/>
      <c r="D165" s="39"/>
      <c r="E165" s="37">
        <f t="shared" si="435"/>
        <v>1</v>
      </c>
      <c r="F165" s="37">
        <f t="shared" si="435"/>
        <v>0</v>
      </c>
      <c r="G165" s="37">
        <f t="shared" si="435"/>
        <v>1</v>
      </c>
      <c r="H165" s="37">
        <f t="shared" si="435"/>
        <v>1</v>
      </c>
      <c r="I165" s="38">
        <f t="shared" si="435"/>
        <v>1</v>
      </c>
      <c r="J165" s="39"/>
      <c r="K165" s="37">
        <f t="shared" si="436"/>
        <v>0</v>
      </c>
      <c r="L165" s="37">
        <f t="shared" si="436"/>
        <v>0</v>
      </c>
      <c r="M165" s="37">
        <f t="shared" si="436"/>
        <v>1</v>
      </c>
      <c r="N165" s="37">
        <f t="shared" si="436"/>
        <v>1</v>
      </c>
      <c r="O165" s="38">
        <f t="shared" si="436"/>
        <v>1</v>
      </c>
      <c r="P165" s="39"/>
      <c r="Q165" s="37">
        <f t="shared" si="437"/>
        <v>1</v>
      </c>
      <c r="R165" s="37">
        <f t="shared" si="437"/>
        <v>1</v>
      </c>
      <c r="S165" s="37">
        <f t="shared" si="437"/>
        <v>1</v>
      </c>
      <c r="T165" s="37">
        <f t="shared" si="437"/>
        <v>0</v>
      </c>
      <c r="U165" s="38">
        <f t="shared" si="437"/>
        <v>1</v>
      </c>
      <c r="V165" s="39"/>
      <c r="W165" s="37">
        <f t="shared" si="438"/>
        <v>0</v>
      </c>
      <c r="X165" s="37">
        <f t="shared" si="438"/>
        <v>0</v>
      </c>
      <c r="Y165" s="37">
        <f t="shared" si="438"/>
        <v>0</v>
      </c>
      <c r="Z165" s="37">
        <f t="shared" si="438"/>
        <v>1</v>
      </c>
      <c r="AA165" s="38">
        <f t="shared" si="438"/>
        <v>0</v>
      </c>
      <c r="AB165" s="39"/>
      <c r="AC165" s="37">
        <f t="shared" si="439"/>
        <v>0</v>
      </c>
      <c r="AD165" s="37">
        <f t="shared" si="439"/>
        <v>1</v>
      </c>
      <c r="AE165" s="37">
        <f t="shared" si="439"/>
        <v>1</v>
      </c>
      <c r="AF165" s="37">
        <f t="shared" si="439"/>
        <v>1</v>
      </c>
      <c r="AG165" s="38">
        <f t="shared" si="439"/>
        <v>1</v>
      </c>
      <c r="AH165" s="39"/>
      <c r="AI165" s="37">
        <f t="shared" si="440"/>
        <v>0</v>
      </c>
      <c r="AJ165" s="37">
        <f t="shared" si="440"/>
        <v>1</v>
      </c>
      <c r="AK165" s="37">
        <f t="shared" si="440"/>
        <v>0</v>
      </c>
      <c r="AL165" s="37">
        <f t="shared" si="440"/>
        <v>0</v>
      </c>
      <c r="AM165" s="38">
        <f t="shared" si="440"/>
        <v>0</v>
      </c>
      <c r="AN165" s="39"/>
      <c r="AO165" s="37">
        <f t="shared" si="441"/>
        <v>0</v>
      </c>
      <c r="AP165" s="37">
        <f t="shared" si="441"/>
        <v>0</v>
      </c>
      <c r="AQ165" s="37">
        <f t="shared" si="441"/>
        <v>1</v>
      </c>
      <c r="AR165" s="37">
        <f t="shared" si="441"/>
        <v>0</v>
      </c>
      <c r="AS165" s="38">
        <f t="shared" si="441"/>
        <v>0</v>
      </c>
      <c r="AT165" s="39"/>
      <c r="AU165" s="37">
        <f t="shared" si="442"/>
        <v>0</v>
      </c>
      <c r="AV165" s="37">
        <f t="shared" si="442"/>
        <v>0</v>
      </c>
      <c r="AW165" s="37">
        <f t="shared" si="442"/>
        <v>0</v>
      </c>
      <c r="AX165" s="37">
        <f t="shared" si="442"/>
        <v>0</v>
      </c>
      <c r="AY165" s="38">
        <f t="shared" si="442"/>
        <v>0</v>
      </c>
      <c r="AZ165" s="39"/>
      <c r="BA165" s="37">
        <f t="shared" si="443"/>
        <v>1</v>
      </c>
      <c r="BB165" s="37">
        <f t="shared" si="443"/>
        <v>1</v>
      </c>
      <c r="BC165" s="37">
        <f t="shared" si="443"/>
        <v>0</v>
      </c>
      <c r="BD165" s="37">
        <f t="shared" si="443"/>
        <v>1</v>
      </c>
      <c r="BE165" s="38">
        <f t="shared" si="443"/>
        <v>1</v>
      </c>
      <c r="BF165" s="39"/>
      <c r="BG165" s="37">
        <f t="shared" si="444"/>
        <v>0</v>
      </c>
      <c r="BH165" s="37">
        <f t="shared" si="444"/>
        <v>0</v>
      </c>
      <c r="BI165" s="37">
        <f t="shared" si="444"/>
        <v>0</v>
      </c>
      <c r="BJ165" s="37">
        <f t="shared" si="444"/>
        <v>0</v>
      </c>
      <c r="BK165" s="38">
        <f t="shared" si="444"/>
        <v>0</v>
      </c>
      <c r="BL165" s="39"/>
      <c r="BM165" s="37">
        <f t="shared" si="445"/>
        <v>0</v>
      </c>
      <c r="BN165" s="37">
        <f t="shared" si="445"/>
        <v>0</v>
      </c>
      <c r="BO165" s="37">
        <f t="shared" si="445"/>
        <v>0</v>
      </c>
      <c r="BP165" s="37">
        <f t="shared" si="445"/>
        <v>0</v>
      </c>
      <c r="BQ165" s="38">
        <f t="shared" si="445"/>
        <v>0</v>
      </c>
      <c r="BR165" s="52"/>
      <c r="BS165" s="19"/>
      <c r="BT165" s="19"/>
      <c r="BU165" s="19"/>
      <c r="BV165" s="19"/>
      <c r="BW165" s="19"/>
      <c r="BX165" s="19"/>
      <c r="BY165" s="19"/>
      <c r="BZ165" s="19"/>
      <c r="CA165" s="19"/>
      <c r="CB165" s="19"/>
      <c r="CC165" s="19"/>
      <c r="CD165" s="19"/>
      <c r="CE165" s="19"/>
    </row>
    <row r="166" spans="1:83" ht="15.75" customHeight="1" x14ac:dyDescent="0.25">
      <c r="A166" s="53"/>
      <c r="B166" s="54" t="s">
        <v>36</v>
      </c>
      <c r="C166" s="55"/>
      <c r="D166" s="56"/>
      <c r="E166" s="57"/>
      <c r="F166" s="57"/>
      <c r="G166" s="57"/>
      <c r="H166" s="57"/>
      <c r="I166" s="58">
        <f>SUM(E164+F164+G164+H164+I164+E165+F165+G165+H165+I165)</f>
        <v>8</v>
      </c>
      <c r="J166" s="56"/>
      <c r="K166" s="57"/>
      <c r="L166" s="57"/>
      <c r="M166" s="57"/>
      <c r="N166" s="57"/>
      <c r="O166" s="58">
        <f>SUM(K164+L164+M164+N164+O164+K165+L165+M165+N165+O165)</f>
        <v>6</v>
      </c>
      <c r="P166" s="56"/>
      <c r="Q166" s="57"/>
      <c r="R166" s="57"/>
      <c r="S166" s="57"/>
      <c r="T166" s="57"/>
      <c r="U166" s="58">
        <f>SUM(Q164+R164+S164+T164+U164+Q165+R165+S165+T165+U165)</f>
        <v>6.5</v>
      </c>
      <c r="V166" s="56"/>
      <c r="W166" s="57"/>
      <c r="X166" s="57"/>
      <c r="Y166" s="57"/>
      <c r="Z166" s="57"/>
      <c r="AA166" s="58">
        <f>SUM(W164+X164+Y164+Z164+AA164+W165+X165+Y165+Z165+AA165)</f>
        <v>2</v>
      </c>
      <c r="AB166" s="56"/>
      <c r="AC166" s="57"/>
      <c r="AD166" s="57"/>
      <c r="AE166" s="57"/>
      <c r="AF166" s="57"/>
      <c r="AG166" s="58">
        <f>SUM(AC164+AD164+AE164+AF164+AG164+AC165+AD165+AE165+AF165+AG165)</f>
        <v>7</v>
      </c>
      <c r="AH166" s="56"/>
      <c r="AI166" s="57"/>
      <c r="AJ166" s="57"/>
      <c r="AK166" s="57"/>
      <c r="AL166" s="57"/>
      <c r="AM166" s="58">
        <f>SUM(AI164+AJ164+AK164+AL164+AM164+AI165+AJ165+AK165+AL165+AM165)</f>
        <v>1</v>
      </c>
      <c r="AN166" s="56"/>
      <c r="AO166" s="57"/>
      <c r="AP166" s="57"/>
      <c r="AQ166" s="57"/>
      <c r="AR166" s="57"/>
      <c r="AS166" s="58">
        <f>SUM(AO164+AP164+AQ164+AR164+AS164+AO165+AP165+AQ165+AR165+AS165)</f>
        <v>2</v>
      </c>
      <c r="AT166" s="56"/>
      <c r="AU166" s="57"/>
      <c r="AV166" s="57"/>
      <c r="AW166" s="57"/>
      <c r="AX166" s="57"/>
      <c r="AY166" s="58">
        <f>SUM(AU164+AV164+AW164+AX164+AY164+AU165+AV165+AW165+AX165+AY165)</f>
        <v>0</v>
      </c>
      <c r="AZ166" s="56"/>
      <c r="BA166" s="57"/>
      <c r="BB166" s="57"/>
      <c r="BC166" s="57"/>
      <c r="BD166" s="57"/>
      <c r="BE166" s="58">
        <f>SUM(BA164+BB164+BC164+BD164+BE164+BA165+BB165+BC165+BD165+BE165)</f>
        <v>5</v>
      </c>
      <c r="BF166" s="56"/>
      <c r="BG166" s="57"/>
      <c r="BH166" s="57"/>
      <c r="BI166" s="57"/>
      <c r="BJ166" s="57"/>
      <c r="BK166" s="58">
        <f>SUM(BG164+BH164+BI164+BJ164+BK164+BG165+BH165+BI165+BJ165+BK165)</f>
        <v>0</v>
      </c>
      <c r="BL166" s="56"/>
      <c r="BM166" s="57"/>
      <c r="BN166" s="57"/>
      <c r="BO166" s="57"/>
      <c r="BP166" s="57"/>
      <c r="BQ166" s="58">
        <f>SUM(BM164+BN164+BO164+BP164+BQ164+BM165+BN165+BO165+BP165+BQ165)</f>
        <v>0</v>
      </c>
      <c r="BR166" s="52"/>
      <c r="BS166" s="19"/>
      <c r="BT166" s="19"/>
      <c r="BU166" s="19"/>
      <c r="BV166" s="19"/>
      <c r="BW166" s="19"/>
      <c r="BX166" s="19"/>
      <c r="BY166" s="19"/>
      <c r="BZ166" s="19"/>
      <c r="CA166" s="19"/>
      <c r="CB166" s="19"/>
      <c r="CC166" s="19"/>
      <c r="CD166" s="19"/>
      <c r="CE166" s="19"/>
    </row>
    <row r="167" spans="1:83" ht="15" customHeight="1" x14ac:dyDescent="0.2">
      <c r="A167" s="70"/>
      <c r="B167" s="71"/>
      <c r="C167" s="72"/>
      <c r="D167" s="73"/>
      <c r="E167" s="74"/>
      <c r="F167" s="74"/>
      <c r="G167" s="74"/>
      <c r="H167" s="74"/>
      <c r="I167" s="75"/>
      <c r="J167" s="73"/>
      <c r="K167" s="74"/>
      <c r="L167" s="74"/>
      <c r="M167" s="74"/>
      <c r="N167" s="74"/>
      <c r="O167" s="75"/>
      <c r="P167" s="73"/>
      <c r="Q167" s="74"/>
      <c r="R167" s="74"/>
      <c r="S167" s="74"/>
      <c r="T167" s="74"/>
      <c r="U167" s="75"/>
      <c r="V167" s="73"/>
      <c r="W167" s="74"/>
      <c r="X167" s="74"/>
      <c r="Y167" s="74"/>
      <c r="Z167" s="74"/>
      <c r="AA167" s="75"/>
      <c r="AB167" s="73"/>
      <c r="AC167" s="74"/>
      <c r="AD167" s="74"/>
      <c r="AE167" s="74"/>
      <c r="AF167" s="74"/>
      <c r="AG167" s="75"/>
      <c r="AH167" s="73"/>
      <c r="AI167" s="74"/>
      <c r="AJ167" s="74"/>
      <c r="AK167" s="74"/>
      <c r="AL167" s="74"/>
      <c r="AM167" s="75"/>
      <c r="AN167" s="73"/>
      <c r="AO167" s="74"/>
      <c r="AP167" s="74"/>
      <c r="AQ167" s="74"/>
      <c r="AR167" s="74"/>
      <c r="AS167" s="75"/>
      <c r="AT167" s="73"/>
      <c r="AU167" s="74"/>
      <c r="AV167" s="74"/>
      <c r="AW167" s="74"/>
      <c r="AX167" s="74"/>
      <c r="AY167" s="75"/>
      <c r="AZ167" s="73"/>
      <c r="BA167" s="74"/>
      <c r="BB167" s="74"/>
      <c r="BC167" s="74"/>
      <c r="BD167" s="74"/>
      <c r="BE167" s="75"/>
      <c r="BF167" s="73"/>
      <c r="BG167" s="74"/>
      <c r="BH167" s="74"/>
      <c r="BI167" s="74"/>
      <c r="BJ167" s="74"/>
      <c r="BK167" s="75"/>
      <c r="BL167" s="73"/>
      <c r="BM167" s="74"/>
      <c r="BN167" s="74"/>
      <c r="BO167" s="74"/>
      <c r="BP167" s="74"/>
      <c r="BQ167" s="75"/>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1"/>
      <c r="J168" s="79"/>
      <c r="K168" s="80"/>
      <c r="L168" s="80"/>
      <c r="M168" s="80"/>
      <c r="N168" s="80"/>
      <c r="O168" s="81"/>
      <c r="P168" s="79"/>
      <c r="Q168" s="80"/>
      <c r="R168" s="80"/>
      <c r="S168" s="80"/>
      <c r="T168" s="80"/>
      <c r="U168" s="81"/>
      <c r="V168" s="79"/>
      <c r="W168" s="80"/>
      <c r="X168" s="80"/>
      <c r="Y168" s="80"/>
      <c r="Z168" s="80"/>
      <c r="AA168" s="81"/>
      <c r="AB168" s="79"/>
      <c r="AC168" s="80"/>
      <c r="AD168" s="80"/>
      <c r="AE168" s="80"/>
      <c r="AF168" s="80"/>
      <c r="AG168" s="81"/>
      <c r="AH168" s="79"/>
      <c r="AI168" s="80"/>
      <c r="AJ168" s="80"/>
      <c r="AK168" s="80"/>
      <c r="AL168" s="80"/>
      <c r="AM168" s="81"/>
      <c r="AN168" s="79"/>
      <c r="AO168" s="80"/>
      <c r="AP168" s="80"/>
      <c r="AQ168" s="80"/>
      <c r="AR168" s="80"/>
      <c r="AS168" s="81"/>
      <c r="AT168" s="79"/>
      <c r="AU168" s="80"/>
      <c r="AV168" s="80"/>
      <c r="AW168" s="80"/>
      <c r="AX168" s="80"/>
      <c r="AY168" s="81"/>
      <c r="AZ168" s="79"/>
      <c r="BA168" s="80"/>
      <c r="BB168" s="80"/>
      <c r="BC168" s="80"/>
      <c r="BD168" s="80"/>
      <c r="BE168" s="81"/>
      <c r="BF168" s="79"/>
      <c r="BG168" s="80"/>
      <c r="BH168" s="80"/>
      <c r="BI168" s="80"/>
      <c r="BJ168" s="80"/>
      <c r="BK168" s="81"/>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2">
        <f>I162+I143+I130+I117+I104+I91+I78+I65+I52+I36+I23+I10</f>
        <v>17237</v>
      </c>
      <c r="J169" s="79"/>
      <c r="K169" s="80"/>
      <c r="L169" s="80"/>
      <c r="M169" s="80"/>
      <c r="N169" s="80"/>
      <c r="O169" s="82">
        <f>O162+O143+O130+O117+O104+O91+O78+O65+O52+O36+O23+O10</f>
        <v>16608</v>
      </c>
      <c r="P169" s="79"/>
      <c r="Q169" s="80"/>
      <c r="R169" s="80"/>
      <c r="S169" s="80"/>
      <c r="T169" s="80"/>
      <c r="U169" s="82">
        <f>U162+U143+U130+U117+U104+U91+U78+U65+U52+U36+U23+U10</f>
        <v>16862</v>
      </c>
      <c r="V169" s="79"/>
      <c r="W169" s="80"/>
      <c r="X169" s="80"/>
      <c r="Y169" s="80"/>
      <c r="Z169" s="80"/>
      <c r="AA169" s="82">
        <f>AA162+AA143+AA130+AA117+AA104+AA91+AA78+AA65+AA52+AA36+AA23+AA10</f>
        <v>17190</v>
      </c>
      <c r="AB169" s="79"/>
      <c r="AC169" s="80"/>
      <c r="AD169" s="80"/>
      <c r="AE169" s="80"/>
      <c r="AF169" s="80"/>
      <c r="AG169" s="82">
        <f>AG162+AG143+AG130+AG117+AG104+AG91+AG78+AG65+AG52+AG36+AG23+AG10</f>
        <v>17139</v>
      </c>
      <c r="AH169" s="79"/>
      <c r="AI169" s="80"/>
      <c r="AJ169" s="80"/>
      <c r="AK169" s="80"/>
      <c r="AL169" s="80"/>
      <c r="AM169" s="82">
        <f>AM162+AM143+AM130+AM117+AM104+AM91+AM78+AM65+AM52+AM36+AM23+AM10</f>
        <v>16404</v>
      </c>
      <c r="AN169" s="79"/>
      <c r="AO169" s="80"/>
      <c r="AP169" s="80"/>
      <c r="AQ169" s="80"/>
      <c r="AR169" s="80"/>
      <c r="AS169" s="82">
        <f>AS162+AS143+AS130+AS117+AS104+AS91+AS78+AS65+AS52+AS36+AS23+AS10</f>
        <v>17404</v>
      </c>
      <c r="AT169" s="79"/>
      <c r="AU169" s="80"/>
      <c r="AV169" s="80"/>
      <c r="AW169" s="80"/>
      <c r="AX169" s="80"/>
      <c r="AY169" s="82">
        <f>AY162+AY143+AY130+AY117+AY104+AY91+AY78+AY65+AY52+AY36+AY23+AY10</f>
        <v>17303</v>
      </c>
      <c r="AZ169" s="79"/>
      <c r="BA169" s="80"/>
      <c r="BB169" s="80"/>
      <c r="BC169" s="80"/>
      <c r="BD169" s="80"/>
      <c r="BE169" s="82">
        <f>BE162+BE143+BE130+BE117+BE104+BE91+BE78+BE65+BE52+BE36+BE23+BE10</f>
        <v>17606</v>
      </c>
      <c r="BF169" s="79"/>
      <c r="BG169" s="80"/>
      <c r="BH169" s="80"/>
      <c r="BI169" s="80"/>
      <c r="BJ169" s="80"/>
      <c r="BK169" s="82">
        <f>BK162+BK143+BK130+BK117+BK104+BK91+BK78+BK65+BK52+BK36+BK23+BK10</f>
        <v>0</v>
      </c>
      <c r="BL169" s="82"/>
      <c r="BM169" s="82"/>
      <c r="BN169" s="82"/>
      <c r="BO169" s="82"/>
      <c r="BP169" s="82"/>
      <c r="BQ169" s="82">
        <f t="shared" ref="BQ169" si="446">BQ162+BQ143+BQ130+BQ117+BQ104+BQ91+BQ78+BQ65+BQ52+BQ36+BQ23+BQ10</f>
        <v>0</v>
      </c>
      <c r="BR169" s="52"/>
      <c r="BS169" s="19"/>
      <c r="BT169" s="19"/>
      <c r="BU169" s="19"/>
      <c r="BV169" s="19"/>
      <c r="BW169" s="19"/>
      <c r="BX169" s="19"/>
      <c r="BY169" s="19"/>
      <c r="BZ169" s="19"/>
      <c r="CA169" s="19"/>
      <c r="CB169" s="19"/>
      <c r="CC169" s="19"/>
      <c r="CD169" s="19"/>
      <c r="CE169" s="19"/>
    </row>
    <row r="170" spans="1:83" ht="15" customHeight="1" x14ac:dyDescent="0.2">
      <c r="A170" s="83"/>
      <c r="B170" s="84"/>
      <c r="C170" s="85"/>
      <c r="D170" s="86"/>
      <c r="E170" s="87"/>
      <c r="F170" s="87"/>
      <c r="G170" s="87"/>
      <c r="H170" s="87"/>
      <c r="I170" s="88">
        <f>I169/96</f>
        <v>179.55208333333334</v>
      </c>
      <c r="J170" s="86"/>
      <c r="K170" s="87"/>
      <c r="L170" s="87"/>
      <c r="M170" s="87"/>
      <c r="N170" s="87"/>
      <c r="O170" s="88">
        <f>O169/96</f>
        <v>173</v>
      </c>
      <c r="P170" s="86"/>
      <c r="Q170" s="87"/>
      <c r="R170" s="87"/>
      <c r="S170" s="87"/>
      <c r="T170" s="87"/>
      <c r="U170" s="88">
        <f>U169/96</f>
        <v>175.64583333333334</v>
      </c>
      <c r="V170" s="86"/>
      <c r="W170" s="87"/>
      <c r="X170" s="87"/>
      <c r="Y170" s="87"/>
      <c r="Z170" s="87"/>
      <c r="AA170" s="88">
        <f>AA169/96</f>
        <v>179.0625</v>
      </c>
      <c r="AB170" s="86"/>
      <c r="AC170" s="87"/>
      <c r="AD170" s="87"/>
      <c r="AE170" s="87"/>
      <c r="AF170" s="87"/>
      <c r="AG170" s="88">
        <f>AG169/96</f>
        <v>178.53125</v>
      </c>
      <c r="AH170" s="86"/>
      <c r="AI170" s="87"/>
      <c r="AJ170" s="87"/>
      <c r="AK170" s="87"/>
      <c r="AL170" s="87"/>
      <c r="AM170" s="88">
        <f>AM169/96</f>
        <v>170.875</v>
      </c>
      <c r="AN170" s="86"/>
      <c r="AO170" s="87"/>
      <c r="AP170" s="87"/>
      <c r="AQ170" s="87"/>
      <c r="AR170" s="87"/>
      <c r="AS170" s="88">
        <f>AS169/96</f>
        <v>181.29166666666666</v>
      </c>
      <c r="AT170" s="86"/>
      <c r="AU170" s="87"/>
      <c r="AV170" s="87"/>
      <c r="AW170" s="87"/>
      <c r="AX170" s="87"/>
      <c r="AY170" s="88">
        <f>AY169/96</f>
        <v>180.23958333333334</v>
      </c>
      <c r="AZ170" s="86"/>
      <c r="BA170" s="87"/>
      <c r="BB170" s="87"/>
      <c r="BC170" s="87"/>
      <c r="BD170" s="87"/>
      <c r="BE170" s="88">
        <f>BE169/96</f>
        <v>183.39583333333334</v>
      </c>
      <c r="BF170" s="86"/>
      <c r="BG170" s="87"/>
      <c r="BH170" s="87"/>
      <c r="BI170" s="87"/>
      <c r="BJ170" s="87"/>
      <c r="BK170" s="88">
        <f>BK169/96</f>
        <v>0</v>
      </c>
      <c r="BL170" s="88"/>
      <c r="BM170" s="88"/>
      <c r="BN170" s="88"/>
      <c r="BO170" s="88"/>
      <c r="BP170" s="88"/>
      <c r="BQ170" s="88">
        <f t="shared" ref="BQ170" si="447">BQ169/96</f>
        <v>0</v>
      </c>
      <c r="BR170" s="52"/>
      <c r="BS170" s="19"/>
      <c r="BT170" s="19"/>
      <c r="BU170" s="19"/>
      <c r="BV170" s="19"/>
      <c r="BW170" s="19"/>
      <c r="BX170" s="19"/>
      <c r="BY170" s="19"/>
      <c r="BZ170" s="19"/>
      <c r="CA170" s="19"/>
      <c r="CB170" s="19"/>
      <c r="CC170" s="19"/>
      <c r="CD170" s="19"/>
      <c r="CE170"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39" workbookViewId="0">
      <selection activeCell="G49" sqref="G49"/>
    </sheetView>
  </sheetViews>
  <sheetFormatPr baseColWidth="10" defaultColWidth="10.875" defaultRowHeight="12.75" customHeight="1" x14ac:dyDescent="0.2"/>
  <cols>
    <col min="1" max="1" width="9.5" style="5" customWidth="1"/>
    <col min="2" max="2" width="10.625" style="5" bestFit="1" customWidth="1"/>
    <col min="3" max="3" width="7.375" style="5" hidden="1" customWidth="1"/>
    <col min="4" max="4" width="10.25" style="5" hidden="1" customWidth="1"/>
    <col min="5" max="5" width="3.875" style="5" hidden="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4</v>
      </c>
      <c r="F2" s="90">
        <f>'Détail par équipe'!CD45+D2</f>
        <v>805</v>
      </c>
      <c r="G2" s="91">
        <f t="shared" ref="G2:G33" si="0">ROUNDDOWN(F2/E2,0)</f>
        <v>201</v>
      </c>
      <c r="H2" s="91">
        <f t="shared" ref="H2:H33" si="1">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équipe'!B74</f>
        <v>4</v>
      </c>
      <c r="B5" s="90">
        <f>'Détail par équipe'!C74</f>
        <v>0</v>
      </c>
      <c r="C5" s="90">
        <v>0</v>
      </c>
      <c r="D5" s="90">
        <v>0</v>
      </c>
      <c r="E5" s="90">
        <f>'Détail par équipe'!CC74</f>
        <v>0</v>
      </c>
      <c r="F5" s="90">
        <f>'Détail par équipe'!CD74</f>
        <v>0</v>
      </c>
      <c r="G5" s="91" t="e">
        <f t="shared" si="0"/>
        <v>#DIV/0!</v>
      </c>
      <c r="H5" s="91" t="e">
        <f t="shared" si="1"/>
        <v>#DIV/0!</v>
      </c>
    </row>
    <row r="6" spans="1:8" hidden="1" x14ac:dyDescent="0.2">
      <c r="A6" s="90">
        <f>'Détail par équipe'!B75</f>
        <v>5</v>
      </c>
      <c r="B6" s="90">
        <f>'Détail par équipe'!C75</f>
        <v>0</v>
      </c>
      <c r="C6" s="90">
        <v>0</v>
      </c>
      <c r="D6" s="90">
        <v>0</v>
      </c>
      <c r="E6" s="90">
        <f>'Détail par équipe'!CC75</f>
        <v>0</v>
      </c>
      <c r="F6" s="90">
        <f>'Détail par équipe'!CD75</f>
        <v>0</v>
      </c>
      <c r="G6" s="91" t="e">
        <f t="shared" si="0"/>
        <v>#DIV/0!</v>
      </c>
      <c r="H6" s="91" t="e">
        <f t="shared" si="1"/>
        <v>#DIV/0!</v>
      </c>
    </row>
    <row r="7" spans="1:8" hidden="1" x14ac:dyDescent="0.2">
      <c r="A7" s="90">
        <f>'Détail par équipe'!B101</f>
        <v>5</v>
      </c>
      <c r="B7" s="90">
        <f>'Détail par équipe'!C101</f>
        <v>0</v>
      </c>
      <c r="C7" s="90">
        <v>0</v>
      </c>
      <c r="D7" s="90">
        <v>0</v>
      </c>
      <c r="E7" s="90">
        <f>'Détail par équipe'!CC101</f>
        <v>0</v>
      </c>
      <c r="F7" s="90">
        <f>'Détail par équipe'!CD101</f>
        <v>0</v>
      </c>
      <c r="G7" s="91" t="e">
        <f t="shared" si="0"/>
        <v>#DIV/0!</v>
      </c>
      <c r="H7" s="91" t="e">
        <f t="shared" si="1"/>
        <v>#DIV/0!</v>
      </c>
    </row>
    <row r="8" spans="1:8" hidden="1" x14ac:dyDescent="0.2">
      <c r="A8" s="90">
        <f>'Détail par équipe'!B127</f>
        <v>5</v>
      </c>
      <c r="B8" s="90">
        <f>'Détail par équipe'!C127</f>
        <v>0</v>
      </c>
      <c r="C8" s="90">
        <v>0</v>
      </c>
      <c r="D8" s="90">
        <v>0</v>
      </c>
      <c r="E8" s="90">
        <f>'Détail par équipe'!CC127</f>
        <v>0</v>
      </c>
      <c r="F8" s="90">
        <f>'Détail par équipe'!CD127</f>
        <v>0</v>
      </c>
      <c r="G8" s="91" t="e">
        <f t="shared" si="0"/>
        <v>#DIV/0!</v>
      </c>
      <c r="H8" s="91" t="e">
        <f t="shared" si="1"/>
        <v>#DIV/0!</v>
      </c>
    </row>
    <row r="9" spans="1:8" hidden="1" x14ac:dyDescent="0.2">
      <c r="A9" s="90">
        <f>'Détail par équipe'!B140</f>
        <v>5</v>
      </c>
      <c r="B9" s="90">
        <f>'Détail par équipe'!C140</f>
        <v>0</v>
      </c>
      <c r="C9" s="90">
        <v>0</v>
      </c>
      <c r="D9" s="90">
        <v>0</v>
      </c>
      <c r="E9" s="90">
        <f>'Détail par équipe'!CC140</f>
        <v>0</v>
      </c>
      <c r="F9" s="90">
        <f>'Détail par équipe'!CD140</f>
        <v>0</v>
      </c>
      <c r="G9" s="91" t="e">
        <f t="shared" si="0"/>
        <v>#DIV/0!</v>
      </c>
      <c r="H9" s="91" t="e">
        <f t="shared" si="1"/>
        <v>#DIV/0!</v>
      </c>
    </row>
    <row r="10" spans="1:8" hidden="1" x14ac:dyDescent="0.2">
      <c r="A10" s="90">
        <f>'Détail par équipe'!B33</f>
        <v>5</v>
      </c>
      <c r="B10" s="90">
        <f>'Détail par équipe'!C33</f>
        <v>0</v>
      </c>
      <c r="C10" s="90">
        <v>0</v>
      </c>
      <c r="D10" s="90">
        <v>0</v>
      </c>
      <c r="E10" s="90">
        <f>'Détail par équipe'!CC33</f>
        <v>0</v>
      </c>
      <c r="F10" s="90">
        <f>'Détail par équipe'!CD33</f>
        <v>0</v>
      </c>
      <c r="G10" s="91" t="e">
        <f t="shared" si="0"/>
        <v>#DIV/0!</v>
      </c>
      <c r="H10" s="91" t="e">
        <f t="shared" si="1"/>
        <v>#DIV/0!</v>
      </c>
    </row>
    <row r="11" spans="1:8" hidden="1" x14ac:dyDescent="0.2">
      <c r="A11" s="90">
        <f>'Détail par équipe'!B7</f>
        <v>5</v>
      </c>
      <c r="B11" s="90">
        <f>'Détail par équipe'!C7</f>
        <v>0</v>
      </c>
      <c r="C11" s="90">
        <v>0</v>
      </c>
      <c r="D11" s="90">
        <v>0</v>
      </c>
      <c r="E11" s="90">
        <f>'Détail par équipe'!CC7</f>
        <v>0</v>
      </c>
      <c r="F11" s="90">
        <f>'Détail par équipe'!CD7</f>
        <v>0</v>
      </c>
      <c r="G11" s="91" t="e">
        <f t="shared" si="0"/>
        <v>#DIV/0!</v>
      </c>
      <c r="H11" s="91" t="e">
        <f t="shared" si="1"/>
        <v>#DIV/0!</v>
      </c>
    </row>
    <row r="12" spans="1:8" hidden="1" x14ac:dyDescent="0.2">
      <c r="A12" s="90">
        <f>'Détail par équipe'!B46</f>
        <v>5</v>
      </c>
      <c r="B12" s="90">
        <f>'Détail par équipe'!C46</f>
        <v>0</v>
      </c>
      <c r="C12" s="90">
        <v>0</v>
      </c>
      <c r="D12" s="90">
        <v>0</v>
      </c>
      <c r="E12" s="90">
        <f>'Détail par équipe'!CC46+C12</f>
        <v>0</v>
      </c>
      <c r="F12" s="90">
        <f>'Détail par équipe'!CD46+D12</f>
        <v>0</v>
      </c>
      <c r="G12" s="91" t="e">
        <f t="shared" si="0"/>
        <v>#DIV/0!</v>
      </c>
      <c r="H12" s="91" t="e">
        <f t="shared" si="1"/>
        <v>#DIV/0!</v>
      </c>
    </row>
    <row r="13" spans="1:8" hidden="1" x14ac:dyDescent="0.2">
      <c r="A13" s="90">
        <f>'Détail par équipe'!B88</f>
        <v>5</v>
      </c>
      <c r="B13" s="90">
        <f>'Détail par équipe'!C88</f>
        <v>0</v>
      </c>
      <c r="C13" s="90">
        <v>0</v>
      </c>
      <c r="D13" s="90">
        <v>0</v>
      </c>
      <c r="E13" s="90">
        <f>'Détail par équipe'!CC88+C13</f>
        <v>0</v>
      </c>
      <c r="F13" s="90">
        <f>'Détail par équipe'!CD88+D13</f>
        <v>0</v>
      </c>
      <c r="G13" s="91" t="e">
        <f t="shared" si="0"/>
        <v>#DIV/0!</v>
      </c>
      <c r="H13" s="91" t="e">
        <f t="shared" si="1"/>
        <v>#DIV/0!</v>
      </c>
    </row>
    <row r="14" spans="1:8" hidden="1" x14ac:dyDescent="0.2">
      <c r="A14" s="90">
        <f>'Détail par équipe'!B114</f>
        <v>5</v>
      </c>
      <c r="B14" s="90">
        <f>'Détail par équipe'!C114</f>
        <v>0</v>
      </c>
      <c r="C14" s="90">
        <v>0</v>
      </c>
      <c r="D14" s="90">
        <v>0</v>
      </c>
      <c r="E14" s="90">
        <f>'Détail par équipe'!CC114</f>
        <v>0</v>
      </c>
      <c r="F14" s="90">
        <f>'Détail par équipe'!CD114</f>
        <v>0</v>
      </c>
      <c r="G14" s="91" t="e">
        <f t="shared" si="0"/>
        <v>#DIV/0!</v>
      </c>
      <c r="H14" s="91" t="e">
        <f t="shared" si="1"/>
        <v>#DIV/0!</v>
      </c>
    </row>
    <row r="15" spans="1:8" hidden="1" x14ac:dyDescent="0.2">
      <c r="A15" s="90">
        <f>'Détail par équipe'!B21</f>
        <v>6</v>
      </c>
      <c r="B15" s="90">
        <f>'Détail par équipe'!C21</f>
        <v>0</v>
      </c>
      <c r="C15" s="90">
        <v>0</v>
      </c>
      <c r="D15" s="90">
        <v>0</v>
      </c>
      <c r="E15" s="90">
        <f>'Détail par équipe'!CC21</f>
        <v>0</v>
      </c>
      <c r="F15" s="90">
        <f>'Détail par équipe'!CD21</f>
        <v>0</v>
      </c>
      <c r="G15" s="91" t="e">
        <f t="shared" si="0"/>
        <v>#DIV/0!</v>
      </c>
      <c r="H15" s="91" t="e">
        <f t="shared" si="1"/>
        <v>#DIV/0!</v>
      </c>
    </row>
    <row r="16" spans="1:8" hidden="1" x14ac:dyDescent="0.2">
      <c r="A16" s="90">
        <f>'Détail par équipe'!B34</f>
        <v>6</v>
      </c>
      <c r="B16" s="90">
        <f>'Détail par équipe'!C34</f>
        <v>0</v>
      </c>
      <c r="C16" s="90">
        <v>0</v>
      </c>
      <c r="D16" s="90">
        <v>0</v>
      </c>
      <c r="E16" s="90">
        <f>'Détail par équipe'!CC34</f>
        <v>0</v>
      </c>
      <c r="F16" s="90">
        <f>'Détail par équipe'!CD34</f>
        <v>0</v>
      </c>
      <c r="G16" s="91" t="e">
        <f t="shared" si="0"/>
        <v>#DIV/0!</v>
      </c>
      <c r="H16" s="91" t="e">
        <f t="shared" si="1"/>
        <v>#DIV/0!</v>
      </c>
    </row>
    <row r="17" spans="1:8" hidden="1" x14ac:dyDescent="0.2">
      <c r="A17" s="90">
        <f>'Détail par équipe'!B63</f>
        <v>6</v>
      </c>
      <c r="B17" s="90">
        <f>'Détail par équipe'!C63</f>
        <v>0</v>
      </c>
      <c r="C17" s="90">
        <v>0</v>
      </c>
      <c r="D17" s="90">
        <v>0</v>
      </c>
      <c r="E17" s="90">
        <f>'Détail par équipe'!CC63</f>
        <v>0</v>
      </c>
      <c r="F17" s="90">
        <f>'Détail par équipe'!CD63</f>
        <v>0</v>
      </c>
      <c r="G17" s="91" t="e">
        <f t="shared" si="0"/>
        <v>#DIV/0!</v>
      </c>
      <c r="H17" s="91" t="e">
        <f t="shared" si="1"/>
        <v>#DIV/0!</v>
      </c>
    </row>
    <row r="18" spans="1:8" hidden="1" x14ac:dyDescent="0.2">
      <c r="A18" s="90">
        <f>'Détail par équipe'!B76</f>
        <v>6</v>
      </c>
      <c r="B18" s="90">
        <f>'Détail par équipe'!C76</f>
        <v>0</v>
      </c>
      <c r="C18" s="90">
        <v>0</v>
      </c>
      <c r="D18" s="90">
        <v>0</v>
      </c>
      <c r="E18" s="90">
        <f>'Détail par équipe'!CC76</f>
        <v>0</v>
      </c>
      <c r="F18" s="90">
        <f>'Détail par équipe'!CD76</f>
        <v>0</v>
      </c>
      <c r="G18" s="91" t="e">
        <f t="shared" si="0"/>
        <v>#DIV/0!</v>
      </c>
      <c r="H18" s="91" t="e">
        <f t="shared" si="1"/>
        <v>#DIV/0!</v>
      </c>
    </row>
    <row r="19" spans="1:8" hidden="1" x14ac:dyDescent="0.2">
      <c r="A19" s="90">
        <f>'Détail par équipe'!B102</f>
        <v>6</v>
      </c>
      <c r="B19" s="90">
        <f>'Détail par équipe'!C102</f>
        <v>0</v>
      </c>
      <c r="C19" s="90">
        <v>0</v>
      </c>
      <c r="D19" s="90">
        <v>0</v>
      </c>
      <c r="E19" s="90">
        <f>'Détail par équipe'!CC102</f>
        <v>0</v>
      </c>
      <c r="F19" s="90">
        <f>'Détail par équipe'!CD102</f>
        <v>0</v>
      </c>
      <c r="G19" s="91" t="e">
        <f t="shared" si="0"/>
        <v>#DIV/0!</v>
      </c>
      <c r="H19" s="91" t="e">
        <f t="shared" si="1"/>
        <v>#DIV/0!</v>
      </c>
    </row>
    <row r="20" spans="1:8" hidden="1" x14ac:dyDescent="0.2">
      <c r="A20" s="90">
        <f>'Détail par équipe'!B128</f>
        <v>6</v>
      </c>
      <c r="B20" s="90">
        <f>'Détail par équipe'!C128</f>
        <v>0</v>
      </c>
      <c r="C20" s="90">
        <v>0</v>
      </c>
      <c r="D20" s="90">
        <v>0</v>
      </c>
      <c r="E20" s="90">
        <f>'Détail par équipe'!CC128</f>
        <v>0</v>
      </c>
      <c r="F20" s="90">
        <f>'Détail par équipe'!CD128</f>
        <v>0</v>
      </c>
      <c r="G20" s="91" t="e">
        <f t="shared" si="0"/>
        <v>#DIV/0!</v>
      </c>
      <c r="H20" s="91" t="e">
        <f t="shared" si="1"/>
        <v>#DIV/0!</v>
      </c>
    </row>
    <row r="21" spans="1:8" hidden="1" x14ac:dyDescent="0.2">
      <c r="A21" s="90">
        <f>'Détail par équipe'!B141</f>
        <v>6</v>
      </c>
      <c r="B21" s="90">
        <f>'Détail par équipe'!C141</f>
        <v>0</v>
      </c>
      <c r="C21" s="90">
        <v>0</v>
      </c>
      <c r="D21" s="90">
        <v>0</v>
      </c>
      <c r="E21" s="90">
        <f>'Détail par équipe'!CC141</f>
        <v>4</v>
      </c>
      <c r="F21" s="90">
        <f>'Détail par équipe'!CD141</f>
        <v>480</v>
      </c>
      <c r="G21" s="91">
        <f t="shared" si="0"/>
        <v>120</v>
      </c>
      <c r="H21" s="91">
        <f t="shared" si="1"/>
        <v>70</v>
      </c>
    </row>
    <row r="22" spans="1:8" hidden="1" x14ac:dyDescent="0.2">
      <c r="A22" s="90">
        <f>'Détail par équipe'!B8</f>
        <v>6</v>
      </c>
      <c r="B22" s="90">
        <f>'Détail par équipe'!C8</f>
        <v>0</v>
      </c>
      <c r="C22" s="90">
        <v>0</v>
      </c>
      <c r="D22" s="90">
        <v>0</v>
      </c>
      <c r="E22" s="90">
        <f>'Détail par équipe'!CC8</f>
        <v>0</v>
      </c>
      <c r="F22" s="90">
        <f>'Détail par équipe'!CD8</f>
        <v>0</v>
      </c>
      <c r="G22" s="91" t="e">
        <f t="shared" si="0"/>
        <v>#DIV/0!</v>
      </c>
      <c r="H22" s="91" t="e">
        <f t="shared" si="1"/>
        <v>#DIV/0!</v>
      </c>
    </row>
    <row r="23" spans="1:8" hidden="1" x14ac:dyDescent="0.2">
      <c r="A23" s="90">
        <f>'Détail par équipe'!B89</f>
        <v>6</v>
      </c>
      <c r="B23" s="90">
        <f>'Détail par équipe'!C89</f>
        <v>0</v>
      </c>
      <c r="C23" s="90">
        <v>0</v>
      </c>
      <c r="D23" s="90">
        <v>0</v>
      </c>
      <c r="E23" s="90">
        <f>'Détail par équipe'!CC89+C23</f>
        <v>0</v>
      </c>
      <c r="F23" s="90">
        <f>'Détail par équipe'!CD89+D23</f>
        <v>0</v>
      </c>
      <c r="G23" s="91" t="e">
        <f t="shared" si="0"/>
        <v>#DIV/0!</v>
      </c>
      <c r="H23" s="91" t="e">
        <f t="shared" si="1"/>
        <v>#DIV/0!</v>
      </c>
    </row>
    <row r="24" spans="1:8" hidden="1" x14ac:dyDescent="0.2">
      <c r="A24" s="90">
        <f>'Détail par équipe'!B47</f>
        <v>6</v>
      </c>
      <c r="B24" s="90">
        <f>'Détail par équipe'!C47</f>
        <v>0</v>
      </c>
      <c r="C24" s="90">
        <v>0</v>
      </c>
      <c r="D24" s="90">
        <v>0</v>
      </c>
      <c r="E24" s="90">
        <f>'Détail par équipe'!CC47+C24</f>
        <v>0</v>
      </c>
      <c r="F24" s="90">
        <f>'Détail par équipe'!CD47+D24</f>
        <v>0</v>
      </c>
      <c r="G24" s="91" t="e">
        <f t="shared" si="0"/>
        <v>#DIV/0!</v>
      </c>
      <c r="H24" s="91" t="e">
        <f t="shared" si="1"/>
        <v>#DIV/0!</v>
      </c>
    </row>
    <row r="25" spans="1:8" hidden="1" x14ac:dyDescent="0.2">
      <c r="A25" s="90">
        <f>'Détail par équipe'!B115</f>
        <v>6</v>
      </c>
      <c r="B25" s="90">
        <f>'Détail par équipe'!C115</f>
        <v>0</v>
      </c>
      <c r="C25" s="90">
        <v>0</v>
      </c>
      <c r="D25" s="90">
        <v>0</v>
      </c>
      <c r="E25" s="90">
        <f>'Détail par équipe'!CC115</f>
        <v>0</v>
      </c>
      <c r="F25" s="90">
        <f>'Détail par équipe'!CD115</f>
        <v>0</v>
      </c>
      <c r="G25" s="91" t="e">
        <f t="shared" si="0"/>
        <v>#DIV/0!</v>
      </c>
      <c r="H25" s="91" t="e">
        <f t="shared" si="1"/>
        <v>#DIV/0!</v>
      </c>
    </row>
    <row r="26" spans="1:8" hidden="1" x14ac:dyDescent="0.2">
      <c r="A26" s="90">
        <f>'Détail par équipe'!B156</f>
        <v>7</v>
      </c>
      <c r="B26" s="90">
        <f>'Détail par équipe'!C156</f>
        <v>0</v>
      </c>
      <c r="C26" s="90">
        <v>0</v>
      </c>
      <c r="D26" s="90">
        <v>0</v>
      </c>
      <c r="E26" s="90">
        <f>'Détail par équipe'!CC156+C26</f>
        <v>0</v>
      </c>
      <c r="F26" s="90">
        <f>'Détail par équipe'!CD156+D26</f>
        <v>0</v>
      </c>
      <c r="G26" s="91" t="e">
        <f t="shared" si="0"/>
        <v>#DIV/0!</v>
      </c>
      <c r="H26" s="91" t="e">
        <f t="shared" si="1"/>
        <v>#DIV/0!</v>
      </c>
    </row>
    <row r="27" spans="1:8" hidden="1" x14ac:dyDescent="0.2">
      <c r="A27" s="90">
        <f>'Détail par équipe'!B48</f>
        <v>7</v>
      </c>
      <c r="B27" s="90">
        <f>'Détail par équipe'!C48</f>
        <v>0</v>
      </c>
      <c r="C27" s="90">
        <v>0</v>
      </c>
      <c r="D27" s="90">
        <v>0</v>
      </c>
      <c r="E27" s="90">
        <f>'Détail par équipe'!CC48+C27</f>
        <v>0</v>
      </c>
      <c r="F27" s="90">
        <f>'Détail par équipe'!CD48+D27</f>
        <v>0</v>
      </c>
      <c r="G27" s="91" t="e">
        <f t="shared" si="0"/>
        <v>#DIV/0!</v>
      </c>
      <c r="H27" s="91" t="e">
        <f t="shared" si="1"/>
        <v>#DIV/0!</v>
      </c>
    </row>
    <row r="28" spans="1:8" hidden="1" x14ac:dyDescent="0.2">
      <c r="A28" s="90">
        <f>'Détail par équipe'!B157</f>
        <v>8</v>
      </c>
      <c r="B28" s="90">
        <f>'Détail par équipe'!C157</f>
        <v>0</v>
      </c>
      <c r="C28" s="90">
        <v>0</v>
      </c>
      <c r="D28" s="90">
        <v>0</v>
      </c>
      <c r="E28" s="90">
        <f>'Détail par équipe'!CC157+C28</f>
        <v>0</v>
      </c>
      <c r="F28" s="90">
        <f>'Détail par équipe'!CD157+D28</f>
        <v>0</v>
      </c>
      <c r="G28" s="91" t="e">
        <f t="shared" si="0"/>
        <v>#DIV/0!</v>
      </c>
      <c r="H28" s="91" t="e">
        <f t="shared" si="1"/>
        <v>#DIV/0!</v>
      </c>
    </row>
    <row r="29" spans="1:8" hidden="1" x14ac:dyDescent="0.2">
      <c r="A29" s="90">
        <f>'Détail par équipe'!B49</f>
        <v>8</v>
      </c>
      <c r="B29" s="90">
        <f>'Détail par équipe'!C49</f>
        <v>0</v>
      </c>
      <c r="C29" s="90">
        <v>0</v>
      </c>
      <c r="D29" s="90">
        <v>0</v>
      </c>
      <c r="E29" s="90">
        <f>'Détail par équipe'!CC49+C29</f>
        <v>0</v>
      </c>
      <c r="F29" s="90">
        <f>'Détail par équipe'!CD49+D29</f>
        <v>0</v>
      </c>
      <c r="G29" s="91" t="e">
        <f t="shared" si="0"/>
        <v>#DIV/0!</v>
      </c>
      <c r="H29" s="91" t="e">
        <f t="shared" si="1"/>
        <v>#DIV/0!</v>
      </c>
    </row>
    <row r="30" spans="1:8" hidden="1" x14ac:dyDescent="0.2">
      <c r="A30" s="90">
        <f>'Détail par équipe'!B158</f>
        <v>9</v>
      </c>
      <c r="B30" s="90">
        <f>'Détail par équipe'!C158</f>
        <v>0</v>
      </c>
      <c r="C30" s="90">
        <v>0</v>
      </c>
      <c r="D30" s="90">
        <v>0</v>
      </c>
      <c r="E30" s="90">
        <f>'Détail par équipe'!CC158+C30</f>
        <v>0</v>
      </c>
      <c r="F30" s="90">
        <f>'Détail par équipe'!CD158+D30</f>
        <v>0</v>
      </c>
      <c r="G30" s="91" t="e">
        <f t="shared" si="0"/>
        <v>#DIV/0!</v>
      </c>
      <c r="H30" s="91" t="e">
        <f t="shared" si="1"/>
        <v>#DIV/0!</v>
      </c>
    </row>
    <row r="31" spans="1:8" hidden="1" x14ac:dyDescent="0.2">
      <c r="A31" s="90">
        <f>'Détail par équipe'!B50</f>
        <v>9</v>
      </c>
      <c r="B31" s="90">
        <f>'Détail par équipe'!C50</f>
        <v>0</v>
      </c>
      <c r="C31" s="90">
        <v>0</v>
      </c>
      <c r="D31" s="90">
        <v>0</v>
      </c>
      <c r="E31" s="90">
        <f>'Détail par équipe'!CC50+C31</f>
        <v>0</v>
      </c>
      <c r="F31" s="90">
        <f>'Détail par équipe'!CD50+D31</f>
        <v>0</v>
      </c>
      <c r="G31" s="91" t="e">
        <f t="shared" si="0"/>
        <v>#DIV/0!</v>
      </c>
      <c r="H31" s="91" t="e">
        <f t="shared" si="1"/>
        <v>#DIV/0!</v>
      </c>
    </row>
    <row r="32" spans="1:8" hidden="1" x14ac:dyDescent="0.2">
      <c r="A32" s="90">
        <f>'Détail par équipe'!B159</f>
        <v>10</v>
      </c>
      <c r="B32" s="90">
        <f>'Détail par équipe'!C159</f>
        <v>0</v>
      </c>
      <c r="C32" s="90">
        <v>0</v>
      </c>
      <c r="D32" s="90">
        <v>0</v>
      </c>
      <c r="E32" s="90">
        <f>'Détail par équipe'!CC159+C32</f>
        <v>0</v>
      </c>
      <c r="F32" s="90">
        <f>'Détail par équipe'!CD159+D32</f>
        <v>0</v>
      </c>
      <c r="G32" s="91" t="e">
        <f t="shared" si="0"/>
        <v>#DIV/0!</v>
      </c>
      <c r="H32" s="91" t="e">
        <f t="shared" si="1"/>
        <v>#DIV/0!</v>
      </c>
    </row>
    <row r="33" spans="1:8" x14ac:dyDescent="0.2">
      <c r="A33" s="90" t="str">
        <f>'Détail par équipe'!B19</f>
        <v>Bichon</v>
      </c>
      <c r="B33" s="90" t="str">
        <f>'Détail par équipe'!C19</f>
        <v>Thierry</v>
      </c>
      <c r="C33" s="90">
        <v>4</v>
      </c>
      <c r="D33" s="90">
        <v>738</v>
      </c>
      <c r="E33" s="90">
        <f>'Détail par équipe'!CC19+C33</f>
        <v>4</v>
      </c>
      <c r="F33" s="90">
        <f>'Détail par équipe'!CD19+D33</f>
        <v>738</v>
      </c>
      <c r="G33" s="91">
        <f t="shared" si="0"/>
        <v>184</v>
      </c>
      <c r="H33" s="91">
        <f t="shared" si="1"/>
        <v>25</v>
      </c>
    </row>
    <row r="34" spans="1:8" x14ac:dyDescent="0.2">
      <c r="A34" s="92" t="str">
        <f>'Détail par équipe'!B58</f>
        <v>Bourgeois</v>
      </c>
      <c r="B34" s="92" t="str">
        <f>'Détail par équipe'!C58</f>
        <v>Anne</v>
      </c>
      <c r="C34" s="90">
        <v>28</v>
      </c>
      <c r="D34" s="90">
        <v>4133</v>
      </c>
      <c r="E34" s="90">
        <f>'Détail par équipe'!CC58+C34</f>
        <v>36</v>
      </c>
      <c r="F34" s="90">
        <f>'Détail par équipe'!CD58+D34</f>
        <v>5336</v>
      </c>
      <c r="G34" s="90">
        <f t="shared" ref="G34:G65" si="2">ROUNDDOWN(F34/E34,0)</f>
        <v>148</v>
      </c>
      <c r="H34" s="90">
        <f t="shared" ref="H34:H65" si="3">ROUNDDOWN(IF(G34&gt;220,0,((220-G34)*0.7)),0)</f>
        <v>50</v>
      </c>
    </row>
    <row r="35" spans="1:8" x14ac:dyDescent="0.2">
      <c r="A35" s="92" t="str">
        <f>'Détail par équipe'!B17</f>
        <v>Brunaud</v>
      </c>
      <c r="B35" s="92" t="str">
        <f>'Détail par équipe'!C17</f>
        <v>Bernard</v>
      </c>
      <c r="C35" s="90">
        <v>44</v>
      </c>
      <c r="D35" s="90">
        <v>8173</v>
      </c>
      <c r="E35" s="90">
        <f>'Détail par équipe'!CC17+C35</f>
        <v>68</v>
      </c>
      <c r="F35" s="90">
        <f>'Détail par équipe'!CD17+D35</f>
        <v>12643</v>
      </c>
      <c r="G35" s="90">
        <f t="shared" si="2"/>
        <v>185</v>
      </c>
      <c r="H35" s="90">
        <f t="shared" si="3"/>
        <v>24</v>
      </c>
    </row>
    <row r="36" spans="1:8" ht="13.5" customHeight="1" x14ac:dyDescent="0.2">
      <c r="A36" s="90" t="str">
        <f>'Détail par équipe'!B152</f>
        <v>Charrier</v>
      </c>
      <c r="B36" s="90" t="str">
        <f>'Détail par équipe'!C152</f>
        <v>Hervé</v>
      </c>
      <c r="C36" s="90">
        <v>8</v>
      </c>
      <c r="D36" s="90">
        <v>1014</v>
      </c>
      <c r="E36" s="90">
        <f>'Détail par équipe'!CC152+C36</f>
        <v>8</v>
      </c>
      <c r="F36" s="90">
        <f>'Détail par équipe'!CD152+D36</f>
        <v>1014</v>
      </c>
      <c r="G36" s="91">
        <f t="shared" si="2"/>
        <v>126</v>
      </c>
      <c r="H36" s="91">
        <f t="shared" si="3"/>
        <v>65</v>
      </c>
    </row>
    <row r="37" spans="1:8" ht="13.5" customHeight="1" x14ac:dyDescent="0.2">
      <c r="A37" s="90" t="str">
        <f>'Détail par équipe'!B99</f>
        <v>Coquillard</v>
      </c>
      <c r="B37" s="90" t="str">
        <f>'Détail par équipe'!C99</f>
        <v>Christophe</v>
      </c>
      <c r="C37" s="90">
        <v>4</v>
      </c>
      <c r="D37" s="90">
        <v>766</v>
      </c>
      <c r="E37" s="90">
        <f>'Détail par équipe'!CC99+C37</f>
        <v>24</v>
      </c>
      <c r="F37" s="90">
        <f>'Détail par équipe'!CD99+D37</f>
        <v>4574</v>
      </c>
      <c r="G37" s="91">
        <f t="shared" si="2"/>
        <v>190</v>
      </c>
      <c r="H37" s="91">
        <f t="shared" si="3"/>
        <v>21</v>
      </c>
    </row>
    <row r="38" spans="1:8" ht="13.5" customHeight="1" x14ac:dyDescent="0.2">
      <c r="A38" s="92" t="str">
        <f>'Détail par équipe'!B16</f>
        <v>Coural</v>
      </c>
      <c r="B38" s="92" t="str">
        <f>'Détail par équipe'!C16</f>
        <v>Serge</v>
      </c>
      <c r="C38" s="90">
        <v>4</v>
      </c>
      <c r="D38" s="90">
        <v>674</v>
      </c>
      <c r="E38" s="90">
        <f>'Détail par équipe'!CC16+C38</f>
        <v>4</v>
      </c>
      <c r="F38" s="90">
        <f>'Détail par équipe'!CD16+D38</f>
        <v>674</v>
      </c>
      <c r="G38" s="90">
        <f t="shared" si="2"/>
        <v>168</v>
      </c>
      <c r="H38" s="90">
        <f t="shared" si="3"/>
        <v>36</v>
      </c>
    </row>
    <row r="39" spans="1:8" ht="13.5" customHeight="1" x14ac:dyDescent="0.2">
      <c r="A39" s="90" t="str">
        <f>'Détail par équipe'!B62</f>
        <v>Dehorter</v>
      </c>
      <c r="B39" s="90" t="str">
        <f>'Détail par équipe'!C62</f>
        <v>Cécile</v>
      </c>
      <c r="C39" s="90">
        <v>0</v>
      </c>
      <c r="D39" s="90">
        <v>0</v>
      </c>
      <c r="E39" s="90">
        <f>'Détail par équipe'!CC62</f>
        <v>8</v>
      </c>
      <c r="F39" s="90">
        <f>'Détail par équipe'!CD62</f>
        <v>1370</v>
      </c>
      <c r="G39" s="91">
        <f t="shared" si="2"/>
        <v>171</v>
      </c>
      <c r="H39" s="91">
        <f t="shared" si="3"/>
        <v>34</v>
      </c>
    </row>
    <row r="40" spans="1:8" ht="13.5" customHeight="1" x14ac:dyDescent="0.2">
      <c r="A40" s="92" t="str">
        <f>'Détail par équipe'!B4</f>
        <v>Dehorter</v>
      </c>
      <c r="B40" s="92" t="str">
        <f>'Détail par équipe'!C4</f>
        <v>Pascal</v>
      </c>
      <c r="C40" s="90">
        <v>12</v>
      </c>
      <c r="D40" s="90">
        <v>1946</v>
      </c>
      <c r="E40" s="90">
        <f>'Détail par équipe'!CC4+C40</f>
        <v>20</v>
      </c>
      <c r="F40" s="90">
        <f>'Détail par équipe'!CD4+D40</f>
        <v>3327</v>
      </c>
      <c r="G40" s="90">
        <f t="shared" si="2"/>
        <v>166</v>
      </c>
      <c r="H40" s="90">
        <f t="shared" si="3"/>
        <v>37</v>
      </c>
    </row>
    <row r="41" spans="1:8" ht="13.5" customHeight="1" x14ac:dyDescent="0.2">
      <c r="A41" s="92" t="str">
        <f>'Détail par équipe'!B43</f>
        <v>Gouyon</v>
      </c>
      <c r="B41" s="92" t="str">
        <f>'Détail par équipe'!C43</f>
        <v>Stéphane</v>
      </c>
      <c r="C41" s="90">
        <v>44</v>
      </c>
      <c r="D41" s="90">
        <v>7523</v>
      </c>
      <c r="E41" s="90">
        <f>'Détail par équipe'!CC43+C41</f>
        <v>76</v>
      </c>
      <c r="F41" s="90">
        <f>'Détail par équipe'!CD43+D41</f>
        <v>12941</v>
      </c>
      <c r="G41" s="90">
        <f t="shared" si="2"/>
        <v>170</v>
      </c>
      <c r="H41" s="90">
        <f t="shared" si="3"/>
        <v>35</v>
      </c>
    </row>
    <row r="42" spans="1:8" ht="13.5" customHeight="1" x14ac:dyDescent="0.2">
      <c r="A42" s="90" t="str">
        <f>'Détail par équipe'!B112</f>
        <v>Grand</v>
      </c>
      <c r="B42" s="90" t="str">
        <f>'Détail par équipe'!C112</f>
        <v>Olivier</v>
      </c>
      <c r="C42" s="90">
        <v>28</v>
      </c>
      <c r="D42" s="90">
        <v>4821</v>
      </c>
      <c r="E42" s="90">
        <f>'Détail par équipe'!CC112+C42</f>
        <v>44</v>
      </c>
      <c r="F42" s="90">
        <f>'Détail par équipe'!CD112+D42</f>
        <v>7700</v>
      </c>
      <c r="G42" s="91">
        <f t="shared" si="2"/>
        <v>175</v>
      </c>
      <c r="H42" s="91">
        <f t="shared" si="3"/>
        <v>31</v>
      </c>
    </row>
    <row r="43" spans="1:8" ht="13.5" customHeight="1" x14ac:dyDescent="0.2">
      <c r="A43" s="92" t="str">
        <f>'Détail par équipe'!B29</f>
        <v>Grosjean</v>
      </c>
      <c r="B43" s="92" t="str">
        <f>'Détail par équipe'!C29</f>
        <v>Louis</v>
      </c>
      <c r="C43" s="90">
        <v>24</v>
      </c>
      <c r="D43" s="90">
        <v>3352</v>
      </c>
      <c r="E43" s="90">
        <f>'Détail par équipe'!CC29+C43</f>
        <v>40</v>
      </c>
      <c r="F43" s="90">
        <f>'Détail par équipe'!CD29+D43</f>
        <v>5907</v>
      </c>
      <c r="G43" s="90">
        <f t="shared" si="2"/>
        <v>147</v>
      </c>
      <c r="H43" s="90">
        <f t="shared" si="3"/>
        <v>51</v>
      </c>
    </row>
    <row r="44" spans="1:8" ht="13.5" customHeight="1" x14ac:dyDescent="0.2">
      <c r="A44" s="90" t="str">
        <f>'Détail par équipe'!B139</f>
        <v>Guesdon</v>
      </c>
      <c r="B44" s="90" t="str">
        <f>'Détail par équipe'!C139</f>
        <v>Eric</v>
      </c>
      <c r="C44" s="90">
        <v>4</v>
      </c>
      <c r="D44" s="90">
        <v>789</v>
      </c>
      <c r="E44" s="90">
        <f>'Détail par équipe'!CC139+C44</f>
        <v>12</v>
      </c>
      <c r="F44" s="90">
        <f>'Détail par équipe'!CD139+D44</f>
        <v>2169</v>
      </c>
      <c r="G44" s="91">
        <f t="shared" si="2"/>
        <v>180</v>
      </c>
      <c r="H44" s="91">
        <f t="shared" si="3"/>
        <v>28</v>
      </c>
    </row>
    <row r="45" spans="1:8" ht="13.5" customHeight="1" x14ac:dyDescent="0.2">
      <c r="A45" s="90" t="str">
        <f>'Détail par équipe'!B18</f>
        <v>Janot</v>
      </c>
      <c r="B45" s="90" t="str">
        <f>'Détail par équipe'!C18</f>
        <v>Didier</v>
      </c>
      <c r="C45" s="90">
        <v>4</v>
      </c>
      <c r="D45" s="90">
        <v>707</v>
      </c>
      <c r="E45" s="90">
        <f>'Détail par équipe'!CC18+C45</f>
        <v>16</v>
      </c>
      <c r="F45" s="90">
        <f>'Détail par équipe'!CD18+D45</f>
        <v>2694</v>
      </c>
      <c r="G45" s="91">
        <f t="shared" si="2"/>
        <v>168</v>
      </c>
      <c r="H45" s="91">
        <f t="shared" si="3"/>
        <v>36</v>
      </c>
    </row>
    <row r="46" spans="1:8" ht="13.5" customHeight="1" x14ac:dyDescent="0.2">
      <c r="A46" s="90" t="str">
        <f>'Détail par équipe'!B155</f>
        <v>Jugie</v>
      </c>
      <c r="B46" s="90" t="str">
        <f>'Détail par équipe'!C155</f>
        <v>Jean-Jugie</v>
      </c>
      <c r="C46" s="90">
        <v>0</v>
      </c>
      <c r="D46" s="90">
        <v>0</v>
      </c>
      <c r="E46" s="90">
        <f>'Détail par équipe'!CC155+C46</f>
        <v>4</v>
      </c>
      <c r="F46" s="90">
        <f>'Détail par équipe'!CD155+D46</f>
        <v>715</v>
      </c>
      <c r="G46" s="91">
        <f t="shared" si="2"/>
        <v>178</v>
      </c>
      <c r="H46" s="91">
        <f t="shared" si="3"/>
        <v>29</v>
      </c>
    </row>
    <row r="47" spans="1:8" ht="13.5" customHeight="1" x14ac:dyDescent="0.2">
      <c r="A47" s="92" t="str">
        <f>'Détail par équipe'!B136</f>
        <v>Lafournière</v>
      </c>
      <c r="B47" s="92" t="str">
        <f>'Détail par équipe'!C136</f>
        <v>Michel</v>
      </c>
      <c r="C47" s="90">
        <v>36</v>
      </c>
      <c r="D47" s="90">
        <v>6563</v>
      </c>
      <c r="E47" s="90">
        <f>'Détail par équipe'!CC136+C47</f>
        <v>72</v>
      </c>
      <c r="F47" s="90">
        <f>'Détail par équipe'!CD136+D47</f>
        <v>12805</v>
      </c>
      <c r="G47" s="90">
        <f t="shared" si="2"/>
        <v>177</v>
      </c>
      <c r="H47" s="90">
        <f t="shared" si="3"/>
        <v>30</v>
      </c>
    </row>
    <row r="48" spans="1:8" ht="13.5" customHeight="1" x14ac:dyDescent="0.2">
      <c r="A48" s="92" t="str">
        <f>'Détail par équipe'!B72</f>
        <v>Lavergne</v>
      </c>
      <c r="B48" s="92" t="str">
        <f>'Détail par équipe'!C72</f>
        <v>Thierry</v>
      </c>
      <c r="C48" s="90">
        <v>24</v>
      </c>
      <c r="D48" s="90">
        <v>4306</v>
      </c>
      <c r="E48" s="90">
        <f>'Détail par équipe'!CC72+C48</f>
        <v>40</v>
      </c>
      <c r="F48" s="90">
        <f>'Détail par équipe'!CD72+D48</f>
        <v>7521</v>
      </c>
      <c r="G48" s="90">
        <f t="shared" si="2"/>
        <v>188</v>
      </c>
      <c r="H48" s="90">
        <f t="shared" si="3"/>
        <v>22</v>
      </c>
    </row>
    <row r="49" spans="1:8" ht="13.5" customHeight="1" x14ac:dyDescent="0.2">
      <c r="A49" s="92" t="str">
        <f>'Détail par équipe'!B98</f>
        <v>Le Coquen</v>
      </c>
      <c r="B49" s="92" t="str">
        <f>'Détail par équipe'!C98</f>
        <v>Fabrice</v>
      </c>
      <c r="C49" s="90">
        <v>44</v>
      </c>
      <c r="D49" s="90">
        <v>8292</v>
      </c>
      <c r="E49" s="90">
        <f>'Détail par équipe'!CC98+C49</f>
        <v>80</v>
      </c>
      <c r="F49" s="90">
        <f>'Détail par équipe'!CD98+D49</f>
        <v>15377</v>
      </c>
      <c r="G49" s="90">
        <f t="shared" si="2"/>
        <v>192</v>
      </c>
      <c r="H49" s="90">
        <f t="shared" si="3"/>
        <v>19</v>
      </c>
    </row>
    <row r="50" spans="1:8" ht="13.5" customHeight="1" x14ac:dyDescent="0.2">
      <c r="A50" s="92" t="str">
        <f>'Détail par équipe'!B30</f>
        <v>Lerouge</v>
      </c>
      <c r="B50" s="92" t="str">
        <f>'Détail par équipe'!C30</f>
        <v>Joël</v>
      </c>
      <c r="C50" s="90">
        <v>36</v>
      </c>
      <c r="D50" s="90">
        <v>5355</v>
      </c>
      <c r="E50" s="90">
        <f>'Détail par équipe'!CC30+C50</f>
        <v>72</v>
      </c>
      <c r="F50" s="90">
        <f>'Détail par équipe'!CD30+D50</f>
        <v>11027</v>
      </c>
      <c r="G50" s="90">
        <f t="shared" si="2"/>
        <v>153</v>
      </c>
      <c r="H50" s="90">
        <f t="shared" si="3"/>
        <v>46</v>
      </c>
    </row>
    <row r="51" spans="1:8" ht="13.5" customHeight="1" x14ac:dyDescent="0.2">
      <c r="A51" s="90" t="str">
        <f>'Détail par équipe'!B100</f>
        <v>Leroy</v>
      </c>
      <c r="B51" s="90" t="str">
        <f>'Détail par équipe'!C100</f>
        <v>Thierry</v>
      </c>
      <c r="C51" s="90">
        <v>0</v>
      </c>
      <c r="D51" s="90">
        <v>0</v>
      </c>
      <c r="E51" s="90">
        <f>'Détail par équipe'!CC100+C51</f>
        <v>16</v>
      </c>
      <c r="F51" s="90">
        <f>'Détail par équipe'!CD100+D51</f>
        <v>2756</v>
      </c>
      <c r="G51" s="91">
        <f t="shared" si="2"/>
        <v>172</v>
      </c>
      <c r="H51" s="91">
        <f t="shared" si="3"/>
        <v>33</v>
      </c>
    </row>
    <row r="52" spans="1:8" ht="13.5" customHeight="1" x14ac:dyDescent="0.2">
      <c r="A52" s="90" t="str">
        <f>'Détail par équipe'!B86</f>
        <v>Loisel</v>
      </c>
      <c r="B52" s="90" t="str">
        <f>'Détail par équipe'!C86</f>
        <v>Corentin</v>
      </c>
      <c r="C52" s="90">
        <v>28</v>
      </c>
      <c r="D52" s="90">
        <v>5214</v>
      </c>
      <c r="E52" s="90">
        <f>'Détail par équipe'!CC86+C52</f>
        <v>48</v>
      </c>
      <c r="F52" s="90">
        <f>'Détail par équipe'!CD86+D52</f>
        <v>8899</v>
      </c>
      <c r="G52" s="91">
        <f t="shared" si="2"/>
        <v>185</v>
      </c>
      <c r="H52" s="91">
        <f t="shared" si="3"/>
        <v>24</v>
      </c>
    </row>
    <row r="53" spans="1:8" ht="13.5" customHeight="1" x14ac:dyDescent="0.2">
      <c r="A53" s="92" t="str">
        <f>'Détail par équipe'!B149</f>
        <v>Loraux</v>
      </c>
      <c r="B53" s="92" t="str">
        <f>'Détail par équipe'!C149</f>
        <v>Pascal</v>
      </c>
      <c r="C53" s="90">
        <v>20</v>
      </c>
      <c r="D53" s="90">
        <v>3449</v>
      </c>
      <c r="E53" s="90">
        <f>'Détail par équipe'!CC149+C53</f>
        <v>48</v>
      </c>
      <c r="F53" s="90">
        <f>'Détail par équipe'!CD149+D53</f>
        <v>8167</v>
      </c>
      <c r="G53" s="90">
        <f t="shared" si="2"/>
        <v>170</v>
      </c>
      <c r="H53" s="90">
        <f t="shared" si="3"/>
        <v>35</v>
      </c>
    </row>
    <row r="54" spans="1:8" ht="13.5" customHeight="1" x14ac:dyDescent="0.2">
      <c r="A54" s="90" t="str">
        <f>'Détail par équipe'!B44</f>
        <v>Maia</v>
      </c>
      <c r="B54" s="90" t="str">
        <f>'Détail par équipe'!C44</f>
        <v>Thimothée</v>
      </c>
      <c r="C54" s="90">
        <v>24</v>
      </c>
      <c r="D54" s="90">
        <v>4410</v>
      </c>
      <c r="E54" s="90">
        <f>'Détail par équipe'!CC44+C54</f>
        <v>48</v>
      </c>
      <c r="F54" s="90">
        <f>'Détail par équipe'!CD44+D54</f>
        <v>9022</v>
      </c>
      <c r="G54" s="91">
        <f t="shared" si="2"/>
        <v>187</v>
      </c>
      <c r="H54" s="91">
        <f t="shared" si="3"/>
        <v>23</v>
      </c>
    </row>
    <row r="55" spans="1:8" ht="13.5" customHeight="1" x14ac:dyDescent="0.2">
      <c r="A55" s="90" t="str">
        <f>'Détail par équipe'!B126</f>
        <v>Malenfer</v>
      </c>
      <c r="B55" s="90" t="str">
        <f>'Détail par équipe'!C126</f>
        <v>Pascal</v>
      </c>
      <c r="C55" s="90">
        <v>12</v>
      </c>
      <c r="D55" s="90">
        <v>2124</v>
      </c>
      <c r="E55" s="90">
        <f>'Détail par équipe'!CC126+C55</f>
        <v>16</v>
      </c>
      <c r="F55" s="90">
        <f>'Détail par équipe'!CD126+D55</f>
        <v>2836</v>
      </c>
      <c r="G55" s="91">
        <f t="shared" si="2"/>
        <v>177</v>
      </c>
      <c r="H55" s="91">
        <f t="shared" si="3"/>
        <v>30</v>
      </c>
    </row>
    <row r="56" spans="1:8" ht="13.5" hidden="1" customHeight="1" x14ac:dyDescent="0.2">
      <c r="A56" s="90" t="str">
        <f>'Détail par équipe'!B153</f>
        <v>Malenfer</v>
      </c>
      <c r="B56" s="90" t="str">
        <f>'Détail par équipe'!C153</f>
        <v>Pascal</v>
      </c>
      <c r="C56" s="90">
        <v>12</v>
      </c>
      <c r="D56" s="90">
        <v>2124</v>
      </c>
      <c r="E56" s="90">
        <f>'Détail par équipe'!CC153+C56</f>
        <v>12</v>
      </c>
      <c r="F56" s="90">
        <f>'Détail par équipe'!CD153+D56</f>
        <v>2124</v>
      </c>
      <c r="G56" s="91">
        <f t="shared" si="2"/>
        <v>177</v>
      </c>
      <c r="H56" s="91">
        <f t="shared" si="3"/>
        <v>30</v>
      </c>
    </row>
    <row r="57" spans="1:8" ht="13.5" customHeight="1" x14ac:dyDescent="0.2">
      <c r="A57" s="92" t="str">
        <f>'Détail par équipe'!B124</f>
        <v>Mary</v>
      </c>
      <c r="B57" s="92" t="str">
        <f>'Détail par équipe'!C124</f>
        <v>Freddy</v>
      </c>
      <c r="C57" s="90">
        <v>32</v>
      </c>
      <c r="D57" s="90">
        <v>5200</v>
      </c>
      <c r="E57" s="90">
        <f>'Détail par équipe'!CC124+C57</f>
        <v>64</v>
      </c>
      <c r="F57" s="90">
        <f>'Détail par équipe'!CD124+D57</f>
        <v>10370</v>
      </c>
      <c r="G57" s="90">
        <f t="shared" si="2"/>
        <v>162</v>
      </c>
      <c r="H57" s="90">
        <f t="shared" si="3"/>
        <v>40</v>
      </c>
    </row>
    <row r="58" spans="1:8" ht="13.5" customHeight="1" x14ac:dyDescent="0.2">
      <c r="A58" s="92" t="str">
        <f>'Détail par équipe'!B150</f>
        <v>Massif</v>
      </c>
      <c r="B58" s="92" t="str">
        <f>'Détail par équipe'!C150</f>
        <v>Jean-Massif</v>
      </c>
      <c r="C58" s="90">
        <v>44</v>
      </c>
      <c r="D58" s="90">
        <v>7465</v>
      </c>
      <c r="E58" s="90">
        <f>'Détail par équipe'!CC150</f>
        <v>32</v>
      </c>
      <c r="F58" s="90">
        <f>'Détail par équipe'!CD150</f>
        <v>5461</v>
      </c>
      <c r="G58" s="90">
        <f t="shared" si="2"/>
        <v>170</v>
      </c>
      <c r="H58" s="90">
        <f t="shared" si="3"/>
        <v>35</v>
      </c>
    </row>
    <row r="59" spans="1:8" ht="13.5" customHeight="1" x14ac:dyDescent="0.2">
      <c r="A59" s="90" t="str">
        <f>'Détail par équipe'!B138</f>
        <v>Maurice</v>
      </c>
      <c r="B59" s="90" t="str">
        <f>'Détail par équipe'!C138</f>
        <v>Fred</v>
      </c>
      <c r="C59" s="90">
        <v>36</v>
      </c>
      <c r="D59" s="90">
        <v>6399</v>
      </c>
      <c r="E59" s="90">
        <f>'Détail par équipe'!CC138+C59</f>
        <v>52</v>
      </c>
      <c r="F59" s="90">
        <f>'Détail par équipe'!CD138+D59</f>
        <v>9170</v>
      </c>
      <c r="G59" s="91">
        <f t="shared" si="2"/>
        <v>176</v>
      </c>
      <c r="H59" s="91">
        <f t="shared" si="3"/>
        <v>30</v>
      </c>
    </row>
    <row r="60" spans="1:8" ht="13.5" customHeight="1" x14ac:dyDescent="0.2">
      <c r="A60" s="92" t="str">
        <f>'Détail par équipe'!B42</f>
        <v>Maurice</v>
      </c>
      <c r="B60" s="92" t="str">
        <f>'Détail par équipe'!C42</f>
        <v xml:space="preserve">Lou </v>
      </c>
      <c r="C60" s="90">
        <v>20</v>
      </c>
      <c r="D60" s="90">
        <v>2694</v>
      </c>
      <c r="E60" s="90">
        <f>'Détail par équipe'!CC42+C60</f>
        <v>32</v>
      </c>
      <c r="F60" s="90">
        <f>'Détail par équipe'!CD42+D60</f>
        <v>4634</v>
      </c>
      <c r="G60" s="90">
        <f t="shared" si="2"/>
        <v>144</v>
      </c>
      <c r="H60" s="90">
        <f t="shared" si="3"/>
        <v>53</v>
      </c>
    </row>
    <row r="61" spans="1:8" ht="13.5" customHeight="1" x14ac:dyDescent="0.2">
      <c r="A61" s="90" t="str">
        <f>'Détail par équipe'!B154</f>
        <v>Menou</v>
      </c>
      <c r="B61" s="90" t="str">
        <f>'Détail par équipe'!C154</f>
        <v>Christophe</v>
      </c>
      <c r="C61" s="90">
        <v>4</v>
      </c>
      <c r="D61" s="90">
        <v>594</v>
      </c>
      <c r="E61" s="90">
        <f>'Détail par équipe'!CC154+C61</f>
        <v>8</v>
      </c>
      <c r="F61" s="90">
        <f>'Détail par équipe'!CD154+D61</f>
        <v>1215</v>
      </c>
      <c r="G61" s="91">
        <f t="shared" si="2"/>
        <v>151</v>
      </c>
      <c r="H61" s="91">
        <f t="shared" si="3"/>
        <v>48</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 t="shared" si="2"/>
        <v>170</v>
      </c>
      <c r="H62" s="91">
        <f t="shared" si="3"/>
        <v>35</v>
      </c>
    </row>
    <row r="63" spans="1:8" ht="13.5" customHeight="1" x14ac:dyDescent="0.2">
      <c r="A63" s="92" t="str">
        <f>'Détail par équipe'!B123</f>
        <v>Millich</v>
      </c>
      <c r="B63" s="92" t="str">
        <f>'Détail par équipe'!C123</f>
        <v>Oscar</v>
      </c>
      <c r="C63" s="90">
        <v>44</v>
      </c>
      <c r="D63" s="90">
        <v>7563</v>
      </c>
      <c r="E63" s="90">
        <f>'Détail par équipe'!CC123+C63</f>
        <v>80</v>
      </c>
      <c r="F63" s="90">
        <f>'Détail par équipe'!CD123+D63</f>
        <v>13498</v>
      </c>
      <c r="G63" s="90">
        <f t="shared" si="2"/>
        <v>168</v>
      </c>
      <c r="H63" s="90">
        <f t="shared" si="3"/>
        <v>36</v>
      </c>
    </row>
    <row r="64" spans="1:8" ht="13.5" customHeight="1" x14ac:dyDescent="0.2">
      <c r="A64" s="90" t="str">
        <f>'Détail par équipe'!B20</f>
        <v>Millot</v>
      </c>
      <c r="B64" s="90" t="str">
        <f>'Détail par équipe'!C20</f>
        <v>Dominique</v>
      </c>
      <c r="C64" s="90">
        <v>32</v>
      </c>
      <c r="D64" s="90">
        <v>5882</v>
      </c>
      <c r="E64" s="90">
        <f>'Détail par équipe'!CC20</f>
        <v>36</v>
      </c>
      <c r="F64" s="90">
        <f>'Détail par équipe'!CD20</f>
        <v>6349</v>
      </c>
      <c r="G64" s="91">
        <f t="shared" si="2"/>
        <v>176</v>
      </c>
      <c r="H64" s="91">
        <f t="shared" si="3"/>
        <v>30</v>
      </c>
    </row>
    <row r="65" spans="1:8" ht="13.5" customHeight="1" x14ac:dyDescent="0.2">
      <c r="A65" s="92" t="str">
        <f>'Détail par équipe'!B111</f>
        <v>Moricone</v>
      </c>
      <c r="B65" s="92" t="str">
        <f>'Détail par équipe'!C111</f>
        <v>David</v>
      </c>
      <c r="C65" s="90">
        <v>32</v>
      </c>
      <c r="D65" s="90">
        <v>6099</v>
      </c>
      <c r="E65" s="90">
        <f>'Détail par équipe'!CC111+C65</f>
        <v>56</v>
      </c>
      <c r="F65" s="90">
        <f>'Détail par équipe'!CD111+D65</f>
        <v>11102</v>
      </c>
      <c r="G65" s="90">
        <f t="shared" si="2"/>
        <v>198</v>
      </c>
      <c r="H65" s="90">
        <f t="shared" si="3"/>
        <v>15</v>
      </c>
    </row>
    <row r="66" spans="1:8" ht="13.5" customHeight="1" x14ac:dyDescent="0.2">
      <c r="A66" s="92" t="str">
        <f>'Détail par équipe'!B71</f>
        <v>Mosmant</v>
      </c>
      <c r="B66" s="92" t="str">
        <f>'Détail par équipe'!C71</f>
        <v>Christian</v>
      </c>
      <c r="C66" s="90">
        <v>32</v>
      </c>
      <c r="D66" s="90">
        <v>6213</v>
      </c>
      <c r="E66" s="90">
        <f>'Détail par équipe'!CC71+C66</f>
        <v>68</v>
      </c>
      <c r="F66" s="90">
        <f>'Détail par équipe'!CD71+D66</f>
        <v>13628</v>
      </c>
      <c r="G66" s="90">
        <f t="shared" ref="G66:G81" si="4">ROUNDDOWN(F66/E66,0)</f>
        <v>200</v>
      </c>
      <c r="H66" s="90">
        <f t="shared" ref="H66:H81" si="5">ROUNDDOWN(IF(G66&gt;220,0,((220-G66)*0.7)),0)</f>
        <v>14</v>
      </c>
    </row>
    <row r="67" spans="1:8" ht="13.5" customHeight="1" x14ac:dyDescent="0.2">
      <c r="A67" s="92" t="str">
        <f>'Détail par équipe'!B3</f>
        <v>Nicolas</v>
      </c>
      <c r="B67" s="92" t="str">
        <f>'Détail par équipe'!C3</f>
        <v>Jacques</v>
      </c>
      <c r="C67" s="90">
        <v>36</v>
      </c>
      <c r="D67" s="90">
        <v>6171</v>
      </c>
      <c r="E67" s="90">
        <f>'Détail par équipe'!CC3+C67</f>
        <v>64</v>
      </c>
      <c r="F67" s="90">
        <f>'Détail par équipe'!CD3+D67</f>
        <v>11193</v>
      </c>
      <c r="G67" s="90">
        <f t="shared" si="4"/>
        <v>174</v>
      </c>
      <c r="H67" s="90">
        <f t="shared" si="5"/>
        <v>32</v>
      </c>
    </row>
    <row r="68" spans="1:8" ht="13.5" customHeight="1" x14ac:dyDescent="0.2">
      <c r="A68" s="90" t="str">
        <f>'Détail par équipe'!B113</f>
        <v>Portat</v>
      </c>
      <c r="B68" s="90" t="str">
        <f>'Détail par équipe'!C113</f>
        <v>Sebastien</v>
      </c>
      <c r="C68" s="90">
        <v>4</v>
      </c>
      <c r="D68" s="90">
        <v>705</v>
      </c>
      <c r="E68" s="90">
        <f>'Détail par équipe'!CC113</f>
        <v>20</v>
      </c>
      <c r="F68" s="90">
        <f>'Détail par équipe'!CD113</f>
        <v>3686</v>
      </c>
      <c r="G68" s="91">
        <f t="shared" si="4"/>
        <v>184</v>
      </c>
      <c r="H68" s="91">
        <f t="shared" si="5"/>
        <v>25</v>
      </c>
    </row>
    <row r="69" spans="1:8" ht="13.5" customHeight="1" x14ac:dyDescent="0.2">
      <c r="A69" s="90" t="str">
        <f>'Détail par équipe'!B5</f>
        <v>Renard</v>
      </c>
      <c r="B69" s="90" t="str">
        <f>'Détail par équipe'!C5</f>
        <v>Patrick</v>
      </c>
      <c r="C69" s="90">
        <v>12</v>
      </c>
      <c r="D69" s="90">
        <v>2278</v>
      </c>
      <c r="E69" s="90">
        <f>'Détail par équipe'!CC5+C69</f>
        <v>20</v>
      </c>
      <c r="F69" s="90">
        <f>'Détail par équipe'!CD5+D69</f>
        <v>3941</v>
      </c>
      <c r="G69" s="91">
        <f t="shared" si="4"/>
        <v>197</v>
      </c>
      <c r="H69" s="91">
        <f t="shared" si="5"/>
        <v>16</v>
      </c>
    </row>
    <row r="70" spans="1:8" ht="13.5" customHeight="1" x14ac:dyDescent="0.2">
      <c r="A70" s="90" t="str">
        <f>'Détail par équipe'!B60</f>
        <v xml:space="preserve">Renard </v>
      </c>
      <c r="B70" s="90" t="str">
        <f>'Détail par équipe'!C60</f>
        <v>Patricia</v>
      </c>
      <c r="C70" s="90">
        <v>16</v>
      </c>
      <c r="D70" s="90">
        <v>2695</v>
      </c>
      <c r="E70" s="90">
        <f>'Détail par équipe'!CC60+C70</f>
        <v>32</v>
      </c>
      <c r="F70" s="90">
        <f>'Détail par équipe'!CD60+D70</f>
        <v>5560</v>
      </c>
      <c r="G70" s="91">
        <f t="shared" si="4"/>
        <v>173</v>
      </c>
      <c r="H70" s="91">
        <f t="shared" si="5"/>
        <v>32</v>
      </c>
    </row>
    <row r="71" spans="1:8" ht="13.5" customHeight="1" x14ac:dyDescent="0.2">
      <c r="A71" s="92" t="str">
        <f>'Détail par équipe'!B110</f>
        <v>Rollier</v>
      </c>
      <c r="B71" s="92" t="str">
        <f>'Détail par équipe'!C110</f>
        <v>Fred</v>
      </c>
      <c r="C71" s="90">
        <v>24</v>
      </c>
      <c r="D71" s="90">
        <v>4684</v>
      </c>
      <c r="E71" s="90">
        <f>'Détail par équipe'!CC110+C71</f>
        <v>36</v>
      </c>
      <c r="F71" s="90">
        <f>'Détail par équipe'!CD110+D71</f>
        <v>7014</v>
      </c>
      <c r="G71" s="90">
        <f t="shared" si="4"/>
        <v>194</v>
      </c>
      <c r="H71" s="90">
        <f t="shared" si="5"/>
        <v>18</v>
      </c>
    </row>
    <row r="72" spans="1:8" ht="13.5" customHeight="1" x14ac:dyDescent="0.2">
      <c r="A72" s="90" t="str">
        <f>'Détail par équipe'!B6</f>
        <v>Roux</v>
      </c>
      <c r="B72" s="90" t="str">
        <f>'Détail par équipe'!C6</f>
        <v>Jacques</v>
      </c>
      <c r="C72" s="90">
        <v>28</v>
      </c>
      <c r="D72" s="90">
        <v>5074</v>
      </c>
      <c r="E72" s="90">
        <f>'Détail par équipe'!CC6+C72</f>
        <v>56</v>
      </c>
      <c r="F72" s="90">
        <f>'Détail par équipe'!CD6+D72</f>
        <v>10447</v>
      </c>
      <c r="G72" s="91">
        <f t="shared" si="4"/>
        <v>186</v>
      </c>
      <c r="H72" s="91">
        <f t="shared" si="5"/>
        <v>23</v>
      </c>
    </row>
    <row r="73" spans="1:8" ht="13.5" customHeight="1" x14ac:dyDescent="0.2">
      <c r="A73" s="90" t="str">
        <f>'Détail par équipe'!B31</f>
        <v>Saincé</v>
      </c>
      <c r="B73" s="90" t="str">
        <f>'Détail par équipe'!C31</f>
        <v>Daniel</v>
      </c>
      <c r="C73" s="90">
        <v>28</v>
      </c>
      <c r="D73" s="90">
        <v>4028</v>
      </c>
      <c r="E73" s="90">
        <f>'Détail par équipe'!CC31+C73</f>
        <v>48</v>
      </c>
      <c r="F73" s="90">
        <f>'Détail par équipe'!CD31+D73</f>
        <v>7017</v>
      </c>
      <c r="G73" s="91">
        <f t="shared" si="4"/>
        <v>146</v>
      </c>
      <c r="H73" s="91">
        <f t="shared" si="5"/>
        <v>51</v>
      </c>
    </row>
    <row r="74" spans="1:8" ht="13.5" customHeight="1" x14ac:dyDescent="0.2">
      <c r="A74" s="90" t="str">
        <f>'Détail par équipe'!B73</f>
        <v>Salzer</v>
      </c>
      <c r="B74" s="90" t="str">
        <f>'Détail par équipe'!C73</f>
        <v>Marc</v>
      </c>
      <c r="C74" s="90">
        <v>32</v>
      </c>
      <c r="D74" s="90">
        <v>6176</v>
      </c>
      <c r="E74" s="90">
        <f>'Détail par équipe'!CC73+C74</f>
        <v>52</v>
      </c>
      <c r="F74" s="90">
        <f>'Détail par équipe'!CD73+D74</f>
        <v>9753</v>
      </c>
      <c r="G74" s="91">
        <f t="shared" si="4"/>
        <v>187</v>
      </c>
      <c r="H74" s="91">
        <f t="shared" si="5"/>
        <v>23</v>
      </c>
    </row>
    <row r="75" spans="1:8" ht="13.5" customHeight="1" x14ac:dyDescent="0.2">
      <c r="A75" s="92" t="str">
        <f>'Détail par équipe'!B59</f>
        <v>Sancho</v>
      </c>
      <c r="B75" s="92" t="str">
        <f>'Détail par équipe'!C59</f>
        <v>Fatima</v>
      </c>
      <c r="C75" s="90">
        <v>28</v>
      </c>
      <c r="D75" s="90">
        <v>4780</v>
      </c>
      <c r="E75" s="90">
        <f>'Détail par équipe'!CC59+C75</f>
        <v>48</v>
      </c>
      <c r="F75" s="90">
        <f>'Détail par équipe'!CD59+D75</f>
        <v>8289</v>
      </c>
      <c r="G75" s="90">
        <f t="shared" si="4"/>
        <v>172</v>
      </c>
      <c r="H75" s="90">
        <f t="shared" si="5"/>
        <v>33</v>
      </c>
    </row>
    <row r="76" spans="1:8" ht="13.5" customHeight="1" x14ac:dyDescent="0.2">
      <c r="A76" s="92" t="str">
        <f>'Détail par équipe'!B84</f>
        <v>Subacchi</v>
      </c>
      <c r="B76" s="92" t="str">
        <f>'Détail par équipe'!C84</f>
        <v>Claudine</v>
      </c>
      <c r="C76" s="90">
        <v>36</v>
      </c>
      <c r="D76" s="90">
        <v>5811</v>
      </c>
      <c r="E76" s="90">
        <f>'Détail par équipe'!CC84+C76</f>
        <v>68</v>
      </c>
      <c r="F76" s="90">
        <f>'Détail par équipe'!CD84+D76</f>
        <v>11206</v>
      </c>
      <c r="G76" s="90">
        <f t="shared" si="4"/>
        <v>164</v>
      </c>
      <c r="H76" s="90">
        <f t="shared" si="5"/>
        <v>39</v>
      </c>
    </row>
    <row r="77" spans="1:8" ht="13.5" customHeight="1" x14ac:dyDescent="0.2">
      <c r="A77" s="92" t="str">
        <f>'Détail par équipe'!B85</f>
        <v>Subacchi</v>
      </c>
      <c r="B77" s="92" t="str">
        <f>'Détail par équipe'!C85</f>
        <v>Michel</v>
      </c>
      <c r="C77" s="90">
        <v>24</v>
      </c>
      <c r="D77" s="90">
        <v>3953</v>
      </c>
      <c r="E77" s="90">
        <f>'Détail par équipe'!CC85+C77</f>
        <v>44</v>
      </c>
      <c r="F77" s="90">
        <f>'Détail par équipe'!CD85+D77</f>
        <v>7152</v>
      </c>
      <c r="G77" s="90">
        <f t="shared" si="4"/>
        <v>162</v>
      </c>
      <c r="H77" s="90">
        <f t="shared" si="5"/>
        <v>40</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 t="shared" si="4"/>
        <v>147</v>
      </c>
      <c r="H78" s="90">
        <f t="shared" si="5"/>
        <v>51</v>
      </c>
    </row>
    <row r="79" spans="1:8" ht="13.5" customHeight="1" x14ac:dyDescent="0.2">
      <c r="A79" s="90" t="str">
        <f>'Détail par équipe'!B61</f>
        <v>Vieren</v>
      </c>
      <c r="B79" s="90" t="str">
        <f>'Détail par équipe'!C61</f>
        <v>Evelyne</v>
      </c>
      <c r="C79" s="90">
        <v>16</v>
      </c>
      <c r="D79" s="90">
        <v>2681</v>
      </c>
      <c r="E79" s="90">
        <f>'Détail par équipe'!CC61+C79</f>
        <v>36</v>
      </c>
      <c r="F79" s="90">
        <f>'Détail par équipe'!CD61+D79</f>
        <v>5938</v>
      </c>
      <c r="G79" s="91">
        <f t="shared" si="4"/>
        <v>164</v>
      </c>
      <c r="H79" s="91">
        <f t="shared" si="5"/>
        <v>39</v>
      </c>
    </row>
    <row r="80" spans="1:8" ht="13.5" customHeight="1" x14ac:dyDescent="0.2">
      <c r="A80" s="92" t="str">
        <f>'Détail par équipe'!B137</f>
        <v>Vo Dupuy</v>
      </c>
      <c r="B80" s="92" t="str">
        <f>'Détail par équipe'!C137</f>
        <v>Phusi</v>
      </c>
      <c r="C80" s="90">
        <v>12</v>
      </c>
      <c r="D80" s="90">
        <v>2197</v>
      </c>
      <c r="E80" s="90">
        <f>'Détail par équipe'!CC137+C80</f>
        <v>20</v>
      </c>
      <c r="F80" s="90">
        <f>'Détail par équipe'!CD137+D80</f>
        <v>3665</v>
      </c>
      <c r="G80" s="90">
        <f t="shared" si="4"/>
        <v>183</v>
      </c>
      <c r="H80" s="90">
        <f t="shared" si="5"/>
        <v>25</v>
      </c>
    </row>
    <row r="81" spans="1:8" ht="13.5" customHeight="1" x14ac:dyDescent="0.2">
      <c r="A81" s="92" t="str">
        <f>'Détail par équipe'!B151</f>
        <v>XX 2301</v>
      </c>
      <c r="B81" s="92" t="str">
        <f>'Détail par équipe'!C151</f>
        <v>Didier</v>
      </c>
      <c r="C81" s="90"/>
      <c r="D81" s="90"/>
      <c r="E81" s="90">
        <f>'Détail par équipe'!CC151</f>
        <v>4</v>
      </c>
      <c r="F81" s="90">
        <f>'Détail par équipe'!CD151</f>
        <v>679</v>
      </c>
      <c r="G81" s="90">
        <f t="shared" si="4"/>
        <v>169</v>
      </c>
      <c r="H81" s="90">
        <f t="shared" si="5"/>
        <v>35</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2025-02-05T11:19:24Z</cp:lastPrinted>
  <dcterms:created xsi:type="dcterms:W3CDTF">2022-09-19T13:34:44Z</dcterms:created>
  <dcterms:modified xsi:type="dcterms:W3CDTF">2025-03-11T12:09:16Z</dcterms:modified>
</cp:coreProperties>
</file>