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EF7E08B-B107-4728-B597-025454BEE386}"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Y65" i="3" l="1"/>
  <c r="AS162" i="3"/>
  <c r="A44" i="4"/>
  <c r="AS152" i="3"/>
  <c r="AM152" i="3"/>
  <c r="AG152" i="3"/>
  <c r="AA152" i="3"/>
  <c r="U152" i="3"/>
  <c r="O152" i="3"/>
  <c r="I152" i="3"/>
  <c r="F92" i="3"/>
  <c r="O21" i="2"/>
  <c r="B60" i="4"/>
  <c r="A60" i="4"/>
  <c r="B51" i="4"/>
  <c r="A51" i="4"/>
  <c r="B57" i="4"/>
  <c r="A57" i="4"/>
  <c r="B71" i="4"/>
  <c r="A71" i="4"/>
  <c r="B40" i="4"/>
  <c r="A40" i="4"/>
  <c r="B77" i="4"/>
  <c r="A77" i="4"/>
  <c r="B49" i="4"/>
  <c r="A49" i="4"/>
  <c r="B52" i="4"/>
  <c r="A52" i="4"/>
  <c r="B80" i="4"/>
  <c r="A80" i="4"/>
  <c r="B44" i="4"/>
  <c r="B78" i="4"/>
  <c r="A78" i="4"/>
  <c r="B42" i="4"/>
  <c r="A42" i="4"/>
  <c r="B75" i="4"/>
  <c r="A75" i="4"/>
  <c r="B66" i="4"/>
  <c r="A66" i="4"/>
  <c r="B54" i="4"/>
  <c r="A54" i="4"/>
  <c r="B67" i="4"/>
  <c r="A67" i="4"/>
  <c r="B58" i="4"/>
  <c r="A58" i="4"/>
  <c r="B39" i="4"/>
  <c r="A39" i="4"/>
  <c r="B46" i="4"/>
  <c r="A46" i="4"/>
  <c r="B43" i="4"/>
  <c r="A43" i="4"/>
  <c r="B50" i="4"/>
  <c r="A50" i="4"/>
  <c r="B65" i="4"/>
  <c r="A65" i="4"/>
  <c r="B76" i="4"/>
  <c r="A76" i="4"/>
  <c r="B63" i="4"/>
  <c r="A63" i="4"/>
  <c r="B37" i="4"/>
  <c r="A37" i="4"/>
  <c r="B36" i="4"/>
  <c r="A36" i="4"/>
  <c r="B35" i="4"/>
  <c r="A35" i="4"/>
  <c r="B34" i="4"/>
  <c r="A34" i="4"/>
  <c r="B33" i="4"/>
  <c r="A33" i="4"/>
  <c r="B32" i="4"/>
  <c r="A32" i="4"/>
  <c r="B31" i="4"/>
  <c r="A31" i="4"/>
  <c r="B29" i="4"/>
  <c r="A29" i="4"/>
  <c r="B28" i="4"/>
  <c r="A28" i="4"/>
  <c r="B27" i="4"/>
  <c r="A27" i="4"/>
  <c r="B26" i="4"/>
  <c r="A26" i="4"/>
  <c r="B25" i="4"/>
  <c r="A25" i="4"/>
  <c r="B24" i="4"/>
  <c r="A24" i="4"/>
  <c r="B30" i="4"/>
  <c r="A30" i="4"/>
  <c r="B23" i="4"/>
  <c r="A23" i="4"/>
  <c r="B22" i="4"/>
  <c r="A22" i="4"/>
  <c r="B21" i="4"/>
  <c r="A21" i="4"/>
  <c r="B20" i="4"/>
  <c r="A20" i="4"/>
  <c r="B19" i="4"/>
  <c r="A19" i="4"/>
  <c r="B17" i="4"/>
  <c r="A17" i="4"/>
  <c r="B16" i="4"/>
  <c r="A16" i="4"/>
  <c r="B15" i="4"/>
  <c r="A15" i="4"/>
  <c r="B18" i="4"/>
  <c r="A18" i="4"/>
  <c r="B14" i="4"/>
  <c r="A14" i="4"/>
  <c r="B61" i="4"/>
  <c r="A61" i="4"/>
  <c r="B13" i="4"/>
  <c r="A13" i="4"/>
  <c r="B12" i="4"/>
  <c r="A12" i="4"/>
  <c r="B11" i="4"/>
  <c r="A11" i="4"/>
  <c r="B10" i="4"/>
  <c r="A10" i="4"/>
  <c r="B64" i="4"/>
  <c r="A64" i="4"/>
  <c r="B9" i="4"/>
  <c r="A9" i="4"/>
  <c r="B56" i="4"/>
  <c r="A56" i="4"/>
  <c r="B7" i="4"/>
  <c r="A7" i="4"/>
  <c r="B6" i="4"/>
  <c r="A6" i="4"/>
  <c r="B5" i="4"/>
  <c r="A5" i="4"/>
  <c r="B4" i="4"/>
  <c r="A4" i="4"/>
  <c r="B3" i="4"/>
  <c r="A3" i="4"/>
  <c r="B72" i="4"/>
  <c r="A72" i="4"/>
  <c r="B79" i="4"/>
  <c r="A79" i="4"/>
  <c r="B68" i="4"/>
  <c r="A68" i="4"/>
  <c r="B47" i="4"/>
  <c r="A47" i="4"/>
  <c r="B8" i="4"/>
  <c r="A8" i="4"/>
  <c r="B38" i="4"/>
  <c r="A38" i="4"/>
  <c r="B69" i="4"/>
  <c r="A69" i="4"/>
  <c r="B70" i="4"/>
  <c r="A70" i="4"/>
  <c r="B48" i="4"/>
  <c r="A48" i="4"/>
  <c r="B74" i="4"/>
  <c r="A74" i="4"/>
  <c r="B62" i="4"/>
  <c r="A62" i="4"/>
  <c r="B59" i="4"/>
  <c r="A59" i="4"/>
  <c r="B53" i="4"/>
  <c r="A53" i="4"/>
  <c r="B41" i="4"/>
  <c r="A41" i="4"/>
  <c r="B45" i="4"/>
  <c r="A45" i="4"/>
  <c r="B73" i="4"/>
  <c r="A73" i="4"/>
  <c r="B55" i="4"/>
  <c r="A55"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3"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6"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1"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A78" i="3"/>
  <c r="AX78" i="3"/>
  <c r="AW78" i="3"/>
  <c r="AV78" i="3"/>
  <c r="AU78" i="3"/>
  <c r="AR78" i="3"/>
  <c r="AQ78" i="3"/>
  <c r="AP78" i="3"/>
  <c r="AO78" i="3"/>
  <c r="AL78" i="3"/>
  <c r="AK78" i="3"/>
  <c r="AJ78" i="3"/>
  <c r="AI78" i="3"/>
  <c r="AF78" i="3"/>
  <c r="AF79" i="3" s="1"/>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0" i="4" s="1"/>
  <c r="BT75" i="3"/>
  <c r="BS75" i="3"/>
  <c r="BR75" i="3"/>
  <c r="BQ75" i="3"/>
  <c r="BK75" i="3"/>
  <c r="BE75" i="3"/>
  <c r="AY75" i="3"/>
  <c r="AS75" i="3"/>
  <c r="AM75" i="3"/>
  <c r="AG75" i="3"/>
  <c r="AA75" i="3"/>
  <c r="U75" i="3"/>
  <c r="O75" i="3"/>
  <c r="I75" i="3"/>
  <c r="CB74" i="3"/>
  <c r="CA74" i="3"/>
  <c r="BZ74" i="3"/>
  <c r="BY74" i="3"/>
  <c r="BX74" i="3"/>
  <c r="BW74" i="3"/>
  <c r="BV74" i="3"/>
  <c r="BU74" i="3"/>
  <c r="CC74" i="3" s="1"/>
  <c r="E8"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6"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3"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4"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4"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38"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5" i="2"/>
  <c r="C8" i="2"/>
  <c r="C13" i="2"/>
  <c r="C11" i="2"/>
  <c r="C9" i="2"/>
  <c r="C7" i="2"/>
  <c r="C12" i="2"/>
  <c r="C4" i="2"/>
  <c r="C3" i="2"/>
  <c r="C6" i="2"/>
  <c r="C10" i="2"/>
  <c r="C2" i="2"/>
  <c r="N1" i="2"/>
  <c r="M1" i="2"/>
  <c r="L1" i="2"/>
  <c r="K1" i="2"/>
  <c r="J1" i="2"/>
  <c r="I1" i="2"/>
  <c r="H1" i="2"/>
  <c r="G1" i="2"/>
  <c r="F1" i="2"/>
  <c r="E1" i="2"/>
  <c r="D1" i="2"/>
  <c r="BB79" i="3" l="1"/>
  <c r="CC153" i="3"/>
  <c r="E61" i="4" s="1"/>
  <c r="CD61" i="3"/>
  <c r="AY23" i="3"/>
  <c r="AX79" i="3"/>
  <c r="AU144" i="3"/>
  <c r="CC139" i="3"/>
  <c r="E47" i="4" s="1"/>
  <c r="AP144" i="3"/>
  <c r="AQ37" i="3"/>
  <c r="AR105" i="3"/>
  <c r="CC61" i="3"/>
  <c r="E79" i="4" s="1"/>
  <c r="CD60" i="3"/>
  <c r="AE24" i="3"/>
  <c r="AF25" i="3"/>
  <c r="AD79" i="3"/>
  <c r="AD105" i="3"/>
  <c r="Y11" i="3"/>
  <c r="Y13" i="3" s="1"/>
  <c r="Y80" i="3"/>
  <c r="Z79" i="3"/>
  <c r="Y92" i="3"/>
  <c r="T131" i="3"/>
  <c r="U36" i="3"/>
  <c r="CD138" i="3"/>
  <c r="F59" i="4" s="1"/>
  <c r="M162" i="3"/>
  <c r="CD152" i="3"/>
  <c r="CC18" i="3"/>
  <c r="E48" i="4" s="1"/>
  <c r="G162" i="3"/>
  <c r="G146" i="3"/>
  <c r="E118" i="3"/>
  <c r="E66" i="3"/>
  <c r="F66" i="3"/>
  <c r="G66" i="3"/>
  <c r="I66" i="3" s="1"/>
  <c r="E11" i="3"/>
  <c r="F12" i="3"/>
  <c r="F11" i="3"/>
  <c r="F13" i="3" s="1"/>
  <c r="G11" i="3"/>
  <c r="CC49" i="3"/>
  <c r="E34" i="4" s="1"/>
  <c r="AU53" i="3"/>
  <c r="CD49" i="3"/>
  <c r="CC47" i="3"/>
  <c r="E29" i="4" s="1"/>
  <c r="CD50" i="3"/>
  <c r="CD47" i="3"/>
  <c r="CE47" i="3" s="1"/>
  <c r="I52" i="3"/>
  <c r="CC50" i="3"/>
  <c r="E36" i="4" s="1"/>
  <c r="F53" i="3"/>
  <c r="CD48" i="3"/>
  <c r="F32" i="4" s="1"/>
  <c r="CD63" i="3"/>
  <c r="T66" i="3"/>
  <c r="BJ66" i="3"/>
  <c r="CD76" i="3"/>
  <c r="F22" i="4" s="1"/>
  <c r="CC76" i="3"/>
  <c r="E22" i="4" s="1"/>
  <c r="AR79" i="3"/>
  <c r="AR81" i="3" s="1"/>
  <c r="AO79" i="3"/>
  <c r="AP79" i="3"/>
  <c r="F94" i="3"/>
  <c r="H92" i="3"/>
  <c r="N106" i="3"/>
  <c r="AC105" i="3"/>
  <c r="AC107" i="3" s="1"/>
  <c r="BP118" i="3"/>
  <c r="BM118" i="3"/>
  <c r="F118" i="3"/>
  <c r="AP118" i="3"/>
  <c r="AP120" i="3" s="1"/>
  <c r="AD131" i="3"/>
  <c r="G131" i="3"/>
  <c r="G133" i="3" s="1"/>
  <c r="M131" i="3"/>
  <c r="AK131" i="3"/>
  <c r="CD128" i="3"/>
  <c r="M144" i="3"/>
  <c r="AF144" i="3"/>
  <c r="BP144" i="3"/>
  <c r="CD141" i="3"/>
  <c r="F25" i="4" s="1"/>
  <c r="T162" i="3"/>
  <c r="T164" i="3" s="1"/>
  <c r="AR162" i="3"/>
  <c r="AR55" i="3" s="1"/>
  <c r="BP162" i="3"/>
  <c r="AD162" i="3"/>
  <c r="BB162" i="3"/>
  <c r="CD156" i="3"/>
  <c r="F33" i="4" s="1"/>
  <c r="CC156" i="3"/>
  <c r="E33" i="4" s="1"/>
  <c r="F162" i="3"/>
  <c r="CD155" i="3"/>
  <c r="F31" i="4" s="1"/>
  <c r="CD157" i="3"/>
  <c r="F35" i="4" s="1"/>
  <c r="CC157" i="3"/>
  <c r="E35" i="4" s="1"/>
  <c r="Y162" i="3"/>
  <c r="Y94" i="3" s="1"/>
  <c r="AW162" i="3"/>
  <c r="I36" i="3"/>
  <c r="F37" i="3"/>
  <c r="G37" i="3"/>
  <c r="G39" i="3" s="1"/>
  <c r="Y37" i="3"/>
  <c r="AK24" i="3"/>
  <c r="AK26" i="3" s="1"/>
  <c r="I10" i="3"/>
  <c r="I12" i="3" s="1"/>
  <c r="CD8" i="3"/>
  <c r="CC8" i="3"/>
  <c r="E26" i="4" s="1"/>
  <c r="S11" i="3"/>
  <c r="G12" i="3"/>
  <c r="CD18" i="3"/>
  <c r="F48" i="4" s="1"/>
  <c r="CD20" i="3"/>
  <c r="F64" i="4" s="1"/>
  <c r="CD33" i="3"/>
  <c r="CE33" i="3" s="1"/>
  <c r="AV37" i="3"/>
  <c r="AV39" i="3" s="1"/>
  <c r="AO11" i="3"/>
  <c r="CC60" i="3"/>
  <c r="E70" i="4" s="1"/>
  <c r="CC88" i="3"/>
  <c r="E17" i="4" s="1"/>
  <c r="BJ92" i="3"/>
  <c r="AS104" i="3"/>
  <c r="CD114" i="3"/>
  <c r="F18" i="4" s="1"/>
  <c r="BK117" i="3"/>
  <c r="BQ143" i="3"/>
  <c r="CC138" i="3"/>
  <c r="E59" i="4" s="1"/>
  <c r="CC152" i="3"/>
  <c r="E56" i="4" s="1"/>
  <c r="F131" i="3"/>
  <c r="F133" i="3" s="1"/>
  <c r="Q144" i="3"/>
  <c r="AC144" i="3"/>
  <c r="AC146" i="3" s="1"/>
  <c r="E145" i="3"/>
  <c r="O130" i="3"/>
  <c r="AM130" i="3"/>
  <c r="H144" i="3"/>
  <c r="H146" i="3" s="1"/>
  <c r="H131" i="3"/>
  <c r="AE144" i="3"/>
  <c r="CD86" i="3"/>
  <c r="F53" i="4" s="1"/>
  <c r="BR91" i="3"/>
  <c r="AE105" i="3"/>
  <c r="AE146" i="3" s="1"/>
  <c r="G119" i="3"/>
  <c r="I91" i="3"/>
  <c r="I104" i="3"/>
  <c r="AG104" i="3"/>
  <c r="CE100" i="3"/>
  <c r="T118" i="3"/>
  <c r="CD74" i="3"/>
  <c r="F8" i="4" s="1"/>
  <c r="G8" i="4" s="1"/>
  <c r="H8" i="4" s="1"/>
  <c r="AJ79" i="3"/>
  <c r="AJ133" i="3" s="1"/>
  <c r="K53" i="3"/>
  <c r="AI53" i="3"/>
  <c r="AL79" i="3"/>
  <c r="H11" i="3"/>
  <c r="I23" i="3"/>
  <c r="H24" i="3"/>
  <c r="H26" i="3" s="1"/>
  <c r="AL24" i="3"/>
  <c r="AL26" i="3" s="1"/>
  <c r="F54" i="3"/>
  <c r="CC63" i="3"/>
  <c r="E21" i="4" s="1"/>
  <c r="BN66" i="3"/>
  <c r="BN68" i="3" s="1"/>
  <c r="BO66" i="3"/>
  <c r="BO68" i="3" s="1"/>
  <c r="BM67" i="3"/>
  <c r="BM66" i="3"/>
  <c r="BM26" i="3" s="1"/>
  <c r="BP66" i="3"/>
  <c r="BN67" i="3"/>
  <c r="CD21" i="3"/>
  <c r="CE21" i="3" s="1"/>
  <c r="CC21" i="3"/>
  <c r="E19"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1" i="4" s="1"/>
  <c r="BN118" i="3"/>
  <c r="BN120" i="3" s="1"/>
  <c r="BM119" i="3"/>
  <c r="BN80" i="3"/>
  <c r="BP79" i="3"/>
  <c r="CB78" i="3"/>
  <c r="BM79" i="3"/>
  <c r="BM81" i="3" s="1"/>
  <c r="BN79" i="3"/>
  <c r="CB36" i="3"/>
  <c r="CC34" i="3"/>
  <c r="E20"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28"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C24" i="3"/>
  <c r="BB25" i="3"/>
  <c r="BA24" i="3"/>
  <c r="BC25" i="3"/>
  <c r="BD25" i="3"/>
  <c r="BE104" i="3"/>
  <c r="BE106" i="3" s="1"/>
  <c r="BB107" i="3"/>
  <c r="BA105" i="3"/>
  <c r="BB106" i="3"/>
  <c r="BK130" i="3"/>
  <c r="BI131" i="3"/>
  <c r="BH131" i="3"/>
  <c r="BH39" i="3" s="1"/>
  <c r="BI133" i="3"/>
  <c r="BI132" i="3"/>
  <c r="BG131" i="3"/>
  <c r="BJ37" i="3"/>
  <c r="BI38" i="3"/>
  <c r="CA36" i="3"/>
  <c r="BI37" i="3"/>
  <c r="BI39" i="3" s="1"/>
  <c r="BJ38" i="3"/>
  <c r="BG37" i="3"/>
  <c r="BB131" i="3"/>
  <c r="BE130" i="3"/>
  <c r="BE93" i="3" s="1"/>
  <c r="BC131" i="3"/>
  <c r="BC133" i="3" s="1"/>
  <c r="BD131" i="3"/>
  <c r="BD133" i="3" s="1"/>
  <c r="BD132" i="3"/>
  <c r="BE91" i="3"/>
  <c r="BB92" i="3"/>
  <c r="BB94" i="3" s="1"/>
  <c r="BD118" i="3"/>
  <c r="CC112" i="3"/>
  <c r="E45" i="4" s="1"/>
  <c r="BZ117" i="3"/>
  <c r="CD112" i="3"/>
  <c r="F45" i="4" s="1"/>
  <c r="BD120" i="3"/>
  <c r="BB118" i="3"/>
  <c r="BC118" i="3"/>
  <c r="BC120" i="3" s="1"/>
  <c r="BE52" i="3"/>
  <c r="BC54" i="3"/>
  <c r="BD53" i="3"/>
  <c r="BA53" i="3"/>
  <c r="BB53" i="3"/>
  <c r="BB54" i="3"/>
  <c r="BE65" i="3"/>
  <c r="BD67" i="3"/>
  <c r="BD66" i="3"/>
  <c r="BD68" i="3" s="1"/>
  <c r="BB66" i="3"/>
  <c r="BB39" i="3" s="1"/>
  <c r="BA66" i="3"/>
  <c r="BA68" i="3" s="1"/>
  <c r="BC66" i="3"/>
  <c r="BC67" i="3"/>
  <c r="BE36" i="3"/>
  <c r="BB37" i="3"/>
  <c r="BD38" i="3"/>
  <c r="BC37" i="3"/>
  <c r="BC162" i="3"/>
  <c r="BC107" i="3" s="1"/>
  <c r="BE161" i="3"/>
  <c r="BE163" i="3" s="1"/>
  <c r="BD162" i="3"/>
  <c r="BC144" i="3"/>
  <c r="BD144" i="3"/>
  <c r="BA144" i="3"/>
  <c r="BE10" i="3"/>
  <c r="BC11" i="3"/>
  <c r="BB12" i="3"/>
  <c r="BZ10" i="3"/>
  <c r="BD11" i="3"/>
  <c r="BD13" i="3" s="1"/>
  <c r="BA11" i="3"/>
  <c r="BA12" i="3"/>
  <c r="BE78" i="3"/>
  <c r="BE80" i="3" s="1"/>
  <c r="CD7" i="3"/>
  <c r="CC7" i="3"/>
  <c r="E15" i="4" s="1"/>
  <c r="AV11" i="3"/>
  <c r="AV107" i="3" s="1"/>
  <c r="AW11" i="3"/>
  <c r="AX12" i="3"/>
  <c r="AY10" i="3"/>
  <c r="AV12" i="3"/>
  <c r="AX11" i="3"/>
  <c r="AU11" i="3"/>
  <c r="AV105" i="3"/>
  <c r="AW106" i="3"/>
  <c r="AW105" i="3"/>
  <c r="AW107" i="3" s="1"/>
  <c r="AU105" i="3"/>
  <c r="AU107" i="3" s="1"/>
  <c r="AV106" i="3"/>
  <c r="BY36" i="3"/>
  <c r="AW37" i="3"/>
  <c r="AW39" i="3" s="1"/>
  <c r="AU37" i="3"/>
  <c r="AX37" i="3"/>
  <c r="AU38" i="3"/>
  <c r="AV38" i="3"/>
  <c r="AV24" i="3"/>
  <c r="AX25" i="3"/>
  <c r="BY23" i="3"/>
  <c r="AX24" i="3"/>
  <c r="AX26" i="3" s="1"/>
  <c r="AV80" i="3"/>
  <c r="BY78" i="3"/>
  <c r="AX81" i="3"/>
  <c r="AW80" i="3"/>
  <c r="AU79" i="3"/>
  <c r="AU81" i="3" s="1"/>
  <c r="AW79" i="3"/>
  <c r="AU80" i="3"/>
  <c r="BY52" i="3"/>
  <c r="AX53" i="3"/>
  <c r="AW53" i="3"/>
  <c r="AW55" i="3" s="1"/>
  <c r="AW54" i="3"/>
  <c r="AY143" i="3"/>
  <c r="AY145" i="3" s="1"/>
  <c r="AX144" i="3"/>
  <c r="AX146" i="3" s="1"/>
  <c r="AV145" i="3"/>
  <c r="AW145" i="3"/>
  <c r="AV144" i="3"/>
  <c r="AW144" i="3"/>
  <c r="AW146" i="3" s="1"/>
  <c r="AW92" i="3"/>
  <c r="AU92" i="3"/>
  <c r="AW93" i="3"/>
  <c r="BY91" i="3"/>
  <c r="AU93" i="3"/>
  <c r="AX92" i="3"/>
  <c r="AV92" i="3"/>
  <c r="AV94" i="3" s="1"/>
  <c r="AV93" i="3"/>
  <c r="CD113" i="3"/>
  <c r="F68" i="4" s="1"/>
  <c r="AY117" i="3"/>
  <c r="AX118" i="3"/>
  <c r="AV118" i="3"/>
  <c r="AV120" i="3" s="1"/>
  <c r="CD154" i="3"/>
  <c r="F27" i="4" s="1"/>
  <c r="AX162" i="3"/>
  <c r="AV162" i="3"/>
  <c r="AU162" i="3"/>
  <c r="AU67" i="3"/>
  <c r="AX66" i="3"/>
  <c r="AX68" i="3" s="1"/>
  <c r="AW131" i="3"/>
  <c r="AW133" i="3" s="1"/>
  <c r="BY130" i="3"/>
  <c r="AX131" i="3"/>
  <c r="AV131" i="3"/>
  <c r="AV133" i="3" s="1"/>
  <c r="AU131" i="3"/>
  <c r="AU132" i="3"/>
  <c r="AS143" i="3"/>
  <c r="AS38" i="3" s="1"/>
  <c r="AQ144" i="3"/>
  <c r="AQ146" i="3" s="1"/>
  <c r="AR144" i="3"/>
  <c r="AR146" i="3" s="1"/>
  <c r="AQ145" i="3"/>
  <c r="BX143" i="3"/>
  <c r="AO144" i="3"/>
  <c r="AS36" i="3"/>
  <c r="AO37" i="3"/>
  <c r="BX36" i="3"/>
  <c r="AR37" i="3"/>
  <c r="AP38" i="3"/>
  <c r="AP37" i="3"/>
  <c r="AP39" i="3" s="1"/>
  <c r="AQ80" i="3"/>
  <c r="AQ79" i="3"/>
  <c r="BX78" i="3"/>
  <c r="AP80" i="3"/>
  <c r="AQ105" i="3"/>
  <c r="AR107" i="3"/>
  <c r="AP105" i="3"/>
  <c r="AP107" i="3" s="1"/>
  <c r="AR106" i="3"/>
  <c r="AQ118" i="3"/>
  <c r="AR118" i="3"/>
  <c r="AR120" i="3" s="1"/>
  <c r="AO118" i="3"/>
  <c r="AO119" i="3"/>
  <c r="AS10" i="3"/>
  <c r="AP11" i="3"/>
  <c r="AR12" i="3"/>
  <c r="AR11" i="3"/>
  <c r="AS130" i="3"/>
  <c r="AO131" i="3"/>
  <c r="AQ131" i="3"/>
  <c r="AQ133" i="3" s="1"/>
  <c r="AP131" i="3"/>
  <c r="AP133" i="3" s="1"/>
  <c r="AR131" i="3"/>
  <c r="AR133" i="3" s="1"/>
  <c r="AP132" i="3"/>
  <c r="AP24" i="3"/>
  <c r="AP26" i="3" s="1"/>
  <c r="AO24" i="3"/>
  <c r="AS23" i="3"/>
  <c r="AQ24" i="3"/>
  <c r="AQ26" i="3" s="1"/>
  <c r="AO25" i="3"/>
  <c r="AR24" i="3"/>
  <c r="AP25" i="3"/>
  <c r="AR25" i="3"/>
  <c r="AO162" i="3"/>
  <c r="AP162" i="3"/>
  <c r="AP163" i="3"/>
  <c r="AQ162" i="3"/>
  <c r="AQ164" i="3" s="1"/>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30" i="4" s="1"/>
  <c r="AM117" i="3"/>
  <c r="AK118" i="3"/>
  <c r="AJ92" i="3"/>
  <c r="AJ94" i="3" s="1"/>
  <c r="AI93" i="3"/>
  <c r="AK92" i="3"/>
  <c r="AL92" i="3"/>
  <c r="AK93" i="3"/>
  <c r="AI54" i="3"/>
  <c r="AJ53" i="3"/>
  <c r="AK53" i="3"/>
  <c r="AI24" i="3"/>
  <c r="AK25" i="3"/>
  <c r="AJ24" i="3"/>
  <c r="AJ26" i="3" s="1"/>
  <c r="AI25" i="3"/>
  <c r="AK163" i="3"/>
  <c r="AI162" i="3"/>
  <c r="AL162" i="3"/>
  <c r="AJ162" i="3"/>
  <c r="AM104" i="3"/>
  <c r="AM106" i="3" s="1"/>
  <c r="AJ105" i="3"/>
  <c r="AI106" i="3"/>
  <c r="AL106" i="3"/>
  <c r="AI105" i="3"/>
  <c r="AI107" i="3" s="1"/>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E164" i="3" s="1"/>
  <c r="AG161" i="3"/>
  <c r="AG163" i="3" s="1"/>
  <c r="AF162" i="3"/>
  <c r="AF164" i="3" s="1"/>
  <c r="AF163" i="3"/>
  <c r="AF132" i="3"/>
  <c r="AG130" i="3"/>
  <c r="AG132" i="3" s="1"/>
  <c r="AE131" i="3"/>
  <c r="AF131" i="3"/>
  <c r="AF133" i="3" s="1"/>
  <c r="CD34" i="3"/>
  <c r="F20"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0" i="4" s="1"/>
  <c r="CD102" i="3"/>
  <c r="F23" i="4" s="1"/>
  <c r="CC102" i="3"/>
  <c r="E23" i="4" s="1"/>
  <c r="AD107" i="3"/>
  <c r="AD106" i="3"/>
  <c r="AE107" i="3"/>
  <c r="BU36" i="3"/>
  <c r="X38" i="3"/>
  <c r="X37" i="3"/>
  <c r="Z37" i="3"/>
  <c r="W38" i="3"/>
  <c r="CD31" i="3"/>
  <c r="F73" i="4" s="1"/>
  <c r="W37" i="3"/>
  <c r="AA10" i="3"/>
  <c r="CD6" i="3"/>
  <c r="F72" i="4" s="1"/>
  <c r="Y12" i="3"/>
  <c r="CC3" i="3"/>
  <c r="E67" i="4" s="1"/>
  <c r="Z11" i="3"/>
  <c r="Z13" i="3" s="1"/>
  <c r="BU78" i="3"/>
  <c r="W79" i="3"/>
  <c r="W81" i="3" s="1"/>
  <c r="W80" i="3"/>
  <c r="Z81" i="3"/>
  <c r="Y79" i="3"/>
  <c r="X79" i="3"/>
  <c r="X81" i="3" s="1"/>
  <c r="X80" i="3"/>
  <c r="Z144" i="3"/>
  <c r="AA143" i="3"/>
  <c r="X144" i="3"/>
  <c r="X146" i="3" s="1"/>
  <c r="X145" i="3"/>
  <c r="W144" i="3"/>
  <c r="Y144" i="3"/>
  <c r="Y146" i="3" s="1"/>
  <c r="CD44" i="3"/>
  <c r="F55" i="4" s="1"/>
  <c r="CC44" i="3"/>
  <c r="E55"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Q94" i="3" s="1"/>
  <c r="S92" i="3"/>
  <c r="BT91" i="3"/>
  <c r="R92" i="3"/>
  <c r="T92" i="3"/>
  <c r="T81" i="3" s="1"/>
  <c r="CC73" i="3"/>
  <c r="E74" i="4" s="1"/>
  <c r="CD71" i="3"/>
  <c r="F66" i="4" s="1"/>
  <c r="CD16" i="3"/>
  <c r="F42" i="4" s="1"/>
  <c r="BT23" i="3"/>
  <c r="U23" i="3"/>
  <c r="U25" i="3" s="1"/>
  <c r="S24" i="3"/>
  <c r="S26" i="3" s="1"/>
  <c r="T24" i="3"/>
  <c r="T26" i="3" s="1"/>
  <c r="Q25" i="3"/>
  <c r="R25" i="3"/>
  <c r="R24" i="3"/>
  <c r="R26" i="3" s="1"/>
  <c r="T25" i="3"/>
  <c r="BT104" i="3"/>
  <c r="U104" i="3"/>
  <c r="S105" i="3"/>
  <c r="T105" i="3"/>
  <c r="R105" i="3"/>
  <c r="T106" i="3"/>
  <c r="CD150" i="3"/>
  <c r="F58" i="4" s="1"/>
  <c r="R163" i="3"/>
  <c r="Q162" i="3"/>
  <c r="R162" i="3"/>
  <c r="S162" i="3"/>
  <c r="S68" i="3" s="1"/>
  <c r="Q67" i="3"/>
  <c r="CC58" i="3"/>
  <c r="E39" i="4" s="1"/>
  <c r="R67" i="3"/>
  <c r="Q66" i="3"/>
  <c r="R66" i="3"/>
  <c r="T53" i="3"/>
  <c r="R53" i="3"/>
  <c r="R55" i="3" s="1"/>
  <c r="BT52" i="3"/>
  <c r="Q54" i="3"/>
  <c r="T55" i="3"/>
  <c r="T54" i="3"/>
  <c r="S53" i="3"/>
  <c r="S146" i="3" s="1"/>
  <c r="CC136" i="3"/>
  <c r="E49" i="4" s="1"/>
  <c r="S144" i="3"/>
  <c r="T144" i="3"/>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1" i="4" s="1"/>
  <c r="K105" i="3"/>
  <c r="K107" i="3" s="1"/>
  <c r="M105" i="3"/>
  <c r="CD97" i="3"/>
  <c r="F78" i="4" s="1"/>
  <c r="CC97" i="3"/>
  <c r="E78" i="4" s="1"/>
  <c r="K106" i="3"/>
  <c r="BS130" i="3"/>
  <c r="K131" i="3"/>
  <c r="M132" i="3"/>
  <c r="N131" i="3"/>
  <c r="L131" i="3"/>
  <c r="L133" i="3" s="1"/>
  <c r="N92" i="3"/>
  <c r="CC84" i="3"/>
  <c r="E76" i="4" s="1"/>
  <c r="M93" i="3"/>
  <c r="N93" i="3"/>
  <c r="M92" i="3"/>
  <c r="L92" i="3"/>
  <c r="O10" i="3"/>
  <c r="CC4" i="3"/>
  <c r="E43" i="4" s="1"/>
  <c r="CD4" i="3"/>
  <c r="F43" i="4" s="1"/>
  <c r="L118" i="3"/>
  <c r="CC137" i="3"/>
  <c r="E80" i="4" s="1"/>
  <c r="L144" i="3"/>
  <c r="N145" i="3"/>
  <c r="CC111" i="3"/>
  <c r="E65" i="4" s="1"/>
  <c r="O117" i="3"/>
  <c r="CC30" i="3"/>
  <c r="E52" i="4" s="1"/>
  <c r="L37" i="3"/>
  <c r="L39" i="3" s="1"/>
  <c r="M37" i="3"/>
  <c r="M164" i="3" s="1"/>
  <c r="CC29" i="3"/>
  <c r="E46" i="4" s="1"/>
  <c r="N37" i="3"/>
  <c r="N39" i="3" s="1"/>
  <c r="N38" i="3"/>
  <c r="K37" i="3"/>
  <c r="K39" i="3" s="1"/>
  <c r="CC150" i="3"/>
  <c r="E58" i="4" s="1"/>
  <c r="N162" i="3"/>
  <c r="BS162" i="3" s="1"/>
  <c r="BS161" i="3"/>
  <c r="CC149" i="3"/>
  <c r="E54" i="4" s="1"/>
  <c r="M163" i="3"/>
  <c r="CC17" i="3"/>
  <c r="E40" i="4" s="1"/>
  <c r="BS23" i="3"/>
  <c r="N80" i="3"/>
  <c r="CC16" i="3"/>
  <c r="E42" i="4" s="1"/>
  <c r="L24" i="3"/>
  <c r="L26" i="3" s="1"/>
  <c r="K24" i="3"/>
  <c r="K26" i="3" s="1"/>
  <c r="M24" i="3"/>
  <c r="M26" i="3" s="1"/>
  <c r="N24" i="3"/>
  <c r="N26" i="3" s="1"/>
  <c r="L25" i="3"/>
  <c r="M25" i="3"/>
  <c r="BS78" i="3"/>
  <c r="CC71" i="3"/>
  <c r="E66" i="4" s="1"/>
  <c r="O78" i="3"/>
  <c r="N79" i="3"/>
  <c r="L79" i="3"/>
  <c r="K80" i="3"/>
  <c r="M79" i="3"/>
  <c r="M80" i="3"/>
  <c r="CD59" i="3"/>
  <c r="F75" i="4" s="1"/>
  <c r="N66" i="3"/>
  <c r="N68" i="3" s="1"/>
  <c r="CC43" i="3"/>
  <c r="E44" i="4" s="1"/>
  <c r="L53" i="3"/>
  <c r="CD42" i="3"/>
  <c r="F60" i="4" s="1"/>
  <c r="CC42" i="3"/>
  <c r="E60" i="4" s="1"/>
  <c r="M53" i="3"/>
  <c r="K54" i="3"/>
  <c r="E26" i="3"/>
  <c r="F19" i="4"/>
  <c r="F15" i="4"/>
  <c r="G15" i="4" s="1"/>
  <c r="H15" i="4" s="1"/>
  <c r="F26" i="4"/>
  <c r="CE8" i="3"/>
  <c r="R12" i="3"/>
  <c r="BI12" i="3"/>
  <c r="S12" i="3"/>
  <c r="BQ12" i="3"/>
  <c r="BR36" i="3"/>
  <c r="E37" i="3"/>
  <c r="BC53" i="3"/>
  <c r="BZ52" i="3"/>
  <c r="CD58" i="3"/>
  <c r="I65" i="3"/>
  <c r="BY65" i="3"/>
  <c r="AU66" i="3"/>
  <c r="AU68" i="3" s="1"/>
  <c r="F5"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CB24" i="3"/>
  <c r="Z25" i="3"/>
  <c r="AA36" i="3"/>
  <c r="AY36" i="3"/>
  <c r="AY25" i="3" s="1"/>
  <c r="BV36" i="3"/>
  <c r="AC37" i="3"/>
  <c r="AC39" i="3" s="1"/>
  <c r="AQ39" i="3"/>
  <c r="O52" i="3"/>
  <c r="AM52" i="3"/>
  <c r="BK52" i="3"/>
  <c r="BK54" i="3" s="1"/>
  <c r="F16" i="4"/>
  <c r="G16" i="4" s="1"/>
  <c r="H16" i="4" s="1"/>
  <c r="CE46" i="3"/>
  <c r="F34" i="4"/>
  <c r="CE49" i="3"/>
  <c r="Q53" i="3"/>
  <c r="Q55" i="3" s="1"/>
  <c r="G80" i="3"/>
  <c r="F80" i="3"/>
  <c r="I80" i="3"/>
  <c r="H79" i="3"/>
  <c r="H81" i="3" s="1"/>
  <c r="H80" i="3"/>
  <c r="G79" i="3"/>
  <c r="AV79" i="3"/>
  <c r="AV81" i="3" s="1"/>
  <c r="AI11" i="3"/>
  <c r="AI13" i="3" s="1"/>
  <c r="BW10" i="3"/>
  <c r="M12" i="3"/>
  <c r="BN12" i="3"/>
  <c r="L12" i="3"/>
  <c r="BP13" i="3"/>
  <c r="CC20" i="3"/>
  <c r="E64" i="4" s="1"/>
  <c r="X24" i="3"/>
  <c r="X26" i="3" s="1"/>
  <c r="CB23" i="3"/>
  <c r="BV23" i="3"/>
  <c r="F26" i="3"/>
  <c r="AU24" i="3"/>
  <c r="H25" i="3"/>
  <c r="AU25" i="3"/>
  <c r="CD29" i="3"/>
  <c r="CD30" i="3"/>
  <c r="BZ36" i="3"/>
  <c r="BA37" i="3"/>
  <c r="F3" i="4"/>
  <c r="G3" i="4" s="1"/>
  <c r="H3" i="4" s="1"/>
  <c r="CE45" i="3"/>
  <c r="F29"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3" i="4" s="1"/>
  <c r="F14" i="4"/>
  <c r="G14" i="4" s="1"/>
  <c r="H14" i="4" s="1"/>
  <c r="F36" i="4"/>
  <c r="U52" i="3"/>
  <c r="U54" i="3" s="1"/>
  <c r="F21" i="4"/>
  <c r="G21" i="4" s="1"/>
  <c r="H21" i="4" s="1"/>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BH13" i="3"/>
  <c r="O23" i="3"/>
  <c r="O25" i="3" s="1"/>
  <c r="AM23" i="3"/>
  <c r="AM25" i="3" s="1"/>
  <c r="BK23" i="3"/>
  <c r="CD19" i="3"/>
  <c r="BX23" i="3"/>
  <c r="BR23" i="3"/>
  <c r="BW23" i="3"/>
  <c r="N25" i="3"/>
  <c r="Y24" i="3"/>
  <c r="Y26" i="3" s="1"/>
  <c r="AI26" i="3"/>
  <c r="AL25" i="3"/>
  <c r="AW24" i="3"/>
  <c r="BJ25" i="3"/>
  <c r="K25" i="3"/>
  <c r="W25" i="3"/>
  <c r="AJ25" i="3"/>
  <c r="AW25" i="3"/>
  <c r="BI25" i="3"/>
  <c r="O36" i="3"/>
  <c r="O38" i="3" s="1"/>
  <c r="AM36" i="3"/>
  <c r="BK36" i="3"/>
  <c r="BK38" i="3" s="1"/>
  <c r="CD32" i="3"/>
  <c r="BS36" i="3"/>
  <c r="AA52" i="3"/>
  <c r="AA54" i="3" s="1"/>
  <c r="AY52" i="3"/>
  <c r="CD43" i="3"/>
  <c r="CC48" i="3"/>
  <c r="AE53" i="3"/>
  <c r="BV52" i="3"/>
  <c r="BU52" i="3"/>
  <c r="BM53" i="3"/>
  <c r="F70" i="4"/>
  <c r="H66" i="3"/>
  <c r="H67" i="3"/>
  <c r="BI66" i="3"/>
  <c r="CA65" i="3"/>
  <c r="F79" i="3"/>
  <c r="F81" i="3" s="1"/>
  <c r="BG79" i="3"/>
  <c r="CA78" i="3"/>
  <c r="K79" i="3"/>
  <c r="S80" i="3"/>
  <c r="H37" i="3"/>
  <c r="AF37" i="3"/>
  <c r="AF81" i="3" s="1"/>
  <c r="BD37" i="3"/>
  <c r="E38" i="3"/>
  <c r="I38" i="3"/>
  <c r="S38" i="3"/>
  <c r="AC38" i="3"/>
  <c r="AQ38" i="3"/>
  <c r="BA38" i="3"/>
  <c r="BO38" i="3"/>
  <c r="F39" i="3"/>
  <c r="T39" i="3"/>
  <c r="N53" i="3"/>
  <c r="AL53" i="3"/>
  <c r="BJ53" i="3"/>
  <c r="L54" i="3"/>
  <c r="Z54" i="3"/>
  <c r="AJ54" i="3"/>
  <c r="AX54" i="3"/>
  <c r="BH54" i="3"/>
  <c r="BH55" i="3"/>
  <c r="O65" i="3"/>
  <c r="O67" i="3" s="1"/>
  <c r="AM65" i="3"/>
  <c r="AM67" i="3" s="1"/>
  <c r="BK65" i="3"/>
  <c r="F79" i="4"/>
  <c r="G79" i="4" s="1"/>
  <c r="H79" i="4" s="1"/>
  <c r="K67" i="3"/>
  <c r="N67" i="3"/>
  <c r="L66" i="3"/>
  <c r="L55" i="3" s="1"/>
  <c r="BK67" i="3"/>
  <c r="BG67" i="3"/>
  <c r="BJ67" i="3"/>
  <c r="BH66" i="3"/>
  <c r="BH68" i="3" s="1"/>
  <c r="Q79" i="3"/>
  <c r="BV78" i="3"/>
  <c r="AC79" i="3"/>
  <c r="AC81" i="3" s="1"/>
  <c r="AF93" i="3"/>
  <c r="AE92" i="3"/>
  <c r="AE94" i="3" s="1"/>
  <c r="AE93" i="3"/>
  <c r="AD93" i="3"/>
  <c r="AC93" i="3"/>
  <c r="AF92" i="3"/>
  <c r="AF94" i="3" s="1"/>
  <c r="F11" i="4"/>
  <c r="G11" i="4" s="1"/>
  <c r="H11" i="4" s="1"/>
  <c r="CE101" i="3"/>
  <c r="G107" i="3"/>
  <c r="H118" i="3"/>
  <c r="H120" i="3" s="1"/>
  <c r="BR117" i="3"/>
  <c r="E25" i="3"/>
  <c r="I25" i="3"/>
  <c r="S25" i="3"/>
  <c r="AC25" i="3"/>
  <c r="AQ25" i="3"/>
  <c r="BA25" i="3"/>
  <c r="BO25" i="3"/>
  <c r="F38" i="3"/>
  <c r="K38" i="3"/>
  <c r="T38" i="3"/>
  <c r="Y38" i="3"/>
  <c r="AD38" i="3"/>
  <c r="AI38" i="3"/>
  <c r="AR38" i="3"/>
  <c r="AW38" i="3"/>
  <c r="BB38" i="3"/>
  <c r="BG38" i="3"/>
  <c r="BP38" i="3"/>
  <c r="AX39" i="3"/>
  <c r="BS52" i="3"/>
  <c r="BW52" i="3"/>
  <c r="CA52" i="3"/>
  <c r="H54" i="3"/>
  <c r="M54" i="3"/>
  <c r="R54" i="3"/>
  <c r="W54" i="3"/>
  <c r="AF54" i="3"/>
  <c r="AK54" i="3"/>
  <c r="AP54" i="3"/>
  <c r="AU54" i="3"/>
  <c r="BD54" i="3"/>
  <c r="BI54" i="3"/>
  <c r="BN54" i="3"/>
  <c r="E55" i="3"/>
  <c r="AJ55" i="3"/>
  <c r="U65" i="3"/>
  <c r="AS65" i="3"/>
  <c r="BQ65" i="3"/>
  <c r="BQ25" i="3" s="1"/>
  <c r="BU65" i="3"/>
  <c r="AK66" i="3"/>
  <c r="AK68" i="3" s="1"/>
  <c r="BR65" i="3"/>
  <c r="BZ65" i="3"/>
  <c r="K66" i="3"/>
  <c r="K68" i="3" s="1"/>
  <c r="AW67" i="3"/>
  <c r="AW68" i="3"/>
  <c r="AV67" i="3"/>
  <c r="BG66" i="3"/>
  <c r="L67" i="3"/>
  <c r="AX67" i="3"/>
  <c r="BH67" i="3"/>
  <c r="U78" i="3"/>
  <c r="AS78" i="3"/>
  <c r="BQ78" i="3"/>
  <c r="R79" i="3"/>
  <c r="BD81" i="3"/>
  <c r="BC80" i="3"/>
  <c r="BB80" i="3"/>
  <c r="BP81" i="3"/>
  <c r="BM80" i="3"/>
  <c r="BP80" i="3"/>
  <c r="BA80" i="3"/>
  <c r="BO80" i="3"/>
  <c r="CC87" i="3"/>
  <c r="E5" i="4" s="1"/>
  <c r="F17" i="4"/>
  <c r="CE88" i="3"/>
  <c r="AP92" i="3"/>
  <c r="AP94" i="3" s="1"/>
  <c r="G38" i="3"/>
  <c r="L38" i="3"/>
  <c r="Q38" i="3"/>
  <c r="U38" i="3"/>
  <c r="Z38" i="3"/>
  <c r="AE38" i="3"/>
  <c r="AJ38" i="3"/>
  <c r="AO38" i="3"/>
  <c r="AX38" i="3"/>
  <c r="BC38" i="3"/>
  <c r="BH38" i="3"/>
  <c r="BM38" i="3"/>
  <c r="W39" i="3"/>
  <c r="X53" i="3"/>
  <c r="AV53" i="3"/>
  <c r="E54" i="3"/>
  <c r="I54" i="3"/>
  <c r="N54" i="3"/>
  <c r="S54" i="3"/>
  <c r="X54" i="3"/>
  <c r="AC54" i="3"/>
  <c r="AL54" i="3"/>
  <c r="AQ54" i="3"/>
  <c r="AV54" i="3"/>
  <c r="BA54" i="3"/>
  <c r="BJ54" i="3"/>
  <c r="BO54" i="3"/>
  <c r="CC59" i="3"/>
  <c r="E75" i="4" s="1"/>
  <c r="CD62" i="3"/>
  <c r="CC62" i="3"/>
  <c r="E9" i="4" s="1"/>
  <c r="BT65" i="3"/>
  <c r="X66" i="3"/>
  <c r="CB65" i="3"/>
  <c r="AI67" i="3"/>
  <c r="AL67" i="3"/>
  <c r="AJ66" i="3"/>
  <c r="AJ68" i="3" s="1"/>
  <c r="M67" i="3"/>
  <c r="BI67" i="3"/>
  <c r="AA78" i="3"/>
  <c r="AA80" i="3" s="1"/>
  <c r="AY78" i="3"/>
  <c r="AY80" i="3" s="1"/>
  <c r="CD72" i="3"/>
  <c r="CC72" i="3"/>
  <c r="E50"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N94" i="3"/>
  <c r="BM93" i="3"/>
  <c r="BP93" i="3"/>
  <c r="F2" i="4"/>
  <c r="G2" i="4" s="1"/>
  <c r="H2" i="4" s="1"/>
  <c r="CE99" i="3"/>
  <c r="F107" i="3"/>
  <c r="BM105" i="3"/>
  <c r="CD110" i="3"/>
  <c r="I117" i="3"/>
  <c r="AG117" i="3"/>
  <c r="BE117" i="3"/>
  <c r="BU117" i="3"/>
  <c r="W118" i="3"/>
  <c r="F24" i="4"/>
  <c r="E67" i="3"/>
  <c r="I67" i="3"/>
  <c r="S67" i="3"/>
  <c r="AC67" i="3"/>
  <c r="AG67" i="3"/>
  <c r="AQ67" i="3"/>
  <c r="BA67" i="3"/>
  <c r="BE67" i="3"/>
  <c r="BO67" i="3"/>
  <c r="BP68" i="3"/>
  <c r="U91" i="3"/>
  <c r="U93" i="3" s="1"/>
  <c r="AS91" i="3"/>
  <c r="BQ91" i="3"/>
  <c r="BQ93" i="3" s="1"/>
  <c r="CC85" i="3"/>
  <c r="E77"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28" i="4" s="1"/>
  <c r="AD92" i="3"/>
  <c r="AD94" i="3" s="1"/>
  <c r="AO92" i="3"/>
  <c r="AO94" i="3" s="1"/>
  <c r="BZ91" i="3"/>
  <c r="BG92" i="3"/>
  <c r="BG94" i="3" s="1"/>
  <c r="CA91" i="3"/>
  <c r="H93" i="3"/>
  <c r="G92" i="3"/>
  <c r="G94" i="3" s="1"/>
  <c r="G93" i="3"/>
  <c r="F93" i="3"/>
  <c r="S94" i="3"/>
  <c r="R93" i="3"/>
  <c r="Q93" i="3"/>
  <c r="T93" i="3"/>
  <c r="I93" i="3"/>
  <c r="CD98" i="3"/>
  <c r="G7" i="4"/>
  <c r="H7" i="4" s="1"/>
  <c r="Q105" i="3"/>
  <c r="U117" i="3"/>
  <c r="U119" i="3" s="1"/>
  <c r="AS117" i="3"/>
  <c r="AS119" i="3" s="1"/>
  <c r="BQ117" i="3"/>
  <c r="BQ119" i="3" s="1"/>
  <c r="CC114" i="3"/>
  <c r="E18" i="4" s="1"/>
  <c r="M118" i="3"/>
  <c r="M120" i="3" s="1"/>
  <c r="N118" i="3"/>
  <c r="Z118" i="3"/>
  <c r="AI119" i="3"/>
  <c r="AL119" i="3"/>
  <c r="AK119" i="3"/>
  <c r="AJ119" i="3"/>
  <c r="AI118" i="3"/>
  <c r="AW119" i="3"/>
  <c r="AV119" i="3"/>
  <c r="AU119" i="3"/>
  <c r="AX119" i="3"/>
  <c r="F47" i="4"/>
  <c r="G47" i="4" s="1"/>
  <c r="H47" i="4" s="1"/>
  <c r="CE139" i="3"/>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12" i="4" s="1"/>
  <c r="CD140" i="3"/>
  <c r="K144" i="3"/>
  <c r="K146" i="3" s="1"/>
  <c r="BS143" i="3"/>
  <c r="O143" i="3"/>
  <c r="O145" i="3" s="1"/>
  <c r="BN144" i="3"/>
  <c r="AC145" i="3"/>
  <c r="F56" i="4"/>
  <c r="L93" i="3"/>
  <c r="Z93" i="3"/>
  <c r="AJ93" i="3"/>
  <c r="AX93" i="3"/>
  <c r="BH93" i="3"/>
  <c r="AU94" i="3"/>
  <c r="BS104" i="3"/>
  <c r="BW104" i="3"/>
  <c r="CA104" i="3"/>
  <c r="H106" i="3"/>
  <c r="M106" i="3"/>
  <c r="R106" i="3"/>
  <c r="W106" i="3"/>
  <c r="AF106" i="3"/>
  <c r="AK106" i="3"/>
  <c r="AP106" i="3"/>
  <c r="AU106" i="3"/>
  <c r="BD106" i="3"/>
  <c r="BI106" i="3"/>
  <c r="BN106" i="3"/>
  <c r="AQ107" i="3"/>
  <c r="AW118" i="3"/>
  <c r="BG118" i="3"/>
  <c r="BG120" i="3" s="1"/>
  <c r="BT117" i="3"/>
  <c r="BX117" i="3"/>
  <c r="CB117" i="3"/>
  <c r="F119" i="3"/>
  <c r="F120" i="3"/>
  <c r="E119" i="3"/>
  <c r="H119" i="3"/>
  <c r="T119" i="3"/>
  <c r="S119" i="3"/>
  <c r="S120" i="3"/>
  <c r="R119" i="3"/>
  <c r="AD119" i="3"/>
  <c r="AC119" i="3"/>
  <c r="AF119" i="3"/>
  <c r="AO120" i="3"/>
  <c r="AR119" i="3"/>
  <c r="AQ119" i="3"/>
  <c r="AQ120" i="3"/>
  <c r="AP119" i="3"/>
  <c r="AE119" i="3"/>
  <c r="BI120" i="3"/>
  <c r="AA130" i="3"/>
  <c r="AY130" i="3"/>
  <c r="CC123" i="3"/>
  <c r="E63" i="4" s="1"/>
  <c r="CD127" i="3"/>
  <c r="BR130" i="3"/>
  <c r="E131" i="3"/>
  <c r="E120" i="3" s="1"/>
  <c r="I130" i="3"/>
  <c r="BW130" i="3"/>
  <c r="I143" i="3"/>
  <c r="AG143" i="3"/>
  <c r="AG145" i="3" s="1"/>
  <c r="BE143" i="3"/>
  <c r="BE25" i="3" s="1"/>
  <c r="F144" i="3"/>
  <c r="F146" i="3" s="1"/>
  <c r="BR143" i="3"/>
  <c r="AI144" i="3"/>
  <c r="BW143" i="3"/>
  <c r="H105" i="3"/>
  <c r="AF105" i="3"/>
  <c r="BD105" i="3"/>
  <c r="E106" i="3"/>
  <c r="I106" i="3"/>
  <c r="S106" i="3"/>
  <c r="AC106" i="3"/>
  <c r="AG106" i="3"/>
  <c r="AQ106" i="3"/>
  <c r="BA106" i="3"/>
  <c r="BO106" i="3"/>
  <c r="BB119" i="3"/>
  <c r="BB120" i="3"/>
  <c r="BE119" i="3"/>
  <c r="BA119" i="3"/>
  <c r="BD119" i="3"/>
  <c r="BC119" i="3"/>
  <c r="CD123" i="3"/>
  <c r="F6" i="4"/>
  <c r="G6" i="4" s="1"/>
  <c r="H6" i="4" s="1"/>
  <c r="CE126" i="3"/>
  <c r="CC128" i="3"/>
  <c r="E24" i="4" s="1"/>
  <c r="BU130" i="3"/>
  <c r="BV130" i="3"/>
  <c r="AC131" i="3"/>
  <c r="CC141" i="3"/>
  <c r="E25" i="4" s="1"/>
  <c r="AD144" i="3"/>
  <c r="BV143" i="3"/>
  <c r="BG144" i="3"/>
  <c r="BG146" i="3" s="1"/>
  <c r="CA143" i="3"/>
  <c r="H145" i="3"/>
  <c r="G145" i="3"/>
  <c r="F145" i="3"/>
  <c r="R145" i="3"/>
  <c r="Q145" i="3"/>
  <c r="T146" i="3"/>
  <c r="T145" i="3"/>
  <c r="AF145" i="3"/>
  <c r="AE145" i="3"/>
  <c r="AD145" i="3"/>
  <c r="AO146" i="3"/>
  <c r="AP145" i="3"/>
  <c r="AP146" i="3"/>
  <c r="AO145" i="3"/>
  <c r="AR145" i="3"/>
  <c r="BB146" i="3"/>
  <c r="BD145" i="3"/>
  <c r="BC145" i="3"/>
  <c r="BB145" i="3"/>
  <c r="BM146" i="3"/>
  <c r="BP146" i="3"/>
  <c r="BN145" i="3"/>
  <c r="BQ145" i="3"/>
  <c r="BM145" i="3"/>
  <c r="BP145" i="3"/>
  <c r="S145" i="3"/>
  <c r="BE145" i="3"/>
  <c r="AA161" i="3"/>
  <c r="AA163" i="3" s="1"/>
  <c r="CD149" i="3"/>
  <c r="AY161" i="3"/>
  <c r="CE157" i="3"/>
  <c r="BN119" i="3"/>
  <c r="BO120" i="3"/>
  <c r="BT130" i="3"/>
  <c r="BX130" i="3"/>
  <c r="CB130" i="3"/>
  <c r="E132" i="3"/>
  <c r="I132" i="3"/>
  <c r="N132" i="3"/>
  <c r="S132" i="3"/>
  <c r="X132" i="3"/>
  <c r="AC132" i="3"/>
  <c r="AL132" i="3"/>
  <c r="AQ132" i="3"/>
  <c r="AV132" i="3"/>
  <c r="BA132" i="3"/>
  <c r="BE132" i="3"/>
  <c r="BJ132" i="3"/>
  <c r="BO132" i="3"/>
  <c r="T133" i="3"/>
  <c r="AD133" i="3"/>
  <c r="BB133" i="3"/>
  <c r="BP133" i="3"/>
  <c r="CD136" i="3"/>
  <c r="BU143" i="3"/>
  <c r="BY143" i="3"/>
  <c r="K145" i="3"/>
  <c r="Y145" i="3"/>
  <c r="AI145" i="3"/>
  <c r="AM145" i="3"/>
  <c r="BG145" i="3"/>
  <c r="Z146" i="3"/>
  <c r="F61" i="4"/>
  <c r="G61" i="4" s="1"/>
  <c r="H61" i="4" s="1"/>
  <c r="CE153" i="3"/>
  <c r="CC155" i="3"/>
  <c r="BR161" i="3"/>
  <c r="E162" i="3"/>
  <c r="E146" i="3" s="1"/>
  <c r="I161" i="3"/>
  <c r="BW161" i="3"/>
  <c r="BO119" i="3"/>
  <c r="BP120" i="3"/>
  <c r="F132" i="3"/>
  <c r="K132" i="3"/>
  <c r="O132" i="3"/>
  <c r="T132" i="3"/>
  <c r="Y132" i="3"/>
  <c r="AD132" i="3"/>
  <c r="AI132" i="3"/>
  <c r="AR132" i="3"/>
  <c r="AW132" i="3"/>
  <c r="BB132" i="3"/>
  <c r="BG132" i="3"/>
  <c r="BK132" i="3"/>
  <c r="BP132" i="3"/>
  <c r="AO133" i="3"/>
  <c r="BH133" i="3"/>
  <c r="BM133" i="3"/>
  <c r="N144" i="3"/>
  <c r="AL144" i="3"/>
  <c r="BH146" i="3"/>
  <c r="BJ144" i="3"/>
  <c r="BJ68" i="3" s="1"/>
  <c r="L145" i="3"/>
  <c r="Z145" i="3"/>
  <c r="AJ145" i="3"/>
  <c r="AX145" i="3"/>
  <c r="BH145" i="3"/>
  <c r="O161" i="3"/>
  <c r="AM161" i="3"/>
  <c r="BK161" i="3"/>
  <c r="BK80" i="3" s="1"/>
  <c r="CC151" i="3"/>
  <c r="E41" i="4" s="1"/>
  <c r="CC158" i="3"/>
  <c r="E37"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BI145" i="3"/>
  <c r="AU146" i="3"/>
  <c r="U161" i="3"/>
  <c r="U163" i="3" s="1"/>
  <c r="AS161" i="3"/>
  <c r="AS163" i="3" s="1"/>
  <c r="BQ161" i="3"/>
  <c r="CD151" i="3"/>
  <c r="CC154" i="3"/>
  <c r="CD158" i="3"/>
  <c r="BY161" i="3"/>
  <c r="BZ161" i="3"/>
  <c r="BA162" i="3"/>
  <c r="BA107" i="3" s="1"/>
  <c r="BT161" i="3"/>
  <c r="BX161" i="3"/>
  <c r="G164" i="3"/>
  <c r="F164" i="3"/>
  <c r="Q164" i="3"/>
  <c r="AD164" i="3"/>
  <c r="AO164" i="3"/>
  <c r="AR163" i="3"/>
  <c r="AQ163" i="3"/>
  <c r="BC164" i="3"/>
  <c r="BB163" i="3"/>
  <c r="BA163" i="3"/>
  <c r="BP163" i="3"/>
  <c r="BP164" i="3"/>
  <c r="BO163" i="3"/>
  <c r="E163" i="3"/>
  <c r="N163" i="3"/>
  <c r="S163" i="3"/>
  <c r="X163" i="3"/>
  <c r="AC163" i="3"/>
  <c r="AL163" i="3"/>
  <c r="BC163" i="3"/>
  <c r="BM163" i="3"/>
  <c r="H164" i="3"/>
  <c r="AK164" i="3"/>
  <c r="F163" i="3"/>
  <c r="K163" i="3"/>
  <c r="T163" i="3"/>
  <c r="AD163" i="3"/>
  <c r="AI163" i="3"/>
  <c r="AU163" i="3"/>
  <c r="BD163" i="3"/>
  <c r="BN163" i="3"/>
  <c r="AW163" i="3"/>
  <c r="AV163" i="3"/>
  <c r="BK163" i="3"/>
  <c r="BG163" i="3"/>
  <c r="BJ163" i="3"/>
  <c r="G163" i="3"/>
  <c r="L163" i="3"/>
  <c r="Q163" i="3"/>
  <c r="Z163" i="3"/>
  <c r="AE163" i="3"/>
  <c r="AJ163" i="3"/>
  <c r="AO163" i="3"/>
  <c r="AX163" i="3"/>
  <c r="BH163" i="3"/>
  <c r="AP164" i="3"/>
  <c r="BC13" i="3" l="1"/>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S165" i="3" s="1"/>
  <c r="J12" i="2" s="1"/>
  <c r="AP55" i="3"/>
  <c r="AQ94" i="3"/>
  <c r="AS93" i="3"/>
  <c r="AK120" i="3"/>
  <c r="AJ120" i="3"/>
  <c r="AI55" i="3"/>
  <c r="AL164" i="3"/>
  <c r="AI164" i="3"/>
  <c r="AK107" i="3"/>
  <c r="AM38" i="3"/>
  <c r="G72" i="4"/>
  <c r="H72" i="4" s="1"/>
  <c r="AM132" i="3"/>
  <c r="AL133" i="3"/>
  <c r="AJ81" i="3"/>
  <c r="AG54" i="3"/>
  <c r="AE133" i="3"/>
  <c r="AC13" i="3"/>
  <c r="AG119" i="3"/>
  <c r="AG105" i="3"/>
  <c r="AG107" i="3" s="1"/>
  <c r="G59" i="4"/>
  <c r="H59" i="4" s="1"/>
  <c r="G29" i="4"/>
  <c r="H29" i="4" s="1"/>
  <c r="G23" i="4"/>
  <c r="H23" i="4" s="1"/>
  <c r="G20" i="4"/>
  <c r="H20" i="4" s="1"/>
  <c r="G26" i="4"/>
  <c r="H26"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8" i="4"/>
  <c r="H48" i="4" s="1"/>
  <c r="O106" i="3"/>
  <c r="N107" i="3"/>
  <c r="M133" i="3"/>
  <c r="L107" i="3"/>
  <c r="O12" i="3"/>
  <c r="K94" i="3"/>
  <c r="M94" i="3"/>
  <c r="CE138" i="3"/>
  <c r="L164" i="3"/>
  <c r="CE18" i="3"/>
  <c r="G34" i="4"/>
  <c r="H34" i="4" s="1"/>
  <c r="G17" i="4"/>
  <c r="H17" i="4" s="1"/>
  <c r="K55" i="3"/>
  <c r="H94" i="3"/>
  <c r="F68" i="3"/>
  <c r="E68" i="3"/>
  <c r="H13" i="3"/>
  <c r="G35" i="4"/>
  <c r="H35" i="4" s="1"/>
  <c r="G33" i="4"/>
  <c r="H33" i="4" s="1"/>
  <c r="I11" i="3"/>
  <c r="BR11" i="3"/>
  <c r="CE50" i="3"/>
  <c r="AS53" i="3"/>
  <c r="G36" i="4"/>
  <c r="H36" i="4" s="1"/>
  <c r="CE63" i="3"/>
  <c r="G22" i="4"/>
  <c r="H22" i="4" s="1"/>
  <c r="CE102" i="3"/>
  <c r="AA131" i="3"/>
  <c r="AA133" i="3" s="1"/>
  <c r="CE128" i="3"/>
  <c r="BW131" i="3"/>
  <c r="BZ144" i="3"/>
  <c r="BR144" i="3"/>
  <c r="BV144" i="3"/>
  <c r="CE156" i="3"/>
  <c r="BQ162" i="3"/>
  <c r="CE152" i="3"/>
  <c r="BT37" i="3"/>
  <c r="CE7" i="3"/>
  <c r="G43" i="4"/>
  <c r="H43" i="4" s="1"/>
  <c r="AS37" i="3"/>
  <c r="BA13" i="3"/>
  <c r="CE74" i="3"/>
  <c r="BI13" i="3"/>
  <c r="BE12" i="3"/>
  <c r="CB66" i="3"/>
  <c r="BJ13" i="3"/>
  <c r="BK12" i="3"/>
  <c r="BP39" i="3"/>
  <c r="BN55" i="3"/>
  <c r="CE86" i="3"/>
  <c r="BX118" i="3"/>
  <c r="BB55" i="3"/>
  <c r="G45" i="4"/>
  <c r="H45" i="4" s="1"/>
  <c r="BO39" i="3"/>
  <c r="AO81" i="3"/>
  <c r="BQ38" i="3"/>
  <c r="AY12" i="3"/>
  <c r="AP81" i="3"/>
  <c r="BM55" i="3"/>
  <c r="AU13" i="3"/>
  <c r="BO55" i="3"/>
  <c r="BQ54" i="3"/>
  <c r="AX13" i="3"/>
  <c r="AW13" i="3"/>
  <c r="BC26" i="3"/>
  <c r="G56" i="4"/>
  <c r="H56"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19" i="4"/>
  <c r="H19" i="4" s="1"/>
  <c r="BQ24" i="3"/>
  <c r="BO26" i="3"/>
  <c r="BN164" i="3"/>
  <c r="BM13" i="3"/>
  <c r="BO164" i="3"/>
  <c r="CB162" i="3"/>
  <c r="BN146" i="3"/>
  <c r="BQ131" i="3"/>
  <c r="BQ133" i="3" s="1"/>
  <c r="CB131" i="3"/>
  <c r="BO146" i="3"/>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2"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9" i="2" s="1"/>
  <c r="AR39" i="3"/>
  <c r="BX37" i="3"/>
  <c r="CE71" i="3"/>
  <c r="AS79" i="3"/>
  <c r="AQ81" i="3"/>
  <c r="AS106" i="3"/>
  <c r="AS118" i="3"/>
  <c r="AS120" i="3" s="1"/>
  <c r="AS121" i="3" s="1"/>
  <c r="J3" i="2" s="1"/>
  <c r="AO13" i="3"/>
  <c r="G30" i="4"/>
  <c r="H30" i="4" s="1"/>
  <c r="AS12" i="3"/>
  <c r="AS11" i="3"/>
  <c r="AS13" i="3" s="1"/>
  <c r="AQ13" i="3"/>
  <c r="AS25" i="3"/>
  <c r="BX131" i="3"/>
  <c r="AS131" i="3"/>
  <c r="AS133" i="3" s="1"/>
  <c r="AS134" i="3" s="1"/>
  <c r="J8" i="2" s="1"/>
  <c r="AO26" i="3"/>
  <c r="BX24" i="3"/>
  <c r="AS24" i="3"/>
  <c r="AS54" i="3"/>
  <c r="BX162" i="3"/>
  <c r="AS164"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4" i="2" s="1"/>
  <c r="AM162" i="3"/>
  <c r="BW105" i="3"/>
  <c r="AL39" i="3"/>
  <c r="AM105" i="3"/>
  <c r="AM107" i="3" s="1"/>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1"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2" i="4"/>
  <c r="H42" i="4" s="1"/>
  <c r="AA24" i="3"/>
  <c r="AA26" i="3" s="1"/>
  <c r="AA27" i="3" s="1"/>
  <c r="G4" i="2"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7" i="4"/>
  <c r="H57" i="4" s="1"/>
  <c r="CE124" i="3"/>
  <c r="Q133" i="3"/>
  <c r="CE125" i="3"/>
  <c r="G62" i="4"/>
  <c r="H62" i="4" s="1"/>
  <c r="U12" i="3"/>
  <c r="CE5" i="3"/>
  <c r="Q120" i="3"/>
  <c r="U37" i="3"/>
  <c r="U39" i="3" s="1"/>
  <c r="U40" i="3" s="1"/>
  <c r="F13" i="2" s="1"/>
  <c r="U118" i="3"/>
  <c r="U168" i="3"/>
  <c r="U169" i="3" s="1"/>
  <c r="M107" i="3"/>
  <c r="N133" i="3"/>
  <c r="G58" i="4"/>
  <c r="H58" i="4" s="1"/>
  <c r="G80" i="4"/>
  <c r="H80" i="4" s="1"/>
  <c r="G25" i="4"/>
  <c r="H25" i="4" s="1"/>
  <c r="G66" i="4"/>
  <c r="H66" i="4" s="1"/>
  <c r="G28" i="4"/>
  <c r="H2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4" i="2" s="1"/>
  <c r="M81" i="3"/>
  <c r="N81" i="3"/>
  <c r="G75" i="4"/>
  <c r="H75" i="4" s="1"/>
  <c r="M68" i="3"/>
  <c r="L68" i="3"/>
  <c r="BS53" i="3"/>
  <c r="O53" i="3"/>
  <c r="O54" i="3"/>
  <c r="G60" i="4"/>
  <c r="H60" i="4" s="1"/>
  <c r="N55" i="3"/>
  <c r="I168" i="3"/>
  <c r="I169" i="3" s="1"/>
  <c r="CD161" i="3"/>
  <c r="I163" i="3"/>
  <c r="F49" i="4"/>
  <c r="G49" i="4" s="1"/>
  <c r="H49" i="4" s="1"/>
  <c r="CE136" i="3"/>
  <c r="F63" i="4"/>
  <c r="G63" i="4" s="1"/>
  <c r="H63" i="4" s="1"/>
  <c r="CE123" i="3"/>
  <c r="BV79" i="3"/>
  <c r="AG79" i="3"/>
  <c r="F37" i="4"/>
  <c r="G37" i="4" s="1"/>
  <c r="H37" i="4" s="1"/>
  <c r="CE158" i="3"/>
  <c r="AG144" i="3"/>
  <c r="CC130" i="3"/>
  <c r="F13" i="4"/>
  <c r="G13" i="4" s="1"/>
  <c r="H13" i="4" s="1"/>
  <c r="CE140" i="3"/>
  <c r="I105" i="3"/>
  <c r="H39" i="3"/>
  <c r="H55" i="3"/>
  <c r="CA79" i="3"/>
  <c r="BK79" i="3"/>
  <c r="BK81" i="3" s="1"/>
  <c r="E32" i="4"/>
  <c r="G32" i="4" s="1"/>
  <c r="H32" i="4" s="1"/>
  <c r="CE48" i="3"/>
  <c r="CD36" i="3"/>
  <c r="G81" i="3"/>
  <c r="G68" i="3"/>
  <c r="E27" i="4"/>
  <c r="G27" i="4" s="1"/>
  <c r="H27" i="4" s="1"/>
  <c r="CE154" i="3"/>
  <c r="F54" i="4"/>
  <c r="G54" i="4" s="1"/>
  <c r="H54" i="4" s="1"/>
  <c r="CE149" i="3"/>
  <c r="BZ145" i="3"/>
  <c r="BT145" i="3"/>
  <c r="CC143" i="3"/>
  <c r="F12" i="4"/>
  <c r="G12" i="4" s="1"/>
  <c r="H12" i="4" s="1"/>
  <c r="CE127" i="3"/>
  <c r="I145" i="3"/>
  <c r="BS144" i="3"/>
  <c r="O144" i="3"/>
  <c r="O146" i="3" s="1"/>
  <c r="BW118" i="3"/>
  <c r="AM118" i="3"/>
  <c r="F77" i="4"/>
  <c r="G77" i="4" s="1"/>
  <c r="H77" i="4" s="1"/>
  <c r="CE85" i="3"/>
  <c r="BR105" i="3"/>
  <c r="BU118" i="3"/>
  <c r="AA118" i="3"/>
  <c r="CD117" i="3"/>
  <c r="I119" i="3"/>
  <c r="F67" i="4"/>
  <c r="G67" i="4" s="1"/>
  <c r="H67" i="4" s="1"/>
  <c r="CE3" i="3"/>
  <c r="BK53" i="3"/>
  <c r="BK24" i="3"/>
  <c r="CA24" i="3"/>
  <c r="BS11" i="3"/>
  <c r="O11" i="3"/>
  <c r="F39" i="4"/>
  <c r="G39" i="4" s="1"/>
  <c r="H39" i="4" s="1"/>
  <c r="CE58" i="3"/>
  <c r="CA145" i="3"/>
  <c r="BV131" i="3"/>
  <c r="AG131" i="3"/>
  <c r="O105" i="3"/>
  <c r="BS105" i="3"/>
  <c r="F76" i="4"/>
  <c r="G76" i="4" s="1"/>
  <c r="H76" i="4" s="1"/>
  <c r="CE84" i="3"/>
  <c r="BT105" i="3"/>
  <c r="U105" i="3"/>
  <c r="E31" i="4"/>
  <c r="G31" i="4" s="1"/>
  <c r="H31" i="4" s="1"/>
  <c r="CE155" i="3"/>
  <c r="AA168" i="3"/>
  <c r="AA169" i="3" s="1"/>
  <c r="BX146" i="3"/>
  <c r="BR146" i="3"/>
  <c r="CB144" i="3"/>
  <c r="BQ144" i="3"/>
  <c r="BQ146" i="3" s="1"/>
  <c r="H107" i="3"/>
  <c r="CC104" i="3"/>
  <c r="BR92" i="3"/>
  <c r="I92" i="3"/>
  <c r="F51" i="4"/>
  <c r="G51" i="4" s="1"/>
  <c r="H51" i="4" s="1"/>
  <c r="CE98" i="3"/>
  <c r="E94" i="3"/>
  <c r="CB92" i="3"/>
  <c r="CC78" i="3"/>
  <c r="F50" i="4"/>
  <c r="G50" i="4" s="1"/>
  <c r="H50" i="4" s="1"/>
  <c r="CE72" i="3"/>
  <c r="BW66" i="3"/>
  <c r="AM66" i="3"/>
  <c r="AM68" i="3" s="1"/>
  <c r="AM69" i="3" s="1"/>
  <c r="I5" i="2" s="1"/>
  <c r="F9" i="4"/>
  <c r="G9" i="4" s="1"/>
  <c r="H9" i="4" s="1"/>
  <c r="CE62" i="3"/>
  <c r="AY53" i="3"/>
  <c r="BY53" i="3"/>
  <c r="F52" i="4"/>
  <c r="G52" i="4" s="1"/>
  <c r="H52" i="4" s="1"/>
  <c r="CE30" i="3"/>
  <c r="AS92" i="3"/>
  <c r="AS94" i="3" s="1"/>
  <c r="AS95" i="3" s="1"/>
  <c r="J6" i="2" s="1"/>
  <c r="BX92" i="3"/>
  <c r="F71" i="4"/>
  <c r="G71" i="4" s="1"/>
  <c r="H71" i="4" s="1"/>
  <c r="CE110" i="3"/>
  <c r="CA66" i="3"/>
  <c r="BK66" i="3"/>
  <c r="BV11" i="3"/>
  <c r="AG11" i="3"/>
  <c r="G55" i="3"/>
  <c r="I53" i="3"/>
  <c r="F46" i="4"/>
  <c r="G46" i="4" s="1"/>
  <c r="H46" i="4" s="1"/>
  <c r="CE29" i="3"/>
  <c r="BY24" i="3"/>
  <c r="AY24" i="3"/>
  <c r="BW11" i="3"/>
  <c r="AM11" i="3"/>
  <c r="AM13" i="3" s="1"/>
  <c r="AM14" i="3" s="1"/>
  <c r="I7" i="2" s="1"/>
  <c r="BY66" i="3"/>
  <c r="AY66" i="3"/>
  <c r="AY68" i="3" s="1"/>
  <c r="BZ162" i="3"/>
  <c r="BE162" i="3"/>
  <c r="BY145" i="3"/>
  <c r="BQ134" i="3"/>
  <c r="N8" i="2" s="1"/>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6" i="2" s="1"/>
  <c r="CA92" i="3"/>
  <c r="BK92" i="3"/>
  <c r="BK94" i="3" s="1"/>
  <c r="BS118" i="3"/>
  <c r="O118" i="3"/>
  <c r="CB105" i="3"/>
  <c r="BQ105" i="3"/>
  <c r="CA105" i="3"/>
  <c r="BS92" i="3"/>
  <c r="O92" i="3"/>
  <c r="BZ79" i="3"/>
  <c r="BE79" i="3"/>
  <c r="BE81" i="3" s="1"/>
  <c r="BE82" i="3" s="1"/>
  <c r="L2" i="2" s="1"/>
  <c r="BR79" i="3"/>
  <c r="I79" i="3"/>
  <c r="BR53" i="3"/>
  <c r="AA11" i="3"/>
  <c r="BU11" i="3"/>
  <c r="BZ105" i="3"/>
  <c r="CE89" i="3"/>
  <c r="BU66" i="3"/>
  <c r="AA66" i="3"/>
  <c r="CE59" i="3"/>
  <c r="CC52" i="3"/>
  <c r="BZ37" i="3"/>
  <c r="BE37" i="3"/>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41" i="4"/>
  <c r="G41" i="4" s="1"/>
  <c r="H41" i="4" s="1"/>
  <c r="BU145" i="3"/>
  <c r="BV162" i="3"/>
  <c r="AG162" i="3"/>
  <c r="AG164" i="3" s="1"/>
  <c r="AG165" i="3" s="1"/>
  <c r="H12" i="2" s="1"/>
  <c r="AM168" i="3"/>
  <c r="AM169" i="3" s="1"/>
  <c r="BR162" i="3"/>
  <c r="I162" i="3"/>
  <c r="E164" i="3"/>
  <c r="BS145" i="3"/>
  <c r="CB145" i="3"/>
  <c r="CA144" i="3"/>
  <c r="BK144" i="3"/>
  <c r="BK146" i="3" s="1"/>
  <c r="CD130" i="3"/>
  <c r="G120" i="3"/>
  <c r="CA118" i="3"/>
  <c r="BK118" i="3"/>
  <c r="BK120" i="3" s="1"/>
  <c r="BK121" i="3" s="1"/>
  <c r="M3" i="2" s="1"/>
  <c r="BZ92" i="3"/>
  <c r="BE92" i="3"/>
  <c r="BZ131" i="3"/>
  <c r="BE131" i="3"/>
  <c r="BE133" i="3" s="1"/>
  <c r="BE134" i="3" s="1"/>
  <c r="L8" i="2" s="1"/>
  <c r="BY118" i="3"/>
  <c r="AY118" i="3"/>
  <c r="AY120" i="3" s="1"/>
  <c r="G24" i="4"/>
  <c r="H24" i="4" s="1"/>
  <c r="BX105" i="3"/>
  <c r="AS105" i="3"/>
  <c r="AS107" i="3" s="1"/>
  <c r="CD78" i="3"/>
  <c r="F10" i="4"/>
  <c r="G10" i="4" s="1"/>
  <c r="H10" i="4" s="1"/>
  <c r="CE75" i="3"/>
  <c r="G18" i="4"/>
  <c r="H18" i="4" s="1"/>
  <c r="BS66" i="3"/>
  <c r="O66" i="3"/>
  <c r="O68" i="3" s="1"/>
  <c r="CC117" i="3"/>
  <c r="U79" i="3"/>
  <c r="BT79" i="3"/>
  <c r="O79" i="3"/>
  <c r="BS79" i="3"/>
  <c r="BR66" i="3"/>
  <c r="H68" i="3"/>
  <c r="F44" i="4"/>
  <c r="G44" i="4" s="1"/>
  <c r="H44" i="4" s="1"/>
  <c r="CE43" i="3"/>
  <c r="F4" i="4"/>
  <c r="G4" i="4" s="1"/>
  <c r="H4" i="4" s="1"/>
  <c r="CE32" i="3"/>
  <c r="F38" i="4"/>
  <c r="G38" i="4" s="1"/>
  <c r="H38" i="4" s="1"/>
  <c r="CE19" i="3"/>
  <c r="BV53" i="3"/>
  <c r="BT24" i="3"/>
  <c r="U24" i="3"/>
  <c r="U26" i="3" s="1"/>
  <c r="U27" i="3" s="1"/>
  <c r="F4" i="2" s="1"/>
  <c r="F40" i="4"/>
  <c r="G40" i="4" s="1"/>
  <c r="H40" i="4" s="1"/>
  <c r="CE17" i="3"/>
  <c r="CC10" i="3"/>
  <c r="G5" i="4"/>
  <c r="H5" i="4" s="1"/>
  <c r="G73" i="4"/>
  <c r="H73" i="4" s="1"/>
  <c r="BE13" i="3" l="1"/>
  <c r="BE14" i="3" s="1"/>
  <c r="L7" i="2" s="1"/>
  <c r="BE164" i="3"/>
  <c r="BE39" i="3"/>
  <c r="BE40" i="3" s="1"/>
  <c r="L13" i="2" s="1"/>
  <c r="AY107" i="3"/>
  <c r="AM39" i="3"/>
  <c r="AM133" i="3"/>
  <c r="AG146" i="3"/>
  <c r="AG147" i="3" s="1"/>
  <c r="H9" i="2" s="1"/>
  <c r="AA39" i="3"/>
  <c r="AA40" i="3" s="1"/>
  <c r="G13" i="2" s="1"/>
  <c r="AA82" i="3"/>
  <c r="G2" i="2" s="1"/>
  <c r="U81" i="3"/>
  <c r="U82" i="3" s="1"/>
  <c r="F2" i="2" s="1"/>
  <c r="O107" i="3"/>
  <c r="O108" i="3" s="1"/>
  <c r="E11" i="2" s="1"/>
  <c r="O94" i="3"/>
  <c r="O95" i="3"/>
  <c r="E6" i="2" s="1"/>
  <c r="I146" i="3"/>
  <c r="I13" i="3"/>
  <c r="I14" i="3" s="1"/>
  <c r="D7" i="2" s="1"/>
  <c r="I69" i="3"/>
  <c r="D5" i="2" s="1"/>
  <c r="CB146" i="3"/>
  <c r="BS146" i="3"/>
  <c r="BZ146" i="3"/>
  <c r="AY147" i="3"/>
  <c r="K9" i="2" s="1"/>
  <c r="BQ14" i="3"/>
  <c r="N7" i="2" s="1"/>
  <c r="U165" i="3"/>
  <c r="F12" i="2" s="1"/>
  <c r="BK82" i="3"/>
  <c r="M2" i="2" s="1"/>
  <c r="AG56" i="3"/>
  <c r="H10" i="2" s="1"/>
  <c r="BQ40" i="3"/>
  <c r="N13" i="2" s="1"/>
  <c r="AY69" i="3"/>
  <c r="K5" i="2" s="1"/>
  <c r="BE69" i="3"/>
  <c r="L5" i="2" s="1"/>
  <c r="BQ69" i="3"/>
  <c r="N5" i="2" s="1"/>
  <c r="BK14" i="3"/>
  <c r="M7" i="2" s="1"/>
  <c r="BQ55" i="3"/>
  <c r="BQ56" i="3" s="1"/>
  <c r="N10" i="2" s="1"/>
  <c r="AS81" i="3"/>
  <c r="AS82" i="3" s="1"/>
  <c r="J2" i="2" s="1"/>
  <c r="AY13" i="3"/>
  <c r="AY14" i="3" s="1"/>
  <c r="K7" i="2" s="1"/>
  <c r="BE107" i="3"/>
  <c r="BE108" i="3" s="1"/>
  <c r="L11" i="2" s="1"/>
  <c r="U56" i="3"/>
  <c r="F10" i="2" s="1"/>
  <c r="I147" i="3"/>
  <c r="D9" i="2" s="1"/>
  <c r="O147" i="3"/>
  <c r="E9" i="2" s="1"/>
  <c r="AA164" i="3"/>
  <c r="AA165" i="3" s="1"/>
  <c r="G12" i="2" s="1"/>
  <c r="BV146" i="3"/>
  <c r="BT146" i="3"/>
  <c r="AA107" i="3"/>
  <c r="AA108" i="3" s="1"/>
  <c r="G11" i="2" s="1"/>
  <c r="U94" i="3"/>
  <c r="U95" i="3" s="1"/>
  <c r="F6" i="2" s="1"/>
  <c r="U133" i="3"/>
  <c r="U134" i="3" s="1"/>
  <c r="F8" i="2" s="1"/>
  <c r="BW146" i="3"/>
  <c r="AG68" i="3"/>
  <c r="AG69" i="3" s="1"/>
  <c r="H5" i="2" s="1"/>
  <c r="BQ26" i="3"/>
  <c r="BQ27" i="3" s="1"/>
  <c r="N4" i="2" s="1"/>
  <c r="BQ164" i="3"/>
  <c r="BQ165" i="3" s="1"/>
  <c r="N12" i="2" s="1"/>
  <c r="BQ147" i="3"/>
  <c r="N9" i="2" s="1"/>
  <c r="BQ81" i="3"/>
  <c r="BQ82" i="3" s="1"/>
  <c r="N2" i="2" s="1"/>
  <c r="BQ94" i="3"/>
  <c r="BQ95" i="3" s="1"/>
  <c r="N6" i="2" s="1"/>
  <c r="BQ107" i="3"/>
  <c r="BQ108" i="3" s="1"/>
  <c r="N11" i="2" s="1"/>
  <c r="BK164" i="3"/>
  <c r="BK165" i="3" s="1"/>
  <c r="M12" i="2" s="1"/>
  <c r="BK147" i="3"/>
  <c r="M9" i="2" s="1"/>
  <c r="BK68" i="3"/>
  <c r="BK69" i="3" s="1"/>
  <c r="M5" i="2" s="1"/>
  <c r="BK95" i="3"/>
  <c r="M6" i="2" s="1"/>
  <c r="BK26" i="3"/>
  <c r="BK27" i="3" s="1"/>
  <c r="M4" i="2" s="1"/>
  <c r="BK55" i="3"/>
  <c r="BK56" i="3" s="1"/>
  <c r="M10" i="2" s="1"/>
  <c r="BK107" i="3"/>
  <c r="BK108" i="3" s="1"/>
  <c r="M11" i="2" s="1"/>
  <c r="BE165" i="3"/>
  <c r="L12" i="2" s="1"/>
  <c r="BE26" i="3"/>
  <c r="BE27" i="3" s="1"/>
  <c r="L4" i="2" s="1"/>
  <c r="BE146" i="3"/>
  <c r="BE147" i="3" s="1"/>
  <c r="L9" i="2" s="1"/>
  <c r="BK134" i="3"/>
  <c r="M8" i="2" s="1"/>
  <c r="BK40" i="3"/>
  <c r="M13" i="2" s="1"/>
  <c r="BE94" i="3"/>
  <c r="BE95" i="3" s="1"/>
  <c r="L6" i="2" s="1"/>
  <c r="BE55" i="3"/>
  <c r="BE56" i="3" s="1"/>
  <c r="L10" i="2" s="1"/>
  <c r="CE10" i="3"/>
  <c r="CE104" i="3"/>
  <c r="AY108" i="3"/>
  <c r="K11" i="2" s="1"/>
  <c r="AY40" i="3"/>
  <c r="K13" i="2" s="1"/>
  <c r="AY26" i="3"/>
  <c r="AY27" i="3" s="1"/>
  <c r="K4" i="2" s="1"/>
  <c r="AY55" i="3"/>
  <c r="AY56" i="3" s="1"/>
  <c r="K10" i="2" s="1"/>
  <c r="AY121" i="3"/>
  <c r="K3" i="2" s="1"/>
  <c r="AY164" i="3"/>
  <c r="AY165" i="3" s="1"/>
  <c r="K12" i="2" s="1"/>
  <c r="AY133" i="3"/>
  <c r="AY134" i="3" s="1"/>
  <c r="K8" i="2" s="1"/>
  <c r="AS39" i="3"/>
  <c r="AS40" i="3" s="1"/>
  <c r="J13" i="2" s="1"/>
  <c r="AS108" i="3"/>
  <c r="J11" i="2" s="1"/>
  <c r="AS14" i="3"/>
  <c r="J7" i="2" s="1"/>
  <c r="AS26" i="3"/>
  <c r="AS27" i="3" s="1"/>
  <c r="J4" i="2" s="1"/>
  <c r="AS55" i="3"/>
  <c r="AS56" i="3" s="1"/>
  <c r="J10" i="2" s="1"/>
  <c r="AS68" i="3"/>
  <c r="AS69" i="3" s="1"/>
  <c r="J5" i="2" s="1"/>
  <c r="AM120" i="3"/>
  <c r="AM121" i="3" s="1"/>
  <c r="I3" i="2" s="1"/>
  <c r="AM95" i="3"/>
  <c r="I6" i="2" s="1"/>
  <c r="AM55" i="3"/>
  <c r="AM56" i="3" s="1"/>
  <c r="I10" i="2" s="1"/>
  <c r="AM164" i="3"/>
  <c r="AM165" i="3" s="1"/>
  <c r="I12" i="2" s="1"/>
  <c r="AM40" i="3"/>
  <c r="I13" i="2" s="1"/>
  <c r="AM108" i="3"/>
  <c r="I11" i="2" s="1"/>
  <c r="AM146" i="3"/>
  <c r="AM147" i="3" s="1"/>
  <c r="I9" i="2" s="1"/>
  <c r="CC144" i="3"/>
  <c r="AM134" i="3"/>
  <c r="I8" i="2" s="1"/>
  <c r="AM81" i="3"/>
  <c r="AM82" i="3" s="1"/>
  <c r="I2" i="2" s="1"/>
  <c r="AG27" i="3"/>
  <c r="H4" i="2" s="1"/>
  <c r="AG133" i="3"/>
  <c r="AG134" i="3" s="1"/>
  <c r="H8" i="2" s="1"/>
  <c r="AG81" i="3"/>
  <c r="AG82" i="3" s="1"/>
  <c r="H2" i="2" s="1"/>
  <c r="AG13" i="3"/>
  <c r="AG14" i="3" s="1"/>
  <c r="H7" i="2" s="1"/>
  <c r="AG120" i="3"/>
  <c r="AG121" i="3" s="1"/>
  <c r="H3" i="2" s="1"/>
  <c r="CC118" i="3"/>
  <c r="AA13" i="3"/>
  <c r="AA14" i="3" s="1"/>
  <c r="G7" i="2" s="1"/>
  <c r="AA146" i="3"/>
  <c r="AA147" i="3" s="1"/>
  <c r="G9" i="2" s="1"/>
  <c r="BU146" i="3"/>
  <c r="AA56" i="3"/>
  <c r="G10" i="2" s="1"/>
  <c r="AA134" i="3"/>
  <c r="G8" i="2" s="1"/>
  <c r="CE23" i="3"/>
  <c r="AA120" i="3"/>
  <c r="AA121" i="3" s="1"/>
  <c r="G3" i="2" s="1"/>
  <c r="AA68" i="3"/>
  <c r="AA69" i="3" s="1"/>
  <c r="G5" i="2" s="1"/>
  <c r="AA94" i="3"/>
  <c r="AA95" i="3" s="1"/>
  <c r="G6" i="2" s="1"/>
  <c r="CE91" i="3"/>
  <c r="U107" i="3"/>
  <c r="U108" i="3" s="1"/>
  <c r="F11" i="2" s="1"/>
  <c r="U68" i="3"/>
  <c r="U69" i="3" s="1"/>
  <c r="F5" i="2" s="1"/>
  <c r="CE52" i="3"/>
  <c r="U146" i="3"/>
  <c r="U147" i="3" s="1"/>
  <c r="F9" i="2" s="1"/>
  <c r="U14" i="3"/>
  <c r="F7" i="2" s="1"/>
  <c r="CC11" i="3"/>
  <c r="U120" i="3"/>
  <c r="U121" i="3" s="1"/>
  <c r="F3" i="2" s="1"/>
  <c r="O133" i="3"/>
  <c r="O134" i="3" s="1"/>
  <c r="E8" i="2" s="1"/>
  <c r="CE130" i="3"/>
  <c r="CD11" i="3"/>
  <c r="O13" i="3"/>
  <c r="O14" i="3" s="1"/>
  <c r="E7" i="2" s="1"/>
  <c r="CE143" i="3"/>
  <c r="CD144" i="3"/>
  <c r="CD118" i="3"/>
  <c r="O120" i="3"/>
  <c r="O121" i="3" s="1"/>
  <c r="E3" i="2" s="1"/>
  <c r="O40" i="3"/>
  <c r="E13" i="2" s="1"/>
  <c r="O164" i="3"/>
  <c r="O165" i="3" s="1"/>
  <c r="E12" i="2" s="1"/>
  <c r="CE36" i="3"/>
  <c r="CC24" i="3"/>
  <c r="O81" i="3"/>
  <c r="O82" i="3" s="1"/>
  <c r="E2" i="2" s="1"/>
  <c r="O69" i="3"/>
  <c r="E5" i="2" s="1"/>
  <c r="CE65" i="3"/>
  <c r="O55" i="3"/>
  <c r="O56" i="3" s="1"/>
  <c r="E10" i="2" s="1"/>
  <c r="CD66" i="3"/>
  <c r="CD131" i="3"/>
  <c r="I133" i="3"/>
  <c r="I134" i="3" s="1"/>
  <c r="D8" i="2" s="1"/>
  <c r="CC92" i="3"/>
  <c r="CE161" i="3"/>
  <c r="CD162" i="3"/>
  <c r="I164" i="3"/>
  <c r="I165" i="3" s="1"/>
  <c r="D12" i="2" s="1"/>
  <c r="CD79" i="3"/>
  <c r="I81" i="3"/>
  <c r="I82" i="3" s="1"/>
  <c r="D2" i="2" s="1"/>
  <c r="CC131" i="3"/>
  <c r="CD53" i="3"/>
  <c r="I55" i="3"/>
  <c r="I56" i="3" s="1"/>
  <c r="D10" i="2" s="1"/>
  <c r="I26" i="3"/>
  <c r="I27" i="3" s="1"/>
  <c r="D4" i="2" s="1"/>
  <c r="CD24" i="3"/>
  <c r="CC66" i="3"/>
  <c r="CC162" i="3"/>
  <c r="CD37" i="3"/>
  <c r="I39" i="3"/>
  <c r="I40" i="3" s="1"/>
  <c r="D13" i="2" s="1"/>
  <c r="CC53" i="3"/>
  <c r="CE117" i="3"/>
  <c r="CC105" i="3"/>
  <c r="I120" i="3"/>
  <c r="I121" i="3" s="1"/>
  <c r="D3" i="2" s="1"/>
  <c r="CE78" i="3"/>
  <c r="CC79" i="3"/>
  <c r="CC37" i="3"/>
  <c r="CD92" i="3"/>
  <c r="I94" i="3"/>
  <c r="I95" i="3" s="1"/>
  <c r="D6" i="2" s="1"/>
  <c r="CD105" i="3"/>
  <c r="I107" i="3"/>
  <c r="I108" i="3" s="1"/>
  <c r="D11" i="2" s="1"/>
  <c r="N16" i="2" l="1"/>
  <c r="M16" i="2"/>
  <c r="L16" i="2"/>
  <c r="K16" i="2"/>
  <c r="J16" i="2"/>
  <c r="O4" i="2"/>
  <c r="CE118" i="3"/>
  <c r="I16" i="2"/>
  <c r="CE144" i="3"/>
  <c r="H16" i="2"/>
  <c r="O9" i="2"/>
  <c r="O5" i="2"/>
  <c r="G16" i="2"/>
  <c r="O6" i="2"/>
  <c r="O13" i="2"/>
  <c r="CE24" i="3"/>
  <c r="O11" i="2"/>
  <c r="CE11" i="3"/>
  <c r="F16" i="2"/>
  <c r="CE105" i="3"/>
  <c r="O8" i="2"/>
  <c r="CE92" i="3"/>
  <c r="O7" i="2"/>
  <c r="O3" i="2"/>
  <c r="O12" i="2"/>
  <c r="CE37" i="3"/>
  <c r="CE162" i="3"/>
  <c r="E16" i="2"/>
  <c r="CE66" i="3"/>
  <c r="O10" i="2"/>
  <c r="O2"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<sst xmlns="http://schemas.openxmlformats.org/spreadsheetml/2006/main" count="1002" uniqueCount="131">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</sst>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10</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I11" sqref="I11"/>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équipe'!B70</f>
        <v>Scorpions BCV</v>
      </c>
      <c r="D2" s="14">
        <f>'Détail par équipe'!I82</f>
        <v>8</v>
      </c>
      <c r="E2" s="15">
        <f>'Détail par équipe'!O82</f>
        <v>6</v>
      </c>
      <c r="F2" s="15">
        <f>'Détail par équipe'!U82</f>
        <v>9</v>
      </c>
      <c r="G2" s="15">
        <f>'Détail par équipe'!AA82</f>
        <v>8</v>
      </c>
      <c r="H2" s="15">
        <f>'Détail par équipe'!AG82</f>
        <v>9</v>
      </c>
      <c r="I2" s="15">
        <f>'Détail par équipe'!AM82</f>
        <v>4</v>
      </c>
      <c r="J2" s="15">
        <f>'Détail par équipe'!AS82</f>
        <v>5</v>
      </c>
      <c r="K2" s="15">
        <f>'Détail par équipe'!AY82</f>
        <v>9</v>
      </c>
      <c r="L2" s="15">
        <f>'Détail par équipe'!BE82</f>
        <v>9</v>
      </c>
      <c r="M2" s="15">
        <f>'Détail par équipe'!BK82</f>
        <v>0</v>
      </c>
      <c r="N2" s="15">
        <f>'Détail par équipe'!BQ82</f>
        <v>0</v>
      </c>
      <c r="O2" s="16">
        <f>D2+E2+F2+G2+H2+I2+J2+K2+L2+M2+N2</f>
        <v>67</v>
      </c>
      <c r="P2" s="17">
        <f>O2*2.48</f>
        <v>166.16</v>
      </c>
    </row>
    <row r="3" spans="1:16" ht="23.1" customHeight="1" x14ac:dyDescent="0.25">
      <c r="A3" s="11">
        <v>2</v>
      </c>
      <c r="B3" s="12">
        <v>1</v>
      </c>
      <c r="C3" s="13" t="str">
        <f>'Détail par équipe'!B109</f>
        <v>XBS</v>
      </c>
      <c r="D3" s="14">
        <f>'Détail par équipe'!I121</f>
        <v>9</v>
      </c>
      <c r="E3" s="15">
        <f>'Détail par équipe'!O121</f>
        <v>4</v>
      </c>
      <c r="F3" s="15">
        <f>'Détail par équipe'!U121</f>
        <v>8</v>
      </c>
      <c r="G3" s="15">
        <f>'Détail par équipe'!AA121</f>
        <v>10</v>
      </c>
      <c r="H3" s="15">
        <f>'Détail par équipe'!AG121</f>
        <v>2</v>
      </c>
      <c r="I3" s="15">
        <f>'Détail par équipe'!AM121</f>
        <v>8</v>
      </c>
      <c r="J3" s="15">
        <f>'Détail par équipe'!AS121</f>
        <v>9</v>
      </c>
      <c r="K3" s="15">
        <f>'Détail par équipe'!AY121</f>
        <v>8.5</v>
      </c>
      <c r="L3" s="15">
        <f>'Détail par équipe'!BE121</f>
        <v>8</v>
      </c>
      <c r="M3" s="15">
        <f>'Détail par équipe'!BK121</f>
        <v>0</v>
      </c>
      <c r="N3" s="15">
        <f>'Détail par équipe'!BQ121</f>
        <v>0</v>
      </c>
      <c r="O3" s="16">
        <f>D3+E3+F3+G3+H3+I3+J3+K3+L3+M3+N3</f>
        <v>66.5</v>
      </c>
      <c r="P3" s="17">
        <f t="shared" ref="P3:P13" si="0">O3*2.48</f>
        <v>164.92</v>
      </c>
    </row>
    <row r="4" spans="1:16" ht="23.1" customHeight="1" x14ac:dyDescent="0.25">
      <c r="A4" s="11">
        <v>3</v>
      </c>
      <c r="B4" s="12">
        <v>2</v>
      </c>
      <c r="C4" s="13" t="str">
        <f>'Détail par équipe'!B15</f>
        <v>ABC Idf</v>
      </c>
      <c r="D4" s="14">
        <f>'Détail par équipe'!I27</f>
        <v>5</v>
      </c>
      <c r="E4" s="15">
        <f>'Détail par équipe'!O27</f>
        <v>4</v>
      </c>
      <c r="F4" s="15">
        <f>'Détail par équipe'!U27</f>
        <v>10</v>
      </c>
      <c r="G4" s="15">
        <f>'Détail par équipe'!AA27</f>
        <v>0</v>
      </c>
      <c r="H4" s="15">
        <f>'Détail par équipe'!AG27</f>
        <v>8</v>
      </c>
      <c r="I4" s="15">
        <f>'Détail par équipe'!AM27</f>
        <v>10</v>
      </c>
      <c r="J4" s="15">
        <f>'Détail par équipe'!AS27</f>
        <v>7</v>
      </c>
      <c r="K4" s="15">
        <f>'Détail par équipe'!AY27</f>
        <v>10</v>
      </c>
      <c r="L4" s="15">
        <f>'Détail par équipe'!BE27</f>
        <v>5</v>
      </c>
      <c r="M4" s="15">
        <f>'Détail par équipe'!BK27</f>
        <v>0</v>
      </c>
      <c r="N4" s="15">
        <f>'Détail par équipe'!BQ27</f>
        <v>0</v>
      </c>
      <c r="O4" s="16">
        <f>D4+E4+F4+G4+H4+I4+J4+K4+L4+M4+N4</f>
        <v>59</v>
      </c>
      <c r="P4" s="17">
        <f t="shared" si="0"/>
        <v>146.32</v>
      </c>
    </row>
    <row r="5" spans="1:16" ht="23.1" customHeight="1" x14ac:dyDescent="0.25">
      <c r="A5" s="11">
        <v>4</v>
      </c>
      <c r="B5" s="12">
        <v>7</v>
      </c>
      <c r="C5" s="13" t="str">
        <f>'Détail par équipe'!B57</f>
        <v>BCF Girls</v>
      </c>
      <c r="D5" s="14">
        <f>'Détail par équipe'!I69</f>
        <v>2</v>
      </c>
      <c r="E5" s="15">
        <f>'Détail par équipe'!O69</f>
        <v>5</v>
      </c>
      <c r="F5" s="15">
        <f>'Détail par équipe'!U69</f>
        <v>5</v>
      </c>
      <c r="G5" s="15">
        <f>'Détail par équipe'!AA69</f>
        <v>9</v>
      </c>
      <c r="H5" s="15">
        <f>'Détail par équipe'!AG69</f>
        <v>4</v>
      </c>
      <c r="I5" s="15">
        <f>'Détail par équipe'!AM69</f>
        <v>2</v>
      </c>
      <c r="J5" s="15">
        <f>'Détail par équipe'!AS69</f>
        <v>7.5</v>
      </c>
      <c r="K5" s="15">
        <f>'Détail par équipe'!AY69</f>
        <v>8</v>
      </c>
      <c r="L5" s="15">
        <f>'Détail par équipe'!BE69</f>
        <v>10</v>
      </c>
      <c r="M5" s="15">
        <f>'Détail par équipe'!BK69</f>
        <v>0</v>
      </c>
      <c r="N5" s="15">
        <f>'Détail par équipe'!BQ69</f>
        <v>0</v>
      </c>
      <c r="O5" s="16">
        <f>D5+E5+F5+G5+H5+I5+J5+K5+L5+M5+N5</f>
        <v>52.5</v>
      </c>
      <c r="P5" s="17">
        <f t="shared" si="0"/>
        <v>130.19999999999999</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10</v>
      </c>
      <c r="H6" s="15">
        <f>'Détail par équipe'!AG95</f>
        <v>8</v>
      </c>
      <c r="I6" s="15">
        <f>'Détail par équipe'!AM95</f>
        <v>5</v>
      </c>
      <c r="J6" s="15">
        <f>'Détail par équipe'!AS95</f>
        <v>2.5</v>
      </c>
      <c r="K6" s="15">
        <f>'Détail par équipe'!AY95</f>
        <v>10</v>
      </c>
      <c r="L6" s="15">
        <f>'Détail par équipe'!BE95</f>
        <v>0</v>
      </c>
      <c r="M6" s="15">
        <f>'Détail par équipe'!BK95</f>
        <v>0</v>
      </c>
      <c r="N6" s="15">
        <f>'Détail par équipe'!BQ95</f>
        <v>0</v>
      </c>
      <c r="O6" s="16">
        <f>D6+E6+F6+G6+H6+I6+J6+K6+L6+M6+N6</f>
        <v>48</v>
      </c>
      <c r="P6" s="17">
        <f t="shared" si="0"/>
        <v>119.03999999999999</v>
      </c>
    </row>
    <row r="7" spans="1:16" ht="23.1" customHeight="1" x14ac:dyDescent="0.25">
      <c r="A7" s="11">
        <v>6</v>
      </c>
      <c r="B7" s="12">
        <v>8</v>
      </c>
      <c r="C7" s="13" t="str">
        <f>'Détail par équipe'!B2</f>
        <v>Les Robots</v>
      </c>
      <c r="D7" s="14">
        <f>'Détail par équipe'!I14</f>
        <v>5</v>
      </c>
      <c r="E7" s="15">
        <f>'Détail par équipe'!O14</f>
        <v>5</v>
      </c>
      <c r="F7" s="15">
        <f>'Détail par équipe'!U14</f>
        <v>6</v>
      </c>
      <c r="G7" s="15">
        <f>'Détail par équipe'!AA14</f>
        <v>7</v>
      </c>
      <c r="H7" s="15">
        <f>'Détail par équipe'!AG14</f>
        <v>6</v>
      </c>
      <c r="I7" s="15">
        <f>'Détail par équipe'!AM14</f>
        <v>9</v>
      </c>
      <c r="J7" s="15">
        <f>'Détail par équipe'!AS14</f>
        <v>1</v>
      </c>
      <c r="K7" s="15">
        <f>'Détail par équipe'!AY14</f>
        <v>4</v>
      </c>
      <c r="L7" s="15">
        <f>'Détail par équipe'!BE14</f>
        <v>1</v>
      </c>
      <c r="M7" s="15">
        <f>'Détail par équipe'!BK14</f>
        <v>0</v>
      </c>
      <c r="N7" s="15">
        <f>'Détail par équipe'!BQ14</f>
        <v>0</v>
      </c>
      <c r="O7" s="16">
        <f>D7+E7+F7+G7+H7+I7+J7+K7+L7+M7+N7</f>
        <v>44</v>
      </c>
      <c r="P7" s="17">
        <f t="shared" si="0"/>
        <v>109.12</v>
      </c>
    </row>
    <row r="8" spans="1:16" ht="23.1" customHeight="1" x14ac:dyDescent="0.25">
      <c r="A8" s="11">
        <v>7</v>
      </c>
      <c r="B8" s="12">
        <v>3</v>
      </c>
      <c r="C8" s="13" t="str">
        <f>'Détail par équipe'!B122</f>
        <v>Les Wizards</v>
      </c>
      <c r="D8" s="14">
        <f>'Détail par équipe'!I134</f>
        <v>1</v>
      </c>
      <c r="E8" s="15">
        <f>'Détail par équipe'!O134</f>
        <v>5</v>
      </c>
      <c r="F8" s="15">
        <f>'Détail par équipe'!U134</f>
        <v>4</v>
      </c>
      <c r="G8" s="15">
        <f>'Détail par équipe'!AA134</f>
        <v>4</v>
      </c>
      <c r="H8" s="15">
        <f>'Détail par équipe'!AG134</f>
        <v>6</v>
      </c>
      <c r="I8" s="15">
        <f>'Détail par équipe'!AM134</f>
        <v>6</v>
      </c>
      <c r="J8" s="15">
        <f>'Détail par équipe'!AS134</f>
        <v>3</v>
      </c>
      <c r="K8" s="15">
        <f>'Détail par équipe'!AY134</f>
        <v>2</v>
      </c>
      <c r="L8" s="15">
        <f>'Détail par équipe'!BE134</f>
        <v>10</v>
      </c>
      <c r="M8" s="15">
        <f>'Détail par équipe'!BK134</f>
        <v>0</v>
      </c>
      <c r="N8" s="15">
        <f>'Détail par équipe'!BQ134</f>
        <v>0</v>
      </c>
      <c r="O8" s="16">
        <f>D8+E8+F8+G8+H8+I8+J8+K8+L8+M8+N8</f>
        <v>41</v>
      </c>
      <c r="P8" s="17">
        <f t="shared" si="0"/>
        <v>101.67999999999999</v>
      </c>
    </row>
    <row r="9" spans="1:16" ht="23.1" customHeight="1" x14ac:dyDescent="0.25">
      <c r="A9" s="11">
        <v>8</v>
      </c>
      <c r="B9" s="12">
        <v>6</v>
      </c>
      <c r="C9" s="13" t="str">
        <f>'Détail par équipe'!B135</f>
        <v>BCF Boys</v>
      </c>
      <c r="D9" s="14">
        <f>'Détail par équipe'!I147</f>
        <v>6</v>
      </c>
      <c r="E9" s="15">
        <f>'Détail par équipe'!O147</f>
        <v>6</v>
      </c>
      <c r="F9" s="15">
        <f>'Détail par équipe'!U147</f>
        <v>4</v>
      </c>
      <c r="G9" s="15">
        <f>'Détail par équipe'!AA147</f>
        <v>2</v>
      </c>
      <c r="H9" s="15">
        <f>'Détail par équipe'!AG147</f>
        <v>10</v>
      </c>
      <c r="I9" s="15">
        <f>'Détail par équipe'!AM147</f>
        <v>1</v>
      </c>
      <c r="J9" s="15">
        <f>'Détail par équipe'!AS147</f>
        <v>6</v>
      </c>
      <c r="K9" s="15">
        <f>'Détail par équipe'!AY147</f>
        <v>0</v>
      </c>
      <c r="L9" s="15">
        <f>'Détail par équipe'!BE147</f>
        <v>5</v>
      </c>
      <c r="M9" s="15">
        <f>'Détail par équipe'!BK147</f>
        <v>0</v>
      </c>
      <c r="N9" s="15">
        <f>'Détail par équipe'!BQ147</f>
        <v>0</v>
      </c>
      <c r="O9" s="16">
        <f>D9+E9+F9+G9+H9+I9+J9+K9+L9+M9+N9</f>
        <v>40</v>
      </c>
      <c r="P9" s="17">
        <f t="shared" si="0"/>
        <v>99.2</v>
      </c>
    </row>
    <row r="10" spans="1:16" ht="23.1" customHeight="1" x14ac:dyDescent="0.25">
      <c r="A10" s="11">
        <v>9</v>
      </c>
      <c r="B10" s="12">
        <v>10</v>
      </c>
      <c r="C10" s="13" t="str">
        <f>'Détail par équipe'!B41</f>
        <v>Les Calmes</v>
      </c>
      <c r="D10" s="14">
        <f>'Détail par équipe'!I56</f>
        <v>9</v>
      </c>
      <c r="E10" s="15">
        <f>'Détail par équipe'!O56</f>
        <v>5</v>
      </c>
      <c r="F10" s="15">
        <f>'Détail par équipe'!U56</f>
        <v>6</v>
      </c>
      <c r="G10" s="15">
        <f>'Détail par équipe'!AA56</f>
        <v>6</v>
      </c>
      <c r="H10" s="15">
        <f>'Détail par équipe'!AG56</f>
        <v>2</v>
      </c>
      <c r="I10" s="15">
        <f>'Détail par équipe'!AM56</f>
        <v>5</v>
      </c>
      <c r="J10" s="15">
        <f>'Détail par équipe'!AS56</f>
        <v>3</v>
      </c>
      <c r="K10" s="15">
        <f>'Détail par équipe'!AY56</f>
        <v>1</v>
      </c>
      <c r="L10" s="15">
        <f>'Détail par équipe'!BE56</f>
        <v>2</v>
      </c>
      <c r="M10" s="15">
        <f>'Détail par équipe'!BK56</f>
        <v>0</v>
      </c>
      <c r="N10" s="15">
        <f>'Détail par équipe'!BQ56</f>
        <v>0</v>
      </c>
      <c r="O10" s="16">
        <f>D10+E10+F10+G10+H10+I10+J10+K10+L10+M10+N10</f>
        <v>39</v>
      </c>
      <c r="P10" s="17">
        <f t="shared" si="0"/>
        <v>96.72</v>
      </c>
    </row>
    <row r="11" spans="1:16" ht="23.1" customHeight="1" x14ac:dyDescent="0.25">
      <c r="A11" s="11">
        <v>10</v>
      </c>
      <c r="B11" s="12">
        <v>11</v>
      </c>
      <c r="C11" s="13" t="str">
        <f>'Détail par équipe'!B96</f>
        <v>US Métro</v>
      </c>
      <c r="D11" s="14">
        <f>'Détail par équipe'!I108</f>
        <v>3.5</v>
      </c>
      <c r="E11" s="15">
        <f>'Détail par équipe'!O108</f>
        <v>5</v>
      </c>
      <c r="F11" s="15">
        <f>'Détail par équipe'!U108</f>
        <v>0</v>
      </c>
      <c r="G11" s="15">
        <f>'Détail par équipe'!AA108</f>
        <v>1</v>
      </c>
      <c r="H11" s="15">
        <f>'Détail par équipe'!AG108</f>
        <v>0</v>
      </c>
      <c r="I11" s="15">
        <f>'Détail par équipe'!AM108</f>
        <v>10</v>
      </c>
      <c r="J11" s="15">
        <f>'Détail par équipe'!AS108</f>
        <v>5</v>
      </c>
      <c r="K11" s="15">
        <f>'Détail par équipe'!AY108</f>
        <v>6</v>
      </c>
      <c r="L11" s="15">
        <f>'Détail par équipe'!BE108</f>
        <v>8</v>
      </c>
      <c r="M11" s="15">
        <f>'Détail par équipe'!BK108</f>
        <v>0</v>
      </c>
      <c r="N11" s="15">
        <f>'Détail par équipe'!BQ108</f>
        <v>0</v>
      </c>
      <c r="O11" s="16">
        <f>D11+E11+F11+G11+H11+I11+J11+K11+L11+M11+N11</f>
        <v>38.5</v>
      </c>
      <c r="P11" s="17">
        <f t="shared" si="0"/>
        <v>95.48</v>
      </c>
    </row>
    <row r="12" spans="1:16" ht="23.1" customHeight="1" x14ac:dyDescent="0.25">
      <c r="A12" s="11">
        <v>11</v>
      </c>
      <c r="B12" s="12">
        <v>11</v>
      </c>
      <c r="C12" s="13" t="str">
        <f>'Détail par équipe'!B148</f>
        <v>Les Wizards 2</v>
      </c>
      <c r="D12" s="14">
        <f>'Détail par équipe'!I165</f>
        <v>4</v>
      </c>
      <c r="E12" s="15">
        <f>'Détail par équipe'!O165</f>
        <v>7</v>
      </c>
      <c r="F12" s="15">
        <f>'Détail par équipe'!U165</f>
        <v>5</v>
      </c>
      <c r="G12" s="15">
        <f>'Détail par équipe'!AA165</f>
        <v>0</v>
      </c>
      <c r="H12" s="15">
        <f>'Détail par équipe'!AG165</f>
        <v>4</v>
      </c>
      <c r="I12" s="15">
        <f>'Détail par équipe'!AM165</f>
        <v>0</v>
      </c>
      <c r="J12" s="15">
        <f>'Détail par équipe'!AS165</f>
        <v>7</v>
      </c>
      <c r="K12" s="15">
        <f>'Détail par équipe'!AY165</f>
        <v>1.5</v>
      </c>
      <c r="L12" s="15">
        <f>'Détail par équipe'!BE165</f>
        <v>2</v>
      </c>
      <c r="M12" s="15">
        <f>'Détail par équipe'!BK165</f>
        <v>0</v>
      </c>
      <c r="N12" s="15">
        <f>'Détail par équipe'!BQ165</f>
        <v>0</v>
      </c>
      <c r="O12" s="16">
        <f>D12+E12+F12+G12+H12+I12+J12+K12+L12+M12+N12</f>
        <v>30.5</v>
      </c>
      <c r="P12" s="17">
        <f t="shared" si="0"/>
        <v>75.64</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1</v>
      </c>
      <c r="I13" s="15">
        <f>'Détail par équipe'!AM40</f>
        <v>0</v>
      </c>
      <c r="J13" s="15">
        <f>'Détail par équipe'!AS40</f>
        <v>4</v>
      </c>
      <c r="K13" s="15">
        <f>'Détail par équipe'!AY40</f>
        <v>0</v>
      </c>
      <c r="L13" s="15">
        <f>'Détail par équipe'!BE40</f>
        <v>0</v>
      </c>
      <c r="M13" s="15">
        <f>'Détail par équipe'!BK40</f>
        <v>0</v>
      </c>
      <c r="N13" s="15">
        <f>'Détail par équipe'!BQ40</f>
        <v>0</v>
      </c>
      <c r="O13" s="16">
        <f>D13+E13+F13+G13+H13+I13+J13+K13+L13+M13+N13</f>
        <v>14</v>
      </c>
      <c r="P13" s="17">
        <f t="shared" si="0"/>
        <v>34.72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0</v>
      </c>
      <c r="N16" s="17">
        <f t="shared" si="1"/>
        <v>0</v>
      </c>
      <c r="O16" s="17">
        <f>D16+E16+F16+G16+H16+I16+J16+K16+L16+M16+N16</f>
        <v>540</v>
      </c>
      <c r="P16" s="17">
        <f>SUM(P2:P13)</f>
        <v>1339.2</v>
      </c>
    </row>
    <row r="17" spans="1:16" ht="15" customHeight="1" x14ac:dyDescent="0.2">
      <c r="A17" s="19"/>
      <c r="B17" s="19"/>
      <c r="C17" s="19"/>
      <c r="D17" s="19"/>
      <c r="E17" s="19"/>
      <c r="F17" s="19"/>
      <c r="G17" s="19"/>
      <c r="H17" s="19"/>
      <c r="I17" s="19"/>
      <c r="J17" s="19"/>
      <c r="K17" s="19"/>
      <c r="L17" s="19"/>
      <c r="M17" s="19"/>
      <c r="N17" s="19"/>
      <c r="O17" s="20">
        <f>O16*2.48</f>
        <v>1339.2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1190.4000000000001</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V51" activePane="bottomRight"/>
      <selection activeCell="P86" sqref="P86"/>
      <selection pane="topRight" activeCell="BR1" sqref="BR1"/>
      <selection pane="bottomLeft" activeCell="C153" sqref="C153"/>
      <selection pane="bottomRight" activeCell="AZ72" sqref="AZ72"/>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45547</v>
      </c>
      <c r="E1" s="110"/>
      <c r="F1" s="110"/>
      <c r="G1" s="110"/>
      <c r="H1" s="110"/>
      <c r="I1" s="111"/>
      <c r="J1" s="109">
        <v>45554</v>
      </c>
      <c r="K1" s="110"/>
      <c r="L1" s="110"/>
      <c r="M1" s="110"/>
      <c r="N1" s="110"/>
      <c r="O1" s="111"/>
      <c r="P1" s="109">
        <v>45561</v>
      </c>
      <c r="Q1" s="110"/>
      <c r="R1" s="110"/>
      <c r="S1" s="110"/>
      <c r="T1" s="110"/>
      <c r="U1" s="111"/>
      <c r="V1" s="109">
        <v>45568</v>
      </c>
      <c r="W1" s="110"/>
      <c r="X1" s="110"/>
      <c r="Y1" s="110"/>
      <c r="Z1" s="110"/>
      <c r="AA1" s="111"/>
      <c r="AB1" s="109">
        <v>45575</v>
      </c>
      <c r="AC1" s="110"/>
      <c r="AD1" s="110"/>
      <c r="AE1" s="110"/>
      <c r="AF1" s="110"/>
      <c r="AG1" s="111"/>
      <c r="AH1" s="109">
        <v>45582</v>
      </c>
      <c r="AI1" s="110"/>
      <c r="AJ1" s="110"/>
      <c r="AK1" s="110"/>
      <c r="AL1" s="110"/>
      <c r="AM1" s="111"/>
      <c r="AN1" s="109">
        <v>45603</v>
      </c>
      <c r="AO1" s="110"/>
      <c r="AP1" s="110"/>
      <c r="AQ1" s="110"/>
      <c r="AR1" s="110"/>
      <c r="AS1" s="111"/>
      <c r="AT1" s="109">
        <v>45610</v>
      </c>
      <c r="AU1" s="110"/>
      <c r="AV1" s="110"/>
      <c r="AW1" s="110"/>
      <c r="AX1" s="110"/>
      <c r="AY1" s="111"/>
      <c r="AZ1" s="109">
        <v>45617</v>
      </c>
      <c r="BA1" s="110"/>
      <c r="BB1" s="110"/>
      <c r="BC1" s="110"/>
      <c r="BD1" s="110"/>
      <c r="BE1" s="111"/>
      <c r="BF1" s="109">
        <v>45624</v>
      </c>
      <c r="BG1" s="110"/>
      <c r="BH1" s="110"/>
      <c r="BI1" s="110"/>
      <c r="BJ1" s="110"/>
      <c r="BK1" s="111"/>
      <c r="BL1" s="109">
        <v>45631</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v>32</v>
      </c>
      <c r="AC3" s="40">
        <v>177</v>
      </c>
      <c r="AD3" s="40">
        <v>151</v>
      </c>
      <c r="AE3" s="40">
        <v>120</v>
      </c>
      <c r="AF3" s="40">
        <v>165</v>
      </c>
      <c r="AG3" s="38">
        <f t="shared" ref="AG3:AG9" si="4">SUM(AC3:AF3)</f>
        <v>613</v>
      </c>
      <c r="AH3" s="39">
        <v>36</v>
      </c>
      <c r="AI3" s="40">
        <v>156</v>
      </c>
      <c r="AJ3" s="40">
        <v>189</v>
      </c>
      <c r="AK3" s="40">
        <v>158</v>
      </c>
      <c r="AL3" s="40">
        <v>172</v>
      </c>
      <c r="AM3" s="38">
        <f t="shared" ref="AM3:AM9" si="5">SUM(AI3:AL3)</f>
        <v>675</v>
      </c>
      <c r="AN3" s="39">
        <v>36</v>
      </c>
      <c r="AO3" s="40">
        <v>138</v>
      </c>
      <c r="AP3" s="40">
        <v>177</v>
      </c>
      <c r="AQ3" s="40">
        <v>179</v>
      </c>
      <c r="AR3" s="40">
        <v>190</v>
      </c>
      <c r="AS3" s="38">
        <f t="shared" ref="AS3:AS9" si="6">SUM(AO3:AR3)</f>
        <v>684</v>
      </c>
      <c r="AT3" s="39"/>
      <c r="AU3" s="40"/>
      <c r="AV3" s="40"/>
      <c r="AW3" s="40"/>
      <c r="AX3" s="40"/>
      <c r="AY3" s="38">
        <f t="shared" ref="AY3:AY9" si="7">SUM(AU3:AX3)</f>
        <v>0</v>
      </c>
      <c r="AZ3" s="39">
        <v>36</v>
      </c>
      <c r="BA3" s="40">
        <v>160</v>
      </c>
      <c r="BB3" s="40">
        <v>161</v>
      </c>
      <c r="BC3" s="40">
        <v>192</v>
      </c>
      <c r="BD3" s="40">
        <v>157</v>
      </c>
      <c r="BE3" s="38">
        <f t="shared" ref="BE3:BE9" si="8">SUM(BA3:BD3)</f>
        <v>670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0</v>
      </c>
      <c r="CB3" s="17">
        <f t="shared" ref="CB3:CB8" si="21">SUM((IF(BM3&gt;0,1,0)+(IF(BN3&gt;0,1,0)+(IF(BO3&gt;0,1,0)+(IF(BP3&gt;0,1,0))))))</f>
        <v>0</v>
      </c>
      <c r="CC3" s="17">
        <f t="shared" ref="CC3:CC8" si="22">SUM(BR3:CB3)</f>
        <v>28</v>
      </c>
      <c r="CD3" s="17">
        <f t="shared" ref="CD3:CD8" si="23">I3+O3+U3+AA3+AG3+AM3+AS3+AY3+BE3+BK3+BQ3</f>
        <v>4718</v>
      </c>
      <c r="CE3" s="17">
        <f t="shared" ref="CE3:CE8" si="24">CD3/CC3</f>
        <v>168.5</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v>39</v>
      </c>
      <c r="AU4" s="40">
        <v>182</v>
      </c>
      <c r="AV4" s="40">
        <v>140</v>
      </c>
      <c r="AW4" s="40">
        <v>184</v>
      </c>
      <c r="AX4" s="40">
        <v>198</v>
      </c>
      <c r="AY4" s="38">
        <f t="shared" si="7"/>
        <v>704</v>
      </c>
      <c r="AZ4" s="39">
        <v>35</v>
      </c>
      <c r="BA4" s="40">
        <v>171</v>
      </c>
      <c r="BB4" s="40">
        <v>144</v>
      </c>
      <c r="BC4" s="40">
        <v>127</v>
      </c>
      <c r="BD4" s="40">
        <v>147</v>
      </c>
      <c r="BE4" s="38">
        <f t="shared" si="8"/>
        <v>589</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4</v>
      </c>
      <c r="BZ4" s="17">
        <f t="shared" si="19"/>
        <v>4</v>
      </c>
      <c r="CA4" s="17">
        <f t="shared" si="20"/>
        <v>0</v>
      </c>
      <c r="CB4" s="17">
        <f t="shared" si="21"/>
        <v>0</v>
      </c>
      <c r="CC4" s="17">
        <f t="shared" si="22"/>
        <v>12</v>
      </c>
      <c r="CD4" s="17">
        <f t="shared" si="23"/>
        <v>1946</v>
      </c>
      <c r="CE4" s="17">
        <f t="shared" si="24"/>
        <v>162.16666666666666</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v>44</v>
      </c>
      <c r="AC6" s="40">
        <v>201</v>
      </c>
      <c r="AD6" s="40">
        <v>183</v>
      </c>
      <c r="AE6" s="40">
        <v>189</v>
      </c>
      <c r="AF6" s="40">
        <v>175</v>
      </c>
      <c r="AG6" s="38">
        <f t="shared" si="4"/>
        <v>748</v>
      </c>
      <c r="AH6" s="39">
        <v>34</v>
      </c>
      <c r="AI6" s="40">
        <v>215</v>
      </c>
      <c r="AJ6" s="40">
        <v>183</v>
      </c>
      <c r="AK6" s="40">
        <v>177</v>
      </c>
      <c r="AL6" s="40">
        <v>188</v>
      </c>
      <c r="AM6" s="38">
        <f t="shared" si="5"/>
        <v>763</v>
      </c>
      <c r="AN6" s="39">
        <v>29</v>
      </c>
      <c r="AO6" s="40">
        <v>180</v>
      </c>
      <c r="AP6" s="40">
        <v>180</v>
      </c>
      <c r="AQ6" s="40">
        <v>165</v>
      </c>
      <c r="AR6" s="40">
        <v>178</v>
      </c>
      <c r="AS6" s="38">
        <f t="shared" si="6"/>
        <v>703</v>
      </c>
      <c r="AT6" s="39">
        <v>30</v>
      </c>
      <c r="AU6" s="40">
        <v>169</v>
      </c>
      <c r="AV6" s="40">
        <v>232</v>
      </c>
      <c r="AW6" s="40">
        <v>193</v>
      </c>
      <c r="AX6" s="40">
        <v>184</v>
      </c>
      <c r="AY6" s="38">
        <f t="shared" si="7"/>
        <v>778</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4</v>
      </c>
      <c r="BW6" s="17">
        <f t="shared" si="16"/>
        <v>4</v>
      </c>
      <c r="BX6" s="17">
        <f t="shared" si="17"/>
        <v>4</v>
      </c>
      <c r="BY6" s="17">
        <f t="shared" si="18"/>
        <v>4</v>
      </c>
      <c r="BZ6" s="17">
        <f t="shared" si="19"/>
        <v>0</v>
      </c>
      <c r="CA6" s="17">
        <f t="shared" si="20"/>
        <v>0</v>
      </c>
      <c r="CB6" s="17">
        <f t="shared" si="21"/>
        <v>0</v>
      </c>
      <c r="CC6" s="17">
        <f t="shared" si="22"/>
        <v>20</v>
      </c>
      <c r="CD6" s="17">
        <f t="shared" si="23"/>
        <v>3618</v>
      </c>
      <c r="CE6" s="19">
        <f t="shared" si="24"/>
        <v>180.9</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378</v>
      </c>
      <c r="AD10" s="37">
        <f>SUM(AD3:AD9)</f>
        <v>334</v>
      </c>
      <c r="AE10" s="37">
        <f>SUM(AE3:AE9)</f>
        <v>309</v>
      </c>
      <c r="AF10" s="37">
        <f>SUM(AF3:AF9)</f>
        <v>340</v>
      </c>
      <c r="AG10" s="38">
        <f>SUM(AG3:AG9)</f>
        <v>1361</v>
      </c>
      <c r="AH10" s="39"/>
      <c r="AI10" s="37">
        <f>SUM(AI3:AI9)</f>
        <v>371</v>
      </c>
      <c r="AJ10" s="37">
        <f>SUM(AJ3:AJ9)</f>
        <v>372</v>
      </c>
      <c r="AK10" s="37">
        <f>SUM(AK3:AK9)</f>
        <v>335</v>
      </c>
      <c r="AL10" s="37">
        <f>SUM(AL3:AL9)</f>
        <v>360</v>
      </c>
      <c r="AM10" s="38">
        <f>SUM(AM3:AM9)</f>
        <v>1438</v>
      </c>
      <c r="AN10" s="39"/>
      <c r="AO10" s="37">
        <f>SUM(AO3:AO9)</f>
        <v>318</v>
      </c>
      <c r="AP10" s="37">
        <f>SUM(AP3:AP9)</f>
        <v>357</v>
      </c>
      <c r="AQ10" s="37">
        <f>SUM(AQ3:AQ9)</f>
        <v>344</v>
      </c>
      <c r="AR10" s="37">
        <f>SUM(AR3:AR9)</f>
        <v>368</v>
      </c>
      <c r="AS10" s="38">
        <f>SUM(AS3:AS9)</f>
        <v>1387</v>
      </c>
      <c r="AT10" s="39"/>
      <c r="AU10" s="37">
        <f>SUM(AU3:AU9)</f>
        <v>351</v>
      </c>
      <c r="AV10" s="37">
        <f>SUM(AV3:AV9)</f>
        <v>372</v>
      </c>
      <c r="AW10" s="37">
        <f>SUM(AW3:AW9)</f>
        <v>377</v>
      </c>
      <c r="AX10" s="37">
        <f>SUM(AX3:AX9)</f>
        <v>382</v>
      </c>
      <c r="AY10" s="38">
        <f>SUM(AY3:AY9)</f>
        <v>1482</v>
      </c>
      <c r="AZ10" s="39"/>
      <c r="BA10" s="37">
        <f>SUM(BA3:BA9)</f>
        <v>331</v>
      </c>
      <c r="BB10" s="37">
        <f>SUM(BB3:BB9)</f>
        <v>305</v>
      </c>
      <c r="BC10" s="37">
        <f>SUM(BC3:BC9)</f>
        <v>319</v>
      </c>
      <c r="BD10" s="37">
        <f>SUM(BD3:BD9)</f>
        <v>304</v>
      </c>
      <c r="BE10" s="38">
        <f>SUM(BE3:BE9)</f>
        <v>1259</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0</v>
      </c>
      <c r="CB10" s="17">
        <f>SUM((IF(BM10&gt;0,1,0)+(IF(BN10&gt;0,1,0)+(IF(BO10&gt;0,1,0)+(IF(BP10&gt;0,1,0))))))</f>
        <v>0</v>
      </c>
      <c r="CC10" s="17">
        <f>SUM(BR10:CB10)</f>
        <v>36</v>
      </c>
      <c r="CD10" s="17">
        <f>I10+O10+U10+AA10+AG10+AM10+AS10+AY10+BE10+BK10+BQ10</f>
        <v>12560</v>
      </c>
      <c r="CE10" s="17">
        <f>CD10/CC10</f>
        <v>348.88888888888891</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76</v>
      </c>
      <c r="AC11" s="37">
        <f>AC10+$AB$11-AC9</f>
        <v>454</v>
      </c>
      <c r="AD11" s="37">
        <f>AD10+$AB$11-AD9</f>
        <v>410</v>
      </c>
      <c r="AE11" s="37">
        <f>AE10+$AB$11-AE9</f>
        <v>385</v>
      </c>
      <c r="AF11" s="37">
        <f>AF10+$AB$11-AF9</f>
        <v>416</v>
      </c>
      <c r="AG11" s="38">
        <f>SUM(AC11:AF11)</f>
        <v>1665</v>
      </c>
      <c r="AH11" s="36">
        <f>SUM(AH3:AH8)</f>
        <v>70</v>
      </c>
      <c r="AI11" s="37">
        <f>AI10+$AH$11-AI9</f>
        <v>441</v>
      </c>
      <c r="AJ11" s="37">
        <f>AJ10+$AH$11-AJ9</f>
        <v>442</v>
      </c>
      <c r="AK11" s="37">
        <f>AK10+$AH$11-AK9</f>
        <v>405</v>
      </c>
      <c r="AL11" s="37">
        <f>AL10+$AH$11-AL9</f>
        <v>430</v>
      </c>
      <c r="AM11" s="38">
        <f>SUM(AI11:AL11)</f>
        <v>1718</v>
      </c>
      <c r="AN11" s="36">
        <f>SUM(AN3:AN8)</f>
        <v>65</v>
      </c>
      <c r="AO11" s="37">
        <f>AO10+$AN$11-AO9</f>
        <v>383</v>
      </c>
      <c r="AP11" s="37">
        <f>AP10+$AN$11-AP9</f>
        <v>422</v>
      </c>
      <c r="AQ11" s="37">
        <f>AQ10+$AN$11-AQ9</f>
        <v>409</v>
      </c>
      <c r="AR11" s="37">
        <f>AR10+$AN$11-AR9</f>
        <v>433</v>
      </c>
      <c r="AS11" s="38">
        <f>SUM(AO11:AR11)</f>
        <v>1647</v>
      </c>
      <c r="AT11" s="36">
        <f>SUM(AT3:AT8)</f>
        <v>69</v>
      </c>
      <c r="AU11" s="37">
        <f>AU10+$AT$11-AU9</f>
        <v>420</v>
      </c>
      <c r="AV11" s="37">
        <f>AV10+$AT$11-AV9</f>
        <v>441</v>
      </c>
      <c r="AW11" s="37">
        <f>AW10+$AT$11-AW9</f>
        <v>446</v>
      </c>
      <c r="AX11" s="37">
        <f>AX10+$AT$11-AX9</f>
        <v>451</v>
      </c>
      <c r="AY11" s="38">
        <f>SUM(AU11:AX11)</f>
        <v>1758</v>
      </c>
      <c r="AZ11" s="36">
        <f>SUM(AZ3:AZ8)</f>
        <v>71</v>
      </c>
      <c r="BA11" s="37">
        <f>BA10+$AZ$11-BA9</f>
        <v>402</v>
      </c>
      <c r="BB11" s="37">
        <f>BB10+$AZ$11-BB9</f>
        <v>376</v>
      </c>
      <c r="BC11" s="37">
        <f>BC10+$AZ$11-BC9</f>
        <v>390</v>
      </c>
      <c r="BD11" s="37">
        <f>BD10+$AZ$11-BD9</f>
        <v>375</v>
      </c>
      <c r="BE11" s="38">
        <f>SUM(BA11:BD11)</f>
        <v>1543</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0</v>
      </c>
      <c r="CB11" s="17">
        <f>SUM((IF(BM11&gt;0,1,0)+(IF(BN11&gt;0,1,0)+(IF(BO11&gt;0,1,0)+(IF(BP11&gt;0,1,0))))))</f>
        <v>0</v>
      </c>
      <c r="CC11" s="17">
        <f>SUM(BR11:CB11)</f>
        <v>36</v>
      </c>
      <c r="CD11" s="17">
        <f>I11+O11+U11+AA11+AG11+AM11+AS11+AY11+BE11+BK11+BQ11</f>
        <v>14772</v>
      </c>
      <c r="CE11" s="17">
        <f>CD11/CC11</f>
        <v>410.33333333333331</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0</v>
      </c>
      <c r="AF12" s="37">
        <f t="shared" si="29"/>
        <v>0</v>
      </c>
      <c r="AG12" s="38">
        <f t="shared" si="29"/>
        <v>1</v>
      </c>
      <c r="AH12" s="39"/>
      <c r="AI12" s="37">
        <f t="shared" ref="AI12:AM13" si="30">IF($AH$11&gt;0,IF(AI10=AI143,0.5,IF(AI10&gt;AI143,1,0)),0)</f>
        <v>1</v>
      </c>
      <c r="AJ12" s="37">
        <f t="shared" si="30"/>
        <v>1</v>
      </c>
      <c r="AK12" s="37">
        <f t="shared" si="30"/>
        <v>0</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1</v>
      </c>
      <c r="AD13" s="37">
        <f t="shared" si="29"/>
        <v>1</v>
      </c>
      <c r="AE13" s="37">
        <f t="shared" si="29"/>
        <v>0</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0</v>
      </c>
      <c r="AP13" s="37">
        <f t="shared" si="31"/>
        <v>1</v>
      </c>
      <c r="AQ13" s="37">
        <f t="shared" si="31"/>
        <v>0</v>
      </c>
      <c r="AR13" s="37">
        <f t="shared" si="31"/>
        <v>0</v>
      </c>
      <c r="AS13" s="38">
        <f t="shared" si="31"/>
        <v>0</v>
      </c>
      <c r="AT13" s="39"/>
      <c r="AU13" s="37">
        <f t="shared" si="32"/>
        <v>0</v>
      </c>
      <c r="AV13" s="37">
        <f t="shared" si="32"/>
        <v>0</v>
      </c>
      <c r="AW13" s="37">
        <f t="shared" si="32"/>
        <v>1</v>
      </c>
      <c r="AX13" s="37">
        <f t="shared" si="32"/>
        <v>1</v>
      </c>
      <c r="AY13" s="38">
        <f t="shared" si="32"/>
        <v>0</v>
      </c>
      <c r="AZ13" s="39"/>
      <c r="BA13" s="37">
        <f t="shared" si="33"/>
        <v>1</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6</v>
      </c>
      <c r="AH14" s="56"/>
      <c r="AI14" s="57"/>
      <c r="AJ14" s="57"/>
      <c r="AK14" s="57"/>
      <c r="AL14" s="57"/>
      <c r="AM14" s="58">
        <f>SUM(AI12+AJ12+AK12+AL12+AM12+AI13+AJ13+AK13+AL13+AM13)</f>
        <v>9</v>
      </c>
      <c r="AN14" s="56"/>
      <c r="AO14" s="57"/>
      <c r="AP14" s="57"/>
      <c r="AQ14" s="57"/>
      <c r="AR14" s="57"/>
      <c r="AS14" s="58">
        <f>SUM(AO12+AP12+AQ12+AR12+AS12+AO13+AP13+AQ13+AR13+AS13)</f>
        <v>1</v>
      </c>
      <c r="AT14" s="56"/>
      <c r="AU14" s="57"/>
      <c r="AV14" s="57"/>
      <c r="AW14" s="57"/>
      <c r="AX14" s="57"/>
      <c r="AY14" s="58">
        <f>SUM(AU12+AV12+AW12+AX12+AY12+AU13+AV13+AW13+AX13+AY13)</f>
        <v>4</v>
      </c>
      <c r="AZ14" s="56"/>
      <c r="BA14" s="57"/>
      <c r="BB14" s="57"/>
      <c r="BC14" s="57"/>
      <c r="BD14" s="57"/>
      <c r="BE14" s="58">
        <f>SUM(BA12+BB12+BC12+BD12+BE12+BA13+BB13+BC13+BD13+BE13)</f>
        <v>1</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v>28</v>
      </c>
      <c r="AC17" s="40">
        <v>189</v>
      </c>
      <c r="AD17" s="40">
        <v>181</v>
      </c>
      <c r="AE17" s="40">
        <v>156</v>
      </c>
      <c r="AF17" s="40">
        <v>182</v>
      </c>
      <c r="AG17" s="38">
        <f t="shared" si="40"/>
        <v>708</v>
      </c>
      <c r="AH17" s="39">
        <v>28</v>
      </c>
      <c r="AI17" s="40">
        <v>203</v>
      </c>
      <c r="AJ17" s="40">
        <v>221</v>
      </c>
      <c r="AK17" s="40">
        <v>187</v>
      </c>
      <c r="AL17" s="40">
        <v>176</v>
      </c>
      <c r="AM17" s="38">
        <f t="shared" si="41"/>
        <v>787</v>
      </c>
      <c r="AN17" s="39">
        <v>26</v>
      </c>
      <c r="AO17" s="40">
        <v>190</v>
      </c>
      <c r="AP17" s="40">
        <v>181</v>
      </c>
      <c r="AQ17" s="40">
        <v>150</v>
      </c>
      <c r="AR17" s="40">
        <v>233</v>
      </c>
      <c r="AS17" s="38">
        <f t="shared" si="42"/>
        <v>754</v>
      </c>
      <c r="AT17" s="39">
        <v>25</v>
      </c>
      <c r="AU17" s="40">
        <v>213</v>
      </c>
      <c r="AV17" s="40">
        <v>232</v>
      </c>
      <c r="AW17" s="40">
        <v>180</v>
      </c>
      <c r="AX17" s="40">
        <v>203</v>
      </c>
      <c r="AY17" s="38">
        <f t="shared" si="43"/>
        <v>828</v>
      </c>
      <c r="AZ17" s="39">
        <v>23</v>
      </c>
      <c r="BA17" s="40">
        <v>172</v>
      </c>
      <c r="BB17" s="40">
        <v>161</v>
      </c>
      <c r="BC17" s="40">
        <v>204</v>
      </c>
      <c r="BD17" s="40">
        <v>156</v>
      </c>
      <c r="BE17" s="38">
        <f t="shared" si="44"/>
        <v>693</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0</v>
      </c>
      <c r="CB17" s="17">
        <f t="shared" si="57"/>
        <v>0</v>
      </c>
      <c r="CC17" s="17">
        <f t="shared" si="58"/>
        <v>36</v>
      </c>
      <c r="CD17" s="17">
        <f t="shared" si="59"/>
        <v>6645</v>
      </c>
      <c r="CE17" s="17">
        <f t="shared" si="60"/>
        <v>184.58333333333334</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v>30</v>
      </c>
      <c r="AC20" s="40">
        <v>222</v>
      </c>
      <c r="AD20" s="40">
        <v>180</v>
      </c>
      <c r="AE20" s="40">
        <v>224</v>
      </c>
      <c r="AF20" s="40">
        <v>164</v>
      </c>
      <c r="AG20" s="38">
        <f t="shared" si="40"/>
        <v>790</v>
      </c>
      <c r="AH20" s="39">
        <v>23</v>
      </c>
      <c r="AI20" s="40">
        <v>192</v>
      </c>
      <c r="AJ20" s="40">
        <v>182</v>
      </c>
      <c r="AK20" s="40">
        <v>176</v>
      </c>
      <c r="AL20" s="40">
        <v>191</v>
      </c>
      <c r="AM20" s="38">
        <f t="shared" si="41"/>
        <v>741</v>
      </c>
      <c r="AN20" s="39">
        <v>23</v>
      </c>
      <c r="AO20" s="40">
        <v>157</v>
      </c>
      <c r="AP20" s="40">
        <v>180</v>
      </c>
      <c r="AQ20" s="40">
        <v>194</v>
      </c>
      <c r="AR20" s="40">
        <v>183</v>
      </c>
      <c r="AS20" s="38">
        <f t="shared" si="42"/>
        <v>714</v>
      </c>
      <c r="AT20" s="39">
        <v>25</v>
      </c>
      <c r="AU20" s="40">
        <v>177</v>
      </c>
      <c r="AV20" s="40">
        <v>171</v>
      </c>
      <c r="AW20" s="40">
        <v>166</v>
      </c>
      <c r="AX20" s="40">
        <v>177</v>
      </c>
      <c r="AY20" s="38">
        <f t="shared" si="43"/>
        <v>691</v>
      </c>
      <c r="AZ20" s="39">
        <v>26</v>
      </c>
      <c r="BA20" s="40">
        <v>180</v>
      </c>
      <c r="BB20" s="40">
        <v>169</v>
      </c>
      <c r="BC20" s="40">
        <v>204</v>
      </c>
      <c r="BD20" s="40">
        <v>214</v>
      </c>
      <c r="BE20" s="38">
        <f t="shared" si="44"/>
        <v>767</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4</v>
      </c>
      <c r="BV20" s="17">
        <f t="shared" si="51"/>
        <v>4</v>
      </c>
      <c r="BW20" s="17">
        <f t="shared" si="52"/>
        <v>4</v>
      </c>
      <c r="BX20" s="17">
        <f t="shared" si="53"/>
        <v>4</v>
      </c>
      <c r="BY20" s="17">
        <f t="shared" si="54"/>
        <v>4</v>
      </c>
      <c r="BZ20" s="17">
        <f t="shared" si="55"/>
        <v>4</v>
      </c>
      <c r="CA20" s="17">
        <f t="shared" si="56"/>
        <v>0</v>
      </c>
      <c r="CB20" s="17">
        <f t="shared" si="57"/>
        <v>0</v>
      </c>
      <c r="CC20" s="17">
        <f t="shared" si="58"/>
        <v>24</v>
      </c>
      <c r="CD20" s="17">
        <f t="shared" si="59"/>
        <v>4407</v>
      </c>
      <c r="CE20" s="19">
        <f t="shared" si="60"/>
        <v>183.625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411</v>
      </c>
      <c r="AD23" s="37">
        <f>SUM(AD16:AD22)</f>
        <v>361</v>
      </c>
      <c r="AE23" s="37">
        <f>SUM(AE16:AE22)</f>
        <v>380</v>
      </c>
      <c r="AF23" s="37">
        <f>SUM(AF16:AF22)</f>
        <v>346</v>
      </c>
      <c r="AG23" s="38">
        <f>SUM(AG16:AG22)</f>
        <v>1498</v>
      </c>
      <c r="AH23" s="39"/>
      <c r="AI23" s="37">
        <f>SUM(AI16:AI22)</f>
        <v>395</v>
      </c>
      <c r="AJ23" s="37">
        <f>SUM(AJ16:AJ22)</f>
        <v>403</v>
      </c>
      <c r="AK23" s="37">
        <f>SUM(AK16:AK22)</f>
        <v>363</v>
      </c>
      <c r="AL23" s="37">
        <f>SUM(AL16:AL22)</f>
        <v>367</v>
      </c>
      <c r="AM23" s="38">
        <f>SUM(AM16:AM22)</f>
        <v>1528</v>
      </c>
      <c r="AN23" s="39"/>
      <c r="AO23" s="37">
        <f>SUM(AO16:AO22)</f>
        <v>347</v>
      </c>
      <c r="AP23" s="37">
        <f>SUM(AP16:AP22)</f>
        <v>361</v>
      </c>
      <c r="AQ23" s="37">
        <f>SUM(AQ16:AQ22)</f>
        <v>344</v>
      </c>
      <c r="AR23" s="37">
        <f>SUM(AR16:AR22)</f>
        <v>416</v>
      </c>
      <c r="AS23" s="38">
        <f>SUM(AS16:AS22)</f>
        <v>1468</v>
      </c>
      <c r="AT23" s="39"/>
      <c r="AU23" s="37">
        <f>SUM(AU16:AU22)</f>
        <v>390</v>
      </c>
      <c r="AV23" s="37">
        <f>SUM(AV16:AV22)</f>
        <v>403</v>
      </c>
      <c r="AW23" s="37">
        <f>SUM(AW16:AW22)</f>
        <v>346</v>
      </c>
      <c r="AX23" s="37">
        <f>SUM(AX16:AX22)</f>
        <v>380</v>
      </c>
      <c r="AY23" s="38">
        <f>SUM(AY16:AY22)</f>
        <v>1519</v>
      </c>
      <c r="AZ23" s="39"/>
      <c r="BA23" s="37">
        <f>SUM(BA16:BA22)</f>
        <v>352</v>
      </c>
      <c r="BB23" s="37">
        <f>SUM(BB16:BB22)</f>
        <v>330</v>
      </c>
      <c r="BC23" s="37">
        <f>SUM(BC16:BC22)</f>
        <v>408</v>
      </c>
      <c r="BD23" s="37">
        <f>SUM(BD16:BD22)</f>
        <v>370</v>
      </c>
      <c r="BE23" s="38">
        <f>SUM(BE16:BE22)</f>
        <v>1460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0</v>
      </c>
      <c r="CB23" s="17">
        <f>SUM((IF(BM23&gt;0,1,0)+(IF(BN23&gt;0,1,0)+(IF(BO23&gt;0,1,0)+(IF(BP23&gt;0,1,0))))))</f>
        <v>0</v>
      </c>
      <c r="CC23" s="17">
        <f>SUM(BR23:CB23)</f>
        <v>36</v>
      </c>
      <c r="CD23" s="17">
        <f>I23+O23+U23+AA23+AG23+AM23+AS23+AY23+BE23+BK23+BQ23</f>
        <v>13171</v>
      </c>
      <c r="CE23" s="17">
        <f>CD23/CC23</f>
        <v>365.86111111111109</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58</v>
      </c>
      <c r="AC24" s="37">
        <f>AC23+$AB$24-AC22</f>
        <v>469</v>
      </c>
      <c r="AD24" s="37">
        <f>AD23+$AB$24-AD22</f>
        <v>419</v>
      </c>
      <c r="AE24" s="37">
        <f>AE23+$AB$24-AE22</f>
        <v>438</v>
      </c>
      <c r="AF24" s="37">
        <f>AF23+$AB$24-AF22</f>
        <v>404</v>
      </c>
      <c r="AG24" s="38">
        <f>SUM(AC24:AF24)</f>
        <v>1730</v>
      </c>
      <c r="AH24" s="36">
        <f>SUM(AH16:AH21)</f>
        <v>51</v>
      </c>
      <c r="AI24" s="37">
        <f>AI23+$AH$24-AI22</f>
        <v>446</v>
      </c>
      <c r="AJ24" s="37">
        <f>AJ23+$AH$24-AJ22</f>
        <v>454</v>
      </c>
      <c r="AK24" s="37">
        <f>AK23+$AH$24-AK22</f>
        <v>414</v>
      </c>
      <c r="AL24" s="37">
        <f>AL23+$AH$24-AL22</f>
        <v>418</v>
      </c>
      <c r="AM24" s="38">
        <f>SUM(AI24:AL24)</f>
        <v>1732</v>
      </c>
      <c r="AN24" s="36">
        <f>SUM(AN16:AN21)</f>
        <v>49</v>
      </c>
      <c r="AO24" s="37">
        <f>AO23+$AN$24-AO22</f>
        <v>396</v>
      </c>
      <c r="AP24" s="37">
        <f>AP23+$AN$24-AP22</f>
        <v>410</v>
      </c>
      <c r="AQ24" s="37">
        <f>AQ23+$AN$24-AQ22</f>
        <v>393</v>
      </c>
      <c r="AR24" s="37">
        <f>AR23+$AN$24-AR22</f>
        <v>465</v>
      </c>
      <c r="AS24" s="38">
        <f>SUM(AO24:AR24)</f>
        <v>1664</v>
      </c>
      <c r="AT24" s="36">
        <f>SUM(AT16:AT21)</f>
        <v>50</v>
      </c>
      <c r="AU24" s="37">
        <f>AU23+$AT$24-AU22</f>
        <v>440</v>
      </c>
      <c r="AV24" s="37">
        <f>AV23+$AT$24-AV22</f>
        <v>453</v>
      </c>
      <c r="AW24" s="37">
        <f>AW23+$AT$24-AW22</f>
        <v>396</v>
      </c>
      <c r="AX24" s="37">
        <f>AX23+$AT$24-AX22</f>
        <v>430</v>
      </c>
      <c r="AY24" s="38">
        <f>SUM(AU24:AX24)</f>
        <v>1719</v>
      </c>
      <c r="AZ24" s="36">
        <f>SUM(AZ16:AZ21)</f>
        <v>49</v>
      </c>
      <c r="BA24" s="37">
        <f>BA23+$AZ$24-BA22</f>
        <v>401</v>
      </c>
      <c r="BB24" s="37">
        <f>BB23+$AZ$24-BB22</f>
        <v>379</v>
      </c>
      <c r="BC24" s="37">
        <f>BC23+$AZ$24-BC22</f>
        <v>457</v>
      </c>
      <c r="BD24" s="37">
        <f>BD23+$AZ$24-BD22</f>
        <v>419</v>
      </c>
      <c r="BE24" s="38">
        <f>SUM(BA24:BD24)</f>
        <v>1656</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0</v>
      </c>
      <c r="CB24" s="17">
        <f>SUM((IF(BM24&gt;0,1,0)+(IF(BN24&gt;0,1,0)+(IF(BO24&gt;0,1,0)+(IF(BP24&gt;0,1,0))))))</f>
        <v>0</v>
      </c>
      <c r="CC24" s="17">
        <f>SUM(BR24:CB24)</f>
        <v>36</v>
      </c>
      <c r="CD24" s="17">
        <f>I24+O24+U24+AA24+AG24+AM24+AS24+AY24+BE24+BK24+BQ24</f>
        <v>15203</v>
      </c>
      <c r="CE24" s="17">
        <f>CD24/CC24</f>
        <v>422.30555555555554</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1</v>
      </c>
      <c r="AF25" s="37">
        <f t="shared" si="65"/>
        <v>0</v>
      </c>
      <c r="AG25" s="38">
        <f t="shared" si="65"/>
        <v>1</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1</v>
      </c>
      <c r="AP25" s="37">
        <f t="shared" si="67"/>
        <v>1</v>
      </c>
      <c r="AQ25" s="37">
        <f t="shared" si="67"/>
        <v>0</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0</v>
      </c>
      <c r="BB25" s="37">
        <f t="shared" si="69"/>
        <v>0</v>
      </c>
      <c r="BC25" s="37">
        <f t="shared" si="69"/>
        <v>1</v>
      </c>
      <c r="BD25" s="37">
        <f t="shared" si="69"/>
        <v>1</v>
      </c>
      <c r="BE25" s="38">
        <f t="shared" si="69"/>
        <v>1</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1</v>
      </c>
      <c r="AF26" s="37">
        <f t="shared" si="65"/>
        <v>0</v>
      </c>
      <c r="AG26" s="38">
        <f t="shared" si="65"/>
        <v>1</v>
      </c>
      <c r="AH26" s="39"/>
      <c r="AI26" s="37">
        <f t="shared" si="66"/>
        <v>1</v>
      </c>
      <c r="AJ26" s="37">
        <f t="shared" si="66"/>
        <v>1</v>
      </c>
      <c r="AK26" s="37">
        <f t="shared" si="66"/>
        <v>1</v>
      </c>
      <c r="AL26" s="37">
        <f t="shared" si="66"/>
        <v>1</v>
      </c>
      <c r="AM26" s="38">
        <f t="shared" si="66"/>
        <v>1</v>
      </c>
      <c r="AN26" s="39"/>
      <c r="AO26" s="37">
        <f t="shared" si="67"/>
        <v>0</v>
      </c>
      <c r="AP26" s="37">
        <f t="shared" si="67"/>
        <v>1</v>
      </c>
      <c r="AQ26" s="37">
        <f t="shared" si="67"/>
        <v>0</v>
      </c>
      <c r="AR26" s="37">
        <f t="shared" si="67"/>
        <v>1</v>
      </c>
      <c r="AS26" s="38">
        <f t="shared" si="67"/>
        <v>1</v>
      </c>
      <c r="AT26" s="39"/>
      <c r="AU26" s="37">
        <f t="shared" si="68"/>
        <v>1</v>
      </c>
      <c r="AV26" s="37">
        <f t="shared" si="68"/>
        <v>1</v>
      </c>
      <c r="AW26" s="37">
        <f t="shared" si="68"/>
        <v>1</v>
      </c>
      <c r="AX26" s="37">
        <f t="shared" si="68"/>
        <v>1</v>
      </c>
      <c r="AY26" s="38">
        <f t="shared" si="68"/>
        <v>1</v>
      </c>
      <c r="AZ26" s="39"/>
      <c r="BA26" s="37">
        <f t="shared" si="69"/>
        <v>0</v>
      </c>
      <c r="BB26" s="37">
        <f t="shared" si="69"/>
        <v>0</v>
      </c>
      <c r="BC26" s="37">
        <f t="shared" si="69"/>
        <v>1</v>
      </c>
      <c r="BD26" s="37">
        <f t="shared" si="69"/>
        <v>1</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8</v>
      </c>
      <c r="AH27" s="56"/>
      <c r="AI27" s="57"/>
      <c r="AJ27" s="57"/>
      <c r="AK27" s="57"/>
      <c r="AL27" s="57"/>
      <c r="AM27" s="58">
        <f>SUM(AI25+AJ25+AK25+AL25+AM25+AI26+AJ26+AK26+AL26+AM26)</f>
        <v>10</v>
      </c>
      <c r="AN27" s="56"/>
      <c r="AO27" s="57"/>
      <c r="AP27" s="57"/>
      <c r="AQ27" s="57"/>
      <c r="AR27" s="57"/>
      <c r="AS27" s="58">
        <f>SUM(AO25+AP25+AQ25+AR25+AS25+AO26+AP26+AQ26+AR26+AS26)</f>
        <v>7</v>
      </c>
      <c r="AT27" s="56"/>
      <c r="AU27" s="57"/>
      <c r="AV27" s="57"/>
      <c r="AW27" s="57"/>
      <c r="AX27" s="57"/>
      <c r="AY27" s="58">
        <f>SUM(AU25+AV25+AW25+AX25+AY25+AU26+AV26+AW26+AX26+AY26)</f>
        <v>10</v>
      </c>
      <c r="AZ27" s="56"/>
      <c r="BA27" s="57"/>
      <c r="BB27" s="57"/>
      <c r="BC27" s="57"/>
      <c r="BD27" s="57"/>
      <c r="BE27" s="58">
        <f>SUM(BA25+BB25+BC25+BD25+BE25+BA26+BB26+BC26+BD26+BE26)</f>
        <v>5</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v>55</v>
      </c>
      <c r="AI29" s="40">
        <v>139</v>
      </c>
      <c r="AJ29" s="40">
        <v>115</v>
      </c>
      <c r="AK29" s="40">
        <v>172</v>
      </c>
      <c r="AL29" s="40">
        <v>158</v>
      </c>
      <c r="AM29" s="38">
        <f t="shared" ref="AM29:AM35" si="77">SUM(AI29:AL29)</f>
        <v>584</v>
      </c>
      <c r="AN29" s="39"/>
      <c r="AO29" s="40"/>
      <c r="AP29" s="40"/>
      <c r="AQ29" s="40"/>
      <c r="AR29" s="40"/>
      <c r="AS29" s="38">
        <f t="shared" ref="AS29:AS35" si="78">SUM(AO29:AR29)</f>
        <v>0</v>
      </c>
      <c r="AT29" s="39">
        <v>54</v>
      </c>
      <c r="AU29" s="40">
        <v>135</v>
      </c>
      <c r="AV29" s="40">
        <v>122</v>
      </c>
      <c r="AW29" s="40">
        <v>113</v>
      </c>
      <c r="AX29" s="40">
        <v>160</v>
      </c>
      <c r="AY29" s="38">
        <f t="shared" ref="AY29:AY35" si="79">SUM(AU29:AX29)</f>
        <v>530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20</v>
      </c>
      <c r="CD29" s="17">
        <f t="shared" ref="CD29:CD34" si="95">I29+O29+U29+AA29+AG29+AM29+AS29+AY29+BE29+BK29+BQ29</f>
        <v>2816</v>
      </c>
      <c r="CE29" s="17">
        <f t="shared" ref="CE29:CE34" si="96">CD29/CC29</f>
        <v>140.80000000000001</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v>52</v>
      </c>
      <c r="AC30" s="40">
        <v>148</v>
      </c>
      <c r="AD30" s="40">
        <v>133</v>
      </c>
      <c r="AE30" s="40">
        <v>165</v>
      </c>
      <c r="AF30" s="40">
        <v>148</v>
      </c>
      <c r="AG30" s="38">
        <f t="shared" si="76"/>
        <v>594</v>
      </c>
      <c r="AH30" s="39">
        <v>51</v>
      </c>
      <c r="AI30" s="40">
        <v>147</v>
      </c>
      <c r="AJ30" s="40">
        <v>116</v>
      </c>
      <c r="AK30" s="40">
        <v>155</v>
      </c>
      <c r="AL30" s="40">
        <v>126</v>
      </c>
      <c r="AM30" s="38">
        <f t="shared" si="77"/>
        <v>544</v>
      </c>
      <c r="AN30" s="39">
        <v>53</v>
      </c>
      <c r="AO30" s="40">
        <v>168</v>
      </c>
      <c r="AP30" s="40">
        <v>134</v>
      </c>
      <c r="AQ30" s="40">
        <v>149</v>
      </c>
      <c r="AR30" s="40">
        <v>167</v>
      </c>
      <c r="AS30" s="38">
        <f t="shared" si="78"/>
        <v>618</v>
      </c>
      <c r="AT30" s="39"/>
      <c r="AU30" s="40"/>
      <c r="AV30" s="40"/>
      <c r="AW30" s="40"/>
      <c r="AX30" s="40"/>
      <c r="AY30" s="38">
        <f t="shared" si="79"/>
        <v>0</v>
      </c>
      <c r="AZ30" s="39">
        <v>51</v>
      </c>
      <c r="BA30" s="40">
        <v>168</v>
      </c>
      <c r="BB30" s="40">
        <v>200</v>
      </c>
      <c r="BC30" s="40">
        <v>150</v>
      </c>
      <c r="BD30" s="40">
        <v>161</v>
      </c>
      <c r="BE30" s="38">
        <f t="shared" si="80"/>
        <v>679</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4</v>
      </c>
      <c r="BW30" s="17">
        <f t="shared" si="88"/>
        <v>4</v>
      </c>
      <c r="BX30" s="17">
        <f t="shared" si="89"/>
        <v>4</v>
      </c>
      <c r="BY30" s="17">
        <f t="shared" si="90"/>
        <v>0</v>
      </c>
      <c r="BZ30" s="17">
        <f t="shared" si="91"/>
        <v>4</v>
      </c>
      <c r="CA30" s="17">
        <f t="shared" si="92"/>
        <v>0</v>
      </c>
      <c r="CB30" s="17">
        <f t="shared" si="93"/>
        <v>0</v>
      </c>
      <c r="CC30" s="17">
        <f t="shared" si="94"/>
        <v>28</v>
      </c>
      <c r="CD30" s="17">
        <f t="shared" si="95"/>
        <v>4186</v>
      </c>
      <c r="CE30" s="17">
        <f t="shared" si="96"/>
        <v>149.5</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v>53</v>
      </c>
      <c r="AC31" s="40">
        <v>130</v>
      </c>
      <c r="AD31" s="40">
        <v>155</v>
      </c>
      <c r="AE31" s="40">
        <v>128</v>
      </c>
      <c r="AF31" s="40">
        <v>150</v>
      </c>
      <c r="AG31" s="38">
        <f t="shared" si="76"/>
        <v>563</v>
      </c>
      <c r="AH31" s="39"/>
      <c r="AI31" s="40"/>
      <c r="AJ31" s="40"/>
      <c r="AK31" s="40"/>
      <c r="AL31" s="40"/>
      <c r="AM31" s="38">
        <f t="shared" si="77"/>
        <v>0</v>
      </c>
      <c r="AN31" s="39">
        <v>53</v>
      </c>
      <c r="AO31" s="40">
        <v>142</v>
      </c>
      <c r="AP31" s="40">
        <v>144</v>
      </c>
      <c r="AQ31" s="40">
        <v>149</v>
      </c>
      <c r="AR31" s="40">
        <v>156</v>
      </c>
      <c r="AS31" s="38">
        <f t="shared" si="78"/>
        <v>591</v>
      </c>
      <c r="AT31" s="39">
        <v>53</v>
      </c>
      <c r="AU31" s="40">
        <v>173</v>
      </c>
      <c r="AV31" s="40">
        <v>158</v>
      </c>
      <c r="AW31" s="40">
        <v>152</v>
      </c>
      <c r="AX31" s="40">
        <v>128</v>
      </c>
      <c r="AY31" s="38">
        <f t="shared" si="79"/>
        <v>611</v>
      </c>
      <c r="AZ31" s="39">
        <v>52</v>
      </c>
      <c r="BA31" s="40">
        <v>134</v>
      </c>
      <c r="BB31" s="40">
        <v>134</v>
      </c>
      <c r="BC31" s="40">
        <v>124</v>
      </c>
      <c r="BD31" s="40">
        <v>133</v>
      </c>
      <c r="BE31" s="38">
        <f t="shared" si="80"/>
        <v>525</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4</v>
      </c>
      <c r="BV31" s="17">
        <f t="shared" si="87"/>
        <v>4</v>
      </c>
      <c r="BW31" s="17">
        <f t="shared" si="88"/>
        <v>0</v>
      </c>
      <c r="BX31" s="17">
        <f t="shared" si="89"/>
        <v>4</v>
      </c>
      <c r="BY31" s="17">
        <f t="shared" si="90"/>
        <v>4</v>
      </c>
      <c r="BZ31" s="17">
        <f t="shared" si="91"/>
        <v>4</v>
      </c>
      <c r="CA31" s="17">
        <f t="shared" si="92"/>
        <v>0</v>
      </c>
      <c r="CB31" s="17">
        <f t="shared" si="93"/>
        <v>0</v>
      </c>
      <c r="CC31" s="17">
        <f t="shared" si="94"/>
        <v>24</v>
      </c>
      <c r="CD31" s="17">
        <f t="shared" si="95"/>
        <v>3443</v>
      </c>
      <c r="CE31" s="19">
        <f t="shared" si="96"/>
        <v>143.45833333333334</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278</v>
      </c>
      <c r="AD36" s="37">
        <f>SUM(AD29:AD35)</f>
        <v>288</v>
      </c>
      <c r="AE36" s="37">
        <f>SUM(AE29:AE35)</f>
        <v>293</v>
      </c>
      <c r="AF36" s="37">
        <f>SUM(AF29:AF35)</f>
        <v>298</v>
      </c>
      <c r="AG36" s="38">
        <f>SUM(AG29:AG35)</f>
        <v>1157</v>
      </c>
      <c r="AH36" s="39"/>
      <c r="AI36" s="37">
        <f>SUM(AI29:AI35)</f>
        <v>286</v>
      </c>
      <c r="AJ36" s="37">
        <f>SUM(AJ29:AJ35)</f>
        <v>231</v>
      </c>
      <c r="AK36" s="37">
        <f>SUM(AK29:AK35)</f>
        <v>327</v>
      </c>
      <c r="AL36" s="37">
        <f>SUM(AL29:AL35)</f>
        <v>284</v>
      </c>
      <c r="AM36" s="38">
        <f>SUM(AM29:AM35)</f>
        <v>1128</v>
      </c>
      <c r="AN36" s="39"/>
      <c r="AO36" s="37">
        <f>SUM(AO29:AO35)</f>
        <v>310</v>
      </c>
      <c r="AP36" s="37">
        <f>SUM(AP29:AP35)</f>
        <v>278</v>
      </c>
      <c r="AQ36" s="37">
        <f>SUM(AQ29:AQ35)</f>
        <v>298</v>
      </c>
      <c r="AR36" s="37">
        <f>SUM(AR29:AR35)</f>
        <v>323</v>
      </c>
      <c r="AS36" s="38">
        <f>SUM(AS29:AS35)</f>
        <v>1209</v>
      </c>
      <c r="AT36" s="39"/>
      <c r="AU36" s="37">
        <f>SUM(AU29:AU35)</f>
        <v>308</v>
      </c>
      <c r="AV36" s="37">
        <f>SUM(AV29:AV35)</f>
        <v>280</v>
      </c>
      <c r="AW36" s="37">
        <f>SUM(AW29:AW35)</f>
        <v>265</v>
      </c>
      <c r="AX36" s="37">
        <f>SUM(AX29:AX35)</f>
        <v>288</v>
      </c>
      <c r="AY36" s="38">
        <f>SUM(AY29:AY35)</f>
        <v>1141</v>
      </c>
      <c r="AZ36" s="39"/>
      <c r="BA36" s="37">
        <f>SUM(BA29:BA35)</f>
        <v>302</v>
      </c>
      <c r="BB36" s="37">
        <f>SUM(BB29:BB35)</f>
        <v>334</v>
      </c>
      <c r="BC36" s="37">
        <f>SUM(BC29:BC35)</f>
        <v>274</v>
      </c>
      <c r="BD36" s="37">
        <f>SUM(BD29:BD35)</f>
        <v>294</v>
      </c>
      <c r="BE36" s="38">
        <f>SUM(BE29:BE35)</f>
        <v>1204</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0</v>
      </c>
      <c r="CB36" s="17">
        <f>SUM((IF(BM36&gt;0,1,0)+(IF(BN36&gt;0,1,0)+(IF(BO36&gt;0,1,0)+(IF(BP36&gt;0,1,0))))))</f>
        <v>4</v>
      </c>
      <c r="CC36" s="17">
        <f>SUM(BR36:CB36)</f>
        <v>40</v>
      </c>
      <c r="CD36" s="17">
        <f>I36+O36+U36+AA36+AG36+AM36+AS36+AY36+BE36+BK36+BQ36</f>
        <v>10925</v>
      </c>
      <c r="CE36" s="17">
        <f>CD36/CC36</f>
        <v>273.125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105</v>
      </c>
      <c r="AC37" s="37">
        <f>AC36+$AB$37-AC35</f>
        <v>383</v>
      </c>
      <c r="AD37" s="37">
        <f>AD36+$AB$37-AD35</f>
        <v>393</v>
      </c>
      <c r="AE37" s="37">
        <f>AE36+$AB$37-AE35</f>
        <v>398</v>
      </c>
      <c r="AF37" s="37">
        <f>AF36+$AB$37-AF35</f>
        <v>403</v>
      </c>
      <c r="AG37" s="38">
        <f>AC37+AD37+AE37+AF37</f>
        <v>1577</v>
      </c>
      <c r="AH37" s="36">
        <f>SUM(AH29:AH34)</f>
        <v>106</v>
      </c>
      <c r="AI37" s="37">
        <f>AI36+$AH$37-AI35</f>
        <v>392</v>
      </c>
      <c r="AJ37" s="37">
        <f>AJ36+$AH$37-AJ35</f>
        <v>337</v>
      </c>
      <c r="AK37" s="37">
        <f>AK36+$AH$37-AK35</f>
        <v>433</v>
      </c>
      <c r="AL37" s="37">
        <f>AL36+$AH$37-AL35</f>
        <v>390</v>
      </c>
      <c r="AM37" s="38">
        <f>AI37+AJ37+AK37+AL37</f>
        <v>1552</v>
      </c>
      <c r="AN37" s="36">
        <f>SUM(AN29:AN34)</f>
        <v>106</v>
      </c>
      <c r="AO37" s="37">
        <f>AO36+$AN$37-AO35</f>
        <v>416</v>
      </c>
      <c r="AP37" s="37">
        <f>AP36+$AN$37-AP35</f>
        <v>384</v>
      </c>
      <c r="AQ37" s="37">
        <f>AQ36+$AN$37-AQ35</f>
        <v>404</v>
      </c>
      <c r="AR37" s="37">
        <f>AR36+$AN$37-AR35</f>
        <v>429</v>
      </c>
      <c r="AS37" s="38">
        <f>AO37+AP37+AQ37+AR37</f>
        <v>1633</v>
      </c>
      <c r="AT37" s="36">
        <f>SUM(AT29:AT34)</f>
        <v>107</v>
      </c>
      <c r="AU37" s="37">
        <f>AU36+$AT$37-AU35</f>
        <v>415</v>
      </c>
      <c r="AV37" s="37">
        <f>AV36+$AT$37-AV35</f>
        <v>387</v>
      </c>
      <c r="AW37" s="37">
        <f>AW36+$AT$37-AW35</f>
        <v>372</v>
      </c>
      <c r="AX37" s="37">
        <f>AX36+$AT$37-AX35</f>
        <v>395</v>
      </c>
      <c r="AY37" s="38">
        <f>AU37+AV37+AW37+AX37</f>
        <v>1569</v>
      </c>
      <c r="AZ37" s="36">
        <f>SUM(AZ29:AZ34)</f>
        <v>103</v>
      </c>
      <c r="BA37" s="37">
        <f>BA36+$AZ$37-BA35</f>
        <v>405</v>
      </c>
      <c r="BB37" s="37">
        <f>BB36+$AZ$37-BB35</f>
        <v>437</v>
      </c>
      <c r="BC37" s="37">
        <f>BC36+$AZ$37-BC35</f>
        <v>377</v>
      </c>
      <c r="BD37" s="37">
        <f>BD36+$AZ$37-BD35</f>
        <v>397</v>
      </c>
      <c r="BE37" s="38">
        <f>BA37+BB37+BC37+BD37</f>
        <v>1616</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0</v>
      </c>
      <c r="CB37" s="17">
        <f>SUM((IF(BM37&gt;0,1,0)+(IF(BN37&gt;0,1,0)+(IF(BO37&gt;0,1,0)+(IF(BP37&gt;0,1,0))))))</f>
        <v>4</v>
      </c>
      <c r="CC37" s="17">
        <f>SUM(BR37:CB37)</f>
        <v>40</v>
      </c>
      <c r="CD37" s="17">
        <f>I37+O37+U37+AA37+AG37+AM37+AS37+AY37+BE37+BK37+BQ37</f>
        <v>14733</v>
      </c>
      <c r="CE37" s="17">
        <f>CD37/CC37</f>
        <v>368.32499999999999</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1</v>
      </c>
      <c r="AG39" s="38">
        <f t="shared" si="101"/>
        <v>0</v>
      </c>
      <c r="AH39" s="39"/>
      <c r="AI39" s="37">
        <f t="shared" si="102"/>
        <v>0</v>
      </c>
      <c r="AJ39" s="37">
        <f t="shared" si="102"/>
        <v>0</v>
      </c>
      <c r="AK39" s="37">
        <f t="shared" si="102"/>
        <v>0</v>
      </c>
      <c r="AL39" s="37">
        <f t="shared" si="102"/>
        <v>0</v>
      </c>
      <c r="AM39" s="38">
        <f t="shared" si="102"/>
        <v>0</v>
      </c>
      <c r="AN39" s="39"/>
      <c r="AO39" s="37">
        <f t="shared" si="103"/>
        <v>1</v>
      </c>
      <c r="AP39" s="37">
        <f t="shared" si="103"/>
        <v>0</v>
      </c>
      <c r="AQ39" s="37">
        <f t="shared" si="103"/>
        <v>0</v>
      </c>
      <c r="AR39" s="37">
        <f t="shared" si="103"/>
        <v>1</v>
      </c>
      <c r="AS39" s="38">
        <f t="shared" si="103"/>
        <v>1</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4</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v>60</v>
      </c>
      <c r="AI42" s="40">
        <v>140</v>
      </c>
      <c r="AJ42" s="40">
        <v>124</v>
      </c>
      <c r="AK42" s="40">
        <v>161</v>
      </c>
      <c r="AL42" s="40">
        <v>124</v>
      </c>
      <c r="AM42" s="38">
        <f t="shared" ref="AM42:AM51" si="113">SUM(AI42:AL42)</f>
        <v>549</v>
      </c>
      <c r="AN42" s="39"/>
      <c r="AO42" s="40"/>
      <c r="AP42" s="40"/>
      <c r="AQ42" s="40"/>
      <c r="AR42" s="40"/>
      <c r="AS42" s="38">
        <f t="shared" ref="AS42:AS51" si="114">SUM(AO42:AR42)</f>
        <v>0</v>
      </c>
      <c r="AT42" s="39">
        <v>59</v>
      </c>
      <c r="AU42" s="40">
        <v>130</v>
      </c>
      <c r="AV42" s="40">
        <v>125</v>
      </c>
      <c r="AW42" s="40">
        <v>135</v>
      </c>
      <c r="AX42" s="40">
        <v>137</v>
      </c>
      <c r="AY42" s="38">
        <f t="shared" ref="AY42:AY51" si="115">SUM(AU42:AX42)</f>
        <v>527</v>
      </c>
      <c r="AZ42" s="39">
        <v>60</v>
      </c>
      <c r="BA42" s="40">
        <v>117</v>
      </c>
      <c r="BB42" s="40">
        <v>127</v>
      </c>
      <c r="BC42" s="40">
        <v>145</v>
      </c>
      <c r="BD42" s="40">
        <v>155</v>
      </c>
      <c r="BE42" s="38">
        <f t="shared" ref="BE42:BE51" si="116">SUM(BA42:BD42)</f>
        <v>544</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2694</v>
      </c>
      <c r="CE42" s="17">
        <f t="shared" ref="CE42:CE50" si="132">CD42/CC42</f>
        <v>134.69999999999999</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v>33</v>
      </c>
      <c r="AC43" s="40">
        <v>165</v>
      </c>
      <c r="AD43" s="40">
        <v>164</v>
      </c>
      <c r="AE43" s="40">
        <v>170</v>
      </c>
      <c r="AF43" s="40">
        <v>178</v>
      </c>
      <c r="AG43" s="38">
        <f t="shared" si="112"/>
        <v>677</v>
      </c>
      <c r="AH43" s="39">
        <v>33</v>
      </c>
      <c r="AI43" s="40">
        <v>190</v>
      </c>
      <c r="AJ43" s="40">
        <v>173</v>
      </c>
      <c r="AK43" s="40">
        <v>202</v>
      </c>
      <c r="AL43" s="40">
        <v>157</v>
      </c>
      <c r="AM43" s="38">
        <f t="shared" si="113"/>
        <v>722</v>
      </c>
      <c r="AN43" s="39">
        <v>32</v>
      </c>
      <c r="AO43" s="40">
        <v>140</v>
      </c>
      <c r="AP43" s="40">
        <v>150</v>
      </c>
      <c r="AQ43" s="40">
        <v>135</v>
      </c>
      <c r="AR43" s="40">
        <v>143</v>
      </c>
      <c r="AS43" s="38">
        <f t="shared" si="114"/>
        <v>568</v>
      </c>
      <c r="AT43" s="39">
        <v>35</v>
      </c>
      <c r="AU43" s="40">
        <v>209</v>
      </c>
      <c r="AV43" s="40">
        <v>170</v>
      </c>
      <c r="AW43" s="40">
        <v>197</v>
      </c>
      <c r="AX43" s="40">
        <v>169</v>
      </c>
      <c r="AY43" s="38">
        <f t="shared" si="115"/>
        <v>745</v>
      </c>
      <c r="AZ43" s="39">
        <v>34</v>
      </c>
      <c r="BA43" s="40">
        <v>157</v>
      </c>
      <c r="BB43" s="40">
        <v>181</v>
      </c>
      <c r="BC43" s="40">
        <v>215</v>
      </c>
      <c r="BD43" s="40">
        <v>154</v>
      </c>
      <c r="BE43" s="38">
        <f t="shared" si="116"/>
        <v>707</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0</v>
      </c>
      <c r="CB43" s="17">
        <f t="shared" si="129"/>
        <v>0</v>
      </c>
      <c r="CC43" s="17">
        <f t="shared" si="130"/>
        <v>36</v>
      </c>
      <c r="CD43" s="17">
        <f t="shared" si="131"/>
        <v>6184</v>
      </c>
      <c r="CE43" s="17">
        <f t="shared" si="132"/>
        <v>171.77777777777777</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v>28</v>
      </c>
      <c r="AC44" s="40">
        <v>209</v>
      </c>
      <c r="AD44" s="40">
        <v>172</v>
      </c>
      <c r="AE44" s="40">
        <v>204</v>
      </c>
      <c r="AF44" s="40">
        <v>221</v>
      </c>
      <c r="AG44" s="38">
        <f t="shared" si="112"/>
        <v>806</v>
      </c>
      <c r="AH44" s="39"/>
      <c r="AI44" s="40"/>
      <c r="AJ44" s="40"/>
      <c r="AK44" s="40"/>
      <c r="AL44" s="40"/>
      <c r="AM44" s="38">
        <f t="shared" si="113"/>
        <v>0</v>
      </c>
      <c r="AN44" s="39">
        <v>23</v>
      </c>
      <c r="AO44" s="40">
        <v>147</v>
      </c>
      <c r="AP44" s="40">
        <v>195</v>
      </c>
      <c r="AQ44" s="40">
        <v>227</v>
      </c>
      <c r="AR44" s="40">
        <v>166</v>
      </c>
      <c r="AS44" s="38">
        <f t="shared" si="114"/>
        <v>735</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4</v>
      </c>
      <c r="BW44" s="17">
        <f t="shared" si="124"/>
        <v>0</v>
      </c>
      <c r="BX44" s="17">
        <f t="shared" si="125"/>
        <v>4</v>
      </c>
      <c r="BY44" s="17">
        <f t="shared" si="126"/>
        <v>0</v>
      </c>
      <c r="BZ44" s="17">
        <f t="shared" si="127"/>
        <v>0</v>
      </c>
      <c r="CA44" s="17">
        <f t="shared" si="128"/>
        <v>0</v>
      </c>
      <c r="CB44" s="17">
        <f t="shared" si="129"/>
        <v>0</v>
      </c>
      <c r="CC44" s="17">
        <f t="shared" si="130"/>
        <v>16</v>
      </c>
      <c r="CD44" s="17">
        <f t="shared" si="131"/>
        <v>2974</v>
      </c>
      <c r="CE44" s="19">
        <f t="shared" si="132"/>
        <v>185.875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v>8</v>
      </c>
      <c r="BB51" s="65">
        <v>8</v>
      </c>
      <c r="BC51" s="65">
        <v>8</v>
      </c>
      <c r="BD51" s="65">
        <v>8</v>
      </c>
      <c r="BE51" s="66">
        <f t="shared" si="116"/>
        <v>32</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374</v>
      </c>
      <c r="AD52" s="37">
        <f>SUM(AD42:AD51)</f>
        <v>336</v>
      </c>
      <c r="AE52" s="37">
        <f>SUM(AE42:AE51)</f>
        <v>374</v>
      </c>
      <c r="AF52" s="37">
        <f>SUM(AF42:AF51)</f>
        <v>399</v>
      </c>
      <c r="AG52" s="38">
        <f>SUM(AG42:AG51)</f>
        <v>1483</v>
      </c>
      <c r="AH52" s="39"/>
      <c r="AI52" s="37">
        <f>SUM(AI42:AI51)</f>
        <v>338</v>
      </c>
      <c r="AJ52" s="37">
        <f>SUM(AJ42:AJ51)</f>
        <v>305</v>
      </c>
      <c r="AK52" s="37">
        <f>SUM(AK42:AK51)</f>
        <v>371</v>
      </c>
      <c r="AL52" s="37">
        <f>SUM(AL42:AL51)</f>
        <v>289</v>
      </c>
      <c r="AM52" s="38">
        <f>SUM(AM42:AM51)</f>
        <v>1303</v>
      </c>
      <c r="AN52" s="39"/>
      <c r="AO52" s="37">
        <f>SUM(AO42:AO51)</f>
        <v>287</v>
      </c>
      <c r="AP52" s="37">
        <f>SUM(AP42:AP51)</f>
        <v>345</v>
      </c>
      <c r="AQ52" s="37">
        <f>SUM(AQ42:AQ51)</f>
        <v>362</v>
      </c>
      <c r="AR52" s="37">
        <f>SUM(AR42:AR51)</f>
        <v>309</v>
      </c>
      <c r="AS52" s="38">
        <f>SUM(AS42:AS51)</f>
        <v>1303</v>
      </c>
      <c r="AT52" s="39"/>
      <c r="AU52" s="37">
        <f>SUM(AU42:AU51)</f>
        <v>339</v>
      </c>
      <c r="AV52" s="37">
        <f>SUM(AV42:AV51)</f>
        <v>295</v>
      </c>
      <c r="AW52" s="37">
        <f>SUM(AW42:AW51)</f>
        <v>332</v>
      </c>
      <c r="AX52" s="37">
        <f>SUM(AX42:AX51)</f>
        <v>306</v>
      </c>
      <c r="AY52" s="38">
        <f>SUM(AY42:AY51)</f>
        <v>1272</v>
      </c>
      <c r="AZ52" s="39"/>
      <c r="BA52" s="37">
        <f>SUM(BA42:BA51)</f>
        <v>282</v>
      </c>
      <c r="BB52" s="37">
        <f>SUM(BB42:BB51)</f>
        <v>316</v>
      </c>
      <c r="BC52" s="37">
        <f>SUM(BC42:BC51)</f>
        <v>368</v>
      </c>
      <c r="BD52" s="37">
        <f>SUM(BD42:BD51)</f>
        <v>317</v>
      </c>
      <c r="BE52" s="38">
        <f>SUM(BE42:BE51)</f>
        <v>1283</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0</v>
      </c>
      <c r="CB52" s="17">
        <f>SUM((IF(BM52&gt;0,1,0)+(IF(BN52&gt;0,1,0)+(IF(BO52&gt;0,1,0)+(IF(BP52&gt;0,1,0))))))</f>
        <v>0</v>
      </c>
      <c r="CC52" s="17">
        <f>SUM(BR52:CB52)</f>
        <v>36</v>
      </c>
      <c r="CD52" s="17">
        <f>I52+O52+U52+AA52+AG52+AM52+AS52+AY52+BE52+BK52+BQ52</f>
        <v>11980</v>
      </c>
      <c r="CE52" s="17">
        <f>CD52/CC52</f>
        <v>332.77777777777777</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61</v>
      </c>
      <c r="AC53" s="37">
        <f>AC52+$AB$53-AC51</f>
        <v>435</v>
      </c>
      <c r="AD53" s="37">
        <f>AD52+$AB$53-AD51</f>
        <v>397</v>
      </c>
      <c r="AE53" s="37">
        <f>AE52+$AB$53-AE51</f>
        <v>435</v>
      </c>
      <c r="AF53" s="37">
        <f>AF52+$AB$53-AF51</f>
        <v>460</v>
      </c>
      <c r="AG53" s="38">
        <f>AC53+AD53+AE53+AF53</f>
        <v>1727</v>
      </c>
      <c r="AH53" s="36">
        <f>SUM(AH42:AH50)</f>
        <v>93</v>
      </c>
      <c r="AI53" s="37">
        <f>AI52+$AH$53-AI51</f>
        <v>423</v>
      </c>
      <c r="AJ53" s="37">
        <f>AJ52+$AH$53-AJ51</f>
        <v>390</v>
      </c>
      <c r="AK53" s="37">
        <f>AK52+$AH$53-AK51</f>
        <v>456</v>
      </c>
      <c r="AL53" s="37">
        <f>AL52+$AH$53-AL51</f>
        <v>374</v>
      </c>
      <c r="AM53" s="38">
        <f>AI53+AJ53+AK53+AL53</f>
        <v>1643</v>
      </c>
      <c r="AN53" s="36">
        <f>SUM(AN42:AN50)</f>
        <v>55</v>
      </c>
      <c r="AO53" s="37">
        <f>AO52+$AN$53-AO51</f>
        <v>342</v>
      </c>
      <c r="AP53" s="37">
        <f>AP52+$AN$53-AP51</f>
        <v>400</v>
      </c>
      <c r="AQ53" s="37">
        <f>AQ52+$AN$53-AQ51</f>
        <v>417</v>
      </c>
      <c r="AR53" s="37">
        <f>AR52+$AN$53-AR51</f>
        <v>364</v>
      </c>
      <c r="AS53" s="38">
        <f>AO53+AP53+AQ53+AR53</f>
        <v>1523</v>
      </c>
      <c r="AT53" s="36">
        <f>SUM(AT42:AT50)</f>
        <v>94</v>
      </c>
      <c r="AU53" s="37">
        <f>AU52+$AT$53-AU51</f>
        <v>433</v>
      </c>
      <c r="AV53" s="37">
        <f>AV52+$AT$53-AV51</f>
        <v>389</v>
      </c>
      <c r="AW53" s="37">
        <f>AW52+$AT$53-AW51</f>
        <v>426</v>
      </c>
      <c r="AX53" s="37">
        <f>AX52+$AT$53-AX51</f>
        <v>400</v>
      </c>
      <c r="AY53" s="38">
        <f>AU53+AV53+AW53+AX53</f>
        <v>1648</v>
      </c>
      <c r="AZ53" s="36">
        <f>SUM(AZ42:AZ50)</f>
        <v>94</v>
      </c>
      <c r="BA53" s="37">
        <f>BA52+$AZ$53-BA51</f>
        <v>368</v>
      </c>
      <c r="BB53" s="37">
        <f>BB52+$AZ$53-BB51</f>
        <v>402</v>
      </c>
      <c r="BC53" s="37">
        <f>BC52+$AZ$53-BC51</f>
        <v>454</v>
      </c>
      <c r="BD53" s="37">
        <f>BD52+$AZ$53-BD51</f>
        <v>403</v>
      </c>
      <c r="BE53" s="38">
        <f>BA53+BB53+BC53+BD53</f>
        <v>1627</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0</v>
      </c>
      <c r="CB53" s="17">
        <f>SUM((IF(BM53&gt;0,1,0)+(IF(BN53&gt;0,1,0)+(IF(BO53&gt;0,1,0)+(IF(BP53&gt;0,1,0))))))</f>
        <v>0</v>
      </c>
      <c r="CC53" s="17">
        <f>SUM(BR53:CB53)</f>
        <v>36</v>
      </c>
      <c r="CD53" s="17">
        <f>I53+O53+U53+AA53+AG53+AM53+AS53+AY53+BE53+BK53+BQ53</f>
        <v>14692</v>
      </c>
      <c r="CE53" s="17">
        <f>CD53/CC53</f>
        <v>408.11111111111109</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1</v>
      </c>
      <c r="AG54" s="38">
        <f t="shared" si="137"/>
        <v>0</v>
      </c>
      <c r="AH54" s="39"/>
      <c r="AI54" s="37">
        <f t="shared" ref="AI54:AM55" si="138">IF($AH$53&gt;0,IF(AI52=AI91,0.5,IF(AI52&gt;AI91,1,0)),0)</f>
        <v>1</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1</v>
      </c>
      <c r="AR54" s="37">
        <f t="shared" si="139"/>
        <v>0</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1</v>
      </c>
      <c r="AG55" s="38">
        <f t="shared" si="137"/>
        <v>0</v>
      </c>
      <c r="AH55" s="39"/>
      <c r="AI55" s="37">
        <f t="shared" si="138"/>
        <v>1</v>
      </c>
      <c r="AJ55" s="37">
        <f t="shared" si="138"/>
        <v>0</v>
      </c>
      <c r="AK55" s="37">
        <f t="shared" si="138"/>
        <v>1</v>
      </c>
      <c r="AL55" s="37">
        <f t="shared" si="138"/>
        <v>0</v>
      </c>
      <c r="AM55" s="38">
        <f t="shared" si="138"/>
        <v>1</v>
      </c>
      <c r="AN55" s="39"/>
      <c r="AO55" s="37">
        <f t="shared" si="139"/>
        <v>0</v>
      </c>
      <c r="AP55" s="37">
        <f t="shared" si="139"/>
        <v>0</v>
      </c>
      <c r="AQ55" s="37">
        <f t="shared" si="139"/>
        <v>1</v>
      </c>
      <c r="AR55" s="37">
        <f t="shared" si="139"/>
        <v>0</v>
      </c>
      <c r="AS55" s="38">
        <f t="shared" si="139"/>
        <v>0</v>
      </c>
      <c r="AT55" s="39"/>
      <c r="AU55" s="37">
        <f t="shared" si="140"/>
        <v>0</v>
      </c>
      <c r="AV55" s="37">
        <f t="shared" si="140"/>
        <v>1</v>
      </c>
      <c r="AW55" s="37">
        <f t="shared" si="140"/>
        <v>0</v>
      </c>
      <c r="AX55" s="37">
        <f t="shared" si="140"/>
        <v>0</v>
      </c>
      <c r="AY55" s="38">
        <f t="shared" si="140"/>
        <v>0</v>
      </c>
      <c r="AZ55" s="39"/>
      <c r="BA55" s="37">
        <f t="shared" si="141"/>
        <v>0</v>
      </c>
      <c r="BB55" s="37">
        <f t="shared" si="141"/>
        <v>0</v>
      </c>
      <c r="BC55" s="37">
        <f t="shared" si="141"/>
        <v>1</v>
      </c>
      <c r="BD55" s="37">
        <f t="shared" si="141"/>
        <v>1</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2</v>
      </c>
      <c r="AH56" s="56"/>
      <c r="AI56" s="57"/>
      <c r="AJ56" s="57"/>
      <c r="AK56" s="57"/>
      <c r="AL56" s="57"/>
      <c r="AM56" s="58">
        <f>SUM(AI54+AJ54+AK54+AL54+AM54+AI55+AJ55+AK55+AL55+AM55)</f>
        <v>5</v>
      </c>
      <c r="AN56" s="56"/>
      <c r="AO56" s="57"/>
      <c r="AP56" s="57"/>
      <c r="AQ56" s="57"/>
      <c r="AR56" s="57"/>
      <c r="AS56" s="58">
        <f>SUM(AO54+AP54+AQ54+AR54+AS54+AO55+AP55+AQ55+AR55+AS55)</f>
        <v>3</v>
      </c>
      <c r="AT56" s="56"/>
      <c r="AU56" s="57"/>
      <c r="AV56" s="57"/>
      <c r="AW56" s="57"/>
      <c r="AX56" s="57"/>
      <c r="AY56" s="58">
        <f>SUM(AU54+AV54+AW54+AX54+AY54+AU55+AV55+AW55+AX55+AY55)</f>
        <v>1</v>
      </c>
      <c r="AZ56" s="56"/>
      <c r="BA56" s="57"/>
      <c r="BB56" s="57"/>
      <c r="BC56" s="57"/>
      <c r="BD56" s="57"/>
      <c r="BE56" s="58">
        <f>SUM(BA54+BB54+BC54+BD54+BE54+BA55+BB55+BC55+BD55+BE55)</f>
        <v>2</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v>57</v>
      </c>
      <c r="AC58" s="40">
        <v>149</v>
      </c>
      <c r="AD58" s="40">
        <v>134</v>
      </c>
      <c r="AE58" s="40">
        <v>127</v>
      </c>
      <c r="AF58" s="40">
        <v>157</v>
      </c>
      <c r="AG58" s="38">
        <f t="shared" ref="AG58:AG64" si="148">SUM(AC58:AF58)</f>
        <v>567</v>
      </c>
      <c r="AH58" s="39"/>
      <c r="AI58" s="40"/>
      <c r="AJ58" s="40"/>
      <c r="AK58" s="40"/>
      <c r="AL58" s="40"/>
      <c r="AM58" s="38">
        <f t="shared" ref="AM58:AM64" si="149">SUM(AI58:AL58)</f>
        <v>0</v>
      </c>
      <c r="AN58" s="39"/>
      <c r="AO58" s="40"/>
      <c r="AP58" s="40"/>
      <c r="AQ58" s="40"/>
      <c r="AR58" s="40"/>
      <c r="AS58" s="38">
        <f t="shared" ref="AS58:AS64" si="150">SUM(AO58:AR58)</f>
        <v>0</v>
      </c>
      <c r="AT58" s="39">
        <v>56</v>
      </c>
      <c r="AU58" s="40">
        <v>120</v>
      </c>
      <c r="AV58" s="40">
        <v>144</v>
      </c>
      <c r="AW58" s="40">
        <v>157</v>
      </c>
      <c r="AX58" s="40">
        <v>147</v>
      </c>
      <c r="AY58" s="38">
        <f t="shared" ref="AY58:AY64" si="151">SUM(AU58:AX58)</f>
        <v>568</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2799</v>
      </c>
      <c r="CE58" s="17">
        <f t="shared" ref="CE58:CE63" si="168">CD58/CC58</f>
        <v>139.94999999999999</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v>32</v>
      </c>
      <c r="AI59" s="40">
        <v>191</v>
      </c>
      <c r="AJ59" s="40">
        <v>153</v>
      </c>
      <c r="AK59" s="40">
        <v>128</v>
      </c>
      <c r="AL59" s="40">
        <v>180</v>
      </c>
      <c r="AM59" s="38">
        <f t="shared" si="149"/>
        <v>652</v>
      </c>
      <c r="AN59" s="39">
        <v>35</v>
      </c>
      <c r="AO59" s="40">
        <v>169</v>
      </c>
      <c r="AP59" s="40">
        <v>168</v>
      </c>
      <c r="AQ59" s="40">
        <v>150</v>
      </c>
      <c r="AR59" s="40">
        <v>174</v>
      </c>
      <c r="AS59" s="38">
        <f t="shared" si="150"/>
        <v>661</v>
      </c>
      <c r="AT59" s="39"/>
      <c r="AU59" s="40"/>
      <c r="AV59" s="40"/>
      <c r="AW59" s="40"/>
      <c r="AX59" s="40"/>
      <c r="AY59" s="38">
        <f t="shared" si="151"/>
        <v>0</v>
      </c>
      <c r="AZ59" s="39">
        <v>35</v>
      </c>
      <c r="BA59" s="40">
        <v>156</v>
      </c>
      <c r="BB59" s="40">
        <v>172</v>
      </c>
      <c r="BC59" s="40">
        <v>183</v>
      </c>
      <c r="BD59" s="40">
        <v>178</v>
      </c>
      <c r="BE59" s="38">
        <f t="shared" si="152"/>
        <v>689</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4</v>
      </c>
      <c r="BV59" s="17">
        <f t="shared" si="159"/>
        <v>0</v>
      </c>
      <c r="BW59" s="17">
        <f t="shared" si="160"/>
        <v>4</v>
      </c>
      <c r="BX59" s="17">
        <f t="shared" si="161"/>
        <v>4</v>
      </c>
      <c r="BY59" s="17">
        <f t="shared" si="162"/>
        <v>0</v>
      </c>
      <c r="BZ59" s="17">
        <f t="shared" si="163"/>
        <v>4</v>
      </c>
      <c r="CA59" s="17">
        <f t="shared" si="164"/>
        <v>0</v>
      </c>
      <c r="CB59" s="17">
        <f t="shared" si="165"/>
        <v>0</v>
      </c>
      <c r="CC59" s="17">
        <f t="shared" si="166"/>
        <v>24</v>
      </c>
      <c r="CD59" s="17">
        <f t="shared" si="167"/>
        <v>4080</v>
      </c>
      <c r="CE59" s="17">
        <f t="shared" si="168"/>
        <v>170</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v>38</v>
      </c>
      <c r="AI60" s="40">
        <v>168</v>
      </c>
      <c r="AJ60" s="40">
        <v>180</v>
      </c>
      <c r="AK60" s="40">
        <v>177</v>
      </c>
      <c r="AL60" s="40">
        <v>178</v>
      </c>
      <c r="AM60" s="38">
        <f t="shared" si="149"/>
        <v>703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4</v>
      </c>
      <c r="BX60" s="17">
        <f t="shared" si="161"/>
        <v>0</v>
      </c>
      <c r="BY60" s="17">
        <f t="shared" si="162"/>
        <v>0</v>
      </c>
      <c r="BZ60" s="17">
        <f t="shared" si="163"/>
        <v>0</v>
      </c>
      <c r="CA60" s="17">
        <f t="shared" si="164"/>
        <v>0</v>
      </c>
      <c r="CB60" s="17">
        <f t="shared" si="165"/>
        <v>0</v>
      </c>
      <c r="CC60" s="17">
        <f t="shared" si="166"/>
        <v>12</v>
      </c>
      <c r="CD60" s="17">
        <f t="shared" si="167"/>
        <v>2026</v>
      </c>
      <c r="CE60" s="19">
        <f t="shared" si="168"/>
        <v>168.83333333333334</v>
      </c>
    </row>
    <row r="61" spans="1:83" ht="15.75" customHeight="1" x14ac:dyDescent="0.25">
      <c r="A61" s="33"/>
      <c r="B61" s="42" t="s">
        <v>122</v>
      </c>
      <c r="C61" s="43" t="s">
        <v>123</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v>35</v>
      </c>
      <c r="AC61" s="40">
        <v>152</v>
      </c>
      <c r="AD61" s="40">
        <v>171</v>
      </c>
      <c r="AE61" s="40">
        <v>180</v>
      </c>
      <c r="AF61" s="40">
        <v>179</v>
      </c>
      <c r="AG61" s="38">
        <f t="shared" si="148"/>
        <v>682</v>
      </c>
      <c r="AH61" s="39"/>
      <c r="AI61" s="40"/>
      <c r="AJ61" s="40"/>
      <c r="AK61" s="40"/>
      <c r="AL61" s="40"/>
      <c r="AM61" s="38">
        <f t="shared" si="149"/>
        <v>0</v>
      </c>
      <c r="AN61" s="39">
        <v>35</v>
      </c>
      <c r="AO61" s="40">
        <v>146</v>
      </c>
      <c r="AP61" s="40">
        <v>160</v>
      </c>
      <c r="AQ61" s="40">
        <v>191</v>
      </c>
      <c r="AR61" s="40">
        <v>142</v>
      </c>
      <c r="AS61" s="38">
        <f t="shared" si="150"/>
        <v>639</v>
      </c>
      <c r="AT61" s="39">
        <v>38</v>
      </c>
      <c r="AU61" s="40">
        <v>135</v>
      </c>
      <c r="AV61" s="40">
        <v>167</v>
      </c>
      <c r="AW61" s="40">
        <v>177</v>
      </c>
      <c r="AX61" s="40">
        <v>177</v>
      </c>
      <c r="AY61" s="38">
        <f t="shared" si="151"/>
        <v>656</v>
      </c>
      <c r="AZ61" s="39">
        <v>39</v>
      </c>
      <c r="BA61" s="40">
        <v>188</v>
      </c>
      <c r="BB61" s="40">
        <v>202</v>
      </c>
      <c r="BC61" s="40">
        <v>154</v>
      </c>
      <c r="BD61" s="40">
        <v>160</v>
      </c>
      <c r="BE61" s="38">
        <f t="shared" si="152"/>
        <v>704</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4</v>
      </c>
      <c r="BW61" s="17">
        <f t="shared" si="160"/>
        <v>0</v>
      </c>
      <c r="BX61" s="17">
        <f t="shared" si="161"/>
        <v>4</v>
      </c>
      <c r="BY61" s="17">
        <f t="shared" si="162"/>
        <v>4</v>
      </c>
      <c r="BZ61" s="17">
        <f t="shared" si="163"/>
        <v>4</v>
      </c>
      <c r="CA61" s="17">
        <f t="shared" si="164"/>
        <v>0</v>
      </c>
      <c r="CB61" s="17">
        <f t="shared" si="165"/>
        <v>0</v>
      </c>
      <c r="CC61" s="17">
        <f t="shared" si="166"/>
        <v>16</v>
      </c>
      <c r="CD61" s="17">
        <f t="shared" si="167"/>
        <v>2681</v>
      </c>
      <c r="CE61" s="19">
        <f t="shared" si="168"/>
        <v>167.5625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317</v>
      </c>
      <c r="AD65" s="37">
        <f>SUM(AD58:AD64)</f>
        <v>321</v>
      </c>
      <c r="AE65" s="37">
        <f>SUM(AE58:AE64)</f>
        <v>323</v>
      </c>
      <c r="AF65" s="37">
        <f>SUM(AF58:AF64)</f>
        <v>352</v>
      </c>
      <c r="AG65" s="38">
        <f>SUM(AG58:AG64)</f>
        <v>1313</v>
      </c>
      <c r="AH65" s="39"/>
      <c r="AI65" s="37">
        <f>SUM(AI58:AI64)</f>
        <v>375</v>
      </c>
      <c r="AJ65" s="37">
        <f>SUM(AJ58:AJ64)</f>
        <v>349</v>
      </c>
      <c r="AK65" s="37">
        <f>SUM(AK58:AK64)</f>
        <v>321</v>
      </c>
      <c r="AL65" s="37">
        <f>SUM(AL58:AL64)</f>
        <v>374</v>
      </c>
      <c r="AM65" s="38">
        <f>SUM(AM58:AM64)</f>
        <v>1419</v>
      </c>
      <c r="AN65" s="39"/>
      <c r="AO65" s="37">
        <f>SUM(AO58:AO64)</f>
        <v>331</v>
      </c>
      <c r="AP65" s="37">
        <f>SUM(AP58:AP64)</f>
        <v>344</v>
      </c>
      <c r="AQ65" s="37">
        <f>SUM(AQ58:AQ64)</f>
        <v>357</v>
      </c>
      <c r="AR65" s="37">
        <f>SUM(AR58:AR64)</f>
        <v>332</v>
      </c>
      <c r="AS65" s="38">
        <f>SUM(AS58:AS64)</f>
        <v>1364</v>
      </c>
      <c r="AT65" s="39"/>
      <c r="AU65" s="37">
        <f>SUM(AU58:AU64)</f>
        <v>271</v>
      </c>
      <c r="AV65" s="37">
        <f>SUM(AV58:AV64)</f>
        <v>327</v>
      </c>
      <c r="AW65" s="37">
        <f>SUM(AW58:AW64)</f>
        <v>350</v>
      </c>
      <c r="AX65" s="37">
        <f>SUM(AX58:AX64)</f>
        <v>340</v>
      </c>
      <c r="AY65" s="38">
        <f>SUM(AY58:AY64)</f>
        <v>1288</v>
      </c>
      <c r="AZ65" s="39"/>
      <c r="BA65" s="37">
        <f>SUM(BA58:BA64)</f>
        <v>360</v>
      </c>
      <c r="BB65" s="37">
        <f>SUM(BB58:BB64)</f>
        <v>390</v>
      </c>
      <c r="BC65" s="37">
        <f>SUM(BC58:BC64)</f>
        <v>353</v>
      </c>
      <c r="BD65" s="37">
        <f>SUM(BD58:BD64)</f>
        <v>354</v>
      </c>
      <c r="BE65" s="38">
        <f>SUM(BE58:BE64)</f>
        <v>1457</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0</v>
      </c>
      <c r="CB65" s="17">
        <f>SUM((IF(BM65&gt;0,1,0)+(IF(BN65&gt;0,1,0)+(IF(BO65&gt;0,1,0)+(IF(BP65&gt;0,1,0))))))</f>
        <v>0</v>
      </c>
      <c r="CC65" s="17">
        <f>SUM(BR65:CB65)</f>
        <v>36</v>
      </c>
      <c r="CD65" s="17">
        <f>I65+O65+U65+AA65+AG65+AM65+AS65+AY65+BE65+BK65+BQ65</f>
        <v>12162</v>
      </c>
      <c r="CE65" s="17">
        <f>CD65/CC65</f>
        <v>337.83333333333331</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92</v>
      </c>
      <c r="AC66" s="37">
        <f>AC65+$AB$66-AC64</f>
        <v>393</v>
      </c>
      <c r="AD66" s="37">
        <f>AD65+$AB$66-AD64</f>
        <v>397</v>
      </c>
      <c r="AE66" s="37">
        <f>AE65+$AB$66-AE64</f>
        <v>399</v>
      </c>
      <c r="AF66" s="37">
        <f>AF65+$AB$66-AF64</f>
        <v>428</v>
      </c>
      <c r="AG66" s="38">
        <f>AC66+AD66+AE66+AF66</f>
        <v>1617</v>
      </c>
      <c r="AH66" s="36">
        <f>SUM(AH58:AH63)</f>
        <v>70</v>
      </c>
      <c r="AI66" s="37">
        <f>AI65+$AH$66-AI64</f>
        <v>429</v>
      </c>
      <c r="AJ66" s="37">
        <f>AJ65+$AH$66-AJ64</f>
        <v>403</v>
      </c>
      <c r="AK66" s="37">
        <f>AK65+$AH$66-AK64</f>
        <v>375</v>
      </c>
      <c r="AL66" s="37">
        <f>AL65+$AH$66-AL64</f>
        <v>428</v>
      </c>
      <c r="AM66" s="38">
        <f>AI66+AJ66+AK66+AL66</f>
        <v>1635</v>
      </c>
      <c r="AN66" s="36">
        <f>SUM(AN58:AN63)</f>
        <v>70</v>
      </c>
      <c r="AO66" s="37">
        <f>AO65+$AN$66-AO64</f>
        <v>385</v>
      </c>
      <c r="AP66" s="37">
        <f>AP65+$AN$66-AP64</f>
        <v>398</v>
      </c>
      <c r="AQ66" s="37">
        <f>AQ65+$AN$66-AQ64</f>
        <v>411</v>
      </c>
      <c r="AR66" s="37">
        <f>AR65+$AN$66-AR64</f>
        <v>386</v>
      </c>
      <c r="AS66" s="38">
        <f>AO66+AP66+AQ66+AR66</f>
        <v>1580</v>
      </c>
      <c r="AT66" s="36">
        <f>SUM(AT58:AT63)</f>
        <v>94</v>
      </c>
      <c r="AU66" s="37">
        <f>AU65+$AT$66-AU64</f>
        <v>349</v>
      </c>
      <c r="AV66" s="37">
        <f>AV65+$AT$66-AV64</f>
        <v>405</v>
      </c>
      <c r="AW66" s="37">
        <f>AW65+$AT$66-AW64</f>
        <v>428</v>
      </c>
      <c r="AX66" s="37">
        <f>AX65+$AT$66-AX64</f>
        <v>418</v>
      </c>
      <c r="AY66" s="38">
        <f>AU66+AV66+AW66+AX66</f>
        <v>1600</v>
      </c>
      <c r="AZ66" s="36">
        <f>SUM(AZ58:AZ63)</f>
        <v>74</v>
      </c>
      <c r="BA66" s="37">
        <f>BA65+$AZ$66-BA64</f>
        <v>418</v>
      </c>
      <c r="BB66" s="37">
        <f>BB65+$AZ$66-BB64</f>
        <v>448</v>
      </c>
      <c r="BC66" s="37">
        <f>BC65+$AZ$66-BC64</f>
        <v>411</v>
      </c>
      <c r="BD66" s="37">
        <f>BD65+$AZ$66-BD64</f>
        <v>412</v>
      </c>
      <c r="BE66" s="38">
        <f>BA66+BB66+BC66+BD66</f>
        <v>1689</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0</v>
      </c>
      <c r="CB66" s="17">
        <f>SUM((IF(BM66&gt;0,1,0)+(IF(BN66&gt;0,1,0)+(IF(BO66&gt;0,1,0)+(IF(BP66&gt;0,1,0))))))</f>
        <v>0</v>
      </c>
      <c r="CC66" s="17">
        <f>SUM(BR66:CB66)</f>
        <v>36</v>
      </c>
      <c r="CD66" s="17">
        <f>I66+O66+U66+AA66+AG66+AM66+AS66+AY66+BE66+BK66+BQ66</f>
        <v>14630</v>
      </c>
      <c r="CE66" s="17">
        <f>CD66/CC66</f>
        <v>406.38888888888891</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1</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1</v>
      </c>
      <c r="BB67" s="37">
        <f t="shared" si="177"/>
        <v>1</v>
      </c>
      <c r="BC67" s="37">
        <f t="shared" si="177"/>
        <v>1</v>
      </c>
      <c r="BD67" s="37">
        <f t="shared" si="177"/>
        <v>1</v>
      </c>
      <c r="BE67" s="38">
        <f t="shared" si="177"/>
        <v>1</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1</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0.5</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1</v>
      </c>
      <c r="BB68" s="37">
        <f t="shared" si="177"/>
        <v>1</v>
      </c>
      <c r="BC68" s="37">
        <f t="shared" si="177"/>
        <v>1</v>
      </c>
      <c r="BD68" s="37">
        <f t="shared" si="177"/>
        <v>1</v>
      </c>
      <c r="BE68" s="38">
        <f t="shared" si="177"/>
        <v>1</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4</v>
      </c>
      <c r="AH69" s="56"/>
      <c r="AI69" s="57"/>
      <c r="AJ69" s="57"/>
      <c r="AK69" s="57"/>
      <c r="AL69" s="57"/>
      <c r="AM69" s="58">
        <f>SUM(AI67+AJ67+AK67+AL67+AM67+AI68+AJ68+AK68+AL68+AM68)</f>
        <v>2</v>
      </c>
      <c r="AN69" s="56"/>
      <c r="AO69" s="57"/>
      <c r="AP69" s="57"/>
      <c r="AQ69" s="57"/>
      <c r="AR69" s="57"/>
      <c r="AS69" s="58">
        <f>SUM(AO67+AP67+AQ67+AR67+AS67+AO68+AP68+AQ68+AR68+AS68)</f>
        <v>7.5</v>
      </c>
      <c r="AT69" s="56"/>
      <c r="AU69" s="57"/>
      <c r="AV69" s="57"/>
      <c r="AW69" s="57"/>
      <c r="AX69" s="57"/>
      <c r="AY69" s="58">
        <f>SUM(AU67+AV67+AW67+AX67+AY67+AU68+AV68+AW68+AX68+AY68)</f>
        <v>8</v>
      </c>
      <c r="AZ69" s="56"/>
      <c r="BA69" s="57"/>
      <c r="BB69" s="57"/>
      <c r="BC69" s="57"/>
      <c r="BD69" s="57"/>
      <c r="BE69" s="58">
        <f>SUM(BA67+BB67+BC67+BD67+BE67+BA68+BB68+BC68+BD68+BE68)</f>
        <v>10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v>13</v>
      </c>
      <c r="AC71" s="40">
        <v>214</v>
      </c>
      <c r="AD71" s="40">
        <v>150</v>
      </c>
      <c r="AE71" s="40">
        <v>169</v>
      </c>
      <c r="AF71" s="40">
        <v>188</v>
      </c>
      <c r="AG71" s="38">
        <f t="shared" ref="AG71:AG77" si="184">SUM(AC71:AF71)</f>
        <v>721</v>
      </c>
      <c r="AH71" s="39">
        <v>16</v>
      </c>
      <c r="AI71" s="40">
        <v>232</v>
      </c>
      <c r="AJ71" s="40">
        <v>168</v>
      </c>
      <c r="AK71" s="40">
        <v>164</v>
      </c>
      <c r="AL71" s="40">
        <v>187</v>
      </c>
      <c r="AM71" s="38">
        <f t="shared" ref="AM71:AM77" si="185">SUM(AI71:AL71)</f>
        <v>751</v>
      </c>
      <c r="AN71" s="39"/>
      <c r="AO71" s="40"/>
      <c r="AP71" s="40"/>
      <c r="AQ71" s="40"/>
      <c r="AR71" s="40"/>
      <c r="AS71" s="38">
        <f t="shared" ref="AS71:AS77" si="186">SUM(AO71:AR71)</f>
        <v>0</v>
      </c>
      <c r="AT71" s="39"/>
      <c r="AU71" s="40"/>
      <c r="AV71" s="40"/>
      <c r="AW71" s="40"/>
      <c r="AX71" s="40"/>
      <c r="AY71" s="38">
        <f t="shared" ref="AY71:AY77" si="187">SUM(AU71:AX71)</f>
        <v>0</v>
      </c>
      <c r="AZ71" s="39">
        <v>18</v>
      </c>
      <c r="BA71" s="40">
        <v>168</v>
      </c>
      <c r="BB71" s="40">
        <v>179</v>
      </c>
      <c r="BC71" s="40">
        <v>174</v>
      </c>
      <c r="BD71" s="40">
        <v>196</v>
      </c>
      <c r="BE71" s="38">
        <f t="shared" ref="BE71:BE77" si="188">SUM(BA71:BD71)</f>
        <v>717</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4</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4605</v>
      </c>
      <c r="CE71" s="17">
        <f t="shared" ref="CE71:CE76" si="204">CD71/CC71</f>
        <v>191.875</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v>24</v>
      </c>
      <c r="AO72" s="40">
        <v>157</v>
      </c>
      <c r="AP72" s="40">
        <v>157</v>
      </c>
      <c r="AQ72" s="40">
        <v>160</v>
      </c>
      <c r="AR72" s="40">
        <v>193</v>
      </c>
      <c r="AS72" s="38">
        <f t="shared" si="186"/>
        <v>667</v>
      </c>
      <c r="AT72" s="39">
        <v>28</v>
      </c>
      <c r="AU72" s="40">
        <v>202</v>
      </c>
      <c r="AV72" s="40">
        <v>144</v>
      </c>
      <c r="AW72" s="40">
        <v>179</v>
      </c>
      <c r="AX72" s="40">
        <v>173</v>
      </c>
      <c r="AY72" s="38">
        <f t="shared" si="187"/>
        <v>698</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4</v>
      </c>
      <c r="BY72" s="17">
        <f t="shared" si="198"/>
        <v>4</v>
      </c>
      <c r="BZ72" s="17">
        <f t="shared" si="199"/>
        <v>0</v>
      </c>
      <c r="CA72" s="17">
        <f t="shared" si="200"/>
        <v>0</v>
      </c>
      <c r="CB72" s="17">
        <f t="shared" si="201"/>
        <v>0</v>
      </c>
      <c r="CC72" s="17">
        <f t="shared" si="202"/>
        <v>20</v>
      </c>
      <c r="CD72" s="17">
        <f t="shared" si="203"/>
        <v>3587</v>
      </c>
      <c r="CE72" s="17">
        <f t="shared" si="204"/>
        <v>179.35</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v>23</v>
      </c>
      <c r="AC73" s="40">
        <v>210</v>
      </c>
      <c r="AD73" s="40">
        <v>232</v>
      </c>
      <c r="AE73" s="40">
        <v>203</v>
      </c>
      <c r="AF73" s="40">
        <v>168</v>
      </c>
      <c r="AG73" s="38">
        <f t="shared" si="184"/>
        <v>813</v>
      </c>
      <c r="AH73" s="39">
        <v>19</v>
      </c>
      <c r="AI73" s="40">
        <v>203</v>
      </c>
      <c r="AJ73" s="40">
        <v>189</v>
      </c>
      <c r="AK73" s="40">
        <v>201</v>
      </c>
      <c r="AL73" s="40">
        <v>157</v>
      </c>
      <c r="AM73" s="38">
        <f t="shared" si="185"/>
        <v>750</v>
      </c>
      <c r="AN73" s="39">
        <v>20</v>
      </c>
      <c r="AO73" s="40">
        <v>189</v>
      </c>
      <c r="AP73" s="40">
        <v>171</v>
      </c>
      <c r="AQ73" s="40">
        <v>192</v>
      </c>
      <c r="AR73" s="40">
        <v>206</v>
      </c>
      <c r="AS73" s="38">
        <f t="shared" si="186"/>
        <v>758</v>
      </c>
      <c r="AT73" s="39">
        <v>21</v>
      </c>
      <c r="AU73" s="40">
        <v>213</v>
      </c>
      <c r="AV73" s="40">
        <v>181</v>
      </c>
      <c r="AW73" s="40">
        <v>200</v>
      </c>
      <c r="AX73" s="40">
        <v>208</v>
      </c>
      <c r="AY73" s="38">
        <f t="shared" si="187"/>
        <v>802</v>
      </c>
      <c r="AZ73" s="39">
        <v>19</v>
      </c>
      <c r="BA73" s="40">
        <v>172</v>
      </c>
      <c r="BB73" s="40">
        <v>193</v>
      </c>
      <c r="BC73" s="40">
        <v>194</v>
      </c>
      <c r="BD73" s="40">
        <v>168</v>
      </c>
      <c r="BE73" s="38">
        <f t="shared" si="188"/>
        <v>727</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4</v>
      </c>
      <c r="BW73" s="17">
        <f t="shared" si="196"/>
        <v>4</v>
      </c>
      <c r="BX73" s="17">
        <f t="shared" si="197"/>
        <v>4</v>
      </c>
      <c r="BY73" s="17">
        <f t="shared" si="198"/>
        <v>4</v>
      </c>
      <c r="BZ73" s="17">
        <f t="shared" si="199"/>
        <v>4</v>
      </c>
      <c r="CA73" s="17">
        <f t="shared" si="200"/>
        <v>0</v>
      </c>
      <c r="CB73" s="17">
        <f t="shared" si="201"/>
        <v>0</v>
      </c>
      <c r="CC73" s="17">
        <f t="shared" si="202"/>
        <v>28</v>
      </c>
      <c r="CD73" s="17">
        <f t="shared" si="203"/>
        <v>5347</v>
      </c>
      <c r="CE73" s="19">
        <f t="shared" si="204"/>
        <v>190.96428571428572</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424</v>
      </c>
      <c r="AD78" s="37">
        <f>SUM(AD71:AD77)</f>
        <v>382</v>
      </c>
      <c r="AE78" s="37">
        <f>SUM(AE71:AE77)</f>
        <v>372</v>
      </c>
      <c r="AF78" s="37">
        <f>SUM(AF71:AF77)</f>
        <v>356</v>
      </c>
      <c r="AG78" s="38">
        <f>SUM(AG71:AG77)</f>
        <v>1534</v>
      </c>
      <c r="AH78" s="39"/>
      <c r="AI78" s="37">
        <f>SUM(AI71:AI77)</f>
        <v>435</v>
      </c>
      <c r="AJ78" s="37">
        <f>SUM(AJ71:AJ77)</f>
        <v>357</v>
      </c>
      <c r="AK78" s="37">
        <f>SUM(AK71:AK77)</f>
        <v>365</v>
      </c>
      <c r="AL78" s="37">
        <f>SUM(AL71:AL77)</f>
        <v>344</v>
      </c>
      <c r="AM78" s="38">
        <f>SUM(AM71:AM77)</f>
        <v>1501</v>
      </c>
      <c r="AN78" s="39"/>
      <c r="AO78" s="37">
        <f>SUM(AO71:AO77)</f>
        <v>346</v>
      </c>
      <c r="AP78" s="37">
        <f>SUM(AP71:AP77)</f>
        <v>328</v>
      </c>
      <c r="AQ78" s="37">
        <f>SUM(AQ71:AQ77)</f>
        <v>352</v>
      </c>
      <c r="AR78" s="37">
        <f>SUM(AR71:AR77)</f>
        <v>399</v>
      </c>
      <c r="AS78" s="38">
        <f>SUM(AS71:AS77)</f>
        <v>1425</v>
      </c>
      <c r="AT78" s="39"/>
      <c r="AU78" s="37">
        <f>SUM(AU71:AU77)</f>
        <v>415</v>
      </c>
      <c r="AV78" s="37">
        <f>SUM(AV71:AV77)</f>
        <v>325</v>
      </c>
      <c r="AW78" s="37">
        <f>SUM(AW71:AW77)</f>
        <v>379</v>
      </c>
      <c r="AX78" s="37">
        <f>SUM(AX71:AX77)</f>
        <v>381</v>
      </c>
      <c r="AY78" s="38">
        <f>SUM(AY71:AY77)</f>
        <v>1500</v>
      </c>
      <c r="AZ78" s="39"/>
      <c r="BA78" s="37">
        <f>SUM(BA71:BA77)</f>
        <v>340</v>
      </c>
      <c r="BB78" s="37">
        <f>SUM(BB71:BB77)</f>
        <v>372</v>
      </c>
      <c r="BC78" s="37">
        <f>SUM(BC71:BC77)</f>
        <v>368</v>
      </c>
      <c r="BD78" s="37">
        <f>SUM(BD71:BD77)</f>
        <v>364</v>
      </c>
      <c r="BE78" s="38">
        <f>SUM(BE71:BE77)</f>
        <v>1444</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0</v>
      </c>
      <c r="CB78" s="17">
        <f>SUM((IF(BM78&gt;0,1,0)+(IF(BN78&gt;0,1,0)+(IF(BO78&gt;0,1,0)+(IF(BP78&gt;0,1,0))))))</f>
        <v>0</v>
      </c>
      <c r="CC78" s="17">
        <f>SUM(BR78:CB78)</f>
        <v>36</v>
      </c>
      <c r="CD78" s="17">
        <f>I78+O78+U78+AA78+AG78+AM78+AS78+AY78+BE78+BK78+BQ78</f>
        <v>13539</v>
      </c>
      <c r="CE78" s="17">
        <f>CD78/CC78</f>
        <v>376.08333333333331</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36</v>
      </c>
      <c r="AC79" s="37">
        <f>AC78+$AB$79-AC77</f>
        <v>460</v>
      </c>
      <c r="AD79" s="37">
        <f>AD78+$AB$79-AD77</f>
        <v>418</v>
      </c>
      <c r="AE79" s="37">
        <f>AE78+$AB$79-AE77</f>
        <v>408</v>
      </c>
      <c r="AF79" s="37">
        <f>AF78+$AB$79-AF77</f>
        <v>392</v>
      </c>
      <c r="AG79" s="38">
        <f>AC79+AD79+AE79+AF79</f>
        <v>1678</v>
      </c>
      <c r="AH79" s="36">
        <f>SUM(AH71:AH76)</f>
        <v>35</v>
      </c>
      <c r="AI79" s="37">
        <f>AI78+$AH$79-AI77</f>
        <v>470</v>
      </c>
      <c r="AJ79" s="37">
        <f>AJ78+$AH$79-AJ77</f>
        <v>392</v>
      </c>
      <c r="AK79" s="37">
        <f>AK78+$AH$79-AK77</f>
        <v>400</v>
      </c>
      <c r="AL79" s="37">
        <f>AL78+$AH$79-AL77</f>
        <v>379</v>
      </c>
      <c r="AM79" s="38">
        <f>AI79+AJ79+AK79+AL79</f>
        <v>1641</v>
      </c>
      <c r="AN79" s="36">
        <f>SUM(AN71:AN76)</f>
        <v>44</v>
      </c>
      <c r="AO79" s="37">
        <f>AO78+$AN$79-AO77</f>
        <v>390</v>
      </c>
      <c r="AP79" s="37">
        <f>AP78+$AN$79-AP77</f>
        <v>372</v>
      </c>
      <c r="AQ79" s="37">
        <f>AQ78+$AN$79-AQ77</f>
        <v>396</v>
      </c>
      <c r="AR79" s="37">
        <f>AR78+$AN$79-AR77</f>
        <v>443</v>
      </c>
      <c r="AS79" s="38">
        <f>AO79+AP79+AQ79+AR79</f>
        <v>1601</v>
      </c>
      <c r="AT79" s="36">
        <f>SUM(AT71:AT76)</f>
        <v>49</v>
      </c>
      <c r="AU79" s="37">
        <f>AU78+$AT$79-AU77</f>
        <v>464</v>
      </c>
      <c r="AV79" s="37">
        <f>AV78+$AT$79-AV77</f>
        <v>374</v>
      </c>
      <c r="AW79" s="37">
        <f>AW78+$AT$79-AW77</f>
        <v>428</v>
      </c>
      <c r="AX79" s="37">
        <f>AX78+$AT$79-AX77</f>
        <v>430</v>
      </c>
      <c r="AY79" s="38">
        <f>AU79+AV79+AW79+AX79</f>
        <v>1696</v>
      </c>
      <c r="AZ79" s="36">
        <f>SUM(AZ71:AZ76)</f>
        <v>37</v>
      </c>
      <c r="BA79" s="37">
        <f>BA78+$AZ$79-BA77</f>
        <v>377</v>
      </c>
      <c r="BB79" s="37">
        <f>BB78+$AZ$79-BB77</f>
        <v>409</v>
      </c>
      <c r="BC79" s="37">
        <f>BC78+$AZ$79-BC77</f>
        <v>405</v>
      </c>
      <c r="BD79" s="37">
        <f>BD78+$AZ$79-BD77</f>
        <v>401</v>
      </c>
      <c r="BE79" s="38">
        <f>BA79+BB79+BC79+BD79</f>
        <v>1592</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0</v>
      </c>
      <c r="CB79" s="17">
        <f>SUM((IF(BM79&gt;0,1,0)+(IF(BN79&gt;0,1,0)+(IF(BO79&gt;0,1,0)+(IF(BP79&gt;0,1,0))))))</f>
        <v>0</v>
      </c>
      <c r="CC79" s="17">
        <f>SUM(BR79:CB79)</f>
        <v>36</v>
      </c>
      <c r="CD79" s="17">
        <f>I79+O79+U79+AA79+AG79+AM79+AS79+AY79+BE79+BK79+BQ79</f>
        <v>15155</v>
      </c>
      <c r="CE79" s="17">
        <f>CD79/CC79</f>
        <v>420.97222222222223</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0</v>
      </c>
      <c r="AM80" s="38">
        <f t="shared" si="210"/>
        <v>0</v>
      </c>
      <c r="AN80" s="39"/>
      <c r="AO80" s="37">
        <f t="shared" ref="AO80:AS81" si="211">IF($AN$79&gt;0,IF(AO78=AO104,0.5,IF(AO78&gt;AO104,1,0)),0)</f>
        <v>1</v>
      </c>
      <c r="AP80" s="37">
        <f t="shared" si="211"/>
        <v>0</v>
      </c>
      <c r="AQ80" s="37">
        <f t="shared" si="211"/>
        <v>1</v>
      </c>
      <c r="AR80" s="37">
        <f t="shared" si="211"/>
        <v>1</v>
      </c>
      <c r="AS80" s="38">
        <f t="shared" si="211"/>
        <v>1</v>
      </c>
      <c r="AT80" s="39"/>
      <c r="AU80" s="37">
        <f t="shared" ref="AU80:AY81" si="212">IF($AT$79&gt;0,IF(AU78=AU52,0.5,IF(AU78&gt;AU52,1,0)),0)</f>
        <v>1</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1</v>
      </c>
      <c r="BD80" s="37">
        <f t="shared" si="213"/>
        <v>1</v>
      </c>
      <c r="BE80" s="38">
        <f t="shared" si="213"/>
        <v>1</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1</v>
      </c>
      <c r="AS81" s="38">
        <f t="shared" si="211"/>
        <v>0</v>
      </c>
      <c r="AT81" s="39"/>
      <c r="AU81" s="37">
        <f t="shared" si="212"/>
        <v>1</v>
      </c>
      <c r="AV81" s="37">
        <f t="shared" si="212"/>
        <v>0</v>
      </c>
      <c r="AW81" s="37">
        <f t="shared" si="212"/>
        <v>1</v>
      </c>
      <c r="AX81" s="37">
        <f t="shared" si="212"/>
        <v>1</v>
      </c>
      <c r="AY81" s="38">
        <f t="shared" si="212"/>
        <v>1</v>
      </c>
      <c r="AZ81" s="39"/>
      <c r="BA81" s="37">
        <f t="shared" si="213"/>
        <v>0</v>
      </c>
      <c r="BB81" s="37">
        <f t="shared" si="213"/>
        <v>1</v>
      </c>
      <c r="BC81" s="37">
        <f t="shared" si="213"/>
        <v>1</v>
      </c>
      <c r="BD81" s="37">
        <f t="shared" si="213"/>
        <v>1</v>
      </c>
      <c r="BE81" s="38">
        <f t="shared" si="213"/>
        <v>1</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9</v>
      </c>
      <c r="AH82" s="56"/>
      <c r="AI82" s="57"/>
      <c r="AJ82" s="57"/>
      <c r="AK82" s="57"/>
      <c r="AL82" s="57"/>
      <c r="AM82" s="58">
        <f>SUM(AI80+AJ80+AK80+AL80+AM80+AI81+AJ81+AK81+AL81+AM81)</f>
        <v>4</v>
      </c>
      <c r="AN82" s="56"/>
      <c r="AO82" s="57"/>
      <c r="AP82" s="57"/>
      <c r="AQ82" s="57"/>
      <c r="AR82" s="57"/>
      <c r="AS82" s="58">
        <f>SUM(AO80+AP80+AQ80+AR80+AS80+AO81+AP81+AQ81+AR81+AS81)</f>
        <v>5</v>
      </c>
      <c r="AT82" s="56"/>
      <c r="AU82" s="57"/>
      <c r="AV82" s="57"/>
      <c r="AW82" s="57"/>
      <c r="AX82" s="57"/>
      <c r="AY82" s="58">
        <f>SUM(AU80+AV80+AW80+AX80+AY80+AU81+AV81+AW81+AX81+AY81)</f>
        <v>9</v>
      </c>
      <c r="AZ82" s="56"/>
      <c r="BA82" s="57"/>
      <c r="BB82" s="57"/>
      <c r="BC82" s="57"/>
      <c r="BD82" s="57"/>
      <c r="BE82" s="58">
        <f>SUM(BA80+BB80+BC80+BD80+BE80+BA81+BB81+BC81+BD81+BE81)</f>
        <v>9</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v>42</v>
      </c>
      <c r="AC84" s="40">
        <v>180</v>
      </c>
      <c r="AD84" s="40">
        <v>180</v>
      </c>
      <c r="AE84" s="40">
        <v>171</v>
      </c>
      <c r="AF84" s="40">
        <v>177</v>
      </c>
      <c r="AG84" s="38">
        <f t="shared" ref="AG84:AG90" si="220">SUM(AC84:AF84)</f>
        <v>708</v>
      </c>
      <c r="AH84" s="39">
        <v>39</v>
      </c>
      <c r="AI84" s="40">
        <v>150</v>
      </c>
      <c r="AJ84" s="40">
        <v>168</v>
      </c>
      <c r="AK84" s="40">
        <v>179</v>
      </c>
      <c r="AL84" s="40">
        <v>157</v>
      </c>
      <c r="AM84" s="38">
        <f t="shared" ref="AM84:AM90" si="221">SUM(AI84:AL84)</f>
        <v>654</v>
      </c>
      <c r="AN84" s="39">
        <v>39</v>
      </c>
      <c r="AO84" s="40">
        <v>161</v>
      </c>
      <c r="AP84" s="40">
        <v>137</v>
      </c>
      <c r="AQ84" s="40">
        <v>140</v>
      </c>
      <c r="AR84" s="40">
        <v>158</v>
      </c>
      <c r="AS84" s="38">
        <f t="shared" ref="AS84:AS90" si="222">SUM(AO84:AR84)</f>
        <v>596</v>
      </c>
      <c r="AT84" s="39">
        <v>41</v>
      </c>
      <c r="AU84" s="40">
        <v>148</v>
      </c>
      <c r="AV84" s="40">
        <v>157</v>
      </c>
      <c r="AW84" s="40">
        <v>148</v>
      </c>
      <c r="AX84" s="40">
        <v>181</v>
      </c>
      <c r="AY84" s="38">
        <f t="shared" ref="AY84:AY90" si="223">SUM(AU84:AX84)</f>
        <v>634</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28</v>
      </c>
      <c r="CD84" s="17">
        <f t="shared" ref="CD84:CD89" si="239">I84+O84+U84+AA84+AG84+AM84+AS84+AY84+BE84+BK84+BQ84</f>
        <v>4521</v>
      </c>
      <c r="CE84" s="17">
        <f t="shared" ref="CE84:CE89" si="240">CD84/CC84</f>
        <v>161.46428571428572</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v>31</v>
      </c>
      <c r="AO85" s="40">
        <v>154</v>
      </c>
      <c r="AP85" s="40">
        <v>142</v>
      </c>
      <c r="AQ85" s="40">
        <v>156</v>
      </c>
      <c r="AR85" s="40">
        <v>168</v>
      </c>
      <c r="AS85" s="38">
        <f t="shared" si="222"/>
        <v>620</v>
      </c>
      <c r="AT85" s="39"/>
      <c r="AU85" s="40"/>
      <c r="AV85" s="40"/>
      <c r="AW85" s="40"/>
      <c r="AX85" s="40"/>
      <c r="AY85" s="38">
        <f t="shared" si="223"/>
        <v>0</v>
      </c>
      <c r="AZ85" s="39">
        <v>35</v>
      </c>
      <c r="BA85" s="40">
        <v>168</v>
      </c>
      <c r="BB85" s="40">
        <v>177</v>
      </c>
      <c r="BC85" s="40">
        <v>134</v>
      </c>
      <c r="BD85" s="40">
        <v>142</v>
      </c>
      <c r="BE85" s="38">
        <f t="shared" si="224"/>
        <v>621</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4</v>
      </c>
      <c r="BV85" s="17">
        <f t="shared" si="231"/>
        <v>0</v>
      </c>
      <c r="BW85" s="17">
        <f t="shared" si="232"/>
        <v>0</v>
      </c>
      <c r="BX85" s="17">
        <f t="shared" si="233"/>
        <v>4</v>
      </c>
      <c r="BY85" s="17">
        <f t="shared" si="234"/>
        <v>0</v>
      </c>
      <c r="BZ85" s="17">
        <f t="shared" si="235"/>
        <v>4</v>
      </c>
      <c r="CA85" s="17">
        <f t="shared" si="236"/>
        <v>0</v>
      </c>
      <c r="CB85" s="17">
        <f t="shared" si="237"/>
        <v>0</v>
      </c>
      <c r="CC85" s="17">
        <f t="shared" si="238"/>
        <v>20</v>
      </c>
      <c r="CD85" s="17">
        <f t="shared" si="239"/>
        <v>3344</v>
      </c>
      <c r="CE85" s="17">
        <f t="shared" si="240"/>
        <v>167.2</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v>16</v>
      </c>
      <c r="AC86" s="40">
        <v>136</v>
      </c>
      <c r="AD86" s="40">
        <v>203</v>
      </c>
      <c r="AE86" s="40">
        <v>187</v>
      </c>
      <c r="AF86" s="40">
        <v>162</v>
      </c>
      <c r="AG86" s="38">
        <f t="shared" si="220"/>
        <v>688</v>
      </c>
      <c r="AH86" s="39">
        <v>22</v>
      </c>
      <c r="AI86" s="40">
        <v>154</v>
      </c>
      <c r="AJ86" s="40">
        <v>206</v>
      </c>
      <c r="AK86" s="40">
        <v>177</v>
      </c>
      <c r="AL86" s="40">
        <v>167</v>
      </c>
      <c r="AM86" s="38">
        <f t="shared" si="221"/>
        <v>704</v>
      </c>
      <c r="AN86" s="39"/>
      <c r="AO86" s="40"/>
      <c r="AP86" s="40"/>
      <c r="AQ86" s="40"/>
      <c r="AR86" s="40"/>
      <c r="AS86" s="38">
        <f t="shared" si="222"/>
        <v>0</v>
      </c>
      <c r="AT86" s="39">
        <v>24</v>
      </c>
      <c r="AU86" s="40">
        <v>220</v>
      </c>
      <c r="AV86" s="40">
        <v>231</v>
      </c>
      <c r="AW86" s="40">
        <v>176</v>
      </c>
      <c r="AX86" s="40">
        <v>180</v>
      </c>
      <c r="AY86" s="38">
        <f t="shared" si="223"/>
        <v>807</v>
      </c>
      <c r="AZ86" s="39">
        <v>22</v>
      </c>
      <c r="BA86" s="40">
        <v>159</v>
      </c>
      <c r="BB86" s="40">
        <v>141</v>
      </c>
      <c r="BC86" s="40">
        <v>166</v>
      </c>
      <c r="BD86" s="40">
        <v>174</v>
      </c>
      <c r="BE86" s="38">
        <f t="shared" si="224"/>
        <v>640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4</v>
      </c>
      <c r="BU86" s="17">
        <f t="shared" si="230"/>
        <v>0</v>
      </c>
      <c r="BV86" s="17">
        <f t="shared" si="231"/>
        <v>4</v>
      </c>
      <c r="BW86" s="17">
        <f t="shared" si="232"/>
        <v>4</v>
      </c>
      <c r="BX86" s="17">
        <f t="shared" si="233"/>
        <v>0</v>
      </c>
      <c r="BY86" s="17">
        <f t="shared" si="234"/>
        <v>4</v>
      </c>
      <c r="BZ86" s="17">
        <f t="shared" si="235"/>
        <v>4</v>
      </c>
      <c r="CA86" s="17">
        <f t="shared" si="236"/>
        <v>0</v>
      </c>
      <c r="CB86" s="17">
        <f t="shared" si="237"/>
        <v>0</v>
      </c>
      <c r="CC86" s="17">
        <f t="shared" si="238"/>
        <v>24</v>
      </c>
      <c r="CD86" s="17">
        <f t="shared" si="239"/>
        <v>4409</v>
      </c>
      <c r="CE86" s="19">
        <f t="shared" si="240"/>
        <v>183.70833333333334</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v>8</v>
      </c>
      <c r="AV90" s="65">
        <v>8</v>
      </c>
      <c r="AW90" s="65">
        <v>8</v>
      </c>
      <c r="AX90" s="65">
        <v>8</v>
      </c>
      <c r="AY90" s="66">
        <f t="shared" si="223"/>
        <v>32</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324</v>
      </c>
      <c r="AD91" s="37">
        <f>SUM(AD84:AD90)</f>
        <v>391</v>
      </c>
      <c r="AE91" s="37">
        <f>SUM(AE84:AE90)</f>
        <v>366</v>
      </c>
      <c r="AF91" s="37">
        <f>SUM(AF84:AF90)</f>
        <v>347</v>
      </c>
      <c r="AG91" s="38">
        <f>SUM(AG84:AG90)</f>
        <v>1428</v>
      </c>
      <c r="AH91" s="39"/>
      <c r="AI91" s="37">
        <f>SUM(AI84:AI90)</f>
        <v>312</v>
      </c>
      <c r="AJ91" s="37">
        <f>SUM(AJ84:AJ90)</f>
        <v>382</v>
      </c>
      <c r="AK91" s="37">
        <f>SUM(AK84:AK90)</f>
        <v>364</v>
      </c>
      <c r="AL91" s="37">
        <f>SUM(AL84:AL90)</f>
        <v>332</v>
      </c>
      <c r="AM91" s="38">
        <f>SUM(AM84:AM90)</f>
        <v>1390</v>
      </c>
      <c r="AN91" s="39"/>
      <c r="AO91" s="37">
        <f>SUM(AO84:AO90)</f>
        <v>323</v>
      </c>
      <c r="AP91" s="37">
        <f>SUM(AP84:AP90)</f>
        <v>287</v>
      </c>
      <c r="AQ91" s="37">
        <f>SUM(AQ84:AQ90)</f>
        <v>304</v>
      </c>
      <c r="AR91" s="37">
        <f>SUM(AR84:AR90)</f>
        <v>334</v>
      </c>
      <c r="AS91" s="38">
        <f>SUM(AS84:AS90)</f>
        <v>1248</v>
      </c>
      <c r="AT91" s="39"/>
      <c r="AU91" s="37">
        <f>SUM(AU84:AU90)</f>
        <v>376</v>
      </c>
      <c r="AV91" s="37">
        <f>SUM(AV84:AV90)</f>
        <v>396</v>
      </c>
      <c r="AW91" s="37">
        <f>SUM(AW84:AW90)</f>
        <v>332</v>
      </c>
      <c r="AX91" s="37">
        <f>SUM(AX84:AX90)</f>
        <v>369</v>
      </c>
      <c r="AY91" s="38">
        <f>SUM(AY84:AY90)</f>
        <v>1473</v>
      </c>
      <c r="AZ91" s="39"/>
      <c r="BA91" s="37">
        <f>SUM(BA84:BA90)</f>
        <v>327</v>
      </c>
      <c r="BB91" s="37">
        <f>SUM(BB84:BB90)</f>
        <v>318</v>
      </c>
      <c r="BC91" s="37">
        <f>SUM(BC84:BC90)</f>
        <v>300</v>
      </c>
      <c r="BD91" s="37">
        <f>SUM(BD84:BD90)</f>
        <v>316</v>
      </c>
      <c r="BE91" s="38">
        <f>SUM(BE84:BE90)</f>
        <v>1261</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0</v>
      </c>
      <c r="CB91" s="17">
        <f>SUM((IF(BM91&gt;0,1,0)+(IF(BN91&gt;0,1,0)+(IF(BO91&gt;0,1,0)+(IF(BP91&gt;0,1,0))))))</f>
        <v>0</v>
      </c>
      <c r="CC91" s="17">
        <f>SUM(BR91:CB91)</f>
        <v>36</v>
      </c>
      <c r="CD91" s="17">
        <f>I91+O91+U91+AA91+AG91+AM91+AS91+AY91+BE91+BK91+BQ91</f>
        <v>12498</v>
      </c>
      <c r="CE91" s="17">
        <f>CD91/CC91</f>
        <v>347.16666666666669</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58</v>
      </c>
      <c r="AC92" s="37">
        <f>AC91+$AB$92-AC90</f>
        <v>374</v>
      </c>
      <c r="AD92" s="37">
        <f>AD91+$AB$92-AD90</f>
        <v>441</v>
      </c>
      <c r="AE92" s="37">
        <f>AE91+$AB$92-AE90</f>
        <v>416</v>
      </c>
      <c r="AF92" s="37">
        <f>AF91+$AB$92-AF90</f>
        <v>397</v>
      </c>
      <c r="AG92" s="38">
        <f>AC92+AD92+AE92+AF92</f>
        <v>1628</v>
      </c>
      <c r="AH92" s="36">
        <f>SUM(AH84:AH89)</f>
        <v>61</v>
      </c>
      <c r="AI92" s="37">
        <f>AI91+$AH$92-AI90</f>
        <v>365</v>
      </c>
      <c r="AJ92" s="37">
        <f>AJ91+$AH$92-AJ90</f>
        <v>435</v>
      </c>
      <c r="AK92" s="37">
        <f>AK91+$AH$92-AK90</f>
        <v>417</v>
      </c>
      <c r="AL92" s="37">
        <f>AL91+$AH$92-AL90</f>
        <v>385</v>
      </c>
      <c r="AM92" s="38">
        <f>AI92+AJ92+AK92+AL92</f>
        <v>1602</v>
      </c>
      <c r="AN92" s="36">
        <f>SUM(AN84:AN89)</f>
        <v>70</v>
      </c>
      <c r="AO92" s="37">
        <f>AO91+$AN$92-AO90</f>
        <v>385</v>
      </c>
      <c r="AP92" s="37">
        <f>AP91+$AN$92-AP90</f>
        <v>349</v>
      </c>
      <c r="AQ92" s="37">
        <f>AQ91+$AN$92-AQ90</f>
        <v>366</v>
      </c>
      <c r="AR92" s="37">
        <f>AR91+$AN$92-AR90</f>
        <v>396</v>
      </c>
      <c r="AS92" s="38">
        <f>AO92+AP92+AQ92+AR92</f>
        <v>1496</v>
      </c>
      <c r="AT92" s="36">
        <f>SUM(AT84:AT89)</f>
        <v>65</v>
      </c>
      <c r="AU92" s="37">
        <f>AU91+$AT$92-AU90</f>
        <v>433</v>
      </c>
      <c r="AV92" s="37">
        <f>AV91+$AT$92-AV90</f>
        <v>453</v>
      </c>
      <c r="AW92" s="37">
        <f>AW91+$AT$92-AW90</f>
        <v>389</v>
      </c>
      <c r="AX92" s="37">
        <f>AX91+$AT$92-AX90</f>
        <v>426</v>
      </c>
      <c r="AY92" s="38">
        <f>AU92+AV92+AW92+AX92</f>
        <v>1701</v>
      </c>
      <c r="AZ92" s="36">
        <f>SUM(AZ84:AZ89)</f>
        <v>57</v>
      </c>
      <c r="BA92" s="37">
        <f>BA91+$AZ$92-BA90</f>
        <v>384</v>
      </c>
      <c r="BB92" s="37">
        <f>BB91+$AZ$92-BB90</f>
        <v>375</v>
      </c>
      <c r="BC92" s="37">
        <f>BC91+$AZ$92-BC90</f>
        <v>357</v>
      </c>
      <c r="BD92" s="37">
        <f>BD91+$AZ$92-BD90</f>
        <v>373</v>
      </c>
      <c r="BE92" s="38">
        <f>BA92+BB92+BC92+BD92</f>
        <v>1489</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0</v>
      </c>
      <c r="CB92" s="17">
        <f>SUM((IF(BM92&gt;0,1,0)+(IF(BN92&gt;0,1,0)+(IF(BO92&gt;0,1,0)+(IF(BP92&gt;0,1,0))))))</f>
        <v>0</v>
      </c>
      <c r="CC92" s="17">
        <f>SUM(BR92:CB92)</f>
        <v>36</v>
      </c>
      <c r="CD92" s="17">
        <f>I92+O92+U92+AA92+AG92+AM92+AS92+AY92+BE92+BK92+BQ92</f>
        <v>14558</v>
      </c>
      <c r="CE92" s="17">
        <f>CD92/CC92</f>
        <v>404.38888888888891</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1</v>
      </c>
      <c r="AE93" s="37">
        <f t="shared" si="245"/>
        <v>1</v>
      </c>
      <c r="AF93" s="37">
        <f t="shared" si="245"/>
        <v>1</v>
      </c>
      <c r="AG93" s="38">
        <f t="shared" si="245"/>
        <v>1</v>
      </c>
      <c r="AH93" s="39"/>
      <c r="AI93" s="37">
        <f t="shared" ref="AI93:AM94" si="246">IF($AH$92&gt;0,IF(AI91=AI52,0.5,IF(AI91&gt;AI52,1,0)),0)</f>
        <v>0</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1</v>
      </c>
      <c r="AE94" s="37">
        <f t="shared" si="245"/>
        <v>1</v>
      </c>
      <c r="AF94" s="37">
        <f t="shared" si="245"/>
        <v>1</v>
      </c>
      <c r="AG94" s="38">
        <f t="shared" si="245"/>
        <v>1</v>
      </c>
      <c r="AH94" s="39"/>
      <c r="AI94" s="37">
        <f t="shared" si="246"/>
        <v>0</v>
      </c>
      <c r="AJ94" s="37">
        <f t="shared" si="246"/>
        <v>1</v>
      </c>
      <c r="AK94" s="37">
        <f t="shared" si="246"/>
        <v>0</v>
      </c>
      <c r="AL94" s="37">
        <f t="shared" si="246"/>
        <v>1</v>
      </c>
      <c r="AM94" s="38">
        <f t="shared" si="246"/>
        <v>0</v>
      </c>
      <c r="AN94" s="39"/>
      <c r="AO94" s="37">
        <f t="shared" si="247"/>
        <v>0.5</v>
      </c>
      <c r="AP94" s="37">
        <f t="shared" si="247"/>
        <v>0</v>
      </c>
      <c r="AQ94" s="37">
        <f t="shared" si="247"/>
        <v>0</v>
      </c>
      <c r="AR94" s="37">
        <f t="shared" si="247"/>
        <v>1</v>
      </c>
      <c r="AS94" s="38">
        <f t="shared" si="247"/>
        <v>0</v>
      </c>
      <c r="AT94" s="39"/>
      <c r="AU94" s="37">
        <f t="shared" si="248"/>
        <v>1</v>
      </c>
      <c r="AV94" s="37">
        <f t="shared" si="248"/>
        <v>1</v>
      </c>
      <c r="AW94" s="37">
        <f t="shared" si="248"/>
        <v>1</v>
      </c>
      <c r="AX94" s="37">
        <f t="shared" si="248"/>
        <v>1</v>
      </c>
      <c r="AY94" s="38">
        <f t="shared" si="248"/>
        <v>1</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8</v>
      </c>
      <c r="AH95" s="56"/>
      <c r="AI95" s="57"/>
      <c r="AJ95" s="57"/>
      <c r="AK95" s="57"/>
      <c r="AL95" s="57"/>
      <c r="AM95" s="58">
        <f>SUM(AI93+AJ93+AK93+AL93+AM93+AI94+AJ94+AK94+AL94+AM94)</f>
        <v>5</v>
      </c>
      <c r="AN95" s="56"/>
      <c r="AO95" s="57"/>
      <c r="AP95" s="57"/>
      <c r="AQ95" s="57"/>
      <c r="AR95" s="57"/>
      <c r="AS95" s="58">
        <f>SUM(AO93+AP93+AQ93+AR93+AS93+AO94+AP94+AQ94+AR94+AS94)</f>
        <v>2.5</v>
      </c>
      <c r="AT95" s="56"/>
      <c r="AU95" s="57"/>
      <c r="AV95" s="57"/>
      <c r="AW95" s="57"/>
      <c r="AX95" s="57"/>
      <c r="AY95" s="58">
        <f>SUM(AU93+AV93+AW93+AX93+AY93+AU94+AV94+AW94+AX94+AY94)</f>
        <v>10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v>59</v>
      </c>
      <c r="AC97" s="40">
        <v>119</v>
      </c>
      <c r="AD97" s="40">
        <v>120</v>
      </c>
      <c r="AE97" s="40">
        <v>138</v>
      </c>
      <c r="AF97" s="40">
        <v>105</v>
      </c>
      <c r="AG97" s="38">
        <f t="shared" ref="AG97:AG103" si="256">SUM(AC97:AF97)</f>
        <v>482</v>
      </c>
      <c r="AH97" s="39">
        <v>61</v>
      </c>
      <c r="AI97" s="40">
        <v>161</v>
      </c>
      <c r="AJ97" s="40">
        <v>163</v>
      </c>
      <c r="AK97" s="40">
        <v>147</v>
      </c>
      <c r="AL97" s="40">
        <v>158</v>
      </c>
      <c r="AM97" s="38">
        <f t="shared" ref="AM97:AM103" si="257">SUM(AI97:AL97)</f>
        <v>629</v>
      </c>
      <c r="AN97" s="39">
        <v>58</v>
      </c>
      <c r="AO97" s="40">
        <v>153</v>
      </c>
      <c r="AP97" s="40">
        <v>191</v>
      </c>
      <c r="AQ97" s="40">
        <v>134</v>
      </c>
      <c r="AR97" s="40">
        <v>103</v>
      </c>
      <c r="AS97" s="38">
        <f t="shared" ref="AS97:AS103" si="258">SUM(AO97:AR97)</f>
        <v>581</v>
      </c>
      <c r="AT97" s="39">
        <v>58</v>
      </c>
      <c r="AU97" s="40">
        <v>206</v>
      </c>
      <c r="AV97" s="40">
        <v>179</v>
      </c>
      <c r="AW97" s="40">
        <v>153</v>
      </c>
      <c r="AX97" s="40">
        <v>166</v>
      </c>
      <c r="AY97" s="38">
        <f t="shared" ref="AY97:AY103" si="259">SUM(AU97:AX97)</f>
        <v>704</v>
      </c>
      <c r="AZ97" s="39">
        <v>54</v>
      </c>
      <c r="BA97" s="40">
        <v>202</v>
      </c>
      <c r="BB97" s="40">
        <v>179</v>
      </c>
      <c r="BC97" s="40">
        <v>149</v>
      </c>
      <c r="BD97" s="40">
        <v>169</v>
      </c>
      <c r="BE97" s="38">
        <f t="shared" ref="BE97:BE103" si="260">SUM(BA97:BD97)</f>
        <v>699</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0</v>
      </c>
      <c r="CB97" s="17">
        <f t="shared" ref="CB97:CB102" si="273">SUM((IF(BM97&gt;0,1,0)+(IF(BN97&gt;0,1,0)+(IF(BO97&gt;0,1,0)+(IF(BP97&gt;0,1,0))))))</f>
        <v>0</v>
      </c>
      <c r="CC97" s="17">
        <f t="shared" ref="CC97:CC102" si="274">SUM(BR97:CB97)</f>
        <v>36</v>
      </c>
      <c r="CD97" s="17">
        <f t="shared" ref="CD97:CD102" si="275">I97+O97+U97+AA97+AG97+AM97+AS97+AY97+BE97+BK97+BQ97</f>
        <v>5260</v>
      </c>
      <c r="CE97" s="17">
        <f t="shared" ref="CE97:CE102" si="276">CD97/CC97</f>
        <v>146.11111111111111</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v>24</v>
      </c>
      <c r="AC98" s="40">
        <v>160</v>
      </c>
      <c r="AD98" s="40">
        <v>187</v>
      </c>
      <c r="AE98" s="40">
        <v>230</v>
      </c>
      <c r="AF98" s="40">
        <v>156</v>
      </c>
      <c r="AG98" s="38">
        <f t="shared" si="256"/>
        <v>733</v>
      </c>
      <c r="AH98" s="39">
        <v>25</v>
      </c>
      <c r="AI98" s="40">
        <v>175</v>
      </c>
      <c r="AJ98" s="40">
        <v>214</v>
      </c>
      <c r="AK98" s="40">
        <v>203</v>
      </c>
      <c r="AL98" s="40">
        <v>175</v>
      </c>
      <c r="AM98" s="38">
        <f t="shared" si="257"/>
        <v>767</v>
      </c>
      <c r="AN98" s="39">
        <v>24</v>
      </c>
      <c r="AO98" s="40">
        <v>186</v>
      </c>
      <c r="AP98" s="40">
        <v>201</v>
      </c>
      <c r="AQ98" s="40">
        <v>199</v>
      </c>
      <c r="AR98" s="40">
        <v>140</v>
      </c>
      <c r="AS98" s="38">
        <f t="shared" si="258"/>
        <v>726</v>
      </c>
      <c r="AT98" s="39">
        <v>24</v>
      </c>
      <c r="AU98" s="40">
        <v>235</v>
      </c>
      <c r="AV98" s="40">
        <v>204</v>
      </c>
      <c r="AW98" s="40">
        <v>178</v>
      </c>
      <c r="AX98" s="40">
        <v>170</v>
      </c>
      <c r="AY98" s="38">
        <f t="shared" si="259"/>
        <v>787</v>
      </c>
      <c r="AZ98" s="39">
        <v>23</v>
      </c>
      <c r="BA98" s="40">
        <v>180</v>
      </c>
      <c r="BB98" s="40">
        <v>187</v>
      </c>
      <c r="BC98" s="40">
        <v>202</v>
      </c>
      <c r="BD98" s="40">
        <v>182</v>
      </c>
      <c r="BE98" s="38">
        <f t="shared" si="260"/>
        <v>751</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0</v>
      </c>
      <c r="CB98" s="17">
        <f t="shared" si="273"/>
        <v>0</v>
      </c>
      <c r="CC98" s="17">
        <f t="shared" si="274"/>
        <v>36</v>
      </c>
      <c r="CD98" s="17">
        <f t="shared" si="275"/>
        <v>6726</v>
      </c>
      <c r="CE98" s="17">
        <f t="shared" si="276"/>
        <v>186.83333333333334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279</v>
      </c>
      <c r="AD104" s="37">
        <f>SUM(AD97:AD103)</f>
        <v>307</v>
      </c>
      <c r="AE104" s="37">
        <f>SUM(AE97:AE103)</f>
        <v>368</v>
      </c>
      <c r="AF104" s="37">
        <f>SUM(AF97:AF103)</f>
        <v>261</v>
      </c>
      <c r="AG104" s="38">
        <f>SUM(AG97:AG103)</f>
        <v>1215</v>
      </c>
      <c r="AH104" s="39"/>
      <c r="AI104" s="37">
        <f>SUM(AI97:AI103)</f>
        <v>336</v>
      </c>
      <c r="AJ104" s="37">
        <f>SUM(AJ97:AJ103)</f>
        <v>377</v>
      </c>
      <c r="AK104" s="37">
        <f>SUM(AK97:AK103)</f>
        <v>350</v>
      </c>
      <c r="AL104" s="37">
        <f>SUM(AL97:AL103)</f>
        <v>333</v>
      </c>
      <c r="AM104" s="38">
        <f>SUM(AM97:AM103)</f>
        <v>1396</v>
      </c>
      <c r="AN104" s="39"/>
      <c r="AO104" s="37">
        <f>SUM(AO97:AO103)</f>
        <v>339</v>
      </c>
      <c r="AP104" s="37">
        <f>SUM(AP97:AP103)</f>
        <v>392</v>
      </c>
      <c r="AQ104" s="37">
        <f>SUM(AQ97:AQ103)</f>
        <v>333</v>
      </c>
      <c r="AR104" s="37">
        <f>SUM(AR97:AR103)</f>
        <v>243</v>
      </c>
      <c r="AS104" s="38">
        <f>SUM(AS97:AS103)</f>
        <v>1307</v>
      </c>
      <c r="AT104" s="39"/>
      <c r="AU104" s="37">
        <f>SUM(AU97:AU103)</f>
        <v>441</v>
      </c>
      <c r="AV104" s="37">
        <f>SUM(AV97:AV103)</f>
        <v>383</v>
      </c>
      <c r="AW104" s="37">
        <f>SUM(AW97:AW103)</f>
        <v>331</v>
      </c>
      <c r="AX104" s="37">
        <f>SUM(AX97:AX103)</f>
        <v>336</v>
      </c>
      <c r="AY104" s="38">
        <f>SUM(AY97:AY103)</f>
        <v>1491</v>
      </c>
      <c r="AZ104" s="39"/>
      <c r="BA104" s="37">
        <f>SUM(BA97:BA103)</f>
        <v>382</v>
      </c>
      <c r="BB104" s="37">
        <f>SUM(BB97:BB103)</f>
        <v>366</v>
      </c>
      <c r="BC104" s="37">
        <f>SUM(BC97:BC103)</f>
        <v>351</v>
      </c>
      <c r="BD104" s="37">
        <f>SUM(BD97:BD103)</f>
        <v>351</v>
      </c>
      <c r="BE104" s="38">
        <f>SUM(BE97:BE103)</f>
        <v>1450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0</v>
      </c>
      <c r="CB104" s="17">
        <f>SUM((IF(BM104&gt;0,1,0)+(IF(BN104&gt;0,1,0)+(IF(BO104&gt;0,1,0)+(IF(BP104&gt;0,1,0))))))</f>
        <v>0</v>
      </c>
      <c r="CC104" s="17">
        <f>SUM(BR104:CB104)</f>
        <v>36</v>
      </c>
      <c r="CD104" s="17">
        <f>I104+O104+U104+AA104+AG104+AM104+AS104+AY104+BE104+BK104+BQ104</f>
        <v>11986</v>
      </c>
      <c r="CE104" s="17">
        <f>CD104/CC104</f>
        <v>332.94444444444446</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83</v>
      </c>
      <c r="AC105" s="37">
        <f>AC104+$AB$105-AC103</f>
        <v>362</v>
      </c>
      <c r="AD105" s="37">
        <f>AD104+$AB$105-AD103</f>
        <v>390</v>
      </c>
      <c r="AE105" s="37">
        <f>AE104+$AB$105-AE103</f>
        <v>451</v>
      </c>
      <c r="AF105" s="37">
        <f>AF104+$AB$105-AF103</f>
        <v>344</v>
      </c>
      <c r="AG105" s="38">
        <f>AC105+AD105+AE105+AF105</f>
        <v>1547</v>
      </c>
      <c r="AH105" s="36">
        <f>SUM(AH97:AH102)</f>
        <v>86</v>
      </c>
      <c r="AI105" s="37">
        <f>AI104+$AH$105-AI103</f>
        <v>422</v>
      </c>
      <c r="AJ105" s="37">
        <f>AJ104+$AH$105-AJ103</f>
        <v>463</v>
      </c>
      <c r="AK105" s="37">
        <f>AK104+$AH$105-AK103</f>
        <v>436</v>
      </c>
      <c r="AL105" s="37">
        <f>AL104+$AH$105-AL103</f>
        <v>419</v>
      </c>
      <c r="AM105" s="38">
        <f>AI105+AJ105+AK105+AL105</f>
        <v>1740</v>
      </c>
      <c r="AN105" s="36">
        <f>SUM(AN97:AN102)</f>
        <v>82</v>
      </c>
      <c r="AO105" s="37">
        <f>AO104+$AN$105-AO103</f>
        <v>421</v>
      </c>
      <c r="AP105" s="37">
        <f>AP104+$AN$105-AP103</f>
        <v>474</v>
      </c>
      <c r="AQ105" s="37">
        <f>AQ104+$AN$105-AQ103</f>
        <v>415</v>
      </c>
      <c r="AR105" s="37">
        <f>AR104+$AN$105-AR103</f>
        <v>325</v>
      </c>
      <c r="AS105" s="38">
        <f>AO105+AP105+AQ105+AR105</f>
        <v>1635</v>
      </c>
      <c r="AT105" s="36">
        <f>SUM(AT97:AT102)</f>
        <v>82</v>
      </c>
      <c r="AU105" s="37">
        <f>AU104+$AT$105-AU103</f>
        <v>523</v>
      </c>
      <c r="AV105" s="37">
        <f>AV104+$AT$105-AV103</f>
        <v>465</v>
      </c>
      <c r="AW105" s="37">
        <f>AW104+$AT$105-AW103</f>
        <v>413</v>
      </c>
      <c r="AX105" s="37">
        <f>AX104+$AT$105-AX103</f>
        <v>418</v>
      </c>
      <c r="AY105" s="38">
        <f>AU105+AV105+AW105+AX105</f>
        <v>1819</v>
      </c>
      <c r="AZ105" s="36">
        <f>SUM(AZ97:AZ102)</f>
        <v>77</v>
      </c>
      <c r="BA105" s="37">
        <f>BA104+$AZ$105-BA103</f>
        <v>459</v>
      </c>
      <c r="BB105" s="37">
        <f>BB104+$AZ$105-BB103</f>
        <v>443</v>
      </c>
      <c r="BC105" s="37">
        <f>BC104+$AZ$105-BC103</f>
        <v>428</v>
      </c>
      <c r="BD105" s="37">
        <f>BD104+$AZ$105-BD103</f>
        <v>428</v>
      </c>
      <c r="BE105" s="38">
        <f>BA105+BB105+BC105+BD105</f>
        <v>1758</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0</v>
      </c>
      <c r="CB105" s="17">
        <f>SUM((IF(BM105&gt;0,1,0)+(IF(BN105&gt;0,1,0)+(IF(BO105&gt;0,1,0)+(IF(BP105&gt;0,1,0))))))</f>
        <v>0</v>
      </c>
      <c r="CC105" s="17">
        <f>SUM(BR105:CB105)</f>
        <v>36</v>
      </c>
      <c r="CD105" s="17">
        <f>I105+O105+U105+AA105+AG105+AM105+AS105+AY105+BE105+BK105+BQ105</f>
        <v>14934</v>
      </c>
      <c r="CE105" s="17">
        <f>CD105/CC105</f>
        <v>414.83333333333331</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1</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0</v>
      </c>
      <c r="AY106" s="38">
        <f t="shared" si="284"/>
        <v>1</v>
      </c>
      <c r="AZ106" s="39"/>
      <c r="BA106" s="37">
        <f t="shared" ref="BA106:BE107" si="285">IF($AZ$105&gt;0,IF(BA104=BA161,0.5,IF(BA104&gt;BA161,1,0)),0)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1</v>
      </c>
      <c r="AJ107" s="37">
        <f t="shared" si="282"/>
        <v>1</v>
      </c>
      <c r="AK107" s="37">
        <f t="shared" si="282"/>
        <v>1</v>
      </c>
      <c r="AL107" s="37">
        <f t="shared" si="282"/>
        <v>1</v>
      </c>
      <c r="AM107" s="38">
        <f t="shared" si="282"/>
        <v>1</v>
      </c>
      <c r="AN107" s="39"/>
      <c r="AO107" s="37">
        <f t="shared" si="283"/>
        <v>1</v>
      </c>
      <c r="AP107" s="37">
        <f t="shared" si="283"/>
        <v>1</v>
      </c>
      <c r="AQ107" s="37">
        <f t="shared" si="283"/>
        <v>1</v>
      </c>
      <c r="AR107" s="37">
        <f t="shared" si="283"/>
        <v>0</v>
      </c>
      <c r="AS107" s="38">
        <f t="shared" si="283"/>
        <v>1</v>
      </c>
      <c r="AT107" s="39"/>
      <c r="AU107" s="37">
        <f t="shared" si="284"/>
        <v>1</v>
      </c>
      <c r="AV107" s="37">
        <f t="shared" si="284"/>
        <v>1</v>
      </c>
      <c r="AW107" s="37">
        <f t="shared" si="284"/>
        <v>0</v>
      </c>
      <c r="AX107" s="37">
        <f t="shared" si="284"/>
        <v>0</v>
      </c>
      <c r="AY107" s="38">
        <f t="shared" si="284"/>
        <v>1</v>
      </c>
      <c r="AZ107" s="39"/>
      <c r="BA107" s="37">
        <f t="shared" si="285"/>
        <v>1</v>
      </c>
      <c r="BB107" s="37">
        <f t="shared" si="285"/>
        <v>1</v>
      </c>
      <c r="BC107" s="37">
        <f t="shared" si="285"/>
        <v>1</v>
      </c>
      <c r="BD107" s="37">
        <f t="shared" si="285"/>
        <v>0</v>
      </c>
      <c r="BE107" s="38">
        <f t="shared" si="285"/>
        <v>1</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5</v>
      </c>
      <c r="AT108" s="56"/>
      <c r="AU108" s="57"/>
      <c r="AV108" s="57"/>
      <c r="AW108" s="57"/>
      <c r="AX108" s="57"/>
      <c r="AY108" s="58">
        <f>SUM(AU106+AV106+AW106+AX106+AY106+AU107+AV107+AW107+AX107+AY107)</f>
        <v>6</v>
      </c>
      <c r="AZ108" s="56"/>
      <c r="BA108" s="57"/>
      <c r="BB108" s="57"/>
      <c r="BC108" s="57"/>
      <c r="BD108" s="57"/>
      <c r="BE108" s="58">
        <f>SUM(BA106+BB106+BC106+BD106+BE106+BA107+BB107+BC107+BD107+BE107)</f>
        <v>8</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v>19</v>
      </c>
      <c r="AI110" s="40">
        <v>213</v>
      </c>
      <c r="AJ110" s="40">
        <v>200</v>
      </c>
      <c r="AK110" s="40">
        <v>186</v>
      </c>
      <c r="AL110" s="40">
        <v>179</v>
      </c>
      <c r="AM110" s="38">
        <f t="shared" ref="AM110:AM116" si="293">SUM(AI110:AL110)</f>
        <v>778</v>
      </c>
      <c r="AN110" s="39">
        <v>18</v>
      </c>
      <c r="AO110" s="40">
        <v>195</v>
      </c>
      <c r="AP110" s="40">
        <v>202</v>
      </c>
      <c r="AQ110" s="40">
        <v>248</v>
      </c>
      <c r="AR110" s="40">
        <v>194</v>
      </c>
      <c r="AS110" s="38">
        <f t="shared" ref="AS110:AS116" si="294">SUM(AO110:AR110)</f>
        <v>839</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3931</v>
      </c>
      <c r="CE110" s="17">
        <f t="shared" ref="CE110:CE115" si="312">CD110/CC110</f>
        <v>196.55</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v>18</v>
      </c>
      <c r="AC111" s="40">
        <v>191</v>
      </c>
      <c r="AD111" s="40">
        <v>178</v>
      </c>
      <c r="AE111" s="40">
        <v>204</v>
      </c>
      <c r="AF111" s="40">
        <v>178</v>
      </c>
      <c r="AG111" s="38">
        <f t="shared" si="292"/>
        <v>751</v>
      </c>
      <c r="AH111" s="39"/>
      <c r="AI111" s="40"/>
      <c r="AJ111" s="40"/>
      <c r="AK111" s="40"/>
      <c r="AL111" s="40"/>
      <c r="AM111" s="38">
        <f t="shared" si="293"/>
        <v>0</v>
      </c>
      <c r="AN111" s="39"/>
      <c r="AO111" s="40"/>
      <c r="AP111" s="40"/>
      <c r="AQ111" s="40"/>
      <c r="AR111" s="40"/>
      <c r="AS111" s="38">
        <f t="shared" si="294"/>
        <v>0</v>
      </c>
      <c r="AT111" s="39">
        <v>18</v>
      </c>
      <c r="AU111" s="40">
        <v>163</v>
      </c>
      <c r="AV111" s="40">
        <v>160</v>
      </c>
      <c r="AW111" s="40">
        <v>192</v>
      </c>
      <c r="AX111" s="40">
        <v>195</v>
      </c>
      <c r="AY111" s="38">
        <f t="shared" si="295"/>
        <v>710</v>
      </c>
      <c r="AZ111" s="39">
        <v>21</v>
      </c>
      <c r="BA111" s="40">
        <v>197</v>
      </c>
      <c r="BB111" s="40">
        <v>211</v>
      </c>
      <c r="BC111" s="40">
        <v>184</v>
      </c>
      <c r="BD111" s="40">
        <v>170</v>
      </c>
      <c r="BE111" s="38">
        <f t="shared" si="296"/>
        <v>762</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4</v>
      </c>
      <c r="BW111" s="17">
        <f t="shared" si="304"/>
        <v>0</v>
      </c>
      <c r="BX111" s="17">
        <f t="shared" si="305"/>
        <v>0</v>
      </c>
      <c r="BY111" s="17">
        <f t="shared" si="306"/>
        <v>4</v>
      </c>
      <c r="BZ111" s="17">
        <f t="shared" si="307"/>
        <v>4</v>
      </c>
      <c r="CA111" s="17">
        <f t="shared" si="308"/>
        <v>0</v>
      </c>
      <c r="CB111" s="17">
        <f t="shared" si="309"/>
        <v>0</v>
      </c>
      <c r="CC111" s="17">
        <f t="shared" si="310"/>
        <v>24</v>
      </c>
      <c r="CD111" s="17">
        <f t="shared" si="311"/>
        <v>4560</v>
      </c>
      <c r="CE111" s="17">
        <f t="shared" si="312"/>
        <v>190</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v>32</v>
      </c>
      <c r="AC112" s="40">
        <v>169</v>
      </c>
      <c r="AD112" s="40">
        <v>127</v>
      </c>
      <c r="AE112" s="40">
        <v>160</v>
      </c>
      <c r="AF112" s="40">
        <v>142</v>
      </c>
      <c r="AG112" s="38">
        <f t="shared" si="292"/>
        <v>598</v>
      </c>
      <c r="AH112" s="39"/>
      <c r="AI112" s="40"/>
      <c r="AJ112" s="40"/>
      <c r="AK112" s="40"/>
      <c r="AL112" s="40"/>
      <c r="AM112" s="38">
        <f t="shared" si="293"/>
        <v>0</v>
      </c>
      <c r="AN112" s="39">
        <v>38</v>
      </c>
      <c r="AO112" s="40">
        <v>173</v>
      </c>
      <c r="AP112" s="40">
        <v>156</v>
      </c>
      <c r="AQ112" s="40">
        <v>169</v>
      </c>
      <c r="AR112" s="40">
        <v>192</v>
      </c>
      <c r="AS112" s="38">
        <f t="shared" si="294"/>
        <v>690</v>
      </c>
      <c r="AT112" s="39">
        <v>37</v>
      </c>
      <c r="AU112" s="40">
        <v>171</v>
      </c>
      <c r="AV112" s="40">
        <v>187</v>
      </c>
      <c r="AW112" s="40">
        <v>161</v>
      </c>
      <c r="AX112" s="40">
        <v>157</v>
      </c>
      <c r="AY112" s="38">
        <f t="shared" si="295"/>
        <v>676</v>
      </c>
      <c r="AZ112" s="39">
        <v>37</v>
      </c>
      <c r="BA112" s="40">
        <v>202</v>
      </c>
      <c r="BB112" s="40">
        <v>200</v>
      </c>
      <c r="BC112" s="40">
        <v>192</v>
      </c>
      <c r="BD112" s="40">
        <v>169</v>
      </c>
      <c r="BE112" s="38">
        <f t="shared" si="296"/>
        <v>763</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4</v>
      </c>
      <c r="BW112" s="17">
        <f t="shared" si="304"/>
        <v>0</v>
      </c>
      <c r="BX112" s="17">
        <f t="shared" si="305"/>
        <v>4</v>
      </c>
      <c r="BY112" s="17">
        <f t="shared" si="306"/>
        <v>4</v>
      </c>
      <c r="BZ112" s="17">
        <f t="shared" si="307"/>
        <v>4</v>
      </c>
      <c r="CA112" s="17">
        <f t="shared" si="308"/>
        <v>0</v>
      </c>
      <c r="CB112" s="17">
        <f t="shared" si="309"/>
        <v>0</v>
      </c>
      <c r="CC112" s="17">
        <f t="shared" si="310"/>
        <v>24</v>
      </c>
      <c r="CD112" s="17">
        <f t="shared" si="311"/>
        <v>4111</v>
      </c>
      <c r="CE112" s="19">
        <f t="shared" si="312"/>
        <v>171.29166666666666</v>
      </c>
    </row>
    <row r="113" spans="1:83" ht="15.75" customHeight="1" x14ac:dyDescent="0.25">
      <c r="A113" s="33"/>
      <c r="B113" s="42" t="s">
        <v>124</v>
      </c>
      <c r="C113" s="43" t="s">
        <v>125</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v>30</v>
      </c>
      <c r="AI113" s="40">
        <v>190</v>
      </c>
      <c r="AJ113" s="40">
        <v>165</v>
      </c>
      <c r="AK113" s="40">
        <v>181</v>
      </c>
      <c r="AL113" s="40">
        <v>169</v>
      </c>
      <c r="AM113" s="38">
        <f t="shared" si="293"/>
        <v>705</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4</v>
      </c>
      <c r="BX113" s="17">
        <f t="shared" si="305"/>
        <v>0</v>
      </c>
      <c r="BY113" s="17">
        <f t="shared" si="306"/>
        <v>0</v>
      </c>
      <c r="BZ113" s="17">
        <f t="shared" si="307"/>
        <v>0</v>
      </c>
      <c r="CA113" s="17">
        <f t="shared" si="308"/>
        <v>0</v>
      </c>
      <c r="CB113" s="17">
        <f t="shared" si="309"/>
        <v>0</v>
      </c>
      <c r="CC113" s="17">
        <f t="shared" si="310"/>
        <v>4</v>
      </c>
      <c r="CD113" s="17">
        <f t="shared" si="311"/>
        <v>705</v>
      </c>
      <c r="CE113" s="19">
        <f t="shared" si="312"/>
        <v>176.25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360</v>
      </c>
      <c r="AD117" s="37">
        <f>SUM(AD110:AD116)</f>
        <v>305</v>
      </c>
      <c r="AE117" s="37">
        <f>SUM(AE110:AE116)</f>
        <v>364</v>
      </c>
      <c r="AF117" s="37">
        <f>SUM(AF110:AF116)</f>
        <v>320</v>
      </c>
      <c r="AG117" s="38">
        <f>SUM(AG110:AG116)</f>
        <v>1349</v>
      </c>
      <c r="AH117" s="39"/>
      <c r="AI117" s="37">
        <f>SUM(AI110:AI116)</f>
        <v>403</v>
      </c>
      <c r="AJ117" s="37">
        <f>SUM(AJ110:AJ116)</f>
        <v>365</v>
      </c>
      <c r="AK117" s="37">
        <f>SUM(AK110:AK116)</f>
        <v>367</v>
      </c>
      <c r="AL117" s="37">
        <f>SUM(AL110:AL116)</f>
        <v>348</v>
      </c>
      <c r="AM117" s="38">
        <f>SUM(AM110:AM116)</f>
        <v>1483</v>
      </c>
      <c r="AN117" s="39"/>
      <c r="AO117" s="37">
        <f>SUM(AO110:AO116)</f>
        <v>368</v>
      </c>
      <c r="AP117" s="37">
        <f>SUM(AP110:AP116)</f>
        <v>358</v>
      </c>
      <c r="AQ117" s="37">
        <f>SUM(AQ110:AQ116)</f>
        <v>417</v>
      </c>
      <c r="AR117" s="37">
        <f>SUM(AR110:AR116)</f>
        <v>386</v>
      </c>
      <c r="AS117" s="38">
        <f>SUM(AS110:AS116)</f>
        <v>1529</v>
      </c>
      <c r="AT117" s="39"/>
      <c r="AU117" s="37">
        <f>SUM(AU110:AU116)</f>
        <v>334</v>
      </c>
      <c r="AV117" s="37">
        <f>SUM(AV110:AV116)</f>
        <v>347</v>
      </c>
      <c r="AW117" s="37">
        <f>SUM(AW110:AW116)</f>
        <v>353</v>
      </c>
      <c r="AX117" s="37">
        <f>SUM(AX110:AX116)</f>
        <v>352</v>
      </c>
      <c r="AY117" s="38">
        <f>SUM(AY110:AY116)</f>
        <v>1386</v>
      </c>
      <c r="AZ117" s="39"/>
      <c r="BA117" s="37">
        <f>SUM(BA110:BA116)</f>
        <v>399</v>
      </c>
      <c r="BB117" s="37">
        <f>SUM(BB110:BB116)</f>
        <v>411</v>
      </c>
      <c r="BC117" s="37">
        <f>SUM(BC110:BC116)</f>
        <v>376</v>
      </c>
      <c r="BD117" s="37">
        <f>SUM(BD110:BD116)</f>
        <v>339</v>
      </c>
      <c r="BE117" s="38">
        <f>SUM(BE110:BE116)</f>
        <v>1525</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0</v>
      </c>
      <c r="CB117" s="17">
        <f>SUM((IF(BM117&gt;0,1,0)+(IF(BN117&gt;0,1,0)+(IF(BO117&gt;0,1,0)+(IF(BP117&gt;0,1,0))))))</f>
        <v>0</v>
      </c>
      <c r="CC117" s="17">
        <f>SUM(BR117:CB117)</f>
        <v>36</v>
      </c>
      <c r="CD117" s="17">
        <f>I117+O117+U117+AA117+AG117+AM117+AS117+AY117+BE117+BK117+BQ117</f>
        <v>13307</v>
      </c>
      <c r="CE117" s="17">
        <f>CD117/CC117</f>
        <v>369.63888888888891</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50</v>
      </c>
      <c r="AC118" s="37">
        <f>AC117+$AB$118-AC116</f>
        <v>410</v>
      </c>
      <c r="AD118" s="37">
        <f>AD117+$AB$118-AD116</f>
        <v>355</v>
      </c>
      <c r="AE118" s="37">
        <f>AE117+$AB$118-AE116</f>
        <v>414</v>
      </c>
      <c r="AF118" s="37">
        <f>AF117+$AB$118-AF116</f>
        <v>370</v>
      </c>
      <c r="AG118" s="38">
        <f>AC118+AD118+AE118+AF118</f>
        <v>1549</v>
      </c>
      <c r="AH118" s="36">
        <f>SUM(AH110:AH115)</f>
        <v>49</v>
      </c>
      <c r="AI118" s="37">
        <f>AI117+$AH$118-AI116</f>
        <v>452</v>
      </c>
      <c r="AJ118" s="37">
        <f>AJ117+$AH$118-AJ116</f>
        <v>414</v>
      </c>
      <c r="AK118" s="37">
        <f>AK117+$AH$118-AK116</f>
        <v>416</v>
      </c>
      <c r="AL118" s="37">
        <f>AL117+$AH$118-AL116</f>
        <v>397</v>
      </c>
      <c r="AM118" s="38">
        <f>AI118+AJ118+AK118+AL118</f>
        <v>1679</v>
      </c>
      <c r="AN118" s="36">
        <f>SUM(AN110:AN115)</f>
        <v>56</v>
      </c>
      <c r="AO118" s="37">
        <f>AO117+$AN$118-AO116</f>
        <v>424</v>
      </c>
      <c r="AP118" s="37">
        <f>AP117+$AN$118-AP116</f>
        <v>414</v>
      </c>
      <c r="AQ118" s="37">
        <f>AQ117+$AN$118-AQ116</f>
        <v>473</v>
      </c>
      <c r="AR118" s="37">
        <f>AR117+$AN$118-AR116</f>
        <v>442</v>
      </c>
      <c r="AS118" s="38">
        <f>AO118+AP118+AQ118+AR118</f>
        <v>1753</v>
      </c>
      <c r="AT118" s="36">
        <f>SUM(AT110:AT115)</f>
        <v>55</v>
      </c>
      <c r="AU118" s="37">
        <f>AU117+$AT$118-AU116</f>
        <v>389</v>
      </c>
      <c r="AV118" s="37">
        <f>AV117+$AT$118-AV116</f>
        <v>402</v>
      </c>
      <c r="AW118" s="37">
        <f>AW117+$AT$118-AW116</f>
        <v>408</v>
      </c>
      <c r="AX118" s="37">
        <f>AX117+$AT$118-AX116</f>
        <v>407</v>
      </c>
      <c r="AY118" s="38">
        <f>AU118+AV118+AW118+AX118</f>
        <v>1606</v>
      </c>
      <c r="AZ118" s="36">
        <f>SUM(AZ110:AZ115)</f>
        <v>58</v>
      </c>
      <c r="BA118" s="37">
        <f>BA117+$AZ$118-BA116</f>
        <v>457</v>
      </c>
      <c r="BB118" s="37">
        <f>BB117+$AZ$118-BB116</f>
        <v>469</v>
      </c>
      <c r="BC118" s="37">
        <f>BC117+$AZ$118-BC116</f>
        <v>434</v>
      </c>
      <c r="BD118" s="37">
        <f>BD117+$AZ$118-BD116</f>
        <v>397</v>
      </c>
      <c r="BE118" s="38">
        <f>BA118+BB118+BC118+BD118</f>
        <v>1757</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0</v>
      </c>
      <c r="CB118" s="17">
        <f>SUM((IF(BM118&gt;0,1,0)+(IF(BN118&gt;0,1,0)+(IF(BO118&gt;0,1,0)+(IF(BP118&gt;0,1,0))))))</f>
        <v>0</v>
      </c>
      <c r="CC118" s="17">
        <f>SUM(BR118:CB118)</f>
        <v>36</v>
      </c>
      <c r="CD118" s="17">
        <f>I118+O118+U118+AA118+AG118+AM118+AS118+AY118+BE118+BK118+BQ118</f>
        <v>15103</v>
      </c>
      <c r="CE118" s="17">
        <f>CD118/CC118</f>
        <v>419.52777777777777</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0</v>
      </c>
      <c r="AE119" s="37">
        <f t="shared" si="317"/>
        <v>0</v>
      </c>
      <c r="AF119" s="37">
        <f t="shared" si="317"/>
        <v>0</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0</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1</v>
      </c>
      <c r="AP120" s="37">
        <f t="shared" si="319"/>
        <v>0</v>
      </c>
      <c r="AQ120" s="37">
        <f t="shared" si="319"/>
        <v>1</v>
      </c>
      <c r="AR120" s="37">
        <f t="shared" si="319"/>
        <v>1</v>
      </c>
      <c r="AS120" s="38">
        <f t="shared" si="319"/>
        <v>1</v>
      </c>
      <c r="AT120" s="39"/>
      <c r="AU120" s="37">
        <f t="shared" si="320"/>
        <v>0</v>
      </c>
      <c r="AV120" s="37">
        <f t="shared" si="320"/>
        <v>0.5</v>
      </c>
      <c r="AW120" s="37">
        <f t="shared" si="320"/>
        <v>1</v>
      </c>
      <c r="AX120" s="37">
        <f t="shared" si="320"/>
        <v>1</v>
      </c>
      <c r="AY120" s="38">
        <f t="shared" si="320"/>
        <v>1</v>
      </c>
      <c r="AZ120" s="39"/>
      <c r="BA120" s="37">
        <f t="shared" si="321"/>
        <v>1</v>
      </c>
      <c r="BB120" s="37">
        <f t="shared" si="321"/>
        <v>1</v>
      </c>
      <c r="BC120" s="37">
        <f t="shared" si="321"/>
        <v>0</v>
      </c>
      <c r="BD120" s="37">
        <f t="shared" si="321"/>
        <v>0</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2</v>
      </c>
      <c r="AH121" s="56"/>
      <c r="AI121" s="57"/>
      <c r="AJ121" s="57"/>
      <c r="AK121" s="57"/>
      <c r="AL121" s="57"/>
      <c r="AM121" s="58">
        <f>SUM(AI119+AJ119+AK119+AL119+AM119+AI120+AJ120+AK120+AL120+AM120)</f>
        <v>8</v>
      </c>
      <c r="AN121" s="56"/>
      <c r="AO121" s="57"/>
      <c r="AP121" s="57"/>
      <c r="AQ121" s="57"/>
      <c r="AR121" s="57"/>
      <c r="AS121" s="58">
        <f>SUM(AO119+AP119+AQ119+AR119+AS119+AO120+AP120+AQ120+AR120+AS120)</f>
        <v>9</v>
      </c>
      <c r="AT121" s="56"/>
      <c r="AU121" s="57"/>
      <c r="AV121" s="57"/>
      <c r="AW121" s="57"/>
      <c r="AX121" s="57"/>
      <c r="AY121" s="58">
        <f>SUM(AU119+AV119+AW119+AX119+AY119+AU120+AV120+AW120+AX120+AY120)</f>
        <v>8.5</v>
      </c>
      <c r="AZ121" s="56"/>
      <c r="BA121" s="57"/>
      <c r="BB121" s="57"/>
      <c r="BC121" s="57"/>
      <c r="BD121" s="57"/>
      <c r="BE121" s="58">
        <f>SUM(BA119+BB119+BC119+BD119+BE119+BA120+BB120+BC120+BD120+BE120)</f>
        <v>8</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v>37</v>
      </c>
      <c r="AC123" s="40">
        <v>178</v>
      </c>
      <c r="AD123" s="40">
        <v>171</v>
      </c>
      <c r="AE123" s="40">
        <v>176</v>
      </c>
      <c r="AF123" s="40">
        <v>193</v>
      </c>
      <c r="AG123" s="38">
        <f t="shared" ref="AG123:AG129" si="328">SUM(AC123:AF123)</f>
        <v>718</v>
      </c>
      <c r="AH123" s="39">
        <v>35</v>
      </c>
      <c r="AI123" s="40">
        <v>192</v>
      </c>
      <c r="AJ123" s="40">
        <v>144</v>
      </c>
      <c r="AK123" s="40">
        <v>203</v>
      </c>
      <c r="AL123" s="40">
        <v>257</v>
      </c>
      <c r="AM123" s="38">
        <f t="shared" ref="AM123:AM129" si="329">SUM(AI123:AL123)</f>
        <v>796</v>
      </c>
      <c r="AN123" s="39">
        <v>32</v>
      </c>
      <c r="AO123" s="40">
        <v>163</v>
      </c>
      <c r="AP123" s="40">
        <v>172</v>
      </c>
      <c r="AQ123" s="40">
        <v>178</v>
      </c>
      <c r="AR123" s="40">
        <v>159</v>
      </c>
      <c r="AS123" s="38">
        <f t="shared" ref="AS123:AS129" si="330">SUM(AO123:AR123)</f>
        <v>672</v>
      </c>
      <c r="AT123" s="39">
        <v>32</v>
      </c>
      <c r="AU123" s="40">
        <v>221</v>
      </c>
      <c r="AV123" s="40">
        <v>152</v>
      </c>
      <c r="AW123" s="40">
        <v>193</v>
      </c>
      <c r="AX123" s="40">
        <v>160</v>
      </c>
      <c r="AY123" s="38">
        <f t="shared" ref="AY123:AY129" si="331">SUM(AU123:AX123)</f>
        <v>726</v>
      </c>
      <c r="AZ123" s="39">
        <v>32</v>
      </c>
      <c r="BA123" s="40">
        <v>217</v>
      </c>
      <c r="BB123" s="40">
        <v>172</v>
      </c>
      <c r="BC123" s="40">
        <v>159</v>
      </c>
      <c r="BD123" s="40">
        <v>166</v>
      </c>
      <c r="BE123" s="38">
        <f t="shared" ref="BE123:BE129" si="332">SUM(BA123:BD123)</f>
        <v>714</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0</v>
      </c>
      <c r="CB123" s="17">
        <f t="shared" ref="CB123:CB128" si="345">SUM((IF(BM123&gt;0,1,0)+(IF(BN123&gt;0,1,0)+(IF(BO123&gt;0,1,0)+(IF(BP123&gt;0,1,0))))))</f>
        <v>0</v>
      </c>
      <c r="CC123" s="17">
        <f t="shared" ref="CC123:CC128" si="346">SUM(BR123:CB123)</f>
        <v>36</v>
      </c>
      <c r="CD123" s="17">
        <f t="shared" ref="CD123:CD128" si="347">I123+O123+U123+AA123+AG123+AM123+AS123+AY123+BE123+BK123+BQ123</f>
        <v>6294</v>
      </c>
      <c r="CE123" s="17">
        <f t="shared" ref="CE123:CE128" si="348">CD123/CC123</f>
        <v>174.83333333333334</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v>39</v>
      </c>
      <c r="AC124" s="40">
        <v>175</v>
      </c>
      <c r="AD124" s="40">
        <v>153</v>
      </c>
      <c r="AE124" s="40">
        <v>154</v>
      </c>
      <c r="AF124" s="40">
        <v>155</v>
      </c>
      <c r="AG124" s="38">
        <f t="shared" si="328"/>
        <v>637</v>
      </c>
      <c r="AH124" s="39"/>
      <c r="AI124" s="40"/>
      <c r="AJ124" s="40"/>
      <c r="AK124" s="40"/>
      <c r="AL124" s="40"/>
      <c r="AM124" s="38">
        <f t="shared" si="329"/>
        <v>0</v>
      </c>
      <c r="AN124" s="39">
        <v>39</v>
      </c>
      <c r="AO124" s="40">
        <v>170</v>
      </c>
      <c r="AP124" s="40">
        <v>159</v>
      </c>
      <c r="AQ124" s="40">
        <v>170</v>
      </c>
      <c r="AR124" s="40">
        <v>182</v>
      </c>
      <c r="AS124" s="38">
        <f t="shared" si="330"/>
        <v>681</v>
      </c>
      <c r="AT124" s="39">
        <v>39</v>
      </c>
      <c r="AU124" s="40">
        <v>163</v>
      </c>
      <c r="AV124" s="40">
        <v>125</v>
      </c>
      <c r="AW124" s="40">
        <v>135</v>
      </c>
      <c r="AX124" s="40">
        <v>133</v>
      </c>
      <c r="AY124" s="38">
        <f t="shared" si="331"/>
        <v>556</v>
      </c>
      <c r="AZ124" s="39">
        <v>42</v>
      </c>
      <c r="BA124" s="40">
        <v>190</v>
      </c>
      <c r="BB124" s="40">
        <v>205</v>
      </c>
      <c r="BC124" s="40">
        <v>160</v>
      </c>
      <c r="BD124" s="40">
        <v>158</v>
      </c>
      <c r="BE124" s="38">
        <f t="shared" si="332"/>
        <v>713</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4</v>
      </c>
      <c r="BY124" s="17">
        <f t="shared" si="342"/>
        <v>4</v>
      </c>
      <c r="BZ124" s="17">
        <f t="shared" si="343"/>
        <v>4</v>
      </c>
      <c r="CA124" s="17">
        <f t="shared" si="344"/>
        <v>0</v>
      </c>
      <c r="CB124" s="17">
        <f t="shared" si="345"/>
        <v>0</v>
      </c>
      <c r="CC124" s="17">
        <f t="shared" si="346"/>
        <v>24</v>
      </c>
      <c r="CD124" s="17">
        <f t="shared" si="347"/>
        <v>3906</v>
      </c>
      <c r="CE124" s="17">
        <f t="shared" si="348"/>
        <v>162.75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v>39</v>
      </c>
      <c r="AI125" s="40">
        <v>162</v>
      </c>
      <c r="AJ125" s="40">
        <v>197</v>
      </c>
      <c r="AK125" s="40">
        <v>160</v>
      </c>
      <c r="AL125" s="40">
        <v>203</v>
      </c>
      <c r="AM125" s="38">
        <f t="shared" si="329"/>
        <v>722</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4</v>
      </c>
      <c r="BX125" s="17">
        <f t="shared" si="341"/>
        <v>0</v>
      </c>
      <c r="BY125" s="17">
        <f t="shared" si="342"/>
        <v>0</v>
      </c>
      <c r="BZ125" s="17">
        <f t="shared" si="343"/>
        <v>0</v>
      </c>
      <c r="CA125" s="17">
        <f t="shared" si="344"/>
        <v>0</v>
      </c>
      <c r="CB125" s="17">
        <f t="shared" si="345"/>
        <v>0</v>
      </c>
      <c r="CC125" s="17">
        <f t="shared" si="346"/>
        <v>12</v>
      </c>
      <c r="CD125" s="17">
        <f t="shared" si="347"/>
        <v>2041</v>
      </c>
      <c r="CE125" s="19">
        <f t="shared" si="348"/>
        <v>170.08333333333334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353</v>
      </c>
      <c r="AD130" s="37">
        <f>SUM(AD123:AD129)</f>
        <v>324</v>
      </c>
      <c r="AE130" s="37">
        <f>SUM(AE123:AE129)</f>
        <v>330</v>
      </c>
      <c r="AF130" s="37">
        <f>SUM(AF123:AF129)</f>
        <v>348</v>
      </c>
      <c r="AG130" s="38">
        <f>SUM(AG123:AG129)</f>
        <v>1355</v>
      </c>
      <c r="AH130" s="39"/>
      <c r="AI130" s="37">
        <f>SUM(AI123:AI129)</f>
        <v>354</v>
      </c>
      <c r="AJ130" s="37">
        <f>SUM(AJ123:AJ129)</f>
        <v>341</v>
      </c>
      <c r="AK130" s="37">
        <f>SUM(AK123:AK129)</f>
        <v>363</v>
      </c>
      <c r="AL130" s="37">
        <f>SUM(AL123:AL129)</f>
        <v>460</v>
      </c>
      <c r="AM130" s="38">
        <f>SUM(AM123:AM129)</f>
        <v>1518</v>
      </c>
      <c r="AN130" s="39"/>
      <c r="AO130" s="37">
        <f>SUM(AO123:AO129)</f>
        <v>333</v>
      </c>
      <c r="AP130" s="37">
        <f>SUM(AP123:AP129)</f>
        <v>331</v>
      </c>
      <c r="AQ130" s="37">
        <f>SUM(AQ123:AQ129)</f>
        <v>348</v>
      </c>
      <c r="AR130" s="37">
        <f>SUM(AR123:AR129)</f>
        <v>341</v>
      </c>
      <c r="AS130" s="38">
        <f>SUM(AS123:AS129)</f>
        <v>1353</v>
      </c>
      <c r="AT130" s="39"/>
      <c r="AU130" s="37">
        <f>SUM(AU123:AU129)</f>
        <v>384</v>
      </c>
      <c r="AV130" s="37">
        <f>SUM(AV123:AV129)</f>
        <v>277</v>
      </c>
      <c r="AW130" s="37">
        <f>SUM(AW123:AW129)</f>
        <v>328</v>
      </c>
      <c r="AX130" s="37">
        <f>SUM(AX123:AX129)</f>
        <v>293</v>
      </c>
      <c r="AY130" s="38">
        <f>SUM(AY123:AY129)</f>
        <v>1282</v>
      </c>
      <c r="AZ130" s="39"/>
      <c r="BA130" s="37">
        <f>SUM(BA123:BA129)</f>
        <v>407</v>
      </c>
      <c r="BB130" s="37">
        <f>SUM(BB123:BB129)</f>
        <v>377</v>
      </c>
      <c r="BC130" s="37">
        <f>SUM(BC123:BC129)</f>
        <v>319</v>
      </c>
      <c r="BD130" s="37">
        <f>SUM(BD123:BD129)</f>
        <v>324</v>
      </c>
      <c r="BE130" s="38">
        <f>SUM(BE123:BE129)</f>
        <v>1427</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0</v>
      </c>
      <c r="CB130" s="17">
        <f>SUM((IF(BM130&gt;0,1,0)+(IF(BN130&gt;0,1,0)+(IF(BO130&gt;0,1,0)+(IF(BP130&gt;0,1,0))))))</f>
        <v>0</v>
      </c>
      <c r="CC130" s="17">
        <f>SUM(BR130:CB130)</f>
        <v>36</v>
      </c>
      <c r="CD130" s="17">
        <f>I130+O130+U130+AA130+AG130+AM130+AS130+AY130+BE130+BK130+BQ130</f>
        <v>12241</v>
      </c>
      <c r="CE130" s="17">
        <f>CD130/CC130</f>
        <v>340.02777777777777</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76</v>
      </c>
      <c r="AC131" s="37">
        <f>AC130+$AB$131-AC129</f>
        <v>429</v>
      </c>
      <c r="AD131" s="37">
        <f>AD130+$AB$131-AD129</f>
        <v>400</v>
      </c>
      <c r="AE131" s="37">
        <f>AE130+$AB$131-AE129</f>
        <v>406</v>
      </c>
      <c r="AF131" s="37">
        <f>AF130+$AB$131-AF129</f>
        <v>424</v>
      </c>
      <c r="AG131" s="38">
        <f>AC131+AD131+AE131+AF131</f>
        <v>1659</v>
      </c>
      <c r="AH131" s="36">
        <f>SUM(AH123:AH128)</f>
        <v>74</v>
      </c>
      <c r="AI131" s="37">
        <f>AI130+$AH$131-AI129</f>
        <v>428</v>
      </c>
      <c r="AJ131" s="37">
        <f>AJ130+$AH$131-AJ129</f>
        <v>415</v>
      </c>
      <c r="AK131" s="37">
        <f>AK130+$AH$131-AK129</f>
        <v>437</v>
      </c>
      <c r="AL131" s="37">
        <f>AL130+$AH$131-AL129</f>
        <v>534</v>
      </c>
      <c r="AM131" s="38">
        <f>AI131+AJ131+AK131+AL131</f>
        <v>1814</v>
      </c>
      <c r="AN131" s="36">
        <f>SUM(AN123:AN128)</f>
        <v>71</v>
      </c>
      <c r="AO131" s="37">
        <f>AO130+$AN$131-AO129</f>
        <v>404</v>
      </c>
      <c r="AP131" s="37">
        <f>AP130+$AN$131-AP129</f>
        <v>402</v>
      </c>
      <c r="AQ131" s="37">
        <f>AQ130+$AN$131-AQ129</f>
        <v>419</v>
      </c>
      <c r="AR131" s="37">
        <f>AR130+$AN$131-AR129</f>
        <v>412</v>
      </c>
      <c r="AS131" s="38">
        <f>AO131+AP131+AQ131+AR131</f>
        <v>1637</v>
      </c>
      <c r="AT131" s="36">
        <f>SUM(AT123:AT128)</f>
        <v>71</v>
      </c>
      <c r="AU131" s="37">
        <f>AU130+$AT$131-AU129</f>
        <v>455</v>
      </c>
      <c r="AV131" s="37">
        <f>AV130+$AT$131-AV129</f>
        <v>348</v>
      </c>
      <c r="AW131" s="37">
        <f>AW130+$AT$131-AW129</f>
        <v>399</v>
      </c>
      <c r="AX131" s="37">
        <f>AX130+$AT$131-AX129</f>
        <v>364</v>
      </c>
      <c r="AY131" s="38">
        <f>AU131+AV131+AW131+AX131</f>
        <v>1566</v>
      </c>
      <c r="AZ131" s="36">
        <f>SUM(AZ123:AZ128)</f>
        <v>74</v>
      </c>
      <c r="BA131" s="37">
        <f>BA130+$AZ$131-BA129</f>
        <v>481</v>
      </c>
      <c r="BB131" s="37">
        <f>BB130+$AZ$131-BB129</f>
        <v>451</v>
      </c>
      <c r="BC131" s="37">
        <f>BC130+$AZ$131-BC129</f>
        <v>393</v>
      </c>
      <c r="BD131" s="37">
        <f>BD130+$AZ$131-BD129</f>
        <v>398</v>
      </c>
      <c r="BE131" s="38">
        <f>BA131+BB131+BC131+BD131</f>
        <v>1723</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0</v>
      </c>
      <c r="CB131" s="17">
        <f>SUM((IF(BM131&gt;0,1,0)+(IF(BN131&gt;0,1,0)+(IF(BO131&gt;0,1,0)+(IF(BP131&gt;0,1,0))))))</f>
        <v>0</v>
      </c>
      <c r="CC131" s="17">
        <f>SUM(BR131:CB131)</f>
        <v>36</v>
      </c>
      <c r="CD131" s="17">
        <f>I131+O131+U131+AA131+AG131+AM131+AS131+AY131+BE131+BK131+BQ131</f>
        <v>14809</v>
      </c>
      <c r="CE131" s="17">
        <f>CD131/CC131</f>
        <v>411.36111111111109</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1</v>
      </c>
      <c r="AM132" s="38">
        <f t="shared" si="354"/>
        <v>1</v>
      </c>
      <c r="AN132" s="39"/>
      <c r="AO132" s="37">
        <f t="shared" ref="AO132:AS133" si="355">IF($AN$131&gt;0,IF(AO130=AO23,0.5,IF(AO130&gt;AO23,1,0)),0)</f>
        <v>0</v>
      </c>
      <c r="AP132" s="37">
        <f t="shared" si="355"/>
        <v>0</v>
      </c>
      <c r="AQ132" s="37">
        <f t="shared" si="355"/>
        <v>1</v>
      </c>
      <c r="AR132" s="37">
        <f t="shared" si="355"/>
        <v>0</v>
      </c>
      <c r="AS132" s="38">
        <f t="shared" si="355"/>
        <v>0</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1</v>
      </c>
      <c r="BB132" s="37">
        <f t="shared" si="357"/>
        <v>1</v>
      </c>
      <c r="BC132" s="37">
        <f t="shared" si="357"/>
        <v>1</v>
      </c>
      <c r="BD132" s="37">
        <f t="shared" si="357"/>
        <v>1</v>
      </c>
      <c r="BE132" s="38">
        <f t="shared" si="357"/>
        <v>1</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1</v>
      </c>
      <c r="AD133" s="37">
        <f t="shared" si="353"/>
        <v>0</v>
      </c>
      <c r="AE133" s="37">
        <f t="shared" si="353"/>
        <v>1</v>
      </c>
      <c r="AF133" s="37">
        <f t="shared" si="353"/>
        <v>1</v>
      </c>
      <c r="AG133" s="38">
        <f t="shared" si="353"/>
        <v>1</v>
      </c>
      <c r="AH133" s="39"/>
      <c r="AI133" s="37">
        <f t="shared" si="354"/>
        <v>0</v>
      </c>
      <c r="AJ133" s="37">
        <f t="shared" si="354"/>
        <v>1</v>
      </c>
      <c r="AK133" s="37">
        <f t="shared" si="354"/>
        <v>1</v>
      </c>
      <c r="AL133" s="37">
        <f t="shared" si="354"/>
        <v>1</v>
      </c>
      <c r="AM133" s="38">
        <f t="shared" si="354"/>
        <v>1</v>
      </c>
      <c r="AN133" s="39"/>
      <c r="AO133" s="37">
        <f t="shared" si="355"/>
        <v>1</v>
      </c>
      <c r="AP133" s="37">
        <f t="shared" si="355"/>
        <v>0</v>
      </c>
      <c r="AQ133" s="37">
        <f t="shared" si="355"/>
        <v>1</v>
      </c>
      <c r="AR133" s="37">
        <f t="shared" si="355"/>
        <v>0</v>
      </c>
      <c r="AS133" s="38">
        <f t="shared" si="355"/>
        <v>0</v>
      </c>
      <c r="AT133" s="39"/>
      <c r="AU133" s="37">
        <f t="shared" si="356"/>
        <v>1</v>
      </c>
      <c r="AV133" s="37">
        <f t="shared" si="356"/>
        <v>0</v>
      </c>
      <c r="AW133" s="37">
        <f t="shared" si="356"/>
        <v>0</v>
      </c>
      <c r="AX133" s="37">
        <f t="shared" si="356"/>
        <v>0</v>
      </c>
      <c r="AY133" s="38">
        <f t="shared" si="356"/>
        <v>0</v>
      </c>
      <c r="AZ133" s="39"/>
      <c r="BA133" s="37">
        <f t="shared" si="357"/>
        <v>1</v>
      </c>
      <c r="BB133" s="37">
        <f t="shared" si="357"/>
        <v>1</v>
      </c>
      <c r="BC133" s="37">
        <f t="shared" si="357"/>
        <v>1</v>
      </c>
      <c r="BD133" s="37">
        <f t="shared" si="357"/>
        <v>1</v>
      </c>
      <c r="BE133" s="38">
        <f t="shared" si="357"/>
        <v>1</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6</v>
      </c>
      <c r="AH134" s="56"/>
      <c r="AI134" s="57"/>
      <c r="AJ134" s="57"/>
      <c r="AK134" s="57"/>
      <c r="AL134" s="57"/>
      <c r="AM134" s="58">
        <f>SUM(AI132+AJ132+AK132+AL132+AM132+AI133+AJ133+AK133+AL133+AM133)</f>
        <v>6</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10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v>27</v>
      </c>
      <c r="AC136" s="40">
        <v>198</v>
      </c>
      <c r="AD136" s="40">
        <v>152</v>
      </c>
      <c r="AE136" s="40">
        <v>214</v>
      </c>
      <c r="AF136" s="40">
        <v>214</v>
      </c>
      <c r="AG136" s="38">
        <f t="shared" ref="AG136:AG142" si="364">SUM(AC136:AF136)</f>
        <v>778</v>
      </c>
      <c r="AH136" s="39">
        <v>25</v>
      </c>
      <c r="AI136" s="40">
        <v>180</v>
      </c>
      <c r="AJ136" s="40">
        <v>199</v>
      </c>
      <c r="AK136" s="40">
        <v>172</v>
      </c>
      <c r="AL136" s="40">
        <v>207</v>
      </c>
      <c r="AM136" s="38">
        <f t="shared" ref="AM136:AM142" si="365">SUM(AI136:AL136)</f>
        <v>758</v>
      </c>
      <c r="AN136" s="39"/>
      <c r="AO136" s="40"/>
      <c r="AP136" s="40"/>
      <c r="AQ136" s="40"/>
      <c r="AR136" s="40"/>
      <c r="AS136" s="38">
        <f t="shared" ref="AS136:AS142" si="366">SUM(AO136:AR136)</f>
        <v>0</v>
      </c>
      <c r="AT136" s="39">
        <v>25</v>
      </c>
      <c r="AU136" s="40">
        <v>203</v>
      </c>
      <c r="AV136" s="40">
        <v>211</v>
      </c>
      <c r="AW136" s="40">
        <v>165</v>
      </c>
      <c r="AX136" s="40">
        <v>147</v>
      </c>
      <c r="AY136" s="38">
        <f t="shared" ref="AY136:AY142" si="367">SUM(AU136:AX136)</f>
        <v>726</v>
      </c>
      <c r="AZ136" s="39">
        <v>25</v>
      </c>
      <c r="BA136" s="40">
        <v>219</v>
      </c>
      <c r="BB136" s="40">
        <v>166</v>
      </c>
      <c r="BC136" s="40">
        <v>185</v>
      </c>
      <c r="BD136" s="40">
        <v>154</v>
      </c>
      <c r="BE136" s="38">
        <f t="shared" ref="BE136:BE142" si="368">SUM(BA136:BD136)</f>
        <v>724</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0</v>
      </c>
      <c r="CB136" s="17">
        <f t="shared" ref="CB136:CB141" si="381">SUM((IF(BM136&gt;0,1,0)+(IF(BN136&gt;0,1,0)+(IF(BO136&gt;0,1,0)+(IF(BP136&gt;0,1,0))))))</f>
        <v>0</v>
      </c>
      <c r="CC136" s="17">
        <f t="shared" ref="CC136:CC141" si="382">SUM(BR136:CB136)</f>
        <v>32</v>
      </c>
      <c r="CD136" s="17">
        <f t="shared" ref="CD136:CD141" si="383">I136+O136+U136+AA136+AG136+AM136+AS136+AY136+BE136+BK136+BQ136</f>
        <v>5884</v>
      </c>
      <c r="CE136" s="17">
        <f t="shared" ref="CE136:CE141" si="384">CD136/CC136</f>
        <v>183.875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v>16</v>
      </c>
      <c r="AI137" s="40">
        <v>172</v>
      </c>
      <c r="AJ137" s="40">
        <v>157</v>
      </c>
      <c r="AK137" s="40">
        <v>181</v>
      </c>
      <c r="AL137" s="40">
        <v>152</v>
      </c>
      <c r="AM137" s="38">
        <f t="shared" si="365"/>
        <v>662</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8</v>
      </c>
      <c r="CD137" s="17">
        <f t="shared" si="383"/>
        <v>1448</v>
      </c>
      <c r="CE137" s="17">
        <f t="shared" si="384"/>
        <v>181</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v>30</v>
      </c>
      <c r="AC138" s="40">
        <v>173</v>
      </c>
      <c r="AD138" s="40">
        <v>208</v>
      </c>
      <c r="AE138" s="40">
        <v>181</v>
      </c>
      <c r="AF138" s="40">
        <v>153</v>
      </c>
      <c r="AG138" s="38">
        <f t="shared" si="364"/>
        <v>715</v>
      </c>
      <c r="AH138" s="39"/>
      <c r="AI138" s="40"/>
      <c r="AJ138" s="40"/>
      <c r="AK138" s="40"/>
      <c r="AL138" s="40"/>
      <c r="AM138" s="38">
        <f t="shared" si="365"/>
        <v>0</v>
      </c>
      <c r="AN138" s="39">
        <v>30</v>
      </c>
      <c r="AO138" s="40">
        <v>147</v>
      </c>
      <c r="AP138" s="40">
        <v>184</v>
      </c>
      <c r="AQ138" s="40">
        <v>151</v>
      </c>
      <c r="AR138" s="40">
        <v>160</v>
      </c>
      <c r="AS138" s="38">
        <f t="shared" si="366"/>
        <v>642</v>
      </c>
      <c r="AT138" s="39">
        <v>32</v>
      </c>
      <c r="AU138" s="40">
        <v>169</v>
      </c>
      <c r="AV138" s="40">
        <v>181</v>
      </c>
      <c r="AW138" s="40">
        <v>156</v>
      </c>
      <c r="AX138" s="40">
        <v>209</v>
      </c>
      <c r="AY138" s="38">
        <f t="shared" si="367"/>
        <v>715</v>
      </c>
      <c r="AZ138" s="39">
        <v>32</v>
      </c>
      <c r="BA138" s="40">
        <v>221</v>
      </c>
      <c r="BB138" s="40">
        <v>186</v>
      </c>
      <c r="BC138" s="40">
        <v>161</v>
      </c>
      <c r="BD138" s="40">
        <v>156</v>
      </c>
      <c r="BE138" s="38">
        <f t="shared" si="368"/>
        <v>724</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4</v>
      </c>
      <c r="BU138" s="17">
        <f t="shared" si="374"/>
        <v>4</v>
      </c>
      <c r="BV138" s="17">
        <f t="shared" si="375"/>
        <v>4</v>
      </c>
      <c r="BW138" s="17">
        <f t="shared" si="376"/>
        <v>0</v>
      </c>
      <c r="BX138" s="17">
        <f t="shared" si="377"/>
        <v>4</v>
      </c>
      <c r="BY138" s="17">
        <f t="shared" si="378"/>
        <v>4</v>
      </c>
      <c r="BZ138" s="17">
        <f t="shared" si="379"/>
        <v>4</v>
      </c>
      <c r="CA138" s="17">
        <f t="shared" si="380"/>
        <v>0</v>
      </c>
      <c r="CB138" s="17">
        <f t="shared" si="381"/>
        <v>0</v>
      </c>
      <c r="CC138" s="17">
        <f t="shared" si="382"/>
        <v>28</v>
      </c>
      <c r="CD138" s="17">
        <f t="shared" si="383"/>
        <v>4923</v>
      </c>
      <c r="CE138" s="19">
        <f t="shared" si="384"/>
        <v>175.82142857142858</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v>16</v>
      </c>
      <c r="AO139" s="40">
        <v>213</v>
      </c>
      <c r="AP139" s="40">
        <v>179</v>
      </c>
      <c r="AQ139" s="40">
        <v>239</v>
      </c>
      <c r="AR139" s="40">
        <v>158</v>
      </c>
      <c r="AS139" s="38">
        <f t="shared" si="366"/>
        <v>789</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4</v>
      </c>
      <c r="BY139" s="17">
        <f t="shared" si="378"/>
        <v>0</v>
      </c>
      <c r="BZ139" s="17">
        <f t="shared" si="379"/>
        <v>0</v>
      </c>
      <c r="CA139" s="17">
        <f t="shared" si="380"/>
        <v>0</v>
      </c>
      <c r="CB139" s="17">
        <f t="shared" si="381"/>
        <v>0</v>
      </c>
      <c r="CC139" s="17">
        <f t="shared" si="382"/>
        <v>4</v>
      </c>
      <c r="CD139" s="17">
        <f t="shared" si="383"/>
        <v>789</v>
      </c>
      <c r="CE139" s="19">
        <f t="shared" si="384"/>
        <v>197.25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371</v>
      </c>
      <c r="AD143" s="37">
        <f>SUM(AD136:AD142)</f>
        <v>360</v>
      </c>
      <c r="AE143" s="37">
        <f>SUM(AE136:AE142)</f>
        <v>395</v>
      </c>
      <c r="AF143" s="37">
        <f>SUM(AF136:AF142)</f>
        <v>367</v>
      </c>
      <c r="AG143" s="38">
        <f>SUM(AG136:AG142)</f>
        <v>1493</v>
      </c>
      <c r="AH143" s="39"/>
      <c r="AI143" s="37">
        <f>SUM(AI136:AI142)</f>
        <v>352</v>
      </c>
      <c r="AJ143" s="37">
        <f>SUM(AJ136:AJ142)</f>
        <v>356</v>
      </c>
      <c r="AK143" s="37">
        <f>SUM(AK136:AK142)</f>
        <v>353</v>
      </c>
      <c r="AL143" s="37">
        <f>SUM(AL136:AL142)</f>
        <v>359</v>
      </c>
      <c r="AM143" s="38">
        <f>SUM(AM136:AM142)</f>
        <v>1420</v>
      </c>
      <c r="AN143" s="39"/>
      <c r="AO143" s="37">
        <f>SUM(AO136:AO142)</f>
        <v>360</v>
      </c>
      <c r="AP143" s="37">
        <f>SUM(AP136:AP142)</f>
        <v>363</v>
      </c>
      <c r="AQ143" s="37">
        <f>SUM(AQ136:AQ142)</f>
        <v>390</v>
      </c>
      <c r="AR143" s="37">
        <f>SUM(AR136:AR142)</f>
        <v>318</v>
      </c>
      <c r="AS143" s="38">
        <f>SUM(AS136:AS142)</f>
        <v>1431</v>
      </c>
      <c r="AT143" s="39"/>
      <c r="AU143" s="37">
        <f>SUM(AU136:AU142)</f>
        <v>372</v>
      </c>
      <c r="AV143" s="37">
        <f>SUM(AV136:AV142)</f>
        <v>392</v>
      </c>
      <c r="AW143" s="37">
        <f>SUM(AW136:AW142)</f>
        <v>321</v>
      </c>
      <c r="AX143" s="37">
        <f>SUM(AX136:AX142)</f>
        <v>356</v>
      </c>
      <c r="AY143" s="38">
        <f>SUM(AY136:AY142)</f>
        <v>1441</v>
      </c>
      <c r="AZ143" s="39"/>
      <c r="BA143" s="37">
        <f>SUM(BA136:BA142)</f>
        <v>440</v>
      </c>
      <c r="BB143" s="37">
        <f>SUM(BB136:BB142)</f>
        <v>352</v>
      </c>
      <c r="BC143" s="37">
        <f>SUM(BC136:BC142)</f>
        <v>346</v>
      </c>
      <c r="BD143" s="37">
        <f>SUM(BD136:BD142)</f>
        <v>310</v>
      </c>
      <c r="BE143" s="38">
        <f>SUM(BE136:BE142)</f>
        <v>1448</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0</v>
      </c>
      <c r="CB143" s="17">
        <f>SUM((IF(BM143&gt;0,1,0)+(IF(BN143&gt;0,1,0)+(IF(BO143&gt;0,1,0)+(IF(BP143&gt;0,1,0))))))</f>
        <v>0</v>
      </c>
      <c r="CC143" s="17">
        <f>SUM(BR143:CB143)</f>
        <v>36</v>
      </c>
      <c r="CD143" s="17">
        <f>I143+O143+U143+AA143+AG143+AM143+AS143+AY143+BE143+BK143+BQ143</f>
        <v>13044</v>
      </c>
      <c r="CE143" s="17">
        <f>CD143/CC143</f>
        <v>362.33333333333331</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57</v>
      </c>
      <c r="AC144" s="37">
        <f>AC143+$AB$144-AC142</f>
        <v>428</v>
      </c>
      <c r="AD144" s="37">
        <f>AD143+$AB$144-AD142</f>
        <v>417</v>
      </c>
      <c r="AE144" s="37">
        <f>AE143+$AB$144-AE142</f>
        <v>452</v>
      </c>
      <c r="AF144" s="37">
        <f>AF143+$AB$144-AF142</f>
        <v>424</v>
      </c>
      <c r="AG144" s="38">
        <f>AC144+AD144+AE144+AF144</f>
        <v>1721</v>
      </c>
      <c r="AH144" s="36">
        <f>SUM(AH136:AH141)</f>
        <v>41</v>
      </c>
      <c r="AI144" s="37">
        <f>AI143+$AH$144-AI142</f>
        <v>393</v>
      </c>
      <c r="AJ144" s="37">
        <f>AJ143+$AH$144-AJ142</f>
        <v>397</v>
      </c>
      <c r="AK144" s="37">
        <f>AK143+$AH$144-AK142</f>
        <v>394</v>
      </c>
      <c r="AL144" s="37">
        <f>AL143+$AH$144-AL142</f>
        <v>400</v>
      </c>
      <c r="AM144" s="38">
        <f>AI144+AJ144+AK144+AL144</f>
        <v>1584</v>
      </c>
      <c r="AN144" s="36">
        <f>SUM(AN136:AN141)</f>
        <v>46</v>
      </c>
      <c r="AO144" s="37">
        <f>AO143+$AN$144-AO142</f>
        <v>406</v>
      </c>
      <c r="AP144" s="37">
        <f>AP143+$AN$144-AP142</f>
        <v>409</v>
      </c>
      <c r="AQ144" s="37">
        <f>AQ143+$AN$144-AQ142</f>
        <v>436</v>
      </c>
      <c r="AR144" s="37">
        <f>AR143+$AN$144-AR142</f>
        <v>364</v>
      </c>
      <c r="AS144" s="38">
        <f>AO144+AP144+AQ144+AR144</f>
        <v>1615</v>
      </c>
      <c r="AT144" s="36">
        <f>SUM(AT136:AT141)</f>
        <v>57</v>
      </c>
      <c r="AU144" s="37">
        <f>AU143+$AT$144-AU142</f>
        <v>429</v>
      </c>
      <c r="AV144" s="37">
        <f>AV143+$AT$144-AV142</f>
        <v>449</v>
      </c>
      <c r="AW144" s="37">
        <f>AW143+$AT$144-AW142</f>
        <v>378</v>
      </c>
      <c r="AX144" s="37">
        <f>AX143+$AT$144-AX142</f>
        <v>413</v>
      </c>
      <c r="AY144" s="38">
        <f>AU144+AV144+AW144+AX144</f>
        <v>1669</v>
      </c>
      <c r="AZ144" s="36">
        <f>SUM(AZ136:AZ141)</f>
        <v>57</v>
      </c>
      <c r="BA144" s="37">
        <f>BA143+$AZ$144-BA142</f>
        <v>497</v>
      </c>
      <c r="BB144" s="37">
        <f>BB143+$AZ$144-BB142</f>
        <v>409</v>
      </c>
      <c r="BC144" s="37">
        <f>BC143+$AZ$144-BC142</f>
        <v>403</v>
      </c>
      <c r="BD144" s="37">
        <f>BD143+$AZ$144-BD142</f>
        <v>367</v>
      </c>
      <c r="BE144" s="38">
        <f>BA144+BB144+BC144+BD144</f>
        <v>1676</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0</v>
      </c>
      <c r="CB144" s="17">
        <f>SUM((IF(BM144&gt;0,1,0)+(IF(BN144&gt;0,1,0)+(IF(BO144&gt;0,1,0)+(IF(BP144&gt;0,1,0))))))</f>
        <v>0</v>
      </c>
      <c r="CC144" s="17">
        <f>SUM(BR144:CB144)</f>
        <v>36</v>
      </c>
      <c r="CD144" s="17">
        <f>I144+O144+U144+AA144+AG144+AM144+AS144+AY144+BE144+BK144+BQ144</f>
        <v>14992</v>
      </c>
      <c r="CE144" s="17">
        <f>CD144/CC144</f>
        <v>416.44444444444446</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1</v>
      </c>
      <c r="AL145" s="37">
        <f t="shared" si="390"/>
        <v>0</v>
      </c>
      <c r="AM145" s="38">
        <f t="shared" si="390"/>
        <v>0</v>
      </c>
      <c r="AN145" s="39"/>
      <c r="AO145" s="37">
        <f t="shared" ref="AO145:AS146" si="391">IF($AN$144&gt;0,IF(AO143=AO36,0.5,IF(AO143&gt;AO36,1,0)),0)</f>
        <v>1</v>
      </c>
      <c r="AP145" s="37">
        <f t="shared" si="391"/>
        <v>1</v>
      </c>
      <c r="AQ145" s="37">
        <f t="shared" si="391"/>
        <v>1</v>
      </c>
      <c r="AR145" s="37">
        <f t="shared" si="391"/>
        <v>0</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1</v>
      </c>
      <c r="BB145" s="37">
        <f t="shared" si="393"/>
        <v>1</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1</v>
      </c>
      <c r="BX145" s="17">
        <f>SUM((IF(AO145&gt;0,1,0)+(IF(AP145&gt;0,1,0)+(IF(AQ145&gt;0,1,0)+(IF(AR145&gt;0,1,0))))))</f>
        <v>3</v>
      </c>
      <c r="BY145" s="17">
        <f>SUM((IF(AU145&gt;0,1,0)+(IF(AV145&gt;0,1,0)+(IF(AW145&gt;0,1,0)+(IF(AX145&gt;0,1,0))))))</f>
        <v>0</v>
      </c>
      <c r="BZ145" s="17">
        <f>SUM((IF(BA145&gt;0,1,0)+(IF(BB145&gt;0,1,0)+(IF(BC145&gt;0,1,0)+(IF(BD145&gt;0,1,0))))))</f>
        <v>2</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1</v>
      </c>
      <c r="AQ146" s="37">
        <f t="shared" si="391"/>
        <v>1</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1</v>
      </c>
      <c r="BB146" s="37">
        <f t="shared" si="393"/>
        <v>1</v>
      </c>
      <c r="BC146" s="37">
        <f t="shared" si="393"/>
        <v>0</v>
      </c>
      <c r="BD146" s="37">
        <f t="shared" si="393"/>
        <v>0</v>
      </c>
      <c r="BE146" s="38">
        <f t="shared" si="393"/>
        <v>1</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4</v>
      </c>
      <c r="BW146" s="17">
        <f>SUM((IF(AI146&gt;0,1,0)+(IF(AJ146&gt;0,1,0)+(IF(AK146&gt;0,1,0)+(IF(AL146&gt;0,1,0))))))</f>
        <v>0</v>
      </c>
      <c r="BX146" s="17">
        <f>SUM((IF(AO146&gt;0,1,0)+(IF(AP146&gt;0,1,0)+(IF(AQ146&gt;0,1,0)+(IF(AR146&gt;0,1,0))))))</f>
        <v>2</v>
      </c>
      <c r="BY146" s="17">
        <f>SUM((IF(AU146&gt;0,1,0)+(IF(AV146&gt;0,1,0)+(IF(AW146&gt;0,1,0)+(IF(AX146&gt;0,1,0))))))</f>
        <v>0</v>
      </c>
      <c r="BZ146" s="17">
        <f>SUM((IF(BA146&gt;0,1,0)+(IF(BB146&gt;0,1,0)+(IF(BC146&gt;0,1,0)+(IF(BD146&gt;0,1,0))))))</f>
        <v>2</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1</v>
      </c>
      <c r="AN147" s="56"/>
      <c r="AO147" s="57"/>
      <c r="AP147" s="57"/>
      <c r="AQ147" s="57"/>
      <c r="AR147" s="57"/>
      <c r="AS147" s="58">
        <f>SUM(AO145+AP145+AQ145+AR145+AS145+AO146+AP146+AQ146+AR146+AS146)</f>
        <v>6</v>
      </c>
      <c r="AT147" s="56"/>
      <c r="AU147" s="57"/>
      <c r="AV147" s="57"/>
      <c r="AW147" s="57"/>
      <c r="AX147" s="57"/>
      <c r="AY147" s="58">
        <f>SUM(AU145+AV145+AW145+AX145+AY145+AU146+AV146+AW146+AX146+AY146)</f>
        <v>0</v>
      </c>
      <c r="AZ147" s="56"/>
      <c r="BA147" s="57"/>
      <c r="BB147" s="57"/>
      <c r="BC147" s="57"/>
      <c r="BD147" s="57"/>
      <c r="BE147" s="58">
        <f>SUM(BA145+BB145+BC145+BD145+BE145+BA146+BB146+BC146+BD146+BE146)</f>
        <v>5</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v>32</v>
      </c>
      <c r="AC149" s="40">
        <v>180</v>
      </c>
      <c r="AD149" s="40">
        <v>203</v>
      </c>
      <c r="AE149" s="40">
        <v>147</v>
      </c>
      <c r="AF149" s="40">
        <v>183</v>
      </c>
      <c r="AG149" s="38">
        <f>SUM(AC149:AF149)</f>
        <v>713</v>
      </c>
      <c r="AH149" s="39">
        <v>31</v>
      </c>
      <c r="AI149" s="40">
        <v>169</v>
      </c>
      <c r="AJ149" s="40">
        <v>189</v>
      </c>
      <c r="AK149" s="40">
        <v>189</v>
      </c>
      <c r="AL149" s="40">
        <v>159</v>
      </c>
      <c r="AM149" s="38">
        <f>SUM(AI149:AL149)</f>
        <v>706</v>
      </c>
      <c r="AN149" s="39">
        <v>31</v>
      </c>
      <c r="AO149" s="40">
        <v>131</v>
      </c>
      <c r="AP149" s="40">
        <v>194</v>
      </c>
      <c r="AQ149" s="40">
        <v>177</v>
      </c>
      <c r="AR149" s="40">
        <v>139</v>
      </c>
      <c r="AS149" s="38">
        <f>SUM(AO149:AR149)</f>
        <v>641</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3449</v>
      </c>
      <c r="CE149" s="17">
        <f t="shared" ref="CE149:CE158" si="413">CD149/CC149</f>
        <v>172.45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v>30</v>
      </c>
      <c r="AC150" s="40">
        <v>144</v>
      </c>
      <c r="AD150" s="40">
        <v>182</v>
      </c>
      <c r="AE150" s="40">
        <v>177</v>
      </c>
      <c r="AF150" s="40">
        <v>172</v>
      </c>
      <c r="AG150" s="38">
        <f>SUM(AC150:AF150)</f>
        <v>675</v>
      </c>
      <c r="AH150" s="39">
        <v>31</v>
      </c>
      <c r="AI150" s="40">
        <v>181</v>
      </c>
      <c r="AJ150" s="40">
        <v>193</v>
      </c>
      <c r="AK150" s="40">
        <v>144</v>
      </c>
      <c r="AL150" s="40">
        <v>178</v>
      </c>
      <c r="AM150" s="38">
        <f>SUM(AI150:AL150)</f>
        <v>696</v>
      </c>
      <c r="AN150" s="39">
        <v>32</v>
      </c>
      <c r="AO150" s="40">
        <v>179</v>
      </c>
      <c r="AP150" s="40">
        <v>180</v>
      </c>
      <c r="AQ150" s="40">
        <v>122</v>
      </c>
      <c r="AR150" s="40">
        <v>176</v>
      </c>
      <c r="AS150" s="38">
        <f>SUM(AO150:AR150)</f>
        <v>657</v>
      </c>
      <c r="AT150" s="39">
        <v>32</v>
      </c>
      <c r="AU150" s="40">
        <v>168</v>
      </c>
      <c r="AV150" s="40">
        <v>151</v>
      </c>
      <c r="AW150" s="40">
        <v>130</v>
      </c>
      <c r="AX150" s="40">
        <v>150</v>
      </c>
      <c r="AY150" s="38">
        <f t="shared" si="396"/>
        <v>599</v>
      </c>
      <c r="AZ150" s="39">
        <v>35</v>
      </c>
      <c r="BA150" s="40">
        <v>192</v>
      </c>
      <c r="BB150" s="40">
        <v>125</v>
      </c>
      <c r="BC150" s="40">
        <v>164</v>
      </c>
      <c r="BD150" s="40">
        <v>220</v>
      </c>
      <c r="BE150" s="38">
        <f t="shared" si="397"/>
        <v>701</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0</v>
      </c>
      <c r="CB150" s="17">
        <f t="shared" si="410"/>
        <v>0</v>
      </c>
      <c r="CC150" s="17">
        <f t="shared" si="411"/>
        <v>36</v>
      </c>
      <c r="CD150" s="17">
        <f t="shared" si="412"/>
        <v>6153</v>
      </c>
      <c r="CE150" s="17">
        <f t="shared" si="413"/>
        <v>170.91666666666666</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v>37</v>
      </c>
      <c r="AU152" s="40">
        <v>161</v>
      </c>
      <c r="AV152" s="40">
        <v>182</v>
      </c>
      <c r="AW152" s="40">
        <v>168</v>
      </c>
      <c r="AX152" s="40">
        <v>157</v>
      </c>
      <c r="AY152" s="38">
        <f t="shared" si="396"/>
        <v>668</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4</v>
      </c>
      <c r="BZ152" s="17">
        <f t="shared" si="408"/>
        <v>0</v>
      </c>
      <c r="CA152" s="17">
        <f t="shared" si="409"/>
        <v>0</v>
      </c>
      <c r="CB152" s="17">
        <f t="shared" si="410"/>
        <v>0</v>
      </c>
      <c r="CC152" s="17">
        <f t="shared" si="411"/>
        <v>4</v>
      </c>
      <c r="CD152" s="17">
        <f t="shared" si="412"/>
        <v>668</v>
      </c>
      <c r="CE152" s="19">
        <f t="shared" si="413"/>
        <v>167</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50</v>
      </c>
      <c r="BA153" s="40">
        <v>149</v>
      </c>
      <c r="BB153" s="40">
        <v>138</v>
      </c>
      <c r="BC153" s="40">
        <v>147</v>
      </c>
      <c r="BD153" s="40">
        <v>160</v>
      </c>
      <c r="BE153" s="38">
        <f t="shared" si="397"/>
        <v>594</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0</v>
      </c>
      <c r="CC153" s="17">
        <f t="shared" si="411"/>
        <v>4</v>
      </c>
      <c r="CD153" s="17">
        <f t="shared" si="412"/>
        <v>594</v>
      </c>
      <c r="CE153" s="19">
        <f t="shared" si="413"/>
        <v>148.5</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324</v>
      </c>
      <c r="AD161" s="37">
        <f>SUM(AD149:AD160)</f>
        <v>385</v>
      </c>
      <c r="AE161" s="37">
        <f>SUM(AE149:AE160)</f>
        <v>324</v>
      </c>
      <c r="AF161" s="37">
        <f>SUM(AF149:AF160)</f>
        <v>355</v>
      </c>
      <c r="AG161" s="38">
        <f>SUM(AG149:AG160)</f>
        <v>1388</v>
      </c>
      <c r="AH161" s="39"/>
      <c r="AI161" s="37">
        <f>SUM(AI149:AI160)</f>
        <v>350</v>
      </c>
      <c r="AJ161" s="37">
        <f>SUM(AJ149:AJ160)</f>
        <v>382</v>
      </c>
      <c r="AK161" s="37">
        <f>SUM(AK149:AK160)</f>
        <v>333</v>
      </c>
      <c r="AL161" s="37">
        <f>SUM(AL149:AL160)</f>
        <v>337</v>
      </c>
      <c r="AM161" s="38">
        <f>SUM(AM149:AM160)</f>
        <v>1402</v>
      </c>
      <c r="AN161" s="39"/>
      <c r="AO161" s="37">
        <f>SUM(AO149:AO160)</f>
        <v>310</v>
      </c>
      <c r="AP161" s="37">
        <f>SUM(AP149:AP160)</f>
        <v>374</v>
      </c>
      <c r="AQ161" s="37">
        <f>SUM(AQ149:AQ160)</f>
        <v>299</v>
      </c>
      <c r="AR161" s="37">
        <f>SUM(AR149:AR160)</f>
        <v>315</v>
      </c>
      <c r="AS161" s="38">
        <f>SUM(AS149:AS160)</f>
        <v>1298</v>
      </c>
      <c r="AT161" s="39"/>
      <c r="AU161" s="37">
        <f>SUM(AU149:AU160)</f>
        <v>329</v>
      </c>
      <c r="AV161" s="37">
        <f>SUM(AV149:AV160)</f>
        <v>333</v>
      </c>
      <c r="AW161" s="37">
        <f>SUM(AW149:AW160)</f>
        <v>298</v>
      </c>
      <c r="AX161" s="37">
        <f>SUM(AX149:AX160)</f>
        <v>307</v>
      </c>
      <c r="AY161" s="38">
        <f>SUM(AY149:AY160)</f>
        <v>1267</v>
      </c>
      <c r="AZ161" s="39"/>
      <c r="BA161" s="37">
        <f>SUM(BA149:BA160)</f>
        <v>341</v>
      </c>
      <c r="BB161" s="37">
        <f>SUM(BB149:BB160)</f>
        <v>263</v>
      </c>
      <c r="BC161" s="37">
        <f>SUM(BC149:BC160)</f>
        <v>311</v>
      </c>
      <c r="BD161" s="37">
        <f>SUM(BD149:BD160)</f>
        <v>380</v>
      </c>
      <c r="BE161" s="38">
        <f>SUM(BE149:BE160)</f>
        <v>1295</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0</v>
      </c>
      <c r="CB161" s="17">
        <f>SUM((IF(BM161&gt;0,1,0)+(IF(BN161&gt;0,1,0)+(IF(BO161&gt;0,1,0)+(IF(BP161&gt;0,1,0))))))</f>
        <v>0</v>
      </c>
      <c r="CC161" s="17">
        <f>SUM(BR161:CB161)</f>
        <v>36</v>
      </c>
      <c r="CD161" s="17">
        <f>I161+O161+U161+AA161+AG161+AM161+AS161+AY161+BE161+BK161+BQ161</f>
        <v>11878</v>
      </c>
      <c r="CE161" s="17">
        <f>CD161/CC161</f>
        <v>329.94444444444446</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62</v>
      </c>
      <c r="AC162" s="37">
        <f>AC161+$AB$162-AC160</f>
        <v>386</v>
      </c>
      <c r="AD162" s="37">
        <f>AD161+$AB$162-AD160</f>
        <v>447</v>
      </c>
      <c r="AE162" s="37">
        <f>AE161+$AB$162-AE160</f>
        <v>386</v>
      </c>
      <c r="AF162" s="37">
        <f>AF161+$AB$162-AF160</f>
        <v>417</v>
      </c>
      <c r="AG162" s="38">
        <f>AC162+AD162+AE162+AF162</f>
        <v>1636</v>
      </c>
      <c r="AH162" s="36">
        <f>SUM(AH149:AH158)</f>
        <v>62</v>
      </c>
      <c r="AI162" s="37">
        <f>AI161+$AH$162-AI160</f>
        <v>412</v>
      </c>
      <c r="AJ162" s="37">
        <f>AJ161+$AH$162-AJ160</f>
        <v>444</v>
      </c>
      <c r="AK162" s="37">
        <f>AK161+$AH$162-AK160</f>
        <v>395</v>
      </c>
      <c r="AL162" s="37">
        <f>AL161+$AH$162-AL160</f>
        <v>399</v>
      </c>
      <c r="AM162" s="38">
        <f>AI162+AJ162+AK162+AL162</f>
        <v>1650</v>
      </c>
      <c r="AN162" s="36">
        <f>SUM(AN149:AN158)</f>
        <v>63</v>
      </c>
      <c r="AO162" s="37">
        <f>AO161+$AN$162-AO160</f>
        <v>373</v>
      </c>
      <c r="AP162" s="37">
        <f>AP161+$AN$162-AP160</f>
        <v>437</v>
      </c>
      <c r="AQ162" s="37">
        <f>AQ161+$AN$162-AQ160</f>
        <v>362</v>
      </c>
      <c r="AR162" s="37">
        <f>AR161+$AN$162-AR160</f>
        <v>378</v>
      </c>
      <c r="AS162" s="38">
        <f>AO162+AP162+AQ162+AR162</f>
        <v>1550</v>
      </c>
      <c r="AT162" s="36">
        <f>SUM(AT149:AT158)</f>
        <v>69</v>
      </c>
      <c r="AU162" s="37">
        <f>AU161+$AT$162-AU160</f>
        <v>398</v>
      </c>
      <c r="AV162" s="37">
        <f>AV161+$AT$162-AV160</f>
        <v>402</v>
      </c>
      <c r="AW162" s="37">
        <f>AW161+$AT$162-AW160</f>
        <v>367</v>
      </c>
      <c r="AX162" s="37">
        <f>AX161+$AT$162-AX160</f>
        <v>376</v>
      </c>
      <c r="AY162" s="38">
        <f>AU162+AV162+AW162+AX162</f>
        <v>1543</v>
      </c>
      <c r="AZ162" s="36">
        <f>SUM(AZ149:AZ158)</f>
        <v>85</v>
      </c>
      <c r="BA162" s="37">
        <f>BA161+$AZ$162-BA160</f>
        <v>426</v>
      </c>
      <c r="BB162" s="37">
        <f>BB161+$AZ$162-BB160</f>
        <v>348</v>
      </c>
      <c r="BC162" s="37">
        <f>BC161+$AZ$162-BC160</f>
        <v>396</v>
      </c>
      <c r="BD162" s="37">
        <f>BD161+$AZ$162-BD160</f>
        <v>465</v>
      </c>
      <c r="BE162" s="38">
        <f>BA162+BB162+BC162+BD162</f>
        <v>1635</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0</v>
      </c>
      <c r="CB162" s="17">
        <f>SUM((IF(BM162&gt;0,1,0)+(IF(BN162&gt;0,1,0)+(IF(BO162&gt;0,1,0)+(IF(BP162&gt;0,1,0))))))</f>
        <v>0</v>
      </c>
      <c r="CC162" s="17">
        <f>SUM(BR162:CB162)</f>
        <v>36</v>
      </c>
      <c r="CD162" s="17">
        <f>I162+O162+U162+AA162+AG162+AM162+AS162+AY162+BE162+BK162+BQ162</f>
        <v>14406</v>
      </c>
      <c r="CE162" s="17">
        <f>CD162/CC162</f>
        <v>400.16666666666669</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1</v>
      </c>
      <c r="AE163" s="37">
        <f t="shared" si="425"/>
        <v>0</v>
      </c>
      <c r="AF163" s="37">
        <f t="shared" si="425"/>
        <v>1</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1</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1</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0</v>
      </c>
      <c r="AR164" s="37">
        <f t="shared" si="427"/>
        <v>1</v>
      </c>
      <c r="AS164" s="38">
        <f t="shared" si="427"/>
        <v>1</v>
      </c>
      <c r="AT164" s="39"/>
      <c r="AU164" s="37">
        <f t="shared" si="428"/>
        <v>1</v>
      </c>
      <c r="AV164" s="37">
        <f t="shared" si="428"/>
        <v>0.5</v>
      </c>
      <c r="AW164" s="37">
        <f t="shared" si="428"/>
        <v>0</v>
      </c>
      <c r="AX164" s="37">
        <f t="shared" si="428"/>
        <v>0</v>
      </c>
      <c r="AY164" s="38">
        <f t="shared" si="428"/>
        <v>0</v>
      </c>
      <c r="AZ164" s="39"/>
      <c r="BA164" s="37">
        <f t="shared" si="429"/>
        <v>0</v>
      </c>
      <c r="BB164" s="37">
        <f t="shared" si="429"/>
        <v>0</v>
      </c>
      <c r="BC164" s="37">
        <f t="shared" si="429"/>
        <v>0</v>
      </c>
      <c r="BD164" s="37">
        <f t="shared" si="429"/>
        <v>1</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4</v>
      </c>
      <c r="AH165" s="56"/>
      <c r="AI165" s="57"/>
      <c r="AJ165" s="57"/>
      <c r="AK165" s="57"/>
      <c r="AL165" s="57"/>
      <c r="AM165" s="58">
        <f>SUM(AI163+AJ163+AK163+AL163+AM163+AI164+AJ164+AK164+AL164+AM164)</f>
        <v>0</v>
      </c>
      <c r="AN165" s="56"/>
      <c r="AO165" s="57"/>
      <c r="AP165" s="57"/>
      <c r="AQ165" s="57"/>
      <c r="AR165" s="57"/>
      <c r="AS165" s="58">
        <f>SUM(AO163+AP163+AQ163+AR163+AS163+AO164+AP164+AQ164+AR164+AS164)</f>
        <v>7</v>
      </c>
      <c r="AT165" s="56"/>
      <c r="AU165" s="57"/>
      <c r="AV165" s="57"/>
      <c r="AW165" s="57"/>
      <c r="AX165" s="57"/>
      <c r="AY165" s="58">
        <f>SUM(AU163+AV163+AW163+AX163+AY163+AU164+AV164+AW164+AX164+AY164)</f>
        <v>1.5</v>
      </c>
      <c r="AZ165" s="56"/>
      <c r="BA165" s="57"/>
      <c r="BB165" s="57"/>
      <c r="BC165" s="57"/>
      <c r="BD165" s="57"/>
      <c r="BE165" s="58">
        <f>SUM(BA163+BB163+BC163+BD163+BE163+BA164+BB164+BC164+BD164+BE164)</f>
        <v>2</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16574</v>
      </c>
      <c r="AH168" s="79"/>
      <c r="AI168" s="80"/>
      <c r="AJ168" s="80"/>
      <c r="AK168" s="80"/>
      <c r="AL168" s="80"/>
      <c r="AM168" s="82">
        <f>AM161+AM143+AM130+AM117+AM104+AM91+AM78+AM65+AM52+AM36+AM23+AM10</f>
        <v>16926</v>
      </c>
      <c r="AN168" s="79"/>
      <c r="AO168" s="80"/>
      <c r="AP168" s="80"/>
      <c r="AQ168" s="80"/>
      <c r="AR168" s="80"/>
      <c r="AS168" s="82">
        <f>AS161+AS143+AS130+AS117+AS104+AS91+AS78+AS65+AS52+AS36+AS23+AS10</f>
        <v>16322</v>
      </c>
      <c r="AT168" s="79"/>
      <c r="AU168" s="80"/>
      <c r="AV168" s="80"/>
      <c r="AW168" s="80"/>
      <c r="AX168" s="80"/>
      <c r="AY168" s="82">
        <f>AY161+AY143+AY130+AY117+AY104+AY91+AY78+AY65+AY52+AY36+AY23+AY10</f>
        <v>16542</v>
      </c>
      <c r="AZ168" s="79"/>
      <c r="BA168" s="80"/>
      <c r="BB168" s="80"/>
      <c r="BC168" s="80"/>
      <c r="BD168" s="80"/>
      <c r="BE168" s="82">
        <f>BE161+BE143+BE130+BE117+BE104+BE91+BE78+BE65+BE52+BE36+BE23+BE10</f>
        <v>16513</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172.64583333333334</v>
      </c>
      <c r="AH169" s="86"/>
      <c r="AI169" s="87"/>
      <c r="AJ169" s="87"/>
      <c r="AK169" s="87"/>
      <c r="AL169" s="87"/>
      <c r="AM169" s="88">
        <f>AM168/96</f>
        <v>176.3125</v>
      </c>
      <c r="AN169" s="86"/>
      <c r="AO169" s="87"/>
      <c r="AP169" s="87"/>
      <c r="AQ169" s="87"/>
      <c r="AR169" s="87"/>
      <c r="AS169" s="88">
        <f>AS168/96</f>
        <v>170.02083333333334</v>
      </c>
      <c r="AT169" s="86"/>
      <c r="AU169" s="87"/>
      <c r="AV169" s="87"/>
      <c r="AW169" s="87"/>
      <c r="AX169" s="87"/>
      <c r="AY169" s="88">
        <f>AY168/96</f>
        <v>172.3125</v>
      </c>
      <c r="AZ169" s="86"/>
      <c r="BA169" s="87"/>
      <c r="BB169" s="87"/>
      <c r="BC169" s="87"/>
      <c r="BD169" s="87"/>
      <c r="BE169" s="88">
        <f>BE168/96</f>
        <v>172.01041666666666</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8" workbookViewId="0">
      <selection activeCell="A2" sqref="A2:XFD37"/>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équipe'!B45</f>
        <v>4</v>
      </c>
      <c r="B3" s="90">
        <f>'Détail par équipe'!C45</f>
        <v>0</v>
      </c>
      <c r="C3" s="90">
        <v>0</v>
      </c>
      <c r="D3" s="90">
        <v>0</v>
      </c>
      <c r="E3" s="90">
        <f>'Détail par équipe'!CC45+C3</f>
        <v>0</v>
      </c>
      <c r="F3" s="90">
        <f>'Détail par équipe'!CD45+D3</f>
        <v>0</v>
      </c>
      <c r="G3" s="91" t="e">
        <f>ROUNDDOWN(F3/E3,0)</f>
        <v>#DIV/0!</v>
      </c>
      <c r="H3" s="91" t="e">
        <f>ROUNDDOWN(IF(G3&gt;220,0,((220-G3)*0.7)),0)</f>
        <v>#DIV/0!</v>
      </c>
    </row>
    <row r="4" spans="1:8" hidden="1" x14ac:dyDescent="0.2">
      <c r="A4" s="90">
        <f>'Détail par équipe'!B32</f>
        <v>4</v>
      </c>
      <c r="B4" s="90">
        <f>'Détail par équipe'!C32</f>
        <v>0</v>
      </c>
      <c r="C4" s="90">
        <v>0</v>
      </c>
      <c r="D4" s="90">
        <v>0</v>
      </c>
      <c r="E4" s="90">
        <f>'Détail par équipe'!CC32+C4</f>
        <v>0</v>
      </c>
      <c r="F4" s="90">
        <f>'Détail par équipe'!CD32+D4</f>
        <v>0</v>
      </c>
      <c r="G4" s="91" t="e">
        <f>ROUNDDOWN(F4/E4,0)</f>
        <v>#DIV/0!</v>
      </c>
      <c r="H4" s="91" t="e">
        <f>ROUNDDOWN(IF(G4&gt;220,0,((220-G4)*0.7)),0)</f>
        <v>#DIV/0!</v>
      </c>
    </row>
    <row r="5" spans="1:8" hidden="1" x14ac:dyDescent="0.2">
      <c r="A5" s="90">
        <f>'Détail par équipe'!B87</f>
        <v>4</v>
      </c>
      <c r="B5" s="90">
        <f>'Détail par équipe'!C87</f>
        <v>0</v>
      </c>
      <c r="C5" s="90">
        <v>0</v>
      </c>
      <c r="D5" s="90">
        <v>0</v>
      </c>
      <c r="E5" s="90">
        <f>'Détail par équipe'!CC87+C5</f>
        <v>0</v>
      </c>
      <c r="F5" s="90">
        <f>'Détail par équipe'!CD87+D5</f>
        <v>0</v>
      </c>
      <c r="G5" s="91" t="e">
        <f>ROUNDDOWN(F5/E5,0)</f>
        <v>#DIV/0!</v>
      </c>
      <c r="H5" s="91" t="e">
        <f>ROUNDDOWN(IF(G5&gt;220,0,((220-G5)*0.7)),0)</f>
        <v>#DIV/0!</v>
      </c>
    </row>
    <row r="6" spans="1:8" hidden="1" x14ac:dyDescent="0.2">
      <c r="A6" s="90">
        <f>'Détail par équipe'!B126</f>
        <v>4</v>
      </c>
      <c r="B6" s="90">
        <f>'Détail par équipe'!C126</f>
        <v>0</v>
      </c>
      <c r="C6" s="90">
        <v>0</v>
      </c>
      <c r="D6" s="90">
        <v>0</v>
      </c>
      <c r="E6" s="90">
        <f>'Détail par équipe'!CC126+C6</f>
        <v>0</v>
      </c>
      <c r="F6" s="90">
        <f>'Détail par équipe'!CD126+D6</f>
        <v>0</v>
      </c>
      <c r="G6" s="91" t="e">
        <f>ROUNDDOWN(F6/E6,0)</f>
        <v>#DIV/0!</v>
      </c>
      <c r="H6" s="91" t="e">
        <f>ROUNDDOWN(IF(G6&gt;220,0,((220-G6)*0.7)),0)</f>
        <v>#DIV/0!</v>
      </c>
    </row>
    <row r="7" spans="1:8" hidden="1" x14ac:dyDescent="0.2">
      <c r="A7" s="90">
        <f>'Détail par équipe'!B100</f>
        <v>4</v>
      </c>
      <c r="B7" s="90">
        <f>'Détail par équipe'!C100</f>
        <v>0</v>
      </c>
      <c r="C7" s="90">
        <v>0</v>
      </c>
      <c r="D7" s="90">
        <v>0</v>
      </c>
      <c r="E7" s="90">
        <f>'Détail par équipe'!CC100+C7</f>
        <v>0</v>
      </c>
      <c r="F7" s="90">
        <f>'Détail par équipe'!CD100+D7</f>
        <v>0</v>
      </c>
      <c r="G7" s="91" t="e">
        <f>ROUNDDOWN(F7/E7,0)</f>
        <v>#DIV/0!</v>
      </c>
      <c r="H7" s="91" t="e">
        <f>ROUNDDOWN(IF(G7&gt;220,0,((220-G7)*0.7)),0)</f>
        <v>#DIV/0!</v>
      </c>
    </row>
    <row r="8" spans="1:8" hidden="1" x14ac:dyDescent="0.2">
      <c r="A8" s="90">
        <f>'Détail par équipe'!B74</f>
        <v>4</v>
      </c>
      <c r="B8" s="90">
        <f>'Détail par équipe'!C74</f>
        <v>0</v>
      </c>
      <c r="C8" s="90">
        <v>0</v>
      </c>
      <c r="D8" s="90">
        <v>0</v>
      </c>
      <c r="E8" s="90">
        <f>'Détail par équipe'!CC74</f>
        <v>0</v>
      </c>
      <c r="F8" s="90">
        <f>'Détail par équipe'!CD74</f>
        <v>0</v>
      </c>
      <c r="G8" s="91" t="e">
        <f>ROUNDDOWN(F8/E8,0)</f>
        <v>#DIV/0!</v>
      </c>
      <c r="H8" s="91" t="e">
        <f>ROUNDDOWN(IF(G8&gt;220,0,((220-G8)*0.7)),0)</f>
        <v>#DIV/0!</v>
      </c>
    </row>
    <row r="9" spans="1:8" hidden="1" x14ac:dyDescent="0.2">
      <c r="A9" s="90">
        <f>'Détail par équipe'!B62</f>
        <v>5</v>
      </c>
      <c r="B9" s="90">
        <f>'Détail par équipe'!C62</f>
        <v>0</v>
      </c>
      <c r="C9" s="90">
        <v>0</v>
      </c>
      <c r="D9" s="90">
        <v>0</v>
      </c>
      <c r="E9" s="90">
        <f>'Détail par équipe'!CC62</f>
        <v>0</v>
      </c>
      <c r="F9" s="90">
        <f>'Détail par équipe'!CD62</f>
        <v>0</v>
      </c>
      <c r="G9" s="91" t="e">
        <f>ROUNDDOWN(F9/E9,0)</f>
        <v>#DIV/0!</v>
      </c>
      <c r="H9" s="91" t="e">
        <f>ROUNDDOWN(IF(G9&gt;220,0,((220-G9)*0.7)),0)</f>
        <v>#DIV/0!</v>
      </c>
    </row>
    <row r="10" spans="1:8" hidden="1" x14ac:dyDescent="0.2">
      <c r="A10" s="90">
        <f>'Détail par équipe'!B75</f>
        <v>5</v>
      </c>
      <c r="B10" s="90">
        <f>'Détail par équipe'!C75</f>
        <v>0</v>
      </c>
      <c r="C10" s="90">
        <v>0</v>
      </c>
      <c r="D10" s="90">
        <v>0</v>
      </c>
      <c r="E10" s="90">
        <f>'Détail par équipe'!CC75</f>
        <v>0</v>
      </c>
      <c r="F10" s="90">
        <f>'Détail par équipe'!CD75</f>
        <v>0</v>
      </c>
      <c r="G10" s="91" t="e">
        <f>ROUNDDOWN(F10/E10,0)</f>
        <v>#DIV/0!</v>
      </c>
      <c r="H10" s="91" t="e">
        <f>ROUNDDOWN(IF(G10&gt;220,0,((220-G10)*0.7)),0)</f>
        <v>#DIV/0!</v>
      </c>
    </row>
    <row r="11" spans="1:8" hidden="1" x14ac:dyDescent="0.2">
      <c r="A11" s="90">
        <f>'Détail par équipe'!B101</f>
        <v>5</v>
      </c>
      <c r="B11" s="90">
        <f>'Détail par équipe'!C101</f>
        <v>0</v>
      </c>
      <c r="C11" s="90">
        <v>0</v>
      </c>
      <c r="D11" s="90">
        <v>0</v>
      </c>
      <c r="E11" s="90">
        <f>'Détail par équipe'!CC101</f>
        <v>0</v>
      </c>
      <c r="F11" s="90">
        <f>'Détail par équipe'!CD101</f>
        <v>0</v>
      </c>
      <c r="G11" s="91" t="e">
        <f>ROUNDDOWN(F11/E11,0)</f>
        <v>#DIV/0!</v>
      </c>
      <c r="H11" s="91" t="e">
        <f>ROUNDDOWN(IF(G11&gt;220,0,((220-G11)*0.7)),0)</f>
        <v>#DIV/0!</v>
      </c>
    </row>
    <row r="12" spans="1:8" hidden="1" x14ac:dyDescent="0.2">
      <c r="A12" s="90">
        <f>'Détail par équipe'!B127</f>
        <v>5</v>
      </c>
      <c r="B12" s="90">
        <f>'Détail par équipe'!C127</f>
        <v>0</v>
      </c>
      <c r="C12" s="90">
        <v>0</v>
      </c>
      <c r="D12" s="90">
        <v>0</v>
      </c>
      <c r="E12" s="90">
        <f>'Détail par équipe'!CC127</f>
        <v>0</v>
      </c>
      <c r="F12" s="90">
        <f>'Détail par équipe'!CD127</f>
        <v>0</v>
      </c>
      <c r="G12" s="91" t="e">
        <f>ROUNDDOWN(F12/E12,0)</f>
        <v>#DIV/0!</v>
      </c>
      <c r="H12" s="91" t="e">
        <f>ROUNDDOWN(IF(G12&gt;220,0,((220-G12)*0.7)),0)</f>
        <v>#DIV/0!</v>
      </c>
    </row>
    <row r="13" spans="1:8" hidden="1" x14ac:dyDescent="0.2">
      <c r="A13" s="90">
        <f>'Détail par équipe'!B140</f>
        <v>5</v>
      </c>
      <c r="B13" s="90">
        <f>'Détail par équipe'!C140</f>
        <v>0</v>
      </c>
      <c r="C13" s="90">
        <v>0</v>
      </c>
      <c r="D13" s="90">
        <v>0</v>
      </c>
      <c r="E13" s="90">
        <f>'Détail par équipe'!CC140</f>
        <v>0</v>
      </c>
      <c r="F13" s="90">
        <f>'Détail par équipe'!CD140</f>
        <v>0</v>
      </c>
      <c r="G13" s="91" t="e">
        <f>ROUNDDOWN(F13/E13,0)</f>
        <v>#DIV/0!</v>
      </c>
      <c r="H13" s="91" t="e">
        <f>ROUNDDOWN(IF(G13&gt;220,0,((220-G13)*0.7)),0)</f>
        <v>#DIV/0!</v>
      </c>
    </row>
    <row r="14" spans="1:8" hidden="1" x14ac:dyDescent="0.2">
      <c r="A14" s="90">
        <f>'Détail par équipe'!B33</f>
        <v>5</v>
      </c>
      <c r="B14" s="90">
        <f>'Détail par équipe'!C33</f>
        <v>0</v>
      </c>
      <c r="C14" s="90">
        <v>0</v>
      </c>
      <c r="D14" s="90">
        <v>0</v>
      </c>
      <c r="E14" s="90">
        <f>'Détail par équipe'!CC33</f>
        <v>0</v>
      </c>
      <c r="F14" s="90">
        <f>'Détail par équipe'!CD33</f>
        <v>0</v>
      </c>
      <c r="G14" s="91" t="e">
        <f>ROUNDDOWN(F14/E14,0)</f>
        <v>#DIV/0!</v>
      </c>
      <c r="H14" s="91" t="e">
        <f>ROUNDDOWN(IF(G14&gt;220,0,((220-G14)*0.7)),0)</f>
        <v>#DIV/0!</v>
      </c>
    </row>
    <row r="15" spans="1:8" hidden="1" x14ac:dyDescent="0.2">
      <c r="A15" s="90">
        <f>'Détail par équipe'!B7</f>
        <v>5</v>
      </c>
      <c r="B15" s="90">
        <f>'Détail par équipe'!C7</f>
        <v>0</v>
      </c>
      <c r="C15" s="90">
        <v>0</v>
      </c>
      <c r="D15" s="90">
        <v>0</v>
      </c>
      <c r="E15" s="90">
        <f>'Détail par équipe'!CC7</f>
        <v>0</v>
      </c>
      <c r="F15" s="90">
        <f>'Détail par équipe'!CD7</f>
        <v>0</v>
      </c>
      <c r="G15" s="91" t="e">
        <f>ROUNDDOWN(F15/E15,0)</f>
        <v>#DIV/0!</v>
      </c>
      <c r="H15" s="91" t="e">
        <f>ROUNDDOWN(IF(G15&gt;220,0,((220-G15)*0.7)),0)</f>
        <v>#DIV/0!</v>
      </c>
    </row>
    <row r="16" spans="1:8" hidden="1" x14ac:dyDescent="0.2">
      <c r="A16" s="90">
        <f>'Détail par équipe'!B46</f>
        <v>5</v>
      </c>
      <c r="B16" s="90">
        <f>'Détail par équipe'!C46</f>
        <v>0</v>
      </c>
      <c r="C16" s="90">
        <v>0</v>
      </c>
      <c r="D16" s="90">
        <v>0</v>
      </c>
      <c r="E16" s="90">
        <f>'Détail par équipe'!CC46+C16</f>
        <v>0</v>
      </c>
      <c r="F16" s="90">
        <f>'Détail par équipe'!CD46+D16</f>
        <v>0</v>
      </c>
      <c r="G16" s="91" t="e">
        <f>ROUNDDOWN(F16/E16,0)</f>
        <v>#DIV/0!</v>
      </c>
      <c r="H16" s="91" t="e">
        <f>ROUNDDOWN(IF(G16&gt;220,0,((220-G16)*0.7)),0)</f>
        <v>#DIV/0!</v>
      </c>
    </row>
    <row r="17" spans="1:8" hidden="1" x14ac:dyDescent="0.2">
      <c r="A17" s="90">
        <f>'Détail par équipe'!B88</f>
        <v>5</v>
      </c>
      <c r="B17" s="90">
        <f>'Détail par équipe'!C88</f>
        <v>0</v>
      </c>
      <c r="C17" s="90">
        <v>0</v>
      </c>
      <c r="D17" s="90">
        <v>0</v>
      </c>
      <c r="E17" s="90">
        <f>'Détail par équipe'!CC88+C17</f>
        <v>0</v>
      </c>
      <c r="F17" s="90">
        <f>'Détail par équipe'!CD88+D17</f>
        <v>0</v>
      </c>
      <c r="G17" s="91" t="e">
        <f>ROUNDDOWN(F17/E17,0)</f>
        <v>#DIV/0!</v>
      </c>
      <c r="H17" s="91" t="e">
        <f>ROUNDDOWN(IF(G17&gt;220,0,((220-G17)*0.7)),0)</f>
        <v>#DIV/0!</v>
      </c>
    </row>
    <row r="18" spans="1:8" hidden="1" x14ac:dyDescent="0.2">
      <c r="A18" s="90">
        <f>'Détail par équipe'!B114</f>
        <v>5</v>
      </c>
      <c r="B18" s="90">
        <f>'Détail par équipe'!C114</f>
        <v>0</v>
      </c>
      <c r="C18" s="90">
        <v>0</v>
      </c>
      <c r="D18" s="90">
        <v>0</v>
      </c>
      <c r="E18" s="90">
        <f>'Détail par équipe'!CC114</f>
        <v>0</v>
      </c>
      <c r="F18" s="90">
        <f>'Détail par équipe'!CD114</f>
        <v>0</v>
      </c>
      <c r="G18" s="91" t="e">
        <f>ROUNDDOWN(F18/E18,0)</f>
        <v>#DIV/0!</v>
      </c>
      <c r="H18" s="91" t="e">
        <f>ROUNDDOWN(IF(G18&gt;220,0,((220-G18)*0.7)),0)</f>
        <v>#DIV/0!</v>
      </c>
    </row>
    <row r="19" spans="1:8" hidden="1" x14ac:dyDescent="0.2">
      <c r="A19" s="90">
        <f>'Détail par équipe'!B21</f>
        <v>6</v>
      </c>
      <c r="B19" s="90">
        <f>'Détail par équipe'!C21</f>
        <v>0</v>
      </c>
      <c r="C19" s="90">
        <v>0</v>
      </c>
      <c r="D19" s="90">
        <v>0</v>
      </c>
      <c r="E19" s="90">
        <f>'Détail par équipe'!CC21</f>
        <v>0</v>
      </c>
      <c r="F19" s="90">
        <f>'Détail par équipe'!CD21</f>
        <v>0</v>
      </c>
      <c r="G19" s="91" t="e">
        <f>ROUNDDOWN(F19/E19,0)</f>
        <v>#DIV/0!</v>
      </c>
      <c r="H19" s="91" t="e">
        <f>ROUNDDOWN(IF(G19&gt;220,0,((220-G19)*0.7)),0)</f>
        <v>#DIV/0!</v>
      </c>
    </row>
    <row r="20" spans="1:8" hidden="1" x14ac:dyDescent="0.2">
      <c r="A20" s="90">
        <f>'Détail par équipe'!B34</f>
        <v>6</v>
      </c>
      <c r="B20" s="90">
        <f>'Détail par équipe'!C34</f>
        <v>0</v>
      </c>
      <c r="C20" s="90">
        <v>0</v>
      </c>
      <c r="D20" s="90">
        <v>0</v>
      </c>
      <c r="E20" s="90">
        <f>'Détail par équipe'!CC34</f>
        <v>4</v>
      </c>
      <c r="F20" s="90">
        <f>'Détail par équipe'!CD34</f>
        <v>480</v>
      </c>
      <c r="G20" s="91">
        <f>ROUNDDOWN(F20/E20,0)</f>
        <v>120</v>
      </c>
      <c r="H20" s="91">
        <f>ROUNDDOWN(IF(G20&gt;220,0,((220-G20)*0.7)),0)</f>
        <v>70</v>
      </c>
    </row>
    <row r="21" spans="1:8" hidden="1" x14ac:dyDescent="0.2">
      <c r="A21" s="90">
        <f>'Détail par équipe'!B63</f>
        <v>6</v>
      </c>
      <c r="B21" s="90">
        <f>'Détail par équipe'!C63</f>
        <v>0</v>
      </c>
      <c r="C21" s="90">
        <v>0</v>
      </c>
      <c r="D21" s="90">
        <v>0</v>
      </c>
      <c r="E21" s="90">
        <f>'Détail par équipe'!CC63</f>
        <v>0</v>
      </c>
      <c r="F21" s="90">
        <f>'Détail par équipe'!CD63</f>
        <v>0</v>
      </c>
      <c r="G21" s="91" t="e">
        <f>ROUNDDOWN(F21/E21,0)</f>
        <v>#DIV/0!</v>
      </c>
      <c r="H21" s="91" t="e">
        <f>ROUNDDOWN(IF(G21&gt;220,0,((220-G21)*0.7)),0)</f>
        <v>#DIV/0!</v>
      </c>
    </row>
    <row r="22" spans="1:8" hidden="1" x14ac:dyDescent="0.2">
      <c r="A22" s="90">
        <f>'Détail par équipe'!B76</f>
        <v>6</v>
      </c>
      <c r="B22" s="90">
        <f>'Détail par équipe'!C76</f>
        <v>0</v>
      </c>
      <c r="C22" s="90">
        <v>0</v>
      </c>
      <c r="D22" s="90">
        <v>0</v>
      </c>
      <c r="E22" s="90">
        <f>'Détail par équipe'!CC76</f>
        <v>0</v>
      </c>
      <c r="F22" s="90">
        <f>'Détail par équipe'!CD76</f>
        <v>0</v>
      </c>
      <c r="G22" s="91" t="e">
        <f>ROUNDDOWN(F22/E22,0)</f>
        <v>#DIV/0!</v>
      </c>
      <c r="H22" s="91" t="e">
        <f>ROUNDDOWN(IF(G22&gt;220,0,((220-G22)*0.7)),0)</f>
        <v>#DIV/0!</v>
      </c>
    </row>
    <row r="23" spans="1:8" hidden="1" x14ac:dyDescent="0.2">
      <c r="A23" s="90">
        <f>'Détail par équipe'!B102</f>
        <v>6</v>
      </c>
      <c r="B23" s="90">
        <f>'Détail par équipe'!C102</f>
        <v>0</v>
      </c>
      <c r="C23" s="90">
        <v>0</v>
      </c>
      <c r="D23" s="90">
        <v>0</v>
      </c>
      <c r="E23" s="90">
        <f>'Détail par équipe'!CC102</f>
        <v>0</v>
      </c>
      <c r="F23" s="90">
        <f>'Détail par équipe'!CD102</f>
        <v>0</v>
      </c>
      <c r="G23" s="91" t="e">
        <f>ROUNDDOWN(F23/E23,0)</f>
        <v>#DIV/0!</v>
      </c>
      <c r="H23" s="91" t="e">
        <f>ROUNDDOWN(IF(G23&gt;220,0,((220-G23)*0.7)),0)</f>
        <v>#DIV/0!</v>
      </c>
    </row>
    <row r="24" spans="1:8" hidden="1" x14ac:dyDescent="0.2">
      <c r="A24" s="90">
        <f>'Détail par équipe'!B128</f>
        <v>6</v>
      </c>
      <c r="B24" s="90">
        <f>'Détail par équipe'!C128</f>
        <v>0</v>
      </c>
      <c r="C24" s="90">
        <v>0</v>
      </c>
      <c r="D24" s="90">
        <v>0</v>
      </c>
      <c r="E24" s="90">
        <f>'Détail par équipe'!CC128</f>
        <v>0</v>
      </c>
      <c r="F24" s="90">
        <f>'Détail par équipe'!CD128</f>
        <v>0</v>
      </c>
      <c r="G24" s="91" t="e">
        <f>ROUNDDOWN(F24/E24,0)</f>
        <v>#DIV/0!</v>
      </c>
      <c r="H24" s="91" t="e">
        <f>ROUNDDOWN(IF(G24&gt;220,0,((220-G24)*0.7)),0)</f>
        <v>#DIV/0!</v>
      </c>
    </row>
    <row r="25" spans="1:8" hidden="1" x14ac:dyDescent="0.2">
      <c r="A25" s="90">
        <f>'Détail par équipe'!B141</f>
        <v>6</v>
      </c>
      <c r="B25" s="90">
        <f>'Détail par équipe'!C141</f>
        <v>0</v>
      </c>
      <c r="C25" s="90">
        <v>0</v>
      </c>
      <c r="D25" s="90">
        <v>0</v>
      </c>
      <c r="E25" s="90">
        <f>'Détail par équipe'!CC141</f>
        <v>0</v>
      </c>
      <c r="F25" s="90">
        <f>'Détail par équipe'!CD141</f>
        <v>0</v>
      </c>
      <c r="G25" s="91" t="e">
        <f>ROUNDDOWN(F25/E25,0)</f>
        <v>#DIV/0!</v>
      </c>
      <c r="H25" s="91" t="e">
        <f>ROUNDDOWN(IF(G25&gt;220,0,((220-G25)*0.7)),0)</f>
        <v>#DIV/0!</v>
      </c>
    </row>
    <row r="26" spans="1:8" hidden="1" x14ac:dyDescent="0.2">
      <c r="A26" s="90">
        <f>'Détail par équipe'!B8</f>
        <v>6</v>
      </c>
      <c r="B26" s="90">
        <f>'Détail par équipe'!C8</f>
        <v>0</v>
      </c>
      <c r="C26" s="90">
        <v>0</v>
      </c>
      <c r="D26" s="90">
        <v>0</v>
      </c>
      <c r="E26" s="90">
        <f>'Détail par équipe'!CC8</f>
        <v>0</v>
      </c>
      <c r="F26" s="90">
        <f>'Détail par équipe'!CD8</f>
        <v>0</v>
      </c>
      <c r="G26" s="91" t="e">
        <f>ROUNDDOWN(F26/E26,0)</f>
        <v>#DIV/0!</v>
      </c>
      <c r="H26" s="91" t="e">
        <f>ROUNDDOWN(IF(G26&gt;220,0,((220-G26)*0.7)),0)</f>
        <v>#DIV/0!</v>
      </c>
    </row>
    <row r="27" spans="1:8" hidden="1" x14ac:dyDescent="0.2">
      <c r="A27" s="90">
        <f>'Détail par équipe'!B154</f>
        <v>6</v>
      </c>
      <c r="B27" s="90">
        <f>'Détail par équipe'!C154</f>
        <v>0</v>
      </c>
      <c r="C27" s="90">
        <v>0</v>
      </c>
      <c r="D27" s="90">
        <v>0</v>
      </c>
      <c r="E27" s="90">
        <f>'Détail par équipe'!CC154+C27</f>
        <v>0</v>
      </c>
      <c r="F27" s="90">
        <f>'Détail par équipe'!CD154+D27</f>
        <v>0</v>
      </c>
      <c r="G27" s="91" t="e">
        <f>ROUNDDOWN(F27/E27,0)</f>
        <v>#DIV/0!</v>
      </c>
      <c r="H27" s="91" t="e">
        <f>ROUNDDOWN(IF(G27&gt;220,0,((220-G27)*0.7)),0)</f>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ROUNDDOWN(F28/E28,0)</f>
        <v>#DIV/0!</v>
      </c>
      <c r="H28" s="91" t="e">
        <f>ROUNDDOWN(IF(G28&gt;220,0,((220-G28)*0.7)),0)</f>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ROUNDDOWN(F29/E29,0)</f>
        <v>#DIV/0!</v>
      </c>
      <c r="H29" s="91" t="e">
        <f>ROUNDDOWN(IF(G29&gt;220,0,((220-G29)*0.7)),0)</f>
        <v>#DIV/0!</v>
      </c>
    </row>
    <row r="30" spans="1:8" hidden="1" x14ac:dyDescent="0.2">
      <c r="A30" s="90">
        <f>'Détail par équipe'!B115</f>
        <v>6</v>
      </c>
      <c r="B30" s="90">
        <f>'Détail par équipe'!C115</f>
        <v>0</v>
      </c>
      <c r="C30" s="90">
        <v>0</v>
      </c>
      <c r="D30" s="90">
        <v>0</v>
      </c>
      <c r="E30" s="90">
        <f>'Détail par équipe'!CC115</f>
        <v>0</v>
      </c>
      <c r="F30" s="90">
        <f>'Détail par équipe'!CD115</f>
        <v>0</v>
      </c>
      <c r="G30" s="91" t="e">
        <f>ROUNDDOWN(F30/E30,0)</f>
        <v>#DIV/0!</v>
      </c>
      <c r="H30" s="91" t="e">
        <f>ROUNDDOWN(IF(G30&gt;220,0,((220-G30)*0.7)),0)</f>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ROUNDDOWN(F31/E31,0)</f>
        <v>#DIV/0!</v>
      </c>
      <c r="H31" s="91" t="e">
        <f>ROUNDDOWN(IF(G31&gt;220,0,((220-G31)*0.7)),0)</f>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ROUNDDOWN(F32/E32,0)</f>
        <v>#DIV/0!</v>
      </c>
      <c r="H32" s="91" t="e">
        <f>ROUNDDOWN(IF(G32&gt;220,0,((220-G32)*0.7)),0)</f>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ROUNDDOWN(F33/E33,0)</f>
        <v>#DIV/0!</v>
      </c>
      <c r="H33" s="91" t="e">
        <f>ROUNDDOWN(IF(G33&gt;220,0,((220-G33)*0.7)),0)</f>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ROUNDDOWN(F34/E34,0)</f>
        <v>#DIV/0!</v>
      </c>
      <c r="H34" s="91" t="e">
        <f>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ROUNDDOWN(F35/E35,0)</f>
        <v>#DIV/0!</v>
      </c>
      <c r="H35" s="91" t="e">
        <f>ROUNDDOWN(IF(G35&gt;220,0,((220-G35)*0.7)),0)</f>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ROUNDDOWN(F36/E36,0)</f>
        <v>#DIV/0!</v>
      </c>
      <c r="H36" s="91" t="e">
        <f>ROUNDDOWN(IF(G36&gt;220,0,((220-G36)*0.7)),0)</f>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ROUNDDOWN(F37/E37,0)</f>
        <v>#DIV/0!</v>
      </c>
      <c r="H37" s="91" t="e">
        <f>ROUNDDOWN(IF(G37&gt;220,0,((220-G37)*0.7)),0)</f>
        <v>#DIV/0!</v>
      </c>
    </row>
    <row r="38" spans="1:8" x14ac:dyDescent="0.2">
      <c r="A38" s="90" t="str">
        <f>'Détail par équipe'!B19</f>
        <v>Bichon</v>
      </c>
      <c r="B38" s="90" t="str">
        <f>'Détail par équipe'!C19</f>
        <v>Thierry</v>
      </c>
      <c r="C38" s="90">
        <v>0</v>
      </c>
      <c r="D38" s="90">
        <v>0</v>
      </c>
      <c r="E38" s="90">
        <f>'Détail par équipe'!CC19</f>
        <v>4</v>
      </c>
      <c r="F38" s="90">
        <f>'Détail par équipe'!CD19</f>
        <v>738</v>
      </c>
      <c r="G38" s="91">
        <f>ROUNDDOWN(F38/E38,0)</f>
        <v>184</v>
      </c>
      <c r="H38" s="91">
        <f>ROUNDDOWN(IF(G38&gt;220,0,((220-G38)*0.7)),0)</f>
        <v>25</v>
      </c>
    </row>
    <row r="39" spans="1:8" x14ac:dyDescent="0.2">
      <c r="A39" s="92" t="str">
        <f>'Détail par équipe'!B58</f>
        <v>Bourgeois</v>
      </c>
      <c r="B39" s="92" t="str">
        <f>'Détail par équipe'!C58</f>
        <v>Anne</v>
      </c>
      <c r="C39" s="90">
        <v>0</v>
      </c>
      <c r="D39" s="90">
        <v>0</v>
      </c>
      <c r="E39" s="90">
        <f>'Détail par équipe'!CC58+C39</f>
        <v>20</v>
      </c>
      <c r="F39" s="90">
        <f>'Détail par équipe'!CD58+D39</f>
        <v>2799</v>
      </c>
      <c r="G39" s="90">
        <f>ROUNDDOWN(F39/E39,0)</f>
        <v>139</v>
      </c>
      <c r="H39" s="90">
        <f>ROUNDDOWN(IF(G39&gt;220,0,((220-G39)*0.7)),0)</f>
        <v>56</v>
      </c>
    </row>
    <row r="40" spans="1:8" x14ac:dyDescent="0.2">
      <c r="A40" s="92" t="str">
        <f>'Détail par équipe'!B17</f>
        <v>Brunaud</v>
      </c>
      <c r="B40" s="92" t="str">
        <f>'Détail par équipe'!C17</f>
        <v>Bernard</v>
      </c>
      <c r="C40" s="90">
        <v>0</v>
      </c>
      <c r="D40" s="90">
        <v>0</v>
      </c>
      <c r="E40" s="90">
        <f>'Détail par équipe'!CC17+C40</f>
        <v>36</v>
      </c>
      <c r="F40" s="90">
        <f>'Détail par équipe'!CD17+D40</f>
        <v>6645</v>
      </c>
      <c r="G40" s="90">
        <f>ROUNDDOWN(F40/E40,0)</f>
        <v>184</v>
      </c>
      <c r="H40" s="90">
        <f>ROUNDDOWN(IF(G40&gt;220,0,((220-G40)*0.7)),0)</f>
        <v>25</v>
      </c>
    </row>
    <row r="41" spans="1:8" x14ac:dyDescent="0.2">
      <c r="A41" s="90" t="str">
        <f>'Détail par équipe'!B151</f>
        <v>Charrier</v>
      </c>
      <c r="B41" s="90" t="str">
        <f>'Détail par équipe'!C151</f>
        <v>Hervé</v>
      </c>
      <c r="C41" s="90">
        <v>0</v>
      </c>
      <c r="D41" s="90">
        <v>0</v>
      </c>
      <c r="E41" s="90">
        <f>'Détail par équipe'!CC151+C41</f>
        <v>8</v>
      </c>
      <c r="F41" s="90">
        <f>'Détail par équipe'!CD151+D41</f>
        <v>1014</v>
      </c>
      <c r="G41" s="91">
        <f>ROUNDDOWN(F41/E41,0)</f>
        <v>126</v>
      </c>
      <c r="H41" s="91">
        <f>ROUNDDOWN(IF(G41&gt;220,0,((220-G41)*0.7)),0)</f>
        <v>65</v>
      </c>
    </row>
    <row r="42" spans="1:8" x14ac:dyDescent="0.2">
      <c r="A42" s="92" t="str">
        <f>'Détail par équipe'!B16</f>
        <v>Coural</v>
      </c>
      <c r="B42" s="92" t="str">
        <f>'Détail par équipe'!C16</f>
        <v>Serge</v>
      </c>
      <c r="C42" s="90">
        <v>0</v>
      </c>
      <c r="D42" s="90">
        <v>0</v>
      </c>
      <c r="E42" s="90">
        <f>'Détail par équipe'!CC16+C42</f>
        <v>4</v>
      </c>
      <c r="F42" s="90">
        <f>'Détail par équipe'!CD16+D42</f>
        <v>674</v>
      </c>
      <c r="G42" s="90">
        <f>ROUNDDOWN(F42/E42,0)</f>
        <v>168</v>
      </c>
      <c r="H42" s="90">
        <f>ROUNDDOWN(IF(G42&gt;220,0,((220-G42)*0.7)),0)</f>
        <v>36</v>
      </c>
    </row>
    <row r="43" spans="1:8" x14ac:dyDescent="0.2">
      <c r="A43" s="92" t="str">
        <f>'Détail par équipe'!B4</f>
        <v>Dehorter</v>
      </c>
      <c r="B43" s="92" t="str">
        <f>'Détail par équipe'!C4</f>
        <v>Pascal</v>
      </c>
      <c r="C43" s="90">
        <v>0</v>
      </c>
      <c r="D43" s="90">
        <v>0</v>
      </c>
      <c r="E43" s="90">
        <f>'Détail par équipe'!CC4+C43</f>
        <v>12</v>
      </c>
      <c r="F43" s="90">
        <f>'Détail par équipe'!CD4+D43</f>
        <v>1946</v>
      </c>
      <c r="G43" s="90">
        <f>ROUNDDOWN(F43/E43,0)</f>
        <v>162</v>
      </c>
      <c r="H43" s="90">
        <f>ROUNDDOWN(IF(G43&gt;220,0,((220-G43)*0.7)),0)</f>
        <v>40</v>
      </c>
    </row>
    <row r="44" spans="1:8" x14ac:dyDescent="0.2">
      <c r="A44" s="92" t="str">
        <f>'Détail par équipe'!B43</f>
        <v>Gouyon</v>
      </c>
      <c r="B44" s="92" t="str">
        <f>'Détail par équipe'!C43</f>
        <v>Stéphane</v>
      </c>
      <c r="C44" s="90">
        <v>0</v>
      </c>
      <c r="D44" s="90">
        <v>0</v>
      </c>
      <c r="E44" s="90">
        <f>'Détail par équipe'!CC43+C44</f>
        <v>36</v>
      </c>
      <c r="F44" s="90">
        <f>'Détail par équipe'!CD43+D44</f>
        <v>6184</v>
      </c>
      <c r="G44" s="90">
        <f>ROUNDDOWN(F44/E44,0)</f>
        <v>171</v>
      </c>
      <c r="H44" s="90">
        <f>ROUNDDOWN(IF(G44&gt;220,0,((220-G44)*0.7)),0)</f>
        <v>34</v>
      </c>
    </row>
    <row r="45" spans="1:8" x14ac:dyDescent="0.2">
      <c r="A45" s="90" t="str">
        <f>'Détail par équipe'!B112</f>
        <v>Grand</v>
      </c>
      <c r="B45" s="90" t="str">
        <f>'Détail par équipe'!C112</f>
        <v>Olivier</v>
      </c>
      <c r="C45" s="90">
        <v>0</v>
      </c>
      <c r="D45" s="90">
        <v>0</v>
      </c>
      <c r="E45" s="90">
        <f>'Détail par équipe'!CC112+C45</f>
        <v>24</v>
      </c>
      <c r="F45" s="90">
        <f>'Détail par équipe'!CD112+D45</f>
        <v>4111</v>
      </c>
      <c r="G45" s="91">
        <f>ROUNDDOWN(F45/E45,0)</f>
        <v>171</v>
      </c>
      <c r="H45" s="91">
        <f>ROUNDDOWN(IF(G45&gt;220,0,((220-G45)*0.7)),0)</f>
        <v>34</v>
      </c>
    </row>
    <row r="46" spans="1:8" x14ac:dyDescent="0.2">
      <c r="A46" s="92" t="str">
        <f>'Détail par équipe'!B29</f>
        <v>Grosjean</v>
      </c>
      <c r="B46" s="92" t="str">
        <f>'Détail par équipe'!C29</f>
        <v>Louis</v>
      </c>
      <c r="C46" s="90">
        <v>0</v>
      </c>
      <c r="D46" s="90">
        <v>0</v>
      </c>
      <c r="E46" s="90">
        <f>'Détail par équipe'!CC29+C46</f>
        <v>20</v>
      </c>
      <c r="F46" s="90">
        <f>'Détail par équipe'!CD29+D46</f>
        <v>2816</v>
      </c>
      <c r="G46" s="90">
        <f>ROUNDDOWN(F46/E46,0)</f>
        <v>140</v>
      </c>
      <c r="H46" s="90">
        <f>ROUNDDOWN(IF(G46&gt;220,0,((220-G46)*0.7)),0)</f>
        <v>56</v>
      </c>
    </row>
    <row r="47" spans="1:8" x14ac:dyDescent="0.2">
      <c r="A47" s="90" t="str">
        <f>'Détail par équipe'!B139</f>
        <v>Guesdon</v>
      </c>
      <c r="B47" s="90" t="str">
        <f>'Détail par équipe'!C139</f>
        <v>Eric</v>
      </c>
      <c r="C47" s="90">
        <v>0</v>
      </c>
      <c r="D47" s="90">
        <v>0</v>
      </c>
      <c r="E47" s="90">
        <f>'Détail par équipe'!CC139</f>
        <v>4</v>
      </c>
      <c r="F47" s="90">
        <f>'Détail par équipe'!CD139</f>
        <v>789</v>
      </c>
      <c r="G47" s="91">
        <f>ROUNDDOWN(F47/E47,0)</f>
        <v>197</v>
      </c>
      <c r="H47" s="91">
        <f>ROUNDDOWN(IF(G47&gt;220,0,((220-G47)*0.7)),0)</f>
        <v>16</v>
      </c>
    </row>
    <row r="48" spans="1:8" x14ac:dyDescent="0.2">
      <c r="A48" s="90" t="str">
        <f>'Détail par équipe'!B18</f>
        <v>Janot</v>
      </c>
      <c r="B48" s="90" t="str">
        <f>'Détail par équipe'!C18</f>
        <v>Didier</v>
      </c>
      <c r="C48" s="90">
        <v>0</v>
      </c>
      <c r="D48" s="90">
        <v>0</v>
      </c>
      <c r="E48" s="90">
        <f>'Détail par équipe'!CC18+C48</f>
        <v>4</v>
      </c>
      <c r="F48" s="90">
        <f>'Détail par équipe'!CD18+D48</f>
        <v>707</v>
      </c>
      <c r="G48" s="91">
        <f>ROUNDDOWN(F48/E48,0)</f>
        <v>176</v>
      </c>
      <c r="H48" s="91">
        <f>ROUNDDOWN(IF(G48&gt;220,0,((220-G48)*0.7)),0)</f>
        <v>30</v>
      </c>
    </row>
    <row r="49" spans="1:8" ht="17.25" customHeight="1" x14ac:dyDescent="0.2">
      <c r="A49" s="92" t="str">
        <f>'Détail par équipe'!B136</f>
        <v>Lafournière</v>
      </c>
      <c r="B49" s="92" t="str">
        <f>'Détail par équipe'!C136</f>
        <v>Michel</v>
      </c>
      <c r="C49" s="90">
        <v>0</v>
      </c>
      <c r="D49" s="90">
        <v>0</v>
      </c>
      <c r="E49" s="90">
        <f>'Détail par équipe'!CC136+C49</f>
        <v>32</v>
      </c>
      <c r="F49" s="90">
        <f>'Détail par équipe'!CD136+D49</f>
        <v>5884</v>
      </c>
      <c r="G49" s="90">
        <f>ROUNDDOWN(F49/E49,0)</f>
        <v>183</v>
      </c>
      <c r="H49" s="90">
        <f>ROUNDDOWN(IF(G49&gt;220,0,((220-G49)*0.7)),0)</f>
        <v>25</v>
      </c>
    </row>
    <row r="50" spans="1:8" ht="17.25" customHeight="1" x14ac:dyDescent="0.2">
      <c r="A50" s="92" t="str">
        <f>'Détail par équipe'!B72</f>
        <v>Lavergne</v>
      </c>
      <c r="B50" s="92" t="str">
        <f>'Détail par équipe'!C72</f>
        <v>Thierry</v>
      </c>
      <c r="C50" s="90">
        <v>0</v>
      </c>
      <c r="D50" s="90">
        <v>0</v>
      </c>
      <c r="E50" s="90">
        <f>'Détail par équipe'!CC72+C50</f>
        <v>20</v>
      </c>
      <c r="F50" s="90">
        <f>'Détail par équipe'!CD72+D50</f>
        <v>3587</v>
      </c>
      <c r="G50" s="90">
        <f>ROUNDDOWN(F50/E50,0)</f>
        <v>179</v>
      </c>
      <c r="H50" s="90">
        <f>ROUNDDOWN(IF(G50&gt;220,0,((220-G50)*0.7)),0)</f>
        <v>28</v>
      </c>
    </row>
    <row r="51" spans="1:8" ht="17.25" customHeight="1" x14ac:dyDescent="0.2">
      <c r="A51" s="92" t="str">
        <f>'Détail par équipe'!B98</f>
        <v>Le Coquen</v>
      </c>
      <c r="B51" s="92" t="str">
        <f>'Détail par équipe'!C98</f>
        <v>Fabrice</v>
      </c>
      <c r="C51" s="90">
        <v>0</v>
      </c>
      <c r="D51" s="90">
        <v>0</v>
      </c>
      <c r="E51" s="90">
        <f>'Détail par équipe'!CC98+C51</f>
        <v>36</v>
      </c>
      <c r="F51" s="90">
        <f>'Détail par équipe'!CD98+D51</f>
        <v>6726</v>
      </c>
      <c r="G51" s="90">
        <f>ROUNDDOWN(F51/E51,0)</f>
        <v>186</v>
      </c>
      <c r="H51" s="90">
        <f>ROUNDDOWN(IF(G51&gt;220,0,((220-G51)*0.7)),0)</f>
        <v>23</v>
      </c>
    </row>
    <row r="52" spans="1:8" ht="17.25" customHeight="1" x14ac:dyDescent="0.2">
      <c r="A52" s="92" t="str">
        <f>'Détail par équipe'!B30</f>
        <v>Lerouge</v>
      </c>
      <c r="B52" s="92" t="str">
        <f>'Détail par équipe'!C30</f>
        <v>Joël</v>
      </c>
      <c r="C52" s="90">
        <v>0</v>
      </c>
      <c r="D52" s="90">
        <v>0</v>
      </c>
      <c r="E52" s="90">
        <f>'Détail par équipe'!CC30+C52</f>
        <v>28</v>
      </c>
      <c r="F52" s="90">
        <f>'Détail par équipe'!CD30+D52</f>
        <v>4186</v>
      </c>
      <c r="G52" s="90">
        <f>ROUNDDOWN(F52/E52,0)</f>
        <v>149</v>
      </c>
      <c r="H52" s="90">
        <f>ROUNDDOWN(IF(G52&gt;220,0,((220-G52)*0.7)),0)</f>
        <v>49</v>
      </c>
    </row>
    <row r="53" spans="1:8" ht="17.25" customHeight="1" x14ac:dyDescent="0.2">
      <c r="A53" s="90" t="str">
        <f>'Détail par équipe'!B86</f>
        <v>Loisel</v>
      </c>
      <c r="B53" s="90" t="str">
        <f>'Détail par équipe'!C86</f>
        <v>Corentin</v>
      </c>
      <c r="C53" s="90">
        <v>0</v>
      </c>
      <c r="D53" s="90">
        <v>0</v>
      </c>
      <c r="E53" s="90">
        <f>'Détail par équipe'!CC86+C53</f>
        <v>24</v>
      </c>
      <c r="F53" s="90">
        <f>'Détail par équipe'!CD86+D53</f>
        <v>4409</v>
      </c>
      <c r="G53" s="91">
        <f>ROUNDDOWN(F53/E53,0)</f>
        <v>183</v>
      </c>
      <c r="H53" s="91">
        <f>ROUNDDOWN(IF(G53&gt;220,0,((220-G53)*0.7)),0)</f>
        <v>25</v>
      </c>
    </row>
    <row r="54" spans="1:8" ht="17.25" customHeight="1" x14ac:dyDescent="0.2">
      <c r="A54" s="92" t="str">
        <f>'Détail par équipe'!B149</f>
        <v>Loraux</v>
      </c>
      <c r="B54" s="92" t="str">
        <f>'Détail par équipe'!C149</f>
        <v>Pascal</v>
      </c>
      <c r="C54" s="90">
        <v>0</v>
      </c>
      <c r="D54" s="90">
        <v>0</v>
      </c>
      <c r="E54" s="90">
        <f>'Détail par équipe'!CC149+C54</f>
        <v>20</v>
      </c>
      <c r="F54" s="90">
        <f>'Détail par équipe'!CD149+D54</f>
        <v>3449</v>
      </c>
      <c r="G54" s="90">
        <f>ROUNDDOWN(F54/E54,0)</f>
        <v>172</v>
      </c>
      <c r="H54" s="90">
        <f>ROUNDDOWN(IF(G54&gt;220,0,((220-G54)*0.7)),0)</f>
        <v>33</v>
      </c>
    </row>
    <row r="55" spans="1:8" ht="17.25" customHeight="1" x14ac:dyDescent="0.2">
      <c r="A55" s="90" t="str">
        <f>'Détail par équipe'!B44</f>
        <v>Maia</v>
      </c>
      <c r="B55" s="90" t="str">
        <f>'Détail par équipe'!C44</f>
        <v>Thimothée</v>
      </c>
      <c r="C55" s="90">
        <v>0</v>
      </c>
      <c r="D55" s="90">
        <v>0</v>
      </c>
      <c r="E55" s="90">
        <f>'Détail par équipe'!CC44+C55</f>
        <v>16</v>
      </c>
      <c r="F55" s="90">
        <f>'Détail par équipe'!CD44+D55</f>
        <v>2974</v>
      </c>
      <c r="G55" s="91">
        <f>ROUNDDOWN(F55/E55,0)</f>
        <v>185</v>
      </c>
      <c r="H55" s="91">
        <f>ROUNDDOWN(IF(G55&gt;220,0,((220-G55)*0.7)),0)</f>
        <v>24</v>
      </c>
    </row>
    <row r="56" spans="1:8" ht="17.25" customHeight="1" x14ac:dyDescent="0.2">
      <c r="A56" s="90" t="str">
        <f>'Détail par équipe'!B152</f>
        <v>Malenfer</v>
      </c>
      <c r="B56" s="90" t="str">
        <f>'Détail par équipe'!C152</f>
        <v>Pascal</v>
      </c>
      <c r="C56" s="90">
        <v>0</v>
      </c>
      <c r="D56" s="90">
        <v>0</v>
      </c>
      <c r="E56" s="90">
        <f>'Détail par équipe'!CC152</f>
        <v>4</v>
      </c>
      <c r="F56" s="90">
        <f>'Détail par équipe'!CD152</f>
        <v>668</v>
      </c>
      <c r="G56" s="91">
        <f>ROUNDDOWN(F56/E56,0)</f>
        <v>167</v>
      </c>
      <c r="H56" s="91">
        <f>ROUNDDOWN(IF(G56&gt;220,0,((220-G56)*0.7)),0)</f>
        <v>37</v>
      </c>
    </row>
    <row r="57" spans="1:8" ht="17.25" customHeight="1" x14ac:dyDescent="0.2">
      <c r="A57" s="92" t="str">
        <f>'Détail par équipe'!B124</f>
        <v>Mary</v>
      </c>
      <c r="B57" s="92" t="str">
        <f>'Détail par équipe'!C124</f>
        <v>Freddy</v>
      </c>
      <c r="C57" s="90">
        <v>0</v>
      </c>
      <c r="D57" s="90">
        <v>0</v>
      </c>
      <c r="E57" s="90">
        <f>'Détail par équipe'!CC124+C57</f>
        <v>24</v>
      </c>
      <c r="F57" s="90">
        <f>'Détail par équipe'!CD124+D57</f>
        <v>3906</v>
      </c>
      <c r="G57" s="90">
        <f>ROUNDDOWN(F57/E57,0)</f>
        <v>162</v>
      </c>
      <c r="H57" s="90">
        <f>ROUNDDOWN(IF(G57&gt;220,0,((220-G57)*0.7)),0)</f>
        <v>40</v>
      </c>
    </row>
    <row r="58" spans="1:8" ht="17.25" customHeight="1" x14ac:dyDescent="0.2">
      <c r="A58" s="92" t="str">
        <f>'Détail par équipe'!B150</f>
        <v>Massif</v>
      </c>
      <c r="B58" s="92" t="str">
        <f>'Détail par équipe'!C150</f>
        <v>Jean-Massif</v>
      </c>
      <c r="C58" s="90">
        <v>0</v>
      </c>
      <c r="D58" s="90">
        <v>0</v>
      </c>
      <c r="E58" s="90">
        <f>'Détail par équipe'!CC150</f>
        <v>36</v>
      </c>
      <c r="F58" s="90">
        <f>'Détail par équipe'!CD150</f>
        <v>6153</v>
      </c>
      <c r="G58" s="90">
        <f>ROUNDDOWN(F58/E58,0)</f>
        <v>170</v>
      </c>
      <c r="H58" s="90">
        <f>ROUNDDOWN(IF(G58&gt;220,0,((220-G58)*0.7)),0)</f>
        <v>35</v>
      </c>
    </row>
    <row r="59" spans="1:8" ht="17.45" customHeight="1" x14ac:dyDescent="0.2">
      <c r="A59" s="90" t="str">
        <f>'Détail par équipe'!B138</f>
        <v>Maurice</v>
      </c>
      <c r="B59" s="90" t="str">
        <f>'Détail par équipe'!C138</f>
        <v>Fred</v>
      </c>
      <c r="C59" s="90">
        <v>0</v>
      </c>
      <c r="D59" s="90">
        <v>0</v>
      </c>
      <c r="E59" s="90">
        <f>'Détail par équipe'!CC138+C59</f>
        <v>28</v>
      </c>
      <c r="F59" s="90">
        <f>'Détail par équipe'!CD138+D59</f>
        <v>4923</v>
      </c>
      <c r="G59" s="91">
        <f>ROUNDDOWN(F59/E59,0)</f>
        <v>175</v>
      </c>
      <c r="H59" s="91">
        <f>ROUNDDOWN(IF(G59&gt;220,0,((220-G59)*0.7)),0)</f>
        <v>31</v>
      </c>
    </row>
    <row r="60" spans="1:8" ht="17.45" customHeight="1" x14ac:dyDescent="0.2">
      <c r="A60" s="92" t="str">
        <f>'Détail par équipe'!B42</f>
        <v>Maurice</v>
      </c>
      <c r="B60" s="92" t="str">
        <f>'Détail par équipe'!C42</f>
        <v xml:space="preserve">Lou </v>
      </c>
      <c r="C60" s="90">
        <v>0</v>
      </c>
      <c r="D60" s="90">
        <v>0</v>
      </c>
      <c r="E60" s="90">
        <f>'Détail par équipe'!CC42+C60</f>
        <v>20</v>
      </c>
      <c r="F60" s="90">
        <f>'Détail par équipe'!CD42+D60</f>
        <v>2694</v>
      </c>
      <c r="G60" s="90">
        <f>ROUNDDOWN(F60/E60,0)</f>
        <v>134</v>
      </c>
      <c r="H60" s="90">
        <f>ROUNDDOWN(IF(G60&gt;220,0,((220-G60)*0.7)),0)</f>
        <v>60</v>
      </c>
    </row>
    <row r="61" spans="1:8" ht="17.45" customHeight="1" x14ac:dyDescent="0.2">
      <c r="A61" s="90" t="str">
        <f>'Détail par équipe'!B153</f>
        <v>Menou</v>
      </c>
      <c r="B61" s="90" t="str">
        <f>'Détail par équipe'!C153</f>
        <v>Christophe</v>
      </c>
      <c r="C61" s="90">
        <v>0</v>
      </c>
      <c r="D61" s="90">
        <v>0</v>
      </c>
      <c r="E61" s="90">
        <f>'Détail par équipe'!CC153+C61</f>
        <v>4</v>
      </c>
      <c r="F61" s="90">
        <f>'Détail par équipe'!CD153+D61</f>
        <v>594</v>
      </c>
      <c r="G61" s="91">
        <f>ROUNDDOWN(F61/E61,0)</f>
        <v>148</v>
      </c>
      <c r="H61" s="91">
        <f>ROUNDDOWN(IF(G61&gt;220,0,((220-G61)*0.7)),0)</f>
        <v>50</v>
      </c>
    </row>
    <row r="62" spans="1:8" ht="17.45" customHeight="1" x14ac:dyDescent="0.2">
      <c r="A62" s="90" t="str">
        <f>'Détail par équipe'!B125</f>
        <v>Mette</v>
      </c>
      <c r="B62" s="90" t="str">
        <f>'Détail par équipe'!C125</f>
        <v>Thomas</v>
      </c>
      <c r="C62" s="90">
        <v>0</v>
      </c>
      <c r="D62" s="90">
        <v>0</v>
      </c>
      <c r="E62" s="90">
        <f>'Détail par équipe'!CC125+C62</f>
        <v>12</v>
      </c>
      <c r="F62" s="90">
        <f>'Détail par équipe'!CD125+D62</f>
        <v>2041</v>
      </c>
      <c r="G62" s="91">
        <f>ROUNDDOWN(F62/E62,0)</f>
        <v>170</v>
      </c>
      <c r="H62" s="91">
        <f>ROUNDDOWN(IF(G62&gt;220,0,((220-G62)*0.7)),0)</f>
        <v>35</v>
      </c>
    </row>
    <row r="63" spans="1:8" ht="17.45" customHeight="1" x14ac:dyDescent="0.2">
      <c r="A63" s="92" t="str">
        <f>'Détail par équipe'!B123</f>
        <v>Millich</v>
      </c>
      <c r="B63" s="92" t="str">
        <f>'Détail par équipe'!C123</f>
        <v>Oscar</v>
      </c>
      <c r="C63" s="90">
        <v>0</v>
      </c>
      <c r="D63" s="90">
        <v>0</v>
      </c>
      <c r="E63" s="90">
        <f>'Détail par équipe'!CC123+C63</f>
        <v>36</v>
      </c>
      <c r="F63" s="90">
        <f>'Détail par équipe'!CD123+D63</f>
        <v>6294</v>
      </c>
      <c r="G63" s="90">
        <f>ROUNDDOWN(F63/E63,0)</f>
        <v>174</v>
      </c>
      <c r="H63" s="90">
        <f>ROUNDDOWN(IF(G63&gt;220,0,((220-G63)*0.7)),0)</f>
        <v>32</v>
      </c>
    </row>
    <row r="64" spans="1:8" ht="17.45" customHeight="1" x14ac:dyDescent="0.2">
      <c r="A64" s="90" t="str">
        <f>'Détail par équipe'!B20</f>
        <v>Millot</v>
      </c>
      <c r="B64" s="90" t="str">
        <f>'Détail par équipe'!C20</f>
        <v>Dominique</v>
      </c>
      <c r="C64" s="90">
        <v>0</v>
      </c>
      <c r="D64" s="90">
        <v>0</v>
      </c>
      <c r="E64" s="90">
        <f>'Détail par équipe'!CC20</f>
        <v>24</v>
      </c>
      <c r="F64" s="90">
        <f>'Détail par équipe'!CD20</f>
        <v>4407</v>
      </c>
      <c r="G64" s="91">
        <f>ROUNDDOWN(F64/E64,0)</f>
        <v>183</v>
      </c>
      <c r="H64" s="91">
        <f>ROUNDDOWN(IF(G64&gt;220,0,((220-G64)*0.7)),0)</f>
        <v>25</v>
      </c>
    </row>
    <row r="65" spans="1:8" ht="17.45" customHeight="1" x14ac:dyDescent="0.2">
      <c r="A65" s="92" t="str">
        <f>'Détail par équipe'!B111</f>
        <v>Moricone</v>
      </c>
      <c r="B65" s="92" t="str">
        <f>'Détail par équipe'!C111</f>
        <v>David</v>
      </c>
      <c r="C65" s="90">
        <v>0</v>
      </c>
      <c r="D65" s="90">
        <v>0</v>
      </c>
      <c r="E65" s="90">
        <f>'Détail par équipe'!CC111+C65</f>
        <v>24</v>
      </c>
      <c r="F65" s="90">
        <f>'Détail par équipe'!CD111+D65</f>
        <v>4560</v>
      </c>
      <c r="G65" s="90">
        <f>ROUNDDOWN(F65/E65,0)</f>
        <v>190</v>
      </c>
      <c r="H65" s="90">
        <f>ROUNDDOWN(IF(G65&gt;220,0,((220-G65)*0.7)),0)</f>
        <v>21</v>
      </c>
    </row>
    <row r="66" spans="1:8" ht="17.45" customHeight="1" x14ac:dyDescent="0.2">
      <c r="A66" s="92" t="str">
        <f>'Détail par équipe'!B71</f>
        <v>Mosmant</v>
      </c>
      <c r="B66" s="92" t="str">
        <f>'Détail par équipe'!C71</f>
        <v>Christian</v>
      </c>
      <c r="C66" s="90">
        <v>0</v>
      </c>
      <c r="D66" s="90">
        <v>0</v>
      </c>
      <c r="E66" s="90">
        <f>'Détail par équipe'!CC71+C66</f>
        <v>24</v>
      </c>
      <c r="F66" s="90">
        <f>'Détail par équipe'!CD71+D66</f>
        <v>4605</v>
      </c>
      <c r="G66" s="90">
        <f>ROUNDDOWN(F66/E66,0)</f>
        <v>191</v>
      </c>
      <c r="H66" s="90">
        <f>ROUNDDOWN(IF(G66&gt;220,0,((220-G66)*0.7)),0)</f>
        <v>20</v>
      </c>
    </row>
    <row r="67" spans="1:8" ht="17.45" customHeight="1" x14ac:dyDescent="0.2">
      <c r="A67" s="92" t="str">
        <f>'Détail par équipe'!B3</f>
        <v>Nicolas</v>
      </c>
      <c r="B67" s="92" t="str">
        <f>'Détail par équipe'!C3</f>
        <v>Jacques</v>
      </c>
      <c r="C67" s="90">
        <v>0</v>
      </c>
      <c r="D67" s="90">
        <v>0</v>
      </c>
      <c r="E67" s="90">
        <f>'Détail par équipe'!CC3+C67</f>
        <v>28</v>
      </c>
      <c r="F67" s="90">
        <f>'Détail par équipe'!CD3+D67</f>
        <v>4718</v>
      </c>
      <c r="G67" s="90">
        <f>ROUNDDOWN(F67/E67,0)</f>
        <v>168</v>
      </c>
      <c r="H67" s="90">
        <f>ROUNDDOWN(IF(G67&gt;220,0,((220-G67)*0.7)),0)</f>
        <v>36</v>
      </c>
    </row>
    <row r="68" spans="1:8" ht="17.45" customHeight="1" x14ac:dyDescent="0.2">
      <c r="A68" s="90" t="str">
        <f>'Détail par équipe'!B113</f>
        <v>Portat</v>
      </c>
      <c r="B68" s="90" t="str">
        <f>'Détail par équipe'!C113</f>
        <v>Sebastien</v>
      </c>
      <c r="C68" s="90">
        <v>0</v>
      </c>
      <c r="D68" s="90">
        <v>0</v>
      </c>
      <c r="E68" s="90">
        <f>'Détail par équipe'!CC113</f>
        <v>4</v>
      </c>
      <c r="F68" s="90">
        <f>'Détail par équipe'!CD113</f>
        <v>705</v>
      </c>
      <c r="G68" s="91">
        <f>ROUNDDOWN(F68/E68,0)</f>
        <v>176</v>
      </c>
      <c r="H68" s="91">
        <f>ROUNDDOWN(IF(G68&gt;220,0,((220-G68)*0.7)),0)</f>
        <v>30</v>
      </c>
    </row>
    <row r="69" spans="1:8" ht="17.45" customHeight="1" x14ac:dyDescent="0.2">
      <c r="A69" s="90" t="str">
        <f>'Détail par équipe'!B5</f>
        <v>Renard</v>
      </c>
      <c r="B69" s="90" t="str">
        <f>'Détail par équipe'!C5</f>
        <v>Patrick</v>
      </c>
      <c r="C69" s="90">
        <v>0</v>
      </c>
      <c r="D69" s="90">
        <v>0</v>
      </c>
      <c r="E69" s="90">
        <f>'Détail par équipe'!CC5+C69</f>
        <v>12</v>
      </c>
      <c r="F69" s="90">
        <f>'Détail par équipe'!CD5+D69</f>
        <v>2278</v>
      </c>
      <c r="G69" s="91">
        <f>ROUNDDOWN(F69/E69,0)</f>
        <v>189</v>
      </c>
      <c r="H69" s="91">
        <f>ROUNDDOWN(IF(G69&gt;220,0,((220-G69)*0.7)),0)</f>
        <v>21</v>
      </c>
    </row>
    <row r="70" spans="1:8" ht="17.45" customHeight="1" x14ac:dyDescent="0.2">
      <c r="A70" s="90" t="str">
        <f>'Détail par équipe'!B60</f>
        <v xml:space="preserve">Renard </v>
      </c>
      <c r="B70" s="90" t="str">
        <f>'Détail par équipe'!C60</f>
        <v>Patricia</v>
      </c>
      <c r="C70" s="90">
        <v>0</v>
      </c>
      <c r="D70" s="90">
        <v>0</v>
      </c>
      <c r="E70" s="90">
        <f>'Détail par équipe'!CC60+C70</f>
        <v>12</v>
      </c>
      <c r="F70" s="90">
        <f>'Détail par équipe'!CD60+D70</f>
        <v>2026</v>
      </c>
      <c r="G70" s="91">
        <f>ROUNDDOWN(F70/E70,0)</f>
        <v>168</v>
      </c>
      <c r="H70" s="91">
        <f>ROUNDDOWN(IF(G70&gt;220,0,((220-G70)*0.7)),0)</f>
        <v>36</v>
      </c>
    </row>
    <row r="71" spans="1:8" ht="17.45" customHeight="1" x14ac:dyDescent="0.2">
      <c r="A71" s="92" t="str">
        <f>'Détail par équipe'!B110</f>
        <v>Rollier</v>
      </c>
      <c r="B71" s="92" t="str">
        <f>'Détail par équipe'!C110</f>
        <v>Fred</v>
      </c>
      <c r="C71" s="90">
        <v>0</v>
      </c>
      <c r="D71" s="90">
        <v>0</v>
      </c>
      <c r="E71" s="90">
        <f>'Détail par équipe'!CC110+C71</f>
        <v>20</v>
      </c>
      <c r="F71" s="90">
        <f>'Détail par équipe'!CD110+D71</f>
        <v>3931</v>
      </c>
      <c r="G71" s="90">
        <f>ROUNDDOWN(F71/E71,0)</f>
        <v>196</v>
      </c>
      <c r="H71" s="90">
        <f>ROUNDDOWN(IF(G71&gt;220,0,((220-G71)*0.7)),0)</f>
        <v>16</v>
      </c>
    </row>
    <row r="72" spans="1:8" ht="17.45" customHeight="1" x14ac:dyDescent="0.2">
      <c r="A72" s="90" t="str">
        <f>'Détail par équipe'!B6</f>
        <v>Roux</v>
      </c>
      <c r="B72" s="90" t="str">
        <f>'Détail par équipe'!C6</f>
        <v>Jacques</v>
      </c>
      <c r="C72" s="90">
        <v>0</v>
      </c>
      <c r="D72" s="90">
        <v>0</v>
      </c>
      <c r="E72" s="90">
        <f>'Détail par équipe'!CC6+C72</f>
        <v>20</v>
      </c>
      <c r="F72" s="90">
        <f>'Détail par équipe'!CD6+D72</f>
        <v>3618</v>
      </c>
      <c r="G72" s="91">
        <f>ROUNDDOWN(F72/E72,0)</f>
        <v>180</v>
      </c>
      <c r="H72" s="91">
        <f>ROUNDDOWN(IF(G72&gt;220,0,((220-G72)*0.7)),0)</f>
        <v>28</v>
      </c>
    </row>
    <row r="73" spans="1:8" ht="17.45" customHeight="1" x14ac:dyDescent="0.2">
      <c r="A73" s="90" t="str">
        <f>'Détail par équipe'!B31</f>
        <v>Saincé</v>
      </c>
      <c r="B73" s="90" t="str">
        <f>'Détail par équipe'!C31</f>
        <v>Daniel</v>
      </c>
      <c r="C73" s="90">
        <v>0</v>
      </c>
      <c r="D73" s="90">
        <v>0</v>
      </c>
      <c r="E73" s="90">
        <f>'Détail par équipe'!CC31+C73</f>
        <v>24</v>
      </c>
      <c r="F73" s="90">
        <f>'Détail par équipe'!CD31+D73</f>
        <v>3443</v>
      </c>
      <c r="G73" s="91">
        <f>ROUNDDOWN(F73/E73,0)</f>
        <v>143</v>
      </c>
      <c r="H73" s="91">
        <f>ROUNDDOWN(IF(G73&gt;220,0,((220-G73)*0.7)),0)</f>
        <v>53</v>
      </c>
    </row>
    <row r="74" spans="1:8" ht="17.45" customHeight="1" x14ac:dyDescent="0.2">
      <c r="A74" s="90" t="str">
        <f>'Détail par équipe'!B73</f>
        <v>Salzer</v>
      </c>
      <c r="B74" s="90" t="str">
        <f>'Détail par équipe'!C73</f>
        <v>Marc</v>
      </c>
      <c r="C74" s="90">
        <v>0</v>
      </c>
      <c r="D74" s="90">
        <v>0</v>
      </c>
      <c r="E74" s="90">
        <f>'Détail par équipe'!CC73+C74</f>
        <v>28</v>
      </c>
      <c r="F74" s="90">
        <f>'Détail par équipe'!CD73+D74</f>
        <v>5347</v>
      </c>
      <c r="G74" s="91">
        <f>ROUNDDOWN(F74/E74,0)</f>
        <v>190</v>
      </c>
      <c r="H74" s="91">
        <f>ROUNDDOWN(IF(G74&gt;220,0,((220-G74)*0.7)),0)</f>
        <v>21</v>
      </c>
    </row>
    <row r="75" spans="1:8" ht="17.45" customHeight="1" x14ac:dyDescent="0.2">
      <c r="A75" s="92" t="str">
        <f>'Détail par équipe'!B59</f>
        <v>Sancho</v>
      </c>
      <c r="B75" s="92" t="str">
        <f>'Détail par équipe'!C59</f>
        <v>Fatima</v>
      </c>
      <c r="C75" s="90">
        <v>0</v>
      </c>
      <c r="D75" s="90">
        <v>0</v>
      </c>
      <c r="E75" s="90">
        <f>'Détail par équipe'!CC59+C75</f>
        <v>24</v>
      </c>
      <c r="F75" s="90">
        <f>'Détail par équipe'!CD59+D75</f>
        <v>4080</v>
      </c>
      <c r="G75" s="90">
        <f>ROUNDDOWN(F75/E75,0)</f>
        <v>170</v>
      </c>
      <c r="H75" s="90">
        <f>ROUNDDOWN(IF(G75&gt;220,0,((220-G75)*0.7)),0)</f>
        <v>35</v>
      </c>
    </row>
    <row r="76" spans="1:8" ht="17.45" customHeight="1" x14ac:dyDescent="0.2">
      <c r="A76" s="92" t="str">
        <f>'Détail par équipe'!B84</f>
        <v>Subacchi</v>
      </c>
      <c r="B76" s="92" t="str">
        <f>'Détail par équipe'!C84</f>
        <v>Claudine</v>
      </c>
      <c r="C76" s="90">
        <v>0</v>
      </c>
      <c r="D76" s="90">
        <v>0</v>
      </c>
      <c r="E76" s="90">
        <f>'Détail par équipe'!CC84+C76</f>
        <v>28</v>
      </c>
      <c r="F76" s="90">
        <f>'Détail par équipe'!CD84+D76</f>
        <v>4521</v>
      </c>
      <c r="G76" s="90">
        <f>ROUNDDOWN(F76/E76,0)</f>
        <v>161</v>
      </c>
      <c r="H76" s="90">
        <f>ROUNDDOWN(IF(G76&gt;220,0,((220-G76)*0.7)),0)</f>
        <v>41</v>
      </c>
    </row>
    <row r="77" spans="1:8" ht="17.45" customHeight="1" x14ac:dyDescent="0.2">
      <c r="A77" s="92" t="str">
        <f>'Détail par équipe'!B85</f>
        <v>Subacchi</v>
      </c>
      <c r="B77" s="92" t="str">
        <f>'Détail par équipe'!C85</f>
        <v>Michel</v>
      </c>
      <c r="C77" s="90">
        <v>0</v>
      </c>
      <c r="D77" s="90">
        <v>0</v>
      </c>
      <c r="E77" s="90">
        <f>'Détail par équipe'!CC85+C77</f>
        <v>20</v>
      </c>
      <c r="F77" s="90">
        <f>'Détail par équipe'!CD85+D77</f>
        <v>3344</v>
      </c>
      <c r="G77" s="90">
        <f>ROUNDDOWN(F77/E77,0)</f>
        <v>167</v>
      </c>
      <c r="H77" s="90">
        <f>ROUNDDOWN(IF(G77&gt;220,0,((220-G77)*0.7)),0)</f>
        <v>37</v>
      </c>
    </row>
    <row r="78" spans="1:8" ht="17.45" customHeight="1" x14ac:dyDescent="0.2">
      <c r="A78" s="92" t="str">
        <f>'Détail par équipe'!B97</f>
        <v>Turban</v>
      </c>
      <c r="B78" s="92" t="str">
        <f>'Détail par équipe'!C97</f>
        <v>Patrick</v>
      </c>
      <c r="C78" s="90">
        <v>0</v>
      </c>
      <c r="D78" s="90">
        <v>0</v>
      </c>
      <c r="E78" s="90">
        <f>'Détail par équipe'!CC97+C78</f>
        <v>36</v>
      </c>
      <c r="F78" s="90">
        <f>'Détail par équipe'!CD97+D78</f>
        <v>5260</v>
      </c>
      <c r="G78" s="90">
        <f>ROUNDDOWN(F78/E78,0)</f>
        <v>146</v>
      </c>
      <c r="H78" s="90">
        <f>ROUNDDOWN(IF(G78&gt;220,0,((220-G78)*0.7)),0)</f>
        <v>51</v>
      </c>
    </row>
    <row r="79" spans="1:8" ht="17.45" customHeight="1" x14ac:dyDescent="0.2">
      <c r="A79" s="90" t="str">
        <f>'Détail par équipe'!B61</f>
        <v>Vieren</v>
      </c>
      <c r="B79" s="90" t="str">
        <f>'Détail par équipe'!C61</f>
        <v>Evelyne</v>
      </c>
      <c r="C79" s="90">
        <v>0</v>
      </c>
      <c r="D79" s="90">
        <v>0</v>
      </c>
      <c r="E79" s="90">
        <f>'Détail par équipe'!CC61+C79</f>
        <v>16</v>
      </c>
      <c r="F79" s="90">
        <f>'Détail par équipe'!CD61+D79</f>
        <v>2681</v>
      </c>
      <c r="G79" s="91">
        <f>ROUNDDOWN(F79/E79,0)</f>
        <v>167</v>
      </c>
      <c r="H79" s="91">
        <f>ROUNDDOWN(IF(G79&gt;220,0,((220-G79)*0.7)),0)</f>
        <v>37</v>
      </c>
    </row>
    <row r="80" spans="1:8" ht="17.45" customHeight="1" x14ac:dyDescent="0.2">
      <c r="A80" s="92" t="str">
        <f>'Détail par équipe'!B137</f>
        <v>Vo Dupuy</v>
      </c>
      <c r="B80" s="92" t="str">
        <f>'Détail par équipe'!C137</f>
        <v>Phusi</v>
      </c>
      <c r="C80" s="90">
        <v>0</v>
      </c>
      <c r="D80" s="90">
        <v>0</v>
      </c>
      <c r="E80" s="90">
        <f>'Détail par équipe'!CC137+C80</f>
        <v>8</v>
      </c>
      <c r="F80" s="90">
        <f>'Détail par équipe'!CD137+D80</f>
        <v>1448</v>
      </c>
      <c r="G80" s="90">
        <f>ROUNDDOWN(F80/E80,0)</f>
        <v>181</v>
      </c>
      <c r="H80" s="90">
        <f>ROUNDDOWN(IF(G80&gt;220,0,((220-G80)*0.7)),0)</f>
        <v>27</v>
      </c>
    </row>
  </sheetData>
  <sortState xmlns:xlrd2="http://schemas.microsoft.com/office/spreadsheetml/2017/richdata2" ref="A2:H80">
    <sortCondition ref="A1:A80"/>
  </sortState>
  <pageMargins left="0.748031" right="0.748031" top="0.472441" bottom="0.98425200000000002" header="0.51181100000000002" footer="0.51181100000000002"/>
  <pageSetup scale="96"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2024-11-19T15:20:18Z</cp:lastPrinted>
  <dcterms:created xsi:type="dcterms:W3CDTF">2022-09-19T13:34:44Z</dcterms:created>
  <dcterms:modified xsi:type="dcterms:W3CDTF">2024-11-26T13:53:02Z</dcterms:modified>
</cp:coreProperties>
</file>