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DE4FAEDB-F1D2-4754-A91E-332DDD52237D}" xr6:coauthVersionLast="47" xr6:coauthVersionMax="47" xr10:uidLastSave="{00000000-0000-0000-0000-000000000000}"/>
  <bookViews>
    <workbookView xWindow="45" yWindow="15" windowWidth="20445" windowHeight="10905"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X84" i="3" l="1"/>
  <c r="Y84" i="3"/>
  <c r="Z84" i="3"/>
  <c r="X87" i="3"/>
  <c r="Y87" i="3"/>
  <c r="Z87" i="3"/>
  <c r="W87" i="3"/>
  <c r="W84" i="3"/>
  <c r="X99" i="3"/>
  <c r="Y99" i="3"/>
  <c r="Z99" i="3"/>
  <c r="X101" i="3"/>
  <c r="Y101" i="3"/>
  <c r="Z101" i="3"/>
  <c r="W101" i="3"/>
  <c r="W99" i="3"/>
  <c r="X43" i="3"/>
  <c r="Y43" i="3"/>
  <c r="Z43" i="3"/>
  <c r="X44" i="3"/>
  <c r="Y44" i="3"/>
  <c r="Z44" i="3"/>
  <c r="W44" i="3"/>
  <c r="W43" i="3"/>
  <c r="X57" i="3"/>
  <c r="Y57" i="3"/>
  <c r="Z57" i="3"/>
  <c r="X58" i="3"/>
  <c r="Y58" i="3"/>
  <c r="Z58" i="3"/>
  <c r="W58" i="3"/>
  <c r="W57" i="3"/>
  <c r="X128" i="3"/>
  <c r="Y128" i="3"/>
  <c r="Z128" i="3"/>
  <c r="X131" i="3"/>
  <c r="Y131" i="3"/>
  <c r="Z131" i="3"/>
  <c r="W131" i="3"/>
  <c r="W128" i="3"/>
  <c r="X113" i="3"/>
  <c r="Y113" i="3"/>
  <c r="Z113" i="3"/>
  <c r="X114" i="3"/>
  <c r="Y114" i="3"/>
  <c r="Z114" i="3"/>
  <c r="W114" i="3"/>
  <c r="W113" i="3"/>
  <c r="X73" i="3"/>
  <c r="Y73" i="3"/>
  <c r="Z73" i="3"/>
  <c r="X74" i="3"/>
  <c r="Y74" i="3"/>
  <c r="Z74" i="3"/>
  <c r="W74" i="3"/>
  <c r="W73" i="3"/>
  <c r="F5" i="4"/>
  <c r="F6" i="4"/>
  <c r="F8" i="4"/>
  <c r="F9" i="4"/>
  <c r="F10" i="4"/>
  <c r="F11" i="4"/>
  <c r="F12" i="4"/>
  <c r="F14" i="4"/>
  <c r="F15" i="4"/>
  <c r="F16" i="4"/>
  <c r="F17" i="4"/>
  <c r="F18" i="4"/>
  <c r="F20" i="4"/>
  <c r="F21" i="4"/>
  <c r="F24" i="4"/>
  <c r="F25" i="4"/>
  <c r="F27" i="4"/>
  <c r="F28" i="4"/>
  <c r="E5" i="4"/>
  <c r="E6" i="4"/>
  <c r="E8" i="4"/>
  <c r="E9" i="4"/>
  <c r="E10" i="4"/>
  <c r="E11" i="4"/>
  <c r="E12" i="4"/>
  <c r="E14" i="4"/>
  <c r="E15" i="4"/>
  <c r="E16" i="4"/>
  <c r="E17" i="4"/>
  <c r="E18" i="4"/>
  <c r="E20" i="4"/>
  <c r="E21" i="4"/>
  <c r="E24" i="4"/>
  <c r="E25" i="4"/>
  <c r="E27" i="4"/>
  <c r="E28"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T24" i="3"/>
  <c r="AU24" i="3"/>
  <c r="AV24" i="3"/>
  <c r="AW24" i="3"/>
  <c r="BA24" i="3" s="1"/>
  <c r="AX24" i="3"/>
  <c r="AY24" i="3"/>
  <c r="AZ24" i="3"/>
  <c r="AS24" i="3"/>
  <c r="AM24" i="3"/>
  <c r="AG24" i="3"/>
  <c r="AA24" i="3"/>
  <c r="BB24" i="3" s="1"/>
  <c r="U24" i="3"/>
  <c r="O24" i="3"/>
  <c r="I24" i="3"/>
  <c r="R57" i="3"/>
  <c r="S57" i="3"/>
  <c r="T57" i="3"/>
  <c r="R58" i="3"/>
  <c r="S58" i="3"/>
  <c r="T58" i="3"/>
  <c r="Q58" i="3"/>
  <c r="Q57" i="3"/>
  <c r="R71" i="3"/>
  <c r="S71" i="3"/>
  <c r="T71" i="3"/>
  <c r="R72" i="3"/>
  <c r="S72" i="3"/>
  <c r="T72" i="3"/>
  <c r="Q72" i="3"/>
  <c r="Q71" i="3"/>
  <c r="R128" i="3"/>
  <c r="S128" i="3"/>
  <c r="T128" i="3"/>
  <c r="R129" i="3"/>
  <c r="S129" i="3"/>
  <c r="T129" i="3"/>
  <c r="Q129" i="3"/>
  <c r="Q128" i="3"/>
  <c r="R41" i="3"/>
  <c r="S41" i="3"/>
  <c r="T41" i="3"/>
  <c r="R44" i="3"/>
  <c r="S44" i="3"/>
  <c r="T44" i="3"/>
  <c r="Q41" i="3"/>
  <c r="Q44" i="3"/>
  <c r="R85" i="3"/>
  <c r="S85" i="3"/>
  <c r="T85" i="3"/>
  <c r="R88" i="3"/>
  <c r="S88" i="3"/>
  <c r="T88" i="3"/>
  <c r="Q88" i="3"/>
  <c r="Q85" i="3"/>
  <c r="R99" i="3"/>
  <c r="S99" i="3"/>
  <c r="T99" i="3"/>
  <c r="R101" i="3"/>
  <c r="S101" i="3"/>
  <c r="T101" i="3"/>
  <c r="Q101" i="3"/>
  <c r="Q99" i="3"/>
  <c r="L146" i="3"/>
  <c r="M146" i="3"/>
  <c r="N146" i="3"/>
  <c r="L147" i="3"/>
  <c r="M147" i="3"/>
  <c r="N147" i="3"/>
  <c r="K147" i="3"/>
  <c r="K146" i="3"/>
  <c r="L130" i="3"/>
  <c r="M130" i="3"/>
  <c r="N130" i="3"/>
  <c r="L131" i="3"/>
  <c r="M131" i="3"/>
  <c r="N131" i="3"/>
  <c r="K131" i="3"/>
  <c r="K130" i="3"/>
  <c r="L112" i="3"/>
  <c r="M112" i="3"/>
  <c r="N112" i="3"/>
  <c r="L113" i="3"/>
  <c r="M113" i="3"/>
  <c r="N113" i="3"/>
  <c r="K113" i="3"/>
  <c r="K112" i="3"/>
  <c r="L99" i="3"/>
  <c r="M99" i="3"/>
  <c r="N99" i="3"/>
  <c r="L100" i="3"/>
  <c r="M100" i="3"/>
  <c r="N100" i="3"/>
  <c r="K100" i="3"/>
  <c r="K99" i="3"/>
  <c r="L86" i="3"/>
  <c r="M86" i="3"/>
  <c r="N86" i="3"/>
  <c r="L87" i="3"/>
  <c r="M87" i="3"/>
  <c r="N87" i="3"/>
  <c r="K87" i="3"/>
  <c r="K86" i="3"/>
  <c r="L73" i="3"/>
  <c r="M73" i="3"/>
  <c r="N73" i="3"/>
  <c r="L74" i="3"/>
  <c r="M74" i="3"/>
  <c r="N74" i="3"/>
  <c r="K74" i="3"/>
  <c r="K73" i="3"/>
  <c r="L58" i="3"/>
  <c r="M58" i="3"/>
  <c r="N58" i="3"/>
  <c r="K58" i="3"/>
  <c r="L42" i="3"/>
  <c r="L57" i="3" s="1"/>
  <c r="M42" i="3"/>
  <c r="M57" i="3" s="1"/>
  <c r="N42" i="3"/>
  <c r="N57" i="3" s="1"/>
  <c r="L43" i="3"/>
  <c r="M43" i="3"/>
  <c r="N43" i="3"/>
  <c r="K43" i="3"/>
  <c r="K42" i="3"/>
  <c r="K57" i="3" s="1"/>
  <c r="A3" i="4"/>
  <c r="B3" i="4"/>
  <c r="AT18" i="3"/>
  <c r="AU18" i="3"/>
  <c r="AV18" i="3"/>
  <c r="AW18" i="3"/>
  <c r="AX18" i="3"/>
  <c r="AY18" i="3"/>
  <c r="AZ18" i="3"/>
  <c r="BA18" i="3"/>
  <c r="AS18" i="3"/>
  <c r="AM18" i="3"/>
  <c r="AM19" i="3"/>
  <c r="AG18" i="3"/>
  <c r="AA18" i="3"/>
  <c r="U18" i="3"/>
  <c r="O18" i="3"/>
  <c r="I18" i="3"/>
  <c r="AT3" i="3"/>
  <c r="AU3" i="3"/>
  <c r="AV3" i="3"/>
  <c r="AW3" i="3"/>
  <c r="AX3" i="3"/>
  <c r="AY3" i="3"/>
  <c r="AZ3" i="3"/>
  <c r="AS3" i="3"/>
  <c r="AM3" i="3"/>
  <c r="AG3" i="3"/>
  <c r="AA3" i="3"/>
  <c r="U3" i="3"/>
  <c r="O3" i="3"/>
  <c r="I3" i="3"/>
  <c r="F128" i="3"/>
  <c r="G128" i="3"/>
  <c r="H128" i="3"/>
  <c r="F129" i="3"/>
  <c r="G129" i="3"/>
  <c r="H129" i="3"/>
  <c r="E129" i="3"/>
  <c r="E128" i="3"/>
  <c r="F112" i="3"/>
  <c r="G112" i="3"/>
  <c r="H112" i="3"/>
  <c r="E112" i="3"/>
  <c r="F99" i="3"/>
  <c r="G99" i="3"/>
  <c r="H99" i="3"/>
  <c r="E99" i="3"/>
  <c r="F84" i="3"/>
  <c r="G84" i="3"/>
  <c r="H84" i="3"/>
  <c r="F85" i="3"/>
  <c r="G85" i="3"/>
  <c r="H85" i="3"/>
  <c r="E85" i="3"/>
  <c r="E84" i="3"/>
  <c r="F71" i="3"/>
  <c r="G71" i="3"/>
  <c r="H71" i="3"/>
  <c r="F72" i="3"/>
  <c r="G72" i="3"/>
  <c r="H72" i="3"/>
  <c r="E72" i="3"/>
  <c r="E71" i="3"/>
  <c r="F57" i="3"/>
  <c r="G57" i="3"/>
  <c r="H57" i="3"/>
  <c r="F58" i="3"/>
  <c r="G58" i="3"/>
  <c r="H58" i="3"/>
  <c r="E58" i="3"/>
  <c r="E57" i="3"/>
  <c r="F40" i="3"/>
  <c r="G40" i="3"/>
  <c r="H40" i="3"/>
  <c r="F41" i="3"/>
  <c r="G41" i="3"/>
  <c r="H41" i="3"/>
  <c r="E41" i="3"/>
  <c r="E40" i="3"/>
  <c r="AT6" i="3"/>
  <c r="AU6" i="3"/>
  <c r="AV6" i="3"/>
  <c r="AW6" i="3"/>
  <c r="AX6" i="3"/>
  <c r="AY6" i="3"/>
  <c r="AZ6" i="3"/>
  <c r="AS6" i="3"/>
  <c r="AM6" i="3"/>
  <c r="AG6" i="3"/>
  <c r="AA6" i="3"/>
  <c r="U6" i="3"/>
  <c r="O6" i="3"/>
  <c r="I6" i="3"/>
  <c r="AS77" i="3"/>
  <c r="AM77" i="3"/>
  <c r="AG77" i="3"/>
  <c r="U77" i="3"/>
  <c r="O77" i="3"/>
  <c r="I77" i="3"/>
  <c r="BB37" i="3"/>
  <c r="BB38" i="3"/>
  <c r="AS5" i="3"/>
  <c r="AS7" i="3"/>
  <c r="AS8" i="3"/>
  <c r="AS9" i="3"/>
  <c r="AS10" i="3"/>
  <c r="AS11" i="3"/>
  <c r="AS12" i="3"/>
  <c r="AS13" i="3"/>
  <c r="AS14" i="3"/>
  <c r="AS15" i="3"/>
  <c r="AS16" i="3"/>
  <c r="AS17" i="3"/>
  <c r="AS19" i="3"/>
  <c r="AS20" i="3"/>
  <c r="AS21" i="3"/>
  <c r="AS22" i="3"/>
  <c r="AS23" i="3"/>
  <c r="AS25" i="3"/>
  <c r="AS26" i="3"/>
  <c r="AS27" i="3"/>
  <c r="AS28" i="3"/>
  <c r="AS29" i="3"/>
  <c r="AS30" i="3"/>
  <c r="AS31" i="3"/>
  <c r="AS32" i="3"/>
  <c r="AS33" i="3"/>
  <c r="AS34" i="3"/>
  <c r="AS35" i="3"/>
  <c r="AS36" i="3"/>
  <c r="AS4" i="3"/>
  <c r="AM5" i="3"/>
  <c r="AM7" i="3"/>
  <c r="AM8" i="3"/>
  <c r="AM9" i="3"/>
  <c r="AM10" i="3"/>
  <c r="AM11" i="3"/>
  <c r="AM12" i="3"/>
  <c r="AM13" i="3"/>
  <c r="AM14" i="3"/>
  <c r="AM15" i="3"/>
  <c r="AM16" i="3"/>
  <c r="AM17" i="3"/>
  <c r="AM20" i="3"/>
  <c r="AM21" i="3"/>
  <c r="AM22" i="3"/>
  <c r="AM23" i="3"/>
  <c r="AM25" i="3"/>
  <c r="AM26" i="3"/>
  <c r="AM27" i="3"/>
  <c r="AM28" i="3"/>
  <c r="AM29" i="3"/>
  <c r="AM30" i="3"/>
  <c r="AM31" i="3"/>
  <c r="AM32" i="3"/>
  <c r="AM33" i="3"/>
  <c r="AM34" i="3"/>
  <c r="AM35" i="3"/>
  <c r="AM36" i="3"/>
  <c r="AM4" i="3"/>
  <c r="AG5" i="3"/>
  <c r="AG7" i="3"/>
  <c r="AG8" i="3"/>
  <c r="AG9" i="3"/>
  <c r="AG10" i="3"/>
  <c r="AG11" i="3"/>
  <c r="AG12" i="3"/>
  <c r="AG13" i="3"/>
  <c r="AG14" i="3"/>
  <c r="AG15" i="3"/>
  <c r="AG16" i="3"/>
  <c r="AG17" i="3"/>
  <c r="AG19" i="3"/>
  <c r="AG20" i="3"/>
  <c r="AG21" i="3"/>
  <c r="AG22" i="3"/>
  <c r="AG23" i="3"/>
  <c r="AG25" i="3"/>
  <c r="AG26" i="3"/>
  <c r="AG27" i="3"/>
  <c r="AG28" i="3"/>
  <c r="AG29" i="3"/>
  <c r="AG30" i="3"/>
  <c r="AG31" i="3"/>
  <c r="AG32" i="3"/>
  <c r="AG33" i="3"/>
  <c r="AG34" i="3"/>
  <c r="AG35" i="3"/>
  <c r="AG36" i="3"/>
  <c r="AG4" i="3"/>
  <c r="AA5" i="3"/>
  <c r="AA7" i="3"/>
  <c r="AA8" i="3"/>
  <c r="AA9" i="3"/>
  <c r="AA10" i="3"/>
  <c r="AA11" i="3"/>
  <c r="AA12" i="3"/>
  <c r="AA13" i="3"/>
  <c r="AA14" i="3"/>
  <c r="AA15" i="3"/>
  <c r="AA16" i="3"/>
  <c r="AA17" i="3"/>
  <c r="AA19" i="3"/>
  <c r="AA20" i="3"/>
  <c r="AA21" i="3"/>
  <c r="AA22" i="3"/>
  <c r="AA23" i="3"/>
  <c r="AA25" i="3"/>
  <c r="AA26" i="3"/>
  <c r="AA27" i="3"/>
  <c r="AA28" i="3"/>
  <c r="AA29" i="3"/>
  <c r="AA30" i="3"/>
  <c r="AA31" i="3"/>
  <c r="AA32" i="3"/>
  <c r="AA33" i="3"/>
  <c r="AA34" i="3"/>
  <c r="AA35" i="3"/>
  <c r="AA36" i="3"/>
  <c r="AA4" i="3"/>
  <c r="U5" i="3"/>
  <c r="U7" i="3"/>
  <c r="U8" i="3"/>
  <c r="U9" i="3"/>
  <c r="U10" i="3"/>
  <c r="U11" i="3"/>
  <c r="U12" i="3"/>
  <c r="U13" i="3"/>
  <c r="U14" i="3"/>
  <c r="U15" i="3"/>
  <c r="U16" i="3"/>
  <c r="U17" i="3"/>
  <c r="U19" i="3"/>
  <c r="U20" i="3"/>
  <c r="U21" i="3"/>
  <c r="U22" i="3"/>
  <c r="U23" i="3"/>
  <c r="U25" i="3"/>
  <c r="U26" i="3"/>
  <c r="U27" i="3"/>
  <c r="U28" i="3"/>
  <c r="U29" i="3"/>
  <c r="U30" i="3"/>
  <c r="U31" i="3"/>
  <c r="U32" i="3"/>
  <c r="U33" i="3"/>
  <c r="U34" i="3"/>
  <c r="U35" i="3"/>
  <c r="U36" i="3"/>
  <c r="U4" i="3"/>
  <c r="O5" i="3"/>
  <c r="O7" i="3"/>
  <c r="O8" i="3"/>
  <c r="O9" i="3"/>
  <c r="O10" i="3"/>
  <c r="O11" i="3"/>
  <c r="O12" i="3"/>
  <c r="O13" i="3"/>
  <c r="O14" i="3"/>
  <c r="O15" i="3"/>
  <c r="O16" i="3"/>
  <c r="O17" i="3"/>
  <c r="O19" i="3"/>
  <c r="O20" i="3"/>
  <c r="O21" i="3"/>
  <c r="O22" i="3"/>
  <c r="O23" i="3"/>
  <c r="O25" i="3"/>
  <c r="O26" i="3"/>
  <c r="O27" i="3"/>
  <c r="O28" i="3"/>
  <c r="O29" i="3"/>
  <c r="O30" i="3"/>
  <c r="O31" i="3"/>
  <c r="O32" i="3"/>
  <c r="O33" i="3"/>
  <c r="O34" i="3"/>
  <c r="O35" i="3"/>
  <c r="O36" i="3"/>
  <c r="O4" i="3"/>
  <c r="I5" i="3"/>
  <c r="I7" i="3"/>
  <c r="I8" i="3"/>
  <c r="I9" i="3"/>
  <c r="I10" i="3"/>
  <c r="BB10" i="3" s="1"/>
  <c r="I11" i="3"/>
  <c r="I12" i="3"/>
  <c r="I13" i="3"/>
  <c r="I14" i="3"/>
  <c r="BB14" i="3" s="1"/>
  <c r="I15" i="3"/>
  <c r="I16" i="3"/>
  <c r="I17" i="3"/>
  <c r="I19" i="3"/>
  <c r="I20" i="3"/>
  <c r="I21" i="3"/>
  <c r="I22" i="3"/>
  <c r="I23" i="3"/>
  <c r="I25" i="3"/>
  <c r="I26" i="3"/>
  <c r="I27" i="3"/>
  <c r="I28" i="3"/>
  <c r="I29" i="3"/>
  <c r="I30" i="3"/>
  <c r="I31" i="3"/>
  <c r="I32" i="3"/>
  <c r="BB32" i="3" s="1"/>
  <c r="I33" i="3"/>
  <c r="BB33" i="3" s="1"/>
  <c r="I34" i="3"/>
  <c r="I35" i="3"/>
  <c r="I36" i="3"/>
  <c r="BB36" i="3" s="1"/>
  <c r="I4" i="3"/>
  <c r="B2" i="4"/>
  <c r="A2" i="4"/>
  <c r="AT4" i="3"/>
  <c r="AU4" i="3"/>
  <c r="AV4" i="3"/>
  <c r="AW4" i="3"/>
  <c r="AX4" i="3"/>
  <c r="AY4" i="3"/>
  <c r="AZ4" i="3"/>
  <c r="AT5" i="3"/>
  <c r="AU5" i="3"/>
  <c r="AV5" i="3"/>
  <c r="AW5" i="3"/>
  <c r="AX5" i="3"/>
  <c r="AY5" i="3"/>
  <c r="AZ5" i="3"/>
  <c r="AT7" i="3"/>
  <c r="AU7" i="3"/>
  <c r="AV7" i="3"/>
  <c r="AW7" i="3"/>
  <c r="AX7" i="3"/>
  <c r="AY7" i="3"/>
  <c r="AZ7" i="3"/>
  <c r="AT8" i="3"/>
  <c r="AU8" i="3"/>
  <c r="AV8" i="3"/>
  <c r="AW8" i="3"/>
  <c r="AX8" i="3"/>
  <c r="AY8" i="3"/>
  <c r="AZ8" i="3"/>
  <c r="AT9" i="3"/>
  <c r="AU9" i="3"/>
  <c r="AV9" i="3"/>
  <c r="AW9" i="3"/>
  <c r="AX9" i="3"/>
  <c r="AY9" i="3"/>
  <c r="AZ9" i="3"/>
  <c r="AT10" i="3"/>
  <c r="AU10" i="3"/>
  <c r="AV10" i="3"/>
  <c r="AW10" i="3"/>
  <c r="AX10" i="3"/>
  <c r="AY10" i="3"/>
  <c r="AZ10" i="3"/>
  <c r="AT11" i="3"/>
  <c r="AU11" i="3"/>
  <c r="AV11" i="3"/>
  <c r="AW11" i="3"/>
  <c r="AX11" i="3"/>
  <c r="AY11" i="3"/>
  <c r="AZ11" i="3"/>
  <c r="AT12" i="3"/>
  <c r="AU12" i="3"/>
  <c r="AV12" i="3"/>
  <c r="AW12" i="3"/>
  <c r="AX12" i="3"/>
  <c r="AY12" i="3"/>
  <c r="AZ12" i="3"/>
  <c r="AT13" i="3"/>
  <c r="AU13" i="3"/>
  <c r="AV13" i="3"/>
  <c r="AW13" i="3"/>
  <c r="AX13" i="3"/>
  <c r="AY13" i="3"/>
  <c r="AZ13" i="3"/>
  <c r="AT14" i="3"/>
  <c r="AU14" i="3"/>
  <c r="AV14" i="3"/>
  <c r="AW14" i="3"/>
  <c r="AX14" i="3"/>
  <c r="AY14" i="3"/>
  <c r="AZ14" i="3"/>
  <c r="AT15" i="3"/>
  <c r="AU15" i="3"/>
  <c r="AV15" i="3"/>
  <c r="AW15" i="3"/>
  <c r="AX15" i="3"/>
  <c r="AY15" i="3"/>
  <c r="AZ15" i="3"/>
  <c r="AT16" i="3"/>
  <c r="AU16" i="3"/>
  <c r="AV16" i="3"/>
  <c r="AW16" i="3"/>
  <c r="AX16" i="3"/>
  <c r="AY16" i="3"/>
  <c r="AZ16" i="3"/>
  <c r="AT17" i="3"/>
  <c r="AU17" i="3"/>
  <c r="AV17" i="3"/>
  <c r="AW17" i="3"/>
  <c r="AX17" i="3"/>
  <c r="AY17" i="3"/>
  <c r="AZ17" i="3"/>
  <c r="AT19" i="3"/>
  <c r="AU19" i="3"/>
  <c r="AV19" i="3"/>
  <c r="AW19" i="3"/>
  <c r="AX19" i="3"/>
  <c r="AY19" i="3"/>
  <c r="AZ19" i="3"/>
  <c r="AT20" i="3"/>
  <c r="AU20" i="3"/>
  <c r="AV20" i="3"/>
  <c r="AW20" i="3"/>
  <c r="AX20" i="3"/>
  <c r="AY20" i="3"/>
  <c r="AZ20" i="3"/>
  <c r="AT21" i="3"/>
  <c r="AU21" i="3"/>
  <c r="AV21" i="3"/>
  <c r="AW21" i="3"/>
  <c r="AX21" i="3"/>
  <c r="AY21" i="3"/>
  <c r="AZ21" i="3"/>
  <c r="AT22" i="3"/>
  <c r="AU22" i="3"/>
  <c r="AV22" i="3"/>
  <c r="AW22" i="3"/>
  <c r="AX22" i="3"/>
  <c r="AY22" i="3"/>
  <c r="AZ22" i="3"/>
  <c r="AT23" i="3"/>
  <c r="AU23" i="3"/>
  <c r="AV23" i="3"/>
  <c r="AW23" i="3"/>
  <c r="AX23" i="3"/>
  <c r="AY23" i="3"/>
  <c r="AZ23" i="3"/>
  <c r="AT25" i="3"/>
  <c r="AU25" i="3"/>
  <c r="AV25" i="3"/>
  <c r="AW25" i="3"/>
  <c r="AX25" i="3"/>
  <c r="AY25" i="3"/>
  <c r="AZ25" i="3"/>
  <c r="AT26" i="3"/>
  <c r="AU26" i="3"/>
  <c r="AV26" i="3"/>
  <c r="AW26" i="3"/>
  <c r="AX26" i="3"/>
  <c r="AY26" i="3"/>
  <c r="AZ26" i="3"/>
  <c r="AT27" i="3"/>
  <c r="AU27" i="3"/>
  <c r="AV27" i="3"/>
  <c r="AW27" i="3"/>
  <c r="AX27" i="3"/>
  <c r="AY27" i="3"/>
  <c r="AZ27" i="3"/>
  <c r="AT28" i="3"/>
  <c r="AU28" i="3"/>
  <c r="AV28" i="3"/>
  <c r="AW28" i="3"/>
  <c r="AX28" i="3"/>
  <c r="AY28" i="3"/>
  <c r="AZ28" i="3"/>
  <c r="AT29" i="3"/>
  <c r="AU29" i="3"/>
  <c r="AV29" i="3"/>
  <c r="AW29" i="3"/>
  <c r="AX29" i="3"/>
  <c r="AY29" i="3"/>
  <c r="AZ29" i="3"/>
  <c r="AT30" i="3"/>
  <c r="AU30" i="3"/>
  <c r="AV30" i="3"/>
  <c r="AW30" i="3"/>
  <c r="AX30" i="3"/>
  <c r="AY30" i="3"/>
  <c r="AZ30" i="3"/>
  <c r="AT31" i="3"/>
  <c r="AU31" i="3"/>
  <c r="AV31" i="3"/>
  <c r="AW31" i="3"/>
  <c r="AX31" i="3"/>
  <c r="AY31" i="3"/>
  <c r="AZ31" i="3"/>
  <c r="AT32" i="3"/>
  <c r="AU32" i="3"/>
  <c r="AV32" i="3"/>
  <c r="AW32" i="3"/>
  <c r="AX32" i="3"/>
  <c r="AY32" i="3"/>
  <c r="AZ32" i="3"/>
  <c r="AT33" i="3"/>
  <c r="AU33" i="3"/>
  <c r="AV33" i="3"/>
  <c r="AW33" i="3"/>
  <c r="AX33" i="3"/>
  <c r="AY33" i="3"/>
  <c r="AZ33" i="3"/>
  <c r="AT34" i="3"/>
  <c r="AU34" i="3"/>
  <c r="AV34" i="3"/>
  <c r="AW34" i="3"/>
  <c r="AX34" i="3"/>
  <c r="AY34" i="3"/>
  <c r="AZ34" i="3"/>
  <c r="AT35" i="3"/>
  <c r="AU35" i="3"/>
  <c r="AV35" i="3"/>
  <c r="AW35" i="3"/>
  <c r="AX35" i="3"/>
  <c r="AY35" i="3"/>
  <c r="AZ35" i="3"/>
  <c r="AT36" i="3"/>
  <c r="AU36" i="3"/>
  <c r="AV36" i="3"/>
  <c r="AW36" i="3"/>
  <c r="AX36" i="3"/>
  <c r="AY36" i="3"/>
  <c r="AZ36" i="3"/>
  <c r="AT37" i="3"/>
  <c r="AU37" i="3"/>
  <c r="AV37" i="3"/>
  <c r="AW37" i="3"/>
  <c r="AX37" i="3"/>
  <c r="AY37" i="3"/>
  <c r="AZ37" i="3"/>
  <c r="AT38" i="3"/>
  <c r="AU38" i="3"/>
  <c r="AV38" i="3"/>
  <c r="AW38" i="3"/>
  <c r="AX38" i="3"/>
  <c r="AY38" i="3"/>
  <c r="AZ38" i="3"/>
  <c r="BB23" i="3" l="1"/>
  <c r="F23" i="4" s="1"/>
  <c r="BC24" i="3"/>
  <c r="BB3" i="3"/>
  <c r="F3" i="4" s="1"/>
  <c r="BB18" i="3"/>
  <c r="BA3" i="3"/>
  <c r="BC18" i="3"/>
  <c r="BA6" i="3"/>
  <c r="BB31" i="3"/>
  <c r="F31" i="4" s="1"/>
  <c r="BB35" i="3"/>
  <c r="BB22" i="3"/>
  <c r="F22" i="4" s="1"/>
  <c r="BB9" i="3"/>
  <c r="BB29" i="3"/>
  <c r="F29" i="4" s="1"/>
  <c r="BB11" i="3"/>
  <c r="BB34" i="3"/>
  <c r="F2" i="4" s="1"/>
  <c r="BB16" i="3"/>
  <c r="BB8" i="3"/>
  <c r="BB6" i="3"/>
  <c r="BB13" i="3"/>
  <c r="F13" i="4" s="1"/>
  <c r="BB15" i="3"/>
  <c r="BB4" i="3"/>
  <c r="F4" i="4" s="1"/>
  <c r="BB28" i="3"/>
  <c r="BB27" i="3"/>
  <c r="BB5" i="3"/>
  <c r="BB19" i="3"/>
  <c r="F19" i="4" s="1"/>
  <c r="BB17" i="3"/>
  <c r="BB30" i="3"/>
  <c r="F30" i="4" s="1"/>
  <c r="BB26" i="3"/>
  <c r="F26" i="4" s="1"/>
  <c r="BB21" i="3"/>
  <c r="BB12" i="3"/>
  <c r="BB25" i="3"/>
  <c r="BB20" i="3"/>
  <c r="BB7" i="3"/>
  <c r="F7" i="4" s="1"/>
  <c r="BA10" i="3"/>
  <c r="BA5" i="3"/>
  <c r="BA29" i="3"/>
  <c r="E29" i="4" s="1"/>
  <c r="BA25" i="3"/>
  <c r="BA36" i="3"/>
  <c r="BA32" i="3"/>
  <c r="BA13" i="3"/>
  <c r="E13" i="4" s="1"/>
  <c r="BA23" i="3"/>
  <c r="E23" i="4" s="1"/>
  <c r="BA9" i="3"/>
  <c r="BA35" i="3"/>
  <c r="BA31" i="3"/>
  <c r="E31" i="4" s="1"/>
  <c r="BA27" i="3"/>
  <c r="BA20" i="3"/>
  <c r="BA15" i="3"/>
  <c r="BA12" i="3"/>
  <c r="BA33" i="3"/>
  <c r="BA38" i="3"/>
  <c r="BC38" i="3" s="1"/>
  <c r="BA28" i="3"/>
  <c r="BA16" i="3"/>
  <c r="BA37" i="3"/>
  <c r="BC37" i="3" s="1"/>
  <c r="BA34" i="3"/>
  <c r="E2" i="4" s="1"/>
  <c r="BA30" i="3"/>
  <c r="E30" i="4" s="1"/>
  <c r="BA26" i="3"/>
  <c r="E26" i="4" s="1"/>
  <c r="BA22" i="3"/>
  <c r="E22" i="4" s="1"/>
  <c r="BA19" i="3"/>
  <c r="E19" i="4" s="1"/>
  <c r="BA11" i="3"/>
  <c r="H11" i="4" s="1"/>
  <c r="G11" i="4" s="1"/>
  <c r="BA8" i="3"/>
  <c r="BA4" i="3"/>
  <c r="E4" i="4" s="1"/>
  <c r="BA21" i="3"/>
  <c r="BA17" i="3"/>
  <c r="BA14" i="3"/>
  <c r="BA7" i="3"/>
  <c r="E7" i="4" s="1"/>
  <c r="BC28" i="3"/>
  <c r="AS90" i="3"/>
  <c r="AG90" i="3"/>
  <c r="AA90" i="3"/>
  <c r="U90" i="3"/>
  <c r="O90" i="3"/>
  <c r="I90" i="3"/>
  <c r="U61" i="3"/>
  <c r="U62" i="3"/>
  <c r="O61" i="3"/>
  <c r="O62" i="3"/>
  <c r="I61" i="3"/>
  <c r="I62" i="3"/>
  <c r="I63" i="3"/>
  <c r="AA61" i="3"/>
  <c r="AA62" i="3"/>
  <c r="K16" i="2"/>
  <c r="H30" i="4" l="1"/>
  <c r="G30" i="4" s="1"/>
  <c r="BC3" i="3"/>
  <c r="E3" i="4"/>
  <c r="H3" i="4" s="1"/>
  <c r="G3" i="4" s="1"/>
  <c r="H24" i="4"/>
  <c r="G24" i="4" s="1"/>
  <c r="BC6" i="3"/>
  <c r="H9" i="4"/>
  <c r="G9" i="4" s="1"/>
  <c r="BC10" i="3"/>
  <c r="BC20" i="3"/>
  <c r="H27" i="4"/>
  <c r="G27" i="4" s="1"/>
  <c r="H15" i="4"/>
  <c r="G15" i="4" s="1"/>
  <c r="H28" i="4"/>
  <c r="G28" i="4" s="1"/>
  <c r="H7" i="4"/>
  <c r="G7" i="4" s="1"/>
  <c r="H22" i="4"/>
  <c r="G22" i="4" s="1"/>
  <c r="H12" i="4"/>
  <c r="G12" i="4" s="1"/>
  <c r="H19" i="4"/>
  <c r="G19" i="4" s="1"/>
  <c r="H23" i="4"/>
  <c r="G23" i="4" s="1"/>
  <c r="H5" i="4"/>
  <c r="G5" i="4" s="1"/>
  <c r="H20" i="4"/>
  <c r="G20" i="4" s="1"/>
  <c r="H31" i="4"/>
  <c r="G31" i="4" s="1"/>
  <c r="BC32" i="3"/>
  <c r="BC9" i="3"/>
  <c r="BC25" i="3"/>
  <c r="BC29" i="3"/>
  <c r="H2" i="4"/>
  <c r="G2" i="4" s="1"/>
  <c r="H25" i="4"/>
  <c r="G25" i="4" s="1"/>
  <c r="H13" i="4"/>
  <c r="G13" i="4" s="1"/>
  <c r="H10" i="4"/>
  <c r="G10" i="4" s="1"/>
  <c r="BC31" i="3"/>
  <c r="H26" i="4"/>
  <c r="G26" i="4" s="1"/>
  <c r="H17" i="4"/>
  <c r="G17" i="4" s="1"/>
  <c r="BC5" i="3"/>
  <c r="BC23" i="3"/>
  <c r="H18" i="4"/>
  <c r="G18" i="4" s="1"/>
  <c r="BC26" i="3"/>
  <c r="BC34" i="3"/>
  <c r="BC15" i="3"/>
  <c r="BC13" i="3"/>
  <c r="BC36" i="3"/>
  <c r="BC11" i="3"/>
  <c r="H14" i="4"/>
  <c r="G14" i="4" s="1"/>
  <c r="BC14" i="3"/>
  <c r="BC22" i="3"/>
  <c r="BC30" i="3"/>
  <c r="H8" i="4"/>
  <c r="G8" i="4" s="1"/>
  <c r="H21" i="4"/>
  <c r="G21" i="4" s="1"/>
  <c r="BC33" i="3"/>
  <c r="H16" i="4"/>
  <c r="G16" i="4" s="1"/>
  <c r="H6" i="4"/>
  <c r="G6" i="4" s="1"/>
  <c r="BC19" i="3"/>
  <c r="BC17" i="3"/>
  <c r="H29" i="4"/>
  <c r="G29" i="4" s="1"/>
  <c r="BC7" i="3"/>
  <c r="BC12" i="3"/>
  <c r="BC8" i="3"/>
  <c r="BC4" i="3"/>
  <c r="BC16" i="3"/>
  <c r="BC21" i="3"/>
  <c r="BC35" i="3"/>
  <c r="BC27" i="3"/>
  <c r="AT90" i="3"/>
  <c r="AU90" i="3"/>
  <c r="AV90" i="3"/>
  <c r="AW90" i="3"/>
  <c r="AX90" i="3"/>
  <c r="AY90" i="3"/>
  <c r="AZ90" i="3"/>
  <c r="AM90" i="3"/>
  <c r="BB90" i="3" s="1"/>
  <c r="BA90" i="3" l="1"/>
  <c r="AT61" i="3"/>
  <c r="AU61" i="3"/>
  <c r="AV61" i="3"/>
  <c r="AW61" i="3"/>
  <c r="AX61" i="3"/>
  <c r="AY61" i="3"/>
  <c r="AZ61" i="3"/>
  <c r="AT62" i="3"/>
  <c r="AU62" i="3"/>
  <c r="AV62" i="3"/>
  <c r="AW62" i="3"/>
  <c r="AX62" i="3"/>
  <c r="AY62" i="3"/>
  <c r="AZ62" i="3"/>
  <c r="AS61" i="3"/>
  <c r="AS62" i="3"/>
  <c r="AM61" i="3"/>
  <c r="AM62" i="3"/>
  <c r="AG61" i="3"/>
  <c r="BB61" i="3" s="1"/>
  <c r="AG62" i="3"/>
  <c r="BB62" i="3" l="1"/>
  <c r="BC90" i="3"/>
  <c r="BA61" i="3"/>
  <c r="BA62" i="3"/>
  <c r="BC62" i="3" l="1"/>
  <c r="BC61" i="3"/>
  <c r="AN157" i="3"/>
  <c r="AH157" i="3"/>
  <c r="AB157" i="3"/>
  <c r="V157" i="3"/>
  <c r="P157" i="3"/>
  <c r="J157" i="3"/>
  <c r="D157" i="3"/>
  <c r="AR156" i="3"/>
  <c r="AQ156" i="3"/>
  <c r="AP156" i="3"/>
  <c r="AO156" i="3"/>
  <c r="AL156" i="3"/>
  <c r="AK156" i="3"/>
  <c r="AJ156" i="3"/>
  <c r="AI156" i="3"/>
  <c r="AF156" i="3"/>
  <c r="AE156" i="3"/>
  <c r="AD156" i="3"/>
  <c r="AC156" i="3"/>
  <c r="AC157" i="3" s="1"/>
  <c r="Z156" i="3"/>
  <c r="Y156" i="3"/>
  <c r="X156" i="3"/>
  <c r="W156" i="3"/>
  <c r="T156" i="3"/>
  <c r="S156" i="3"/>
  <c r="R156" i="3"/>
  <c r="Q156" i="3"/>
  <c r="N156" i="3"/>
  <c r="M156" i="3"/>
  <c r="L156" i="3"/>
  <c r="K156" i="3"/>
  <c r="H156" i="3"/>
  <c r="G156" i="3"/>
  <c r="F156" i="3"/>
  <c r="E156" i="3"/>
  <c r="AZ155" i="3"/>
  <c r="AY155" i="3"/>
  <c r="AX155" i="3"/>
  <c r="AW155" i="3"/>
  <c r="AV155" i="3"/>
  <c r="AU155" i="3"/>
  <c r="AT155" i="3"/>
  <c r="AS155" i="3"/>
  <c r="AM155" i="3"/>
  <c r="AG155" i="3"/>
  <c r="AA155" i="3"/>
  <c r="U155" i="3"/>
  <c r="O155" i="3"/>
  <c r="I155" i="3"/>
  <c r="AZ154" i="3"/>
  <c r="AY154" i="3"/>
  <c r="AX154" i="3"/>
  <c r="AW154" i="3"/>
  <c r="AV154" i="3"/>
  <c r="AU154" i="3"/>
  <c r="AT154" i="3"/>
  <c r="AS154" i="3"/>
  <c r="AM154" i="3"/>
  <c r="AG154" i="3"/>
  <c r="AA154" i="3"/>
  <c r="U154" i="3"/>
  <c r="O154" i="3"/>
  <c r="I154" i="3"/>
  <c r="AZ153" i="3"/>
  <c r="AY153" i="3"/>
  <c r="AX153" i="3"/>
  <c r="AW153" i="3"/>
  <c r="AV153" i="3"/>
  <c r="AU153" i="3"/>
  <c r="AT153" i="3"/>
  <c r="AS153" i="3"/>
  <c r="AM153" i="3"/>
  <c r="AG153" i="3"/>
  <c r="AA153" i="3"/>
  <c r="U153" i="3"/>
  <c r="O153" i="3"/>
  <c r="I153" i="3"/>
  <c r="AZ152" i="3"/>
  <c r="AY152" i="3"/>
  <c r="AX152" i="3"/>
  <c r="AW152" i="3"/>
  <c r="AV152" i="3"/>
  <c r="AU152" i="3"/>
  <c r="AT152" i="3"/>
  <c r="AS152" i="3"/>
  <c r="AM152" i="3"/>
  <c r="AG152" i="3"/>
  <c r="AA152" i="3"/>
  <c r="U152" i="3"/>
  <c r="O152" i="3"/>
  <c r="I152" i="3"/>
  <c r="AZ151" i="3"/>
  <c r="AY151" i="3"/>
  <c r="AX151" i="3"/>
  <c r="AW151" i="3"/>
  <c r="AV151" i="3"/>
  <c r="AU151" i="3"/>
  <c r="AT151" i="3"/>
  <c r="AS151" i="3"/>
  <c r="AM151" i="3"/>
  <c r="AG151" i="3"/>
  <c r="AA151" i="3"/>
  <c r="U151" i="3"/>
  <c r="O151" i="3"/>
  <c r="I151" i="3"/>
  <c r="AZ150" i="3"/>
  <c r="AY150" i="3"/>
  <c r="AX150" i="3"/>
  <c r="AW150" i="3"/>
  <c r="AV150" i="3"/>
  <c r="AU150" i="3"/>
  <c r="AT150" i="3"/>
  <c r="AS150" i="3"/>
  <c r="AM150" i="3"/>
  <c r="AG150" i="3"/>
  <c r="AA150" i="3"/>
  <c r="U150" i="3"/>
  <c r="O150" i="3"/>
  <c r="I150" i="3"/>
  <c r="AZ149" i="3"/>
  <c r="AY149" i="3"/>
  <c r="AX149" i="3"/>
  <c r="AW149" i="3"/>
  <c r="AV149" i="3"/>
  <c r="AU149" i="3"/>
  <c r="AT149" i="3"/>
  <c r="AS149" i="3"/>
  <c r="AM149" i="3"/>
  <c r="AG149" i="3"/>
  <c r="AA149" i="3"/>
  <c r="U149" i="3"/>
  <c r="O149" i="3"/>
  <c r="I149" i="3"/>
  <c r="AZ148" i="3"/>
  <c r="AY148" i="3"/>
  <c r="AX148" i="3"/>
  <c r="AW148" i="3"/>
  <c r="AV148" i="3"/>
  <c r="AU148" i="3"/>
  <c r="AT148" i="3"/>
  <c r="AS148" i="3"/>
  <c r="AM148" i="3"/>
  <c r="AG148" i="3"/>
  <c r="AA148" i="3"/>
  <c r="U148" i="3"/>
  <c r="O148" i="3"/>
  <c r="I148" i="3"/>
  <c r="AZ147" i="3"/>
  <c r="AY147" i="3"/>
  <c r="AX147" i="3"/>
  <c r="AW147" i="3"/>
  <c r="AV147" i="3"/>
  <c r="AU147" i="3"/>
  <c r="AT147" i="3"/>
  <c r="AS147" i="3"/>
  <c r="AM147" i="3"/>
  <c r="AG147" i="3"/>
  <c r="AA147" i="3"/>
  <c r="U147" i="3"/>
  <c r="O147" i="3"/>
  <c r="I147" i="3"/>
  <c r="AZ146" i="3"/>
  <c r="AY146" i="3"/>
  <c r="AX146" i="3"/>
  <c r="AW146" i="3"/>
  <c r="AV146" i="3"/>
  <c r="AU146" i="3"/>
  <c r="AT146" i="3"/>
  <c r="AS146" i="3"/>
  <c r="AM146" i="3"/>
  <c r="AG146" i="3"/>
  <c r="AA146" i="3"/>
  <c r="U146" i="3"/>
  <c r="O146" i="3"/>
  <c r="I146" i="3"/>
  <c r="AN141" i="3"/>
  <c r="AH141" i="3"/>
  <c r="AB141" i="3"/>
  <c r="V141" i="3"/>
  <c r="P141" i="3"/>
  <c r="J141" i="3"/>
  <c r="D141" i="3"/>
  <c r="AR140" i="3"/>
  <c r="AQ140" i="3"/>
  <c r="AP140" i="3"/>
  <c r="AO140" i="3"/>
  <c r="AL140" i="3"/>
  <c r="AK140" i="3"/>
  <c r="AJ140" i="3"/>
  <c r="AI140" i="3"/>
  <c r="AF140" i="3"/>
  <c r="AE140" i="3"/>
  <c r="AD140" i="3"/>
  <c r="AC140" i="3"/>
  <c r="Z140" i="3"/>
  <c r="Y140" i="3"/>
  <c r="X140" i="3"/>
  <c r="W140" i="3"/>
  <c r="T140" i="3"/>
  <c r="S140" i="3"/>
  <c r="R140" i="3"/>
  <c r="Q140" i="3"/>
  <c r="N140" i="3"/>
  <c r="M140" i="3"/>
  <c r="L140" i="3"/>
  <c r="L108" i="3" s="1"/>
  <c r="K140" i="3"/>
  <c r="H140" i="3"/>
  <c r="G140" i="3"/>
  <c r="F140" i="3"/>
  <c r="E140" i="3"/>
  <c r="AZ139" i="3"/>
  <c r="AY139" i="3"/>
  <c r="AX139" i="3"/>
  <c r="AW139" i="3"/>
  <c r="AV139" i="3"/>
  <c r="AU139" i="3"/>
  <c r="AT139" i="3"/>
  <c r="AS139" i="3"/>
  <c r="AM139" i="3"/>
  <c r="AG139" i="3"/>
  <c r="AA139" i="3"/>
  <c r="U139" i="3"/>
  <c r="O139" i="3"/>
  <c r="I139" i="3"/>
  <c r="AZ138" i="3"/>
  <c r="AY138" i="3"/>
  <c r="AX138" i="3"/>
  <c r="AW138" i="3"/>
  <c r="AV138" i="3"/>
  <c r="AU138" i="3"/>
  <c r="AT138" i="3"/>
  <c r="AS138" i="3"/>
  <c r="AM138" i="3"/>
  <c r="AG138" i="3"/>
  <c r="AA138" i="3"/>
  <c r="U138" i="3"/>
  <c r="O138" i="3"/>
  <c r="I138" i="3"/>
  <c r="AZ137" i="3"/>
  <c r="AY137" i="3"/>
  <c r="AX137" i="3"/>
  <c r="AW137" i="3"/>
  <c r="AV137" i="3"/>
  <c r="AU137" i="3"/>
  <c r="AT137" i="3"/>
  <c r="AS137" i="3"/>
  <c r="AM137" i="3"/>
  <c r="AG137" i="3"/>
  <c r="AA137" i="3"/>
  <c r="U137" i="3"/>
  <c r="O137" i="3"/>
  <c r="I137" i="3"/>
  <c r="AZ136" i="3"/>
  <c r="AY136" i="3"/>
  <c r="AX136" i="3"/>
  <c r="AW136" i="3"/>
  <c r="AV136" i="3"/>
  <c r="AU136" i="3"/>
  <c r="AT136" i="3"/>
  <c r="AS136" i="3"/>
  <c r="AM136" i="3"/>
  <c r="AG136" i="3"/>
  <c r="AA136" i="3"/>
  <c r="U136" i="3"/>
  <c r="O136" i="3"/>
  <c r="I136" i="3"/>
  <c r="AZ135" i="3"/>
  <c r="AY135" i="3"/>
  <c r="AX135" i="3"/>
  <c r="AW135" i="3"/>
  <c r="AV135" i="3"/>
  <c r="AU135" i="3"/>
  <c r="AT135" i="3"/>
  <c r="AS135" i="3"/>
  <c r="AM135" i="3"/>
  <c r="AG135" i="3"/>
  <c r="AA135" i="3"/>
  <c r="U135" i="3"/>
  <c r="O135" i="3"/>
  <c r="I135" i="3"/>
  <c r="AZ134" i="3"/>
  <c r="AY134" i="3"/>
  <c r="AX134" i="3"/>
  <c r="AW134" i="3"/>
  <c r="AV134" i="3"/>
  <c r="AU134" i="3"/>
  <c r="AT134" i="3"/>
  <c r="AS134" i="3"/>
  <c r="AM134" i="3"/>
  <c r="AG134" i="3"/>
  <c r="AA134" i="3"/>
  <c r="U134" i="3"/>
  <c r="O134" i="3"/>
  <c r="I134" i="3"/>
  <c r="AZ133" i="3"/>
  <c r="AY133" i="3"/>
  <c r="AX133" i="3"/>
  <c r="AW133" i="3"/>
  <c r="AV133" i="3"/>
  <c r="AU133" i="3"/>
  <c r="AT133" i="3"/>
  <c r="AS133" i="3"/>
  <c r="AM133" i="3"/>
  <c r="AG133" i="3"/>
  <c r="AA133" i="3"/>
  <c r="U133" i="3"/>
  <c r="O133" i="3"/>
  <c r="I133" i="3"/>
  <c r="AZ132" i="3"/>
  <c r="AY132" i="3"/>
  <c r="AX132" i="3"/>
  <c r="AW132" i="3"/>
  <c r="AV132" i="3"/>
  <c r="AU132" i="3"/>
  <c r="AT132" i="3"/>
  <c r="AS132" i="3"/>
  <c r="AM132" i="3"/>
  <c r="AG132" i="3"/>
  <c r="AA132" i="3"/>
  <c r="U132" i="3"/>
  <c r="O132" i="3"/>
  <c r="I132" i="3"/>
  <c r="AZ131" i="3"/>
  <c r="AY131" i="3"/>
  <c r="AX131" i="3"/>
  <c r="AW131" i="3"/>
  <c r="AV131" i="3"/>
  <c r="AU131" i="3"/>
  <c r="AT131" i="3"/>
  <c r="AS131" i="3"/>
  <c r="AM131" i="3"/>
  <c r="AG131" i="3"/>
  <c r="AA131" i="3"/>
  <c r="U131" i="3"/>
  <c r="O131" i="3"/>
  <c r="I131" i="3"/>
  <c r="AZ130" i="3"/>
  <c r="AY130" i="3"/>
  <c r="AX130" i="3"/>
  <c r="AW130" i="3"/>
  <c r="AV130" i="3"/>
  <c r="AU130" i="3"/>
  <c r="AT130" i="3"/>
  <c r="AS130" i="3"/>
  <c r="AM130" i="3"/>
  <c r="AG130" i="3"/>
  <c r="AA130" i="3"/>
  <c r="U130" i="3"/>
  <c r="O130" i="3"/>
  <c r="I130" i="3"/>
  <c r="AZ129" i="3"/>
  <c r="AY129" i="3"/>
  <c r="AX129" i="3"/>
  <c r="AW129" i="3"/>
  <c r="AV129" i="3"/>
  <c r="AU129" i="3"/>
  <c r="AT129" i="3"/>
  <c r="AS129" i="3"/>
  <c r="AM129" i="3"/>
  <c r="AG129" i="3"/>
  <c r="AA129" i="3"/>
  <c r="U129" i="3"/>
  <c r="O129" i="3"/>
  <c r="I129" i="3"/>
  <c r="AZ128" i="3"/>
  <c r="AY128" i="3"/>
  <c r="AX128" i="3"/>
  <c r="AW128" i="3"/>
  <c r="AV128" i="3"/>
  <c r="AU128" i="3"/>
  <c r="AT128" i="3"/>
  <c r="AS128" i="3"/>
  <c r="AM128" i="3"/>
  <c r="AG128" i="3"/>
  <c r="AA128" i="3"/>
  <c r="U128" i="3"/>
  <c r="O128" i="3"/>
  <c r="I128" i="3"/>
  <c r="AN123" i="3"/>
  <c r="AH123" i="3"/>
  <c r="AB123" i="3"/>
  <c r="V123" i="3"/>
  <c r="P123" i="3"/>
  <c r="J123" i="3"/>
  <c r="D123" i="3"/>
  <c r="AR122" i="3"/>
  <c r="AQ122" i="3"/>
  <c r="AP122" i="3"/>
  <c r="AO122" i="3"/>
  <c r="AL122" i="3"/>
  <c r="AK122" i="3"/>
  <c r="AJ122" i="3"/>
  <c r="AI122" i="3"/>
  <c r="AF122" i="3"/>
  <c r="AE122" i="3"/>
  <c r="AD122" i="3"/>
  <c r="AC122" i="3"/>
  <c r="Z122" i="3"/>
  <c r="Y122" i="3"/>
  <c r="X122" i="3"/>
  <c r="W122" i="3"/>
  <c r="T122" i="3"/>
  <c r="S122" i="3"/>
  <c r="R122" i="3"/>
  <c r="Q122" i="3"/>
  <c r="N122" i="3"/>
  <c r="M122" i="3"/>
  <c r="L122" i="3"/>
  <c r="K122" i="3"/>
  <c r="H122" i="3"/>
  <c r="G122" i="3"/>
  <c r="F122" i="3"/>
  <c r="E122" i="3"/>
  <c r="AZ121" i="3"/>
  <c r="AY121" i="3"/>
  <c r="AX121" i="3"/>
  <c r="AW121" i="3"/>
  <c r="AV121" i="3"/>
  <c r="AU121" i="3"/>
  <c r="AT121" i="3"/>
  <c r="AS121" i="3"/>
  <c r="AM121" i="3"/>
  <c r="AG121" i="3"/>
  <c r="AA121" i="3"/>
  <c r="U121" i="3"/>
  <c r="O121" i="3"/>
  <c r="I121" i="3"/>
  <c r="AZ120" i="3"/>
  <c r="AY120" i="3"/>
  <c r="AX120" i="3"/>
  <c r="AW120" i="3"/>
  <c r="AV120" i="3"/>
  <c r="AU120" i="3"/>
  <c r="AT120" i="3"/>
  <c r="AS120" i="3"/>
  <c r="AM120" i="3"/>
  <c r="AG120" i="3"/>
  <c r="AA120" i="3"/>
  <c r="U120" i="3"/>
  <c r="O120" i="3"/>
  <c r="I120" i="3"/>
  <c r="AZ119" i="3"/>
  <c r="AY119" i="3"/>
  <c r="AX119" i="3"/>
  <c r="AW119" i="3"/>
  <c r="AV119" i="3"/>
  <c r="AU119" i="3"/>
  <c r="AT119" i="3"/>
  <c r="AS119" i="3"/>
  <c r="AM119" i="3"/>
  <c r="AG119" i="3"/>
  <c r="AA119" i="3"/>
  <c r="U119" i="3"/>
  <c r="O119" i="3"/>
  <c r="I119" i="3"/>
  <c r="AZ118" i="3"/>
  <c r="AY118" i="3"/>
  <c r="AX118" i="3"/>
  <c r="AW118" i="3"/>
  <c r="AV118" i="3"/>
  <c r="AU118" i="3"/>
  <c r="AT118" i="3"/>
  <c r="AS118" i="3"/>
  <c r="AM118" i="3"/>
  <c r="AG118" i="3"/>
  <c r="AA118" i="3"/>
  <c r="U118" i="3"/>
  <c r="O118" i="3"/>
  <c r="I118" i="3"/>
  <c r="AZ117" i="3"/>
  <c r="AY117" i="3"/>
  <c r="AX117" i="3"/>
  <c r="AW117" i="3"/>
  <c r="AV117" i="3"/>
  <c r="AU117" i="3"/>
  <c r="AT117" i="3"/>
  <c r="AS117" i="3"/>
  <c r="AM117" i="3"/>
  <c r="AG117" i="3"/>
  <c r="AA117" i="3"/>
  <c r="U117" i="3"/>
  <c r="O117" i="3"/>
  <c r="I117" i="3"/>
  <c r="AZ116" i="3"/>
  <c r="AY116" i="3"/>
  <c r="AX116" i="3"/>
  <c r="AW116" i="3"/>
  <c r="AV116" i="3"/>
  <c r="AU116" i="3"/>
  <c r="AT116" i="3"/>
  <c r="AS116" i="3"/>
  <c r="AM116" i="3"/>
  <c r="AG116" i="3"/>
  <c r="AA116" i="3"/>
  <c r="U116" i="3"/>
  <c r="O116" i="3"/>
  <c r="I116" i="3"/>
  <c r="AZ115" i="3"/>
  <c r="AY115" i="3"/>
  <c r="AX115" i="3"/>
  <c r="AW115" i="3"/>
  <c r="AV115" i="3"/>
  <c r="AU115" i="3"/>
  <c r="AT115" i="3"/>
  <c r="AS115" i="3"/>
  <c r="AM115" i="3"/>
  <c r="AG115" i="3"/>
  <c r="AA115" i="3"/>
  <c r="U115" i="3"/>
  <c r="O115" i="3"/>
  <c r="I115" i="3"/>
  <c r="AZ114" i="3"/>
  <c r="AY114" i="3"/>
  <c r="AX114" i="3"/>
  <c r="AW114" i="3"/>
  <c r="AV114" i="3"/>
  <c r="AU114" i="3"/>
  <c r="AT114" i="3"/>
  <c r="AS114" i="3"/>
  <c r="AM114" i="3"/>
  <c r="AG114" i="3"/>
  <c r="AA114" i="3"/>
  <c r="U114" i="3"/>
  <c r="O114" i="3"/>
  <c r="I114" i="3"/>
  <c r="AZ113" i="3"/>
  <c r="AY113" i="3"/>
  <c r="AX113" i="3"/>
  <c r="AW113" i="3"/>
  <c r="AV113" i="3"/>
  <c r="AU113" i="3"/>
  <c r="AT113" i="3"/>
  <c r="AS113" i="3"/>
  <c r="AM113" i="3"/>
  <c r="AG113" i="3"/>
  <c r="AA113" i="3"/>
  <c r="U113" i="3"/>
  <c r="O113" i="3"/>
  <c r="I113" i="3"/>
  <c r="AZ112" i="3"/>
  <c r="AY112" i="3"/>
  <c r="AX112" i="3"/>
  <c r="AW112" i="3"/>
  <c r="AV112" i="3"/>
  <c r="AU112" i="3"/>
  <c r="AT112" i="3"/>
  <c r="AS112" i="3"/>
  <c r="AM112" i="3"/>
  <c r="AG112" i="3"/>
  <c r="AA112" i="3"/>
  <c r="U112" i="3"/>
  <c r="O112" i="3"/>
  <c r="I112" i="3"/>
  <c r="AN107" i="3"/>
  <c r="AH107" i="3"/>
  <c r="AB107" i="3"/>
  <c r="V107" i="3"/>
  <c r="P107" i="3"/>
  <c r="J107" i="3"/>
  <c r="D107" i="3"/>
  <c r="AR106" i="3"/>
  <c r="AQ106" i="3"/>
  <c r="AP106" i="3"/>
  <c r="AO106" i="3"/>
  <c r="AL106" i="3"/>
  <c r="AK106" i="3"/>
  <c r="AJ106" i="3"/>
  <c r="AI106" i="3"/>
  <c r="AF106" i="3"/>
  <c r="AE106" i="3"/>
  <c r="AD106" i="3"/>
  <c r="AC106" i="3"/>
  <c r="Z106" i="3"/>
  <c r="Y106" i="3"/>
  <c r="X106" i="3"/>
  <c r="W106" i="3"/>
  <c r="T106" i="3"/>
  <c r="S106" i="3"/>
  <c r="R106" i="3"/>
  <c r="Q106" i="3"/>
  <c r="N106" i="3"/>
  <c r="M106" i="3"/>
  <c r="L106" i="3"/>
  <c r="L107" i="3" s="1"/>
  <c r="K106" i="3"/>
  <c r="H106" i="3"/>
  <c r="G106" i="3"/>
  <c r="F106" i="3"/>
  <c r="E106" i="3"/>
  <c r="AZ105" i="3"/>
  <c r="AY105" i="3"/>
  <c r="AX105" i="3"/>
  <c r="AW105" i="3"/>
  <c r="AV105" i="3"/>
  <c r="AU105" i="3"/>
  <c r="AT105" i="3"/>
  <c r="AS105" i="3"/>
  <c r="AM105" i="3"/>
  <c r="AG105" i="3"/>
  <c r="AA105" i="3"/>
  <c r="U105" i="3"/>
  <c r="O105" i="3"/>
  <c r="I105" i="3"/>
  <c r="AZ104" i="3"/>
  <c r="AY104" i="3"/>
  <c r="AX104" i="3"/>
  <c r="AW104" i="3"/>
  <c r="AV104" i="3"/>
  <c r="AU104" i="3"/>
  <c r="AT104" i="3"/>
  <c r="AS104" i="3"/>
  <c r="AM104" i="3"/>
  <c r="AG104" i="3"/>
  <c r="AA104" i="3"/>
  <c r="U104" i="3"/>
  <c r="O104" i="3"/>
  <c r="I104" i="3"/>
  <c r="AZ103" i="3"/>
  <c r="AY103" i="3"/>
  <c r="AX103" i="3"/>
  <c r="AW103" i="3"/>
  <c r="AV103" i="3"/>
  <c r="AU103" i="3"/>
  <c r="AT103" i="3"/>
  <c r="AS103" i="3"/>
  <c r="AM103" i="3"/>
  <c r="AG103" i="3"/>
  <c r="AA103" i="3"/>
  <c r="U103" i="3"/>
  <c r="O103" i="3"/>
  <c r="I103" i="3"/>
  <c r="AZ102" i="3"/>
  <c r="AY102" i="3"/>
  <c r="AX102" i="3"/>
  <c r="AW102" i="3"/>
  <c r="AV102" i="3"/>
  <c r="AU102" i="3"/>
  <c r="AT102" i="3"/>
  <c r="AS102" i="3"/>
  <c r="AM102" i="3"/>
  <c r="AG102" i="3"/>
  <c r="AA102" i="3"/>
  <c r="U102" i="3"/>
  <c r="O102" i="3"/>
  <c r="I102" i="3"/>
  <c r="AZ101" i="3"/>
  <c r="AY101" i="3"/>
  <c r="AX101" i="3"/>
  <c r="AW101" i="3"/>
  <c r="AV101" i="3"/>
  <c r="AU101" i="3"/>
  <c r="AT101" i="3"/>
  <c r="AS101" i="3"/>
  <c r="AM101" i="3"/>
  <c r="AG101" i="3"/>
  <c r="AA101" i="3"/>
  <c r="U101" i="3"/>
  <c r="O101" i="3"/>
  <c r="I101" i="3"/>
  <c r="AZ100" i="3"/>
  <c r="AY100" i="3"/>
  <c r="AX100" i="3"/>
  <c r="AW100" i="3"/>
  <c r="AV100" i="3"/>
  <c r="AU100" i="3"/>
  <c r="AT100" i="3"/>
  <c r="AS100" i="3"/>
  <c r="AM100" i="3"/>
  <c r="AG100" i="3"/>
  <c r="AA100" i="3"/>
  <c r="U100" i="3"/>
  <c r="O100" i="3"/>
  <c r="I100" i="3"/>
  <c r="AZ99" i="3"/>
  <c r="AY99" i="3"/>
  <c r="AX99" i="3"/>
  <c r="AW99" i="3"/>
  <c r="AV99" i="3"/>
  <c r="AU99" i="3"/>
  <c r="AT99" i="3"/>
  <c r="AS99" i="3"/>
  <c r="AM99" i="3"/>
  <c r="AG99" i="3"/>
  <c r="AA99" i="3"/>
  <c r="U99" i="3"/>
  <c r="O99" i="3"/>
  <c r="I99" i="3"/>
  <c r="AN94" i="3"/>
  <c r="AH94" i="3"/>
  <c r="AB94" i="3"/>
  <c r="V94" i="3"/>
  <c r="P94" i="3"/>
  <c r="J94" i="3"/>
  <c r="D94" i="3"/>
  <c r="AR93" i="3"/>
  <c r="AQ93" i="3"/>
  <c r="AP93" i="3"/>
  <c r="AO93" i="3"/>
  <c r="AL93" i="3"/>
  <c r="AK93" i="3"/>
  <c r="AJ93" i="3"/>
  <c r="AI93" i="3"/>
  <c r="AF93" i="3"/>
  <c r="AE93" i="3"/>
  <c r="AD93" i="3"/>
  <c r="AC93" i="3"/>
  <c r="Z93" i="3"/>
  <c r="Y93" i="3"/>
  <c r="X93" i="3"/>
  <c r="W93" i="3"/>
  <c r="T93" i="3"/>
  <c r="S93" i="3"/>
  <c r="R93" i="3"/>
  <c r="Q93" i="3"/>
  <c r="N93" i="3"/>
  <c r="M93" i="3"/>
  <c r="L93" i="3"/>
  <c r="K93" i="3"/>
  <c r="H93" i="3"/>
  <c r="G93" i="3"/>
  <c r="F93" i="3"/>
  <c r="E93" i="3"/>
  <c r="AZ92" i="3"/>
  <c r="AY92" i="3"/>
  <c r="AX92" i="3"/>
  <c r="AW92" i="3"/>
  <c r="AV92" i="3"/>
  <c r="AU92" i="3"/>
  <c r="AT92" i="3"/>
  <c r="AS92" i="3"/>
  <c r="AM92" i="3"/>
  <c r="AG92" i="3"/>
  <c r="AA92" i="3"/>
  <c r="U92" i="3"/>
  <c r="O92" i="3"/>
  <c r="I92" i="3"/>
  <c r="AZ91" i="3"/>
  <c r="AY91" i="3"/>
  <c r="AX91" i="3"/>
  <c r="AW91" i="3"/>
  <c r="AV91" i="3"/>
  <c r="AU91" i="3"/>
  <c r="AT91" i="3"/>
  <c r="AS91" i="3"/>
  <c r="AM91" i="3"/>
  <c r="AG91" i="3"/>
  <c r="AA91" i="3"/>
  <c r="U91" i="3"/>
  <c r="O91" i="3"/>
  <c r="I91" i="3"/>
  <c r="AZ89" i="3"/>
  <c r="AY89" i="3"/>
  <c r="AX89" i="3"/>
  <c r="AW89" i="3"/>
  <c r="AV89" i="3"/>
  <c r="AU89" i="3"/>
  <c r="AT89" i="3"/>
  <c r="AS89" i="3"/>
  <c r="AM89" i="3"/>
  <c r="AG89" i="3"/>
  <c r="AA89" i="3"/>
  <c r="U89" i="3"/>
  <c r="O89" i="3"/>
  <c r="I89" i="3"/>
  <c r="AZ88" i="3"/>
  <c r="AY88" i="3"/>
  <c r="AX88" i="3"/>
  <c r="AW88" i="3"/>
  <c r="AV88" i="3"/>
  <c r="AU88" i="3"/>
  <c r="AT88" i="3"/>
  <c r="AS88" i="3"/>
  <c r="AM88" i="3"/>
  <c r="AG88" i="3"/>
  <c r="AA88" i="3"/>
  <c r="U88" i="3"/>
  <c r="O88" i="3"/>
  <c r="I88" i="3"/>
  <c r="AZ87" i="3"/>
  <c r="AY87" i="3"/>
  <c r="AX87" i="3"/>
  <c r="AW87" i="3"/>
  <c r="AV87" i="3"/>
  <c r="AU87" i="3"/>
  <c r="AT87" i="3"/>
  <c r="AS87" i="3"/>
  <c r="AM87" i="3"/>
  <c r="AG87" i="3"/>
  <c r="AA87" i="3"/>
  <c r="U87" i="3"/>
  <c r="O87" i="3"/>
  <c r="I87" i="3"/>
  <c r="AZ86" i="3"/>
  <c r="AY86" i="3"/>
  <c r="AX86" i="3"/>
  <c r="AW86" i="3"/>
  <c r="AV86" i="3"/>
  <c r="AU86" i="3"/>
  <c r="AT86" i="3"/>
  <c r="AS86" i="3"/>
  <c r="AM86" i="3"/>
  <c r="AG86" i="3"/>
  <c r="AA86" i="3"/>
  <c r="U86" i="3"/>
  <c r="O86" i="3"/>
  <c r="I86" i="3"/>
  <c r="AZ85" i="3"/>
  <c r="AY85" i="3"/>
  <c r="AX85" i="3"/>
  <c r="AW85" i="3"/>
  <c r="AV85" i="3"/>
  <c r="AU85" i="3"/>
  <c r="AT85" i="3"/>
  <c r="AS85" i="3"/>
  <c r="AM85" i="3"/>
  <c r="AG85" i="3"/>
  <c r="AA85" i="3"/>
  <c r="U85" i="3"/>
  <c r="O85" i="3"/>
  <c r="I85" i="3"/>
  <c r="AZ84" i="3"/>
  <c r="AY84" i="3"/>
  <c r="AX84" i="3"/>
  <c r="AW84" i="3"/>
  <c r="AV84" i="3"/>
  <c r="AU84" i="3"/>
  <c r="AT84" i="3"/>
  <c r="AS84" i="3"/>
  <c r="AM84" i="3"/>
  <c r="AG84" i="3"/>
  <c r="AA84" i="3"/>
  <c r="U84" i="3"/>
  <c r="O84" i="3"/>
  <c r="I84" i="3"/>
  <c r="AN79" i="3"/>
  <c r="AH79" i="3"/>
  <c r="AB79" i="3"/>
  <c r="V79" i="3"/>
  <c r="P79" i="3"/>
  <c r="J79" i="3"/>
  <c r="D79" i="3"/>
  <c r="AR78" i="3"/>
  <c r="AQ78" i="3"/>
  <c r="AP78" i="3"/>
  <c r="AO78" i="3"/>
  <c r="AL78" i="3"/>
  <c r="AK78" i="3"/>
  <c r="AJ78" i="3"/>
  <c r="AI78" i="3"/>
  <c r="AF78" i="3"/>
  <c r="AE78" i="3"/>
  <c r="AD78" i="3"/>
  <c r="AC78" i="3"/>
  <c r="Z78" i="3"/>
  <c r="Y78" i="3"/>
  <c r="X78" i="3"/>
  <c r="W78" i="3"/>
  <c r="T78" i="3"/>
  <c r="S78" i="3"/>
  <c r="R78" i="3"/>
  <c r="Q78" i="3"/>
  <c r="N78" i="3"/>
  <c r="M78" i="3"/>
  <c r="L78" i="3"/>
  <c r="K78" i="3"/>
  <c r="H78" i="3"/>
  <c r="G78" i="3"/>
  <c r="F78" i="3"/>
  <c r="E78" i="3"/>
  <c r="AA77" i="3"/>
  <c r="BB77" i="3" s="1"/>
  <c r="AZ76" i="3"/>
  <c r="AY76" i="3"/>
  <c r="AX76" i="3"/>
  <c r="AW76" i="3"/>
  <c r="AV76" i="3"/>
  <c r="AU76" i="3"/>
  <c r="AT76" i="3"/>
  <c r="AS76" i="3"/>
  <c r="AM76" i="3"/>
  <c r="AG76" i="3"/>
  <c r="AA76" i="3"/>
  <c r="U76" i="3"/>
  <c r="O76" i="3"/>
  <c r="I76" i="3"/>
  <c r="AZ75" i="3"/>
  <c r="AY75" i="3"/>
  <c r="AX75" i="3"/>
  <c r="AW75" i="3"/>
  <c r="AV75" i="3"/>
  <c r="AU75" i="3"/>
  <c r="AT75" i="3"/>
  <c r="AS75" i="3"/>
  <c r="AM75" i="3"/>
  <c r="AG75" i="3"/>
  <c r="AA75" i="3"/>
  <c r="U75" i="3"/>
  <c r="O75" i="3"/>
  <c r="I75" i="3"/>
  <c r="AZ74" i="3"/>
  <c r="AY74" i="3"/>
  <c r="AX74" i="3"/>
  <c r="AW74" i="3"/>
  <c r="AV74" i="3"/>
  <c r="AU74" i="3"/>
  <c r="AT74" i="3"/>
  <c r="AS74" i="3"/>
  <c r="AM74" i="3"/>
  <c r="AG74" i="3"/>
  <c r="AA74" i="3"/>
  <c r="U74" i="3"/>
  <c r="O74" i="3"/>
  <c r="I74" i="3"/>
  <c r="AZ73" i="3"/>
  <c r="AY73" i="3"/>
  <c r="AX73" i="3"/>
  <c r="AW73" i="3"/>
  <c r="AV73" i="3"/>
  <c r="AU73" i="3"/>
  <c r="AT73" i="3"/>
  <c r="AS73" i="3"/>
  <c r="AM73" i="3"/>
  <c r="AG73" i="3"/>
  <c r="AA73" i="3"/>
  <c r="U73" i="3"/>
  <c r="O73" i="3"/>
  <c r="I73" i="3"/>
  <c r="AZ72" i="3"/>
  <c r="AY72" i="3"/>
  <c r="AX72" i="3"/>
  <c r="AW72" i="3"/>
  <c r="AV72" i="3"/>
  <c r="AU72" i="3"/>
  <c r="AT72" i="3"/>
  <c r="AS72" i="3"/>
  <c r="AM72" i="3"/>
  <c r="AG72" i="3"/>
  <c r="AA72" i="3"/>
  <c r="U72" i="3"/>
  <c r="O72" i="3"/>
  <c r="I72" i="3"/>
  <c r="AZ71" i="3"/>
  <c r="AY71" i="3"/>
  <c r="AX71" i="3"/>
  <c r="AW71" i="3"/>
  <c r="AV71" i="3"/>
  <c r="AU71" i="3"/>
  <c r="AT71" i="3"/>
  <c r="AS71" i="3"/>
  <c r="AM71" i="3"/>
  <c r="AG71" i="3"/>
  <c r="AG78" i="3" s="1"/>
  <c r="AA71" i="3"/>
  <c r="U71" i="3"/>
  <c r="O71" i="3"/>
  <c r="I71" i="3"/>
  <c r="AN66" i="3"/>
  <c r="AH66" i="3"/>
  <c r="AB66" i="3"/>
  <c r="V66" i="3"/>
  <c r="P66" i="3"/>
  <c r="J66" i="3"/>
  <c r="D66" i="3"/>
  <c r="AR65" i="3"/>
  <c r="AQ65" i="3"/>
  <c r="AP65" i="3"/>
  <c r="AO65" i="3"/>
  <c r="AL65" i="3"/>
  <c r="AK65" i="3"/>
  <c r="AJ65" i="3"/>
  <c r="AI65" i="3"/>
  <c r="AF65" i="3"/>
  <c r="AE65" i="3"/>
  <c r="AD65" i="3"/>
  <c r="AC65" i="3"/>
  <c r="Z65" i="3"/>
  <c r="Y65" i="3"/>
  <c r="X65" i="3"/>
  <c r="W65" i="3"/>
  <c r="T65" i="3"/>
  <c r="S65" i="3"/>
  <c r="R65" i="3"/>
  <c r="Q65" i="3"/>
  <c r="N65" i="3"/>
  <c r="M65" i="3"/>
  <c r="L65" i="3"/>
  <c r="K65" i="3"/>
  <c r="H65" i="3"/>
  <c r="G65" i="3"/>
  <c r="F65" i="3"/>
  <c r="E65" i="3"/>
  <c r="AZ64" i="3"/>
  <c r="AY64" i="3"/>
  <c r="AX64" i="3"/>
  <c r="AW64" i="3"/>
  <c r="AV64" i="3"/>
  <c r="AU64" i="3"/>
  <c r="AT64" i="3"/>
  <c r="AS64" i="3"/>
  <c r="AM64" i="3"/>
  <c r="AG64" i="3"/>
  <c r="AA64" i="3"/>
  <c r="U64" i="3"/>
  <c r="O64" i="3"/>
  <c r="I64" i="3"/>
  <c r="AZ63" i="3"/>
  <c r="AY63" i="3"/>
  <c r="AX63" i="3"/>
  <c r="AW63" i="3"/>
  <c r="AV63" i="3"/>
  <c r="AU63" i="3"/>
  <c r="AT63" i="3"/>
  <c r="AS63" i="3"/>
  <c r="AM63" i="3"/>
  <c r="AG63" i="3"/>
  <c r="AA63" i="3"/>
  <c r="U63" i="3"/>
  <c r="O63" i="3"/>
  <c r="AZ60" i="3"/>
  <c r="AY60" i="3"/>
  <c r="AX60" i="3"/>
  <c r="AW60" i="3"/>
  <c r="AV60" i="3"/>
  <c r="AU60" i="3"/>
  <c r="AT60" i="3"/>
  <c r="AS60" i="3"/>
  <c r="AM60" i="3"/>
  <c r="AG60" i="3"/>
  <c r="AA60" i="3"/>
  <c r="U60" i="3"/>
  <c r="O60" i="3"/>
  <c r="I60" i="3"/>
  <c r="AZ59" i="3"/>
  <c r="AY59" i="3"/>
  <c r="AX59" i="3"/>
  <c r="AW59" i="3"/>
  <c r="AV59" i="3"/>
  <c r="AU59" i="3"/>
  <c r="AT59" i="3"/>
  <c r="AS59" i="3"/>
  <c r="AM59" i="3"/>
  <c r="AG59" i="3"/>
  <c r="AA59" i="3"/>
  <c r="U59" i="3"/>
  <c r="O59" i="3"/>
  <c r="I59" i="3"/>
  <c r="AZ58" i="3"/>
  <c r="AY58" i="3"/>
  <c r="AX58" i="3"/>
  <c r="AW58" i="3"/>
  <c r="AV58" i="3"/>
  <c r="AU58" i="3"/>
  <c r="AT58" i="3"/>
  <c r="AS58" i="3"/>
  <c r="AM58" i="3"/>
  <c r="AG58" i="3"/>
  <c r="AA58" i="3"/>
  <c r="U58" i="3"/>
  <c r="O58" i="3"/>
  <c r="I58" i="3"/>
  <c r="AZ57" i="3"/>
  <c r="AY57" i="3"/>
  <c r="AX57" i="3"/>
  <c r="AW57" i="3"/>
  <c r="AV57" i="3"/>
  <c r="AU57" i="3"/>
  <c r="AT57" i="3"/>
  <c r="AS57" i="3"/>
  <c r="AM57" i="3"/>
  <c r="AG57" i="3"/>
  <c r="AA57" i="3"/>
  <c r="U57" i="3"/>
  <c r="O57" i="3"/>
  <c r="I57" i="3"/>
  <c r="AN52" i="3"/>
  <c r="AH52" i="3"/>
  <c r="AB52" i="3"/>
  <c r="V52" i="3"/>
  <c r="P52" i="3"/>
  <c r="J52" i="3"/>
  <c r="D52" i="3"/>
  <c r="AR51" i="3"/>
  <c r="AQ51" i="3"/>
  <c r="AP51" i="3"/>
  <c r="AO51" i="3"/>
  <c r="AL51" i="3"/>
  <c r="AK51" i="3"/>
  <c r="AJ51" i="3"/>
  <c r="AI51" i="3"/>
  <c r="AF51" i="3"/>
  <c r="AE51" i="3"/>
  <c r="AD51" i="3"/>
  <c r="AC51" i="3"/>
  <c r="Z51" i="3"/>
  <c r="Y51" i="3"/>
  <c r="X51" i="3"/>
  <c r="W51" i="3"/>
  <c r="T51" i="3"/>
  <c r="S51" i="3"/>
  <c r="R51" i="3"/>
  <c r="Q51" i="3"/>
  <c r="N51" i="3"/>
  <c r="M51" i="3"/>
  <c r="L51" i="3"/>
  <c r="K51" i="3"/>
  <c r="H51" i="3"/>
  <c r="G51" i="3"/>
  <c r="F51" i="3"/>
  <c r="E51" i="3"/>
  <c r="AZ50" i="3"/>
  <c r="AY50" i="3"/>
  <c r="AX50" i="3"/>
  <c r="AW50" i="3"/>
  <c r="AV50" i="3"/>
  <c r="AU50" i="3"/>
  <c r="AT50" i="3"/>
  <c r="AS50" i="3"/>
  <c r="AM50" i="3"/>
  <c r="AG50" i="3"/>
  <c r="AA50" i="3"/>
  <c r="U50" i="3"/>
  <c r="O50" i="3"/>
  <c r="I50" i="3"/>
  <c r="AZ49" i="3"/>
  <c r="AY49" i="3"/>
  <c r="AX49" i="3"/>
  <c r="AW49" i="3"/>
  <c r="AV49" i="3"/>
  <c r="AU49" i="3"/>
  <c r="AT49" i="3"/>
  <c r="AS49" i="3"/>
  <c r="AM49" i="3"/>
  <c r="AG49" i="3"/>
  <c r="AA49" i="3"/>
  <c r="U49" i="3"/>
  <c r="O49" i="3"/>
  <c r="I49" i="3"/>
  <c r="AZ48" i="3"/>
  <c r="AY48" i="3"/>
  <c r="AX48" i="3"/>
  <c r="AW48" i="3"/>
  <c r="AV48" i="3"/>
  <c r="AU48" i="3"/>
  <c r="AT48" i="3"/>
  <c r="AS48" i="3"/>
  <c r="AM48" i="3"/>
  <c r="AG48" i="3"/>
  <c r="AA48" i="3"/>
  <c r="U48" i="3"/>
  <c r="O48" i="3"/>
  <c r="I48" i="3"/>
  <c r="AZ47" i="3"/>
  <c r="AY47" i="3"/>
  <c r="AX47" i="3"/>
  <c r="AW47" i="3"/>
  <c r="AV47" i="3"/>
  <c r="AU47" i="3"/>
  <c r="AT47" i="3"/>
  <c r="AS47" i="3"/>
  <c r="AM47" i="3"/>
  <c r="AG47" i="3"/>
  <c r="AA47" i="3"/>
  <c r="U47" i="3"/>
  <c r="O47" i="3"/>
  <c r="I47" i="3"/>
  <c r="AZ46" i="3"/>
  <c r="AY46" i="3"/>
  <c r="AX46" i="3"/>
  <c r="AW46" i="3"/>
  <c r="AV46" i="3"/>
  <c r="AU46" i="3"/>
  <c r="AT46" i="3"/>
  <c r="AS46" i="3"/>
  <c r="AM46" i="3"/>
  <c r="AG46" i="3"/>
  <c r="AA46" i="3"/>
  <c r="U46" i="3"/>
  <c r="O46" i="3"/>
  <c r="I46" i="3"/>
  <c r="AZ45" i="3"/>
  <c r="AY45" i="3"/>
  <c r="AX45" i="3"/>
  <c r="AW45" i="3"/>
  <c r="AV45" i="3"/>
  <c r="AU45" i="3"/>
  <c r="AT45" i="3"/>
  <c r="AS45" i="3"/>
  <c r="AM45" i="3"/>
  <c r="AG45" i="3"/>
  <c r="AA45" i="3"/>
  <c r="U45" i="3"/>
  <c r="O45" i="3"/>
  <c r="I45" i="3"/>
  <c r="AZ44" i="3"/>
  <c r="AY44" i="3"/>
  <c r="AX44" i="3"/>
  <c r="AW44" i="3"/>
  <c r="AV44" i="3"/>
  <c r="AU44" i="3"/>
  <c r="AT44" i="3"/>
  <c r="AS44" i="3"/>
  <c r="AM44" i="3"/>
  <c r="AG44" i="3"/>
  <c r="AA44" i="3"/>
  <c r="U44" i="3"/>
  <c r="O44" i="3"/>
  <c r="I44" i="3"/>
  <c r="AZ43" i="3"/>
  <c r="AY43" i="3"/>
  <c r="AX43" i="3"/>
  <c r="AW43" i="3"/>
  <c r="AV43" i="3"/>
  <c r="AU43" i="3"/>
  <c r="AT43" i="3"/>
  <c r="AS43" i="3"/>
  <c r="AM43" i="3"/>
  <c r="AG43" i="3"/>
  <c r="AA43" i="3"/>
  <c r="U43" i="3"/>
  <c r="O43" i="3"/>
  <c r="I43" i="3"/>
  <c r="AZ42" i="3"/>
  <c r="AY42" i="3"/>
  <c r="AX42" i="3"/>
  <c r="AW42" i="3"/>
  <c r="AV42" i="3"/>
  <c r="AU42" i="3"/>
  <c r="AT42" i="3"/>
  <c r="AS42" i="3"/>
  <c r="AM42" i="3"/>
  <c r="AG42" i="3"/>
  <c r="AA42" i="3"/>
  <c r="U42" i="3"/>
  <c r="O42" i="3"/>
  <c r="I42" i="3"/>
  <c r="AZ41" i="3"/>
  <c r="AY41" i="3"/>
  <c r="AX41" i="3"/>
  <c r="AW41" i="3"/>
  <c r="AV41" i="3"/>
  <c r="AU41" i="3"/>
  <c r="AT41" i="3"/>
  <c r="AS41" i="3"/>
  <c r="AM41" i="3"/>
  <c r="AG41" i="3"/>
  <c r="AA41" i="3"/>
  <c r="U41" i="3"/>
  <c r="O41" i="3"/>
  <c r="I41" i="3"/>
  <c r="AZ40" i="3"/>
  <c r="AY40" i="3"/>
  <c r="AX40" i="3"/>
  <c r="AW40" i="3"/>
  <c r="AV40" i="3"/>
  <c r="AU40" i="3"/>
  <c r="AT40" i="3"/>
  <c r="AS40" i="3"/>
  <c r="AM40" i="3"/>
  <c r="AG40" i="3"/>
  <c r="AA40" i="3"/>
  <c r="U40" i="3"/>
  <c r="O40" i="3"/>
  <c r="I40" i="3"/>
  <c r="K21" i="2"/>
  <c r="K20" i="2"/>
  <c r="K19" i="2"/>
  <c r="K18" i="2"/>
  <c r="K17" i="2"/>
  <c r="K15" i="2"/>
  <c r="L21" i="2" s="1"/>
  <c r="K14" i="2"/>
  <c r="C5" i="2"/>
  <c r="C3" i="2"/>
  <c r="C9" i="2"/>
  <c r="C8" i="2"/>
  <c r="C7" i="2"/>
  <c r="C6" i="2"/>
  <c r="C2" i="2"/>
  <c r="C4" i="2"/>
  <c r="J1" i="2"/>
  <c r="I1" i="2"/>
  <c r="H1" i="2"/>
  <c r="G1" i="2"/>
  <c r="F1" i="2"/>
  <c r="E1" i="2"/>
  <c r="D1" i="2"/>
  <c r="M108" i="3" l="1"/>
  <c r="N108" i="3"/>
  <c r="BB58" i="3"/>
  <c r="BB60" i="3"/>
  <c r="BB73" i="3"/>
  <c r="BB84" i="3"/>
  <c r="BB86" i="3"/>
  <c r="BB88" i="3"/>
  <c r="BB91" i="3"/>
  <c r="BB112" i="3"/>
  <c r="BB114" i="3"/>
  <c r="BB116" i="3"/>
  <c r="BB118" i="3"/>
  <c r="BB120" i="3"/>
  <c r="BB147" i="3"/>
  <c r="BB149" i="3"/>
  <c r="BB151" i="3"/>
  <c r="BB153" i="3"/>
  <c r="BB155" i="3"/>
  <c r="AQ157" i="3"/>
  <c r="O78" i="3"/>
  <c r="AM78" i="3"/>
  <c r="Y67" i="3"/>
  <c r="W67" i="3"/>
  <c r="W68" i="3"/>
  <c r="Z67" i="3"/>
  <c r="X67" i="3"/>
  <c r="L142" i="3"/>
  <c r="M142" i="3"/>
  <c r="N142" i="3"/>
  <c r="K142" i="3"/>
  <c r="AJ142" i="3"/>
  <c r="AJ143" i="3"/>
  <c r="AI143" i="3"/>
  <c r="AM142" i="3"/>
  <c r="AI142" i="3"/>
  <c r="AK143" i="3"/>
  <c r="AL143" i="3"/>
  <c r="AL142" i="3"/>
  <c r="AM143" i="3"/>
  <c r="AK142" i="3"/>
  <c r="T158" i="3"/>
  <c r="S158" i="3"/>
  <c r="Q158" i="3"/>
  <c r="R158" i="3"/>
  <c r="Z108" i="3"/>
  <c r="W108" i="3"/>
  <c r="X108" i="3"/>
  <c r="Y108" i="3"/>
  <c r="AF124" i="3"/>
  <c r="AF125" i="3"/>
  <c r="AG124" i="3"/>
  <c r="AC125" i="3"/>
  <c r="AD125" i="3"/>
  <c r="AC124" i="3"/>
  <c r="AD124" i="3"/>
  <c r="AG125" i="3"/>
  <c r="AE124" i="3"/>
  <c r="AE125" i="3"/>
  <c r="BB40" i="3"/>
  <c r="BB48" i="3"/>
  <c r="M95" i="3"/>
  <c r="K95" i="3"/>
  <c r="L95" i="3"/>
  <c r="N95" i="3"/>
  <c r="L96" i="3"/>
  <c r="BB100" i="3"/>
  <c r="AD108" i="3"/>
  <c r="AD109" i="3"/>
  <c r="AC109" i="3"/>
  <c r="AF108" i="3"/>
  <c r="AG109" i="3"/>
  <c r="AF109" i="3"/>
  <c r="AE109" i="3"/>
  <c r="AE108" i="3"/>
  <c r="AC108" i="3"/>
  <c r="AG108" i="3"/>
  <c r="L124" i="3"/>
  <c r="M124" i="3"/>
  <c r="N124" i="3"/>
  <c r="K124" i="3"/>
  <c r="AJ124" i="3"/>
  <c r="AJ125" i="3"/>
  <c r="AI125" i="3"/>
  <c r="AL124" i="3"/>
  <c r="AM125" i="3"/>
  <c r="AM124" i="3"/>
  <c r="AI124" i="3"/>
  <c r="AL125" i="3"/>
  <c r="AK124" i="3"/>
  <c r="AK125" i="3"/>
  <c r="BB129" i="3"/>
  <c r="BB131" i="3"/>
  <c r="BB133" i="3"/>
  <c r="BB135" i="3"/>
  <c r="BB137" i="3"/>
  <c r="BB139" i="3"/>
  <c r="T142" i="3"/>
  <c r="R142" i="3"/>
  <c r="S142" i="3"/>
  <c r="Q142" i="3"/>
  <c r="AR142" i="3"/>
  <c r="AR143" i="3"/>
  <c r="AS142" i="3"/>
  <c r="AO143" i="3"/>
  <c r="AP143" i="3"/>
  <c r="AO142" i="3"/>
  <c r="AQ143" i="3"/>
  <c r="AQ142" i="3"/>
  <c r="AS143" i="3"/>
  <c r="AP142" i="3"/>
  <c r="X158" i="3"/>
  <c r="Y158" i="3"/>
  <c r="Z158" i="3"/>
  <c r="W158" i="3"/>
  <c r="AE95" i="3"/>
  <c r="AE96" i="3"/>
  <c r="AC95" i="3"/>
  <c r="AD96" i="3"/>
  <c r="AF96" i="3"/>
  <c r="AD95" i="3"/>
  <c r="AG96" i="3"/>
  <c r="AF95" i="3"/>
  <c r="AC96" i="3"/>
  <c r="AG95" i="3"/>
  <c r="BB44" i="3"/>
  <c r="BB50" i="3"/>
  <c r="BB104" i="3"/>
  <c r="BB57" i="3"/>
  <c r="BB59" i="3"/>
  <c r="BB63" i="3"/>
  <c r="M67" i="3"/>
  <c r="K67" i="3"/>
  <c r="N67" i="3"/>
  <c r="L67" i="3"/>
  <c r="AK67" i="3"/>
  <c r="AK68" i="3"/>
  <c r="AI67" i="3"/>
  <c r="AL67" i="3"/>
  <c r="AM68" i="3"/>
  <c r="AJ67" i="3"/>
  <c r="AI68" i="3"/>
  <c r="AM67" i="3"/>
  <c r="AJ68" i="3"/>
  <c r="AL68" i="3"/>
  <c r="U78" i="3"/>
  <c r="U80" i="3" s="1"/>
  <c r="AS78" i="3"/>
  <c r="BB72" i="3"/>
  <c r="BB74" i="3"/>
  <c r="BB76" i="3"/>
  <c r="M80" i="3"/>
  <c r="N80" i="3"/>
  <c r="L80" i="3"/>
  <c r="K80" i="3"/>
  <c r="AM80" i="3"/>
  <c r="AM81" i="3"/>
  <c r="AK80" i="3"/>
  <c r="AL81" i="3"/>
  <c r="AK81" i="3"/>
  <c r="AJ81" i="3"/>
  <c r="AJ80" i="3"/>
  <c r="AI81" i="3"/>
  <c r="AL80" i="3"/>
  <c r="AI80" i="3"/>
  <c r="BB85" i="3"/>
  <c r="BB87" i="3"/>
  <c r="BB89" i="3"/>
  <c r="BB92" i="3"/>
  <c r="AQ95" i="3"/>
  <c r="AQ96" i="3"/>
  <c r="AO95" i="3"/>
  <c r="AS95" i="3"/>
  <c r="AO96" i="3"/>
  <c r="AP96" i="3"/>
  <c r="AR95" i="3"/>
  <c r="AR96" i="3"/>
  <c r="AP95" i="3"/>
  <c r="AS96" i="3"/>
  <c r="K108" i="3"/>
  <c r="BB113" i="3"/>
  <c r="BB115" i="3"/>
  <c r="BB117" i="3"/>
  <c r="BB119" i="3"/>
  <c r="BB121" i="3"/>
  <c r="T124" i="3"/>
  <c r="T125" i="3"/>
  <c r="R124" i="3"/>
  <c r="S125" i="3"/>
  <c r="S124" i="3"/>
  <c r="Q125" i="3"/>
  <c r="U125" i="3"/>
  <c r="U124" i="3"/>
  <c r="Q124" i="3"/>
  <c r="R125" i="3"/>
  <c r="AR124" i="3"/>
  <c r="AR125" i="3"/>
  <c r="AQ124" i="3"/>
  <c r="AS125" i="3"/>
  <c r="AS124" i="3"/>
  <c r="AO125" i="3"/>
  <c r="AO124" i="3"/>
  <c r="AQ125" i="3"/>
  <c r="AP124" i="3"/>
  <c r="AP125" i="3"/>
  <c r="X142" i="3"/>
  <c r="Y142" i="3"/>
  <c r="W142" i="3"/>
  <c r="Z142" i="3"/>
  <c r="BB146" i="3"/>
  <c r="BB148" i="3"/>
  <c r="BB150" i="3"/>
  <c r="BB152" i="3"/>
  <c r="BB154" i="3"/>
  <c r="BB75" i="3"/>
  <c r="X80" i="3"/>
  <c r="Y80" i="3"/>
  <c r="Z80" i="3"/>
  <c r="W80" i="3"/>
  <c r="BB42" i="3"/>
  <c r="BB46" i="3"/>
  <c r="AG67" i="3"/>
  <c r="AG68" i="3"/>
  <c r="AF67" i="3"/>
  <c r="AC68" i="3"/>
  <c r="AE68" i="3"/>
  <c r="AD68" i="3"/>
  <c r="AD67" i="3"/>
  <c r="AF68" i="3"/>
  <c r="AE67" i="3"/>
  <c r="AC67" i="3"/>
  <c r="AM95" i="3"/>
  <c r="AM96" i="3"/>
  <c r="AJ96" i="3"/>
  <c r="AI95" i="3"/>
  <c r="AK95" i="3"/>
  <c r="AI96" i="3"/>
  <c r="AL96" i="3"/>
  <c r="AL95" i="3"/>
  <c r="AK96" i="3"/>
  <c r="AJ95" i="3"/>
  <c r="BB102" i="3"/>
  <c r="BB41" i="3"/>
  <c r="BB43" i="3"/>
  <c r="BB45" i="3"/>
  <c r="BB47" i="3"/>
  <c r="BB49" i="3"/>
  <c r="BB64" i="3"/>
  <c r="Q67" i="3"/>
  <c r="R67" i="3"/>
  <c r="S67" i="3"/>
  <c r="T67" i="3"/>
  <c r="AA78" i="3"/>
  <c r="T80" i="3"/>
  <c r="S80" i="3"/>
  <c r="R80" i="3"/>
  <c r="Q80" i="3"/>
  <c r="AO80" i="3"/>
  <c r="AO81" i="3"/>
  <c r="X95" i="3"/>
  <c r="Z95" i="3"/>
  <c r="W95" i="3"/>
  <c r="Y95" i="3"/>
  <c r="BB99" i="3"/>
  <c r="BB101" i="3"/>
  <c r="BB103" i="3"/>
  <c r="BB105" i="3"/>
  <c r="R108" i="3"/>
  <c r="Q108" i="3"/>
  <c r="S108" i="3"/>
  <c r="T108" i="3"/>
  <c r="AR108" i="3"/>
  <c r="AR109" i="3"/>
  <c r="AQ108" i="3"/>
  <c r="AS109" i="3"/>
  <c r="AS108" i="3"/>
  <c r="AO108" i="3"/>
  <c r="AP108" i="3"/>
  <c r="AO109" i="3"/>
  <c r="AP109" i="3"/>
  <c r="AQ109" i="3"/>
  <c r="X124" i="3"/>
  <c r="W124" i="3"/>
  <c r="Y124" i="3"/>
  <c r="Z124" i="3"/>
  <c r="BB128" i="3"/>
  <c r="BB130" i="3"/>
  <c r="BB132" i="3"/>
  <c r="BB134" i="3"/>
  <c r="BB136" i="3"/>
  <c r="BB138" i="3"/>
  <c r="AF142" i="3"/>
  <c r="AF143" i="3"/>
  <c r="AD143" i="3"/>
  <c r="AC142" i="3"/>
  <c r="AD142" i="3"/>
  <c r="AE143" i="3"/>
  <c r="AG143" i="3"/>
  <c r="AG142" i="3"/>
  <c r="AC143" i="3"/>
  <c r="AE142" i="3"/>
  <c r="L158" i="3"/>
  <c r="N158" i="3"/>
  <c r="K158" i="3"/>
  <c r="M158" i="3"/>
  <c r="I78" i="3"/>
  <c r="BB71" i="3"/>
  <c r="AC53" i="3"/>
  <c r="AC54" i="3"/>
  <c r="X53" i="3"/>
  <c r="Y53" i="3"/>
  <c r="W53" i="3"/>
  <c r="Z53" i="3"/>
  <c r="N53" i="3"/>
  <c r="M53" i="3"/>
  <c r="K53" i="3"/>
  <c r="L53" i="3"/>
  <c r="AJ53" i="3"/>
  <c r="AJ54" i="3"/>
  <c r="AI54" i="3"/>
  <c r="AL54" i="3"/>
  <c r="AM53" i="3"/>
  <c r="AK53" i="3"/>
  <c r="AK54" i="3"/>
  <c r="AI53" i="3"/>
  <c r="AL53" i="3"/>
  <c r="AM54" i="3"/>
  <c r="T53" i="3"/>
  <c r="S53" i="3"/>
  <c r="Q53" i="3"/>
  <c r="R53" i="3"/>
  <c r="AJ141" i="3"/>
  <c r="G107" i="3"/>
  <c r="BA133" i="3"/>
  <c r="AK52" i="3"/>
  <c r="AK94" i="3"/>
  <c r="BA120" i="3"/>
  <c r="H79" i="3"/>
  <c r="BA91" i="3"/>
  <c r="BA139" i="3"/>
  <c r="BA104" i="3"/>
  <c r="L94" i="3"/>
  <c r="N94" i="3"/>
  <c r="N96" i="3" s="1"/>
  <c r="AR94" i="3"/>
  <c r="AL123" i="3"/>
  <c r="AE66" i="3"/>
  <c r="BA45" i="3"/>
  <c r="Y79" i="3"/>
  <c r="S157" i="3"/>
  <c r="S159" i="3" s="1"/>
  <c r="N52" i="3"/>
  <c r="L141" i="3"/>
  <c r="L109" i="3" s="1"/>
  <c r="L66" i="3"/>
  <c r="M66" i="3"/>
  <c r="G53" i="3"/>
  <c r="G52" i="3"/>
  <c r="F52" i="3"/>
  <c r="F80" i="3"/>
  <c r="E79" i="3"/>
  <c r="G79" i="3"/>
  <c r="F95" i="3"/>
  <c r="AT140" i="3"/>
  <c r="Q141" i="3"/>
  <c r="K123" i="3"/>
  <c r="G94" i="3"/>
  <c r="M94" i="3"/>
  <c r="M96" i="3" s="1"/>
  <c r="AJ79" i="3"/>
  <c r="AK79" i="3"/>
  <c r="AL79" i="3"/>
  <c r="AI79" i="3"/>
  <c r="AJ52" i="3"/>
  <c r="AL52" i="3"/>
  <c r="AI52" i="3"/>
  <c r="AK123" i="3"/>
  <c r="AK66" i="3"/>
  <c r="AL66" i="3"/>
  <c r="AJ66" i="3"/>
  <c r="AI66" i="3"/>
  <c r="AM140" i="3"/>
  <c r="AK141" i="3"/>
  <c r="AL141" i="3"/>
  <c r="AM106" i="3"/>
  <c r="AR157" i="3"/>
  <c r="AS65" i="3"/>
  <c r="AP66" i="3"/>
  <c r="AP79" i="3"/>
  <c r="AR80" i="3"/>
  <c r="AQ79" i="3"/>
  <c r="AQ81" i="3" s="1"/>
  <c r="AR79" i="3"/>
  <c r="AP141" i="3"/>
  <c r="AO141" i="3"/>
  <c r="AR52" i="3"/>
  <c r="AQ94" i="3"/>
  <c r="AQ123" i="3"/>
  <c r="AO123" i="3"/>
  <c r="AF107" i="3"/>
  <c r="AE52" i="3"/>
  <c r="AE80" i="3"/>
  <c r="AF79" i="3"/>
  <c r="AF157" i="3"/>
  <c r="AC158" i="3"/>
  <c r="AD157" i="3"/>
  <c r="AE157" i="3"/>
  <c r="AD66" i="3"/>
  <c r="AF66" i="3"/>
  <c r="AF123" i="3"/>
  <c r="AE123" i="3"/>
  <c r="Y66" i="3"/>
  <c r="Y68" i="3" s="1"/>
  <c r="Z66" i="3"/>
  <c r="Z68" i="3" s="1"/>
  <c r="W66" i="3"/>
  <c r="X66" i="3"/>
  <c r="X68" i="3" s="1"/>
  <c r="Y157" i="3"/>
  <c r="X157" i="3"/>
  <c r="X159" i="3" s="1"/>
  <c r="Z157" i="3"/>
  <c r="W141" i="3"/>
  <c r="W143" i="3" s="1"/>
  <c r="Y141" i="3"/>
  <c r="Y143" i="3" s="1"/>
  <c r="X141" i="3"/>
  <c r="Z141" i="3"/>
  <c r="Y94" i="3"/>
  <c r="Y96" i="3" s="1"/>
  <c r="BA71" i="3"/>
  <c r="Y107" i="3"/>
  <c r="Y109" i="3" s="1"/>
  <c r="AA106" i="3"/>
  <c r="AA108" i="3" s="1"/>
  <c r="X52" i="3"/>
  <c r="BA43" i="3"/>
  <c r="AA51" i="3"/>
  <c r="BA101" i="3"/>
  <c r="S94" i="3"/>
  <c r="S95" i="3"/>
  <c r="S141" i="3"/>
  <c r="T141" i="3"/>
  <c r="S123" i="3"/>
  <c r="T123" i="3"/>
  <c r="Q123" i="3"/>
  <c r="U65" i="3"/>
  <c r="S66" i="3"/>
  <c r="S68" i="3" s="1"/>
  <c r="Q66" i="3"/>
  <c r="Q68" i="3" s="1"/>
  <c r="R66" i="3"/>
  <c r="S79" i="3"/>
  <c r="S81" i="3" s="1"/>
  <c r="S52" i="3"/>
  <c r="T52" i="3"/>
  <c r="Q52" i="3"/>
  <c r="T157" i="3"/>
  <c r="O106" i="3"/>
  <c r="N107" i="3"/>
  <c r="M107" i="3"/>
  <c r="BA59" i="3"/>
  <c r="H66" i="3"/>
  <c r="G66" i="3"/>
  <c r="G67" i="3"/>
  <c r="N123" i="3"/>
  <c r="L123" i="3"/>
  <c r="BA41" i="3"/>
  <c r="BA73" i="3"/>
  <c r="K79" i="3"/>
  <c r="K81" i="3" s="1"/>
  <c r="N141" i="3"/>
  <c r="K141" i="3"/>
  <c r="K143" i="3" s="1"/>
  <c r="I51" i="3"/>
  <c r="BA57" i="3"/>
  <c r="AG65" i="3"/>
  <c r="Z94" i="3"/>
  <c r="Z96" i="3" s="1"/>
  <c r="T107" i="3"/>
  <c r="F108" i="3"/>
  <c r="Z123" i="3"/>
  <c r="Z125" i="3" s="1"/>
  <c r="BA42" i="3"/>
  <c r="BA50" i="3"/>
  <c r="H52" i="3"/>
  <c r="AF52" i="3"/>
  <c r="AM65" i="3"/>
  <c r="BA58" i="3"/>
  <c r="N66" i="3"/>
  <c r="T66" i="3"/>
  <c r="AR66" i="3"/>
  <c r="AP67" i="3"/>
  <c r="W79" i="3"/>
  <c r="AC79" i="3"/>
  <c r="AX78" i="3"/>
  <c r="AE79" i="3"/>
  <c r="AX93" i="3"/>
  <c r="T95" i="3"/>
  <c r="S107" i="3"/>
  <c r="AQ107" i="3"/>
  <c r="G108" i="3"/>
  <c r="AG122" i="3"/>
  <c r="BA117" i="3"/>
  <c r="BA121" i="3"/>
  <c r="M157" i="3"/>
  <c r="W94" i="3"/>
  <c r="W96" i="3" s="1"/>
  <c r="R107" i="3"/>
  <c r="AD52" i="3"/>
  <c r="BA63" i="3"/>
  <c r="AQ66" i="3"/>
  <c r="AQ68" i="3" s="1"/>
  <c r="AO67" i="3"/>
  <c r="Z79" i="3"/>
  <c r="AF80" i="3"/>
  <c r="Y123" i="3"/>
  <c r="Y125" i="3" s="1"/>
  <c r="BA40" i="3"/>
  <c r="BA44" i="3"/>
  <c r="AG51" i="3"/>
  <c r="BA48" i="3"/>
  <c r="AU51" i="3"/>
  <c r="AO66" i="3"/>
  <c r="M79" i="3"/>
  <c r="X79" i="3"/>
  <c r="AD79" i="3"/>
  <c r="F94" i="3"/>
  <c r="AV93" i="3"/>
  <c r="R94" i="3"/>
  <c r="X94" i="3"/>
  <c r="X96" i="3" s="1"/>
  <c r="T94" i="3"/>
  <c r="T109" i="3" s="1"/>
  <c r="BA99" i="3"/>
  <c r="BA103" i="3"/>
  <c r="H107" i="3"/>
  <c r="Z107" i="3"/>
  <c r="Z109" i="3" s="1"/>
  <c r="AR107" i="3"/>
  <c r="BA114" i="3"/>
  <c r="I140" i="3"/>
  <c r="BA87" i="3"/>
  <c r="AA93" i="3"/>
  <c r="AA158" i="3" s="1"/>
  <c r="H94" i="3"/>
  <c r="AF94" i="3"/>
  <c r="AL94" i="3"/>
  <c r="AG106" i="3"/>
  <c r="BA105" i="3"/>
  <c r="E107" i="3"/>
  <c r="Q107" i="3"/>
  <c r="AW106" i="3"/>
  <c r="AL107" i="3"/>
  <c r="BA112" i="3"/>
  <c r="BA116" i="3"/>
  <c r="AU122" i="3"/>
  <c r="W123" i="3"/>
  <c r="W125" i="3" s="1"/>
  <c r="BA128" i="3"/>
  <c r="BA130" i="3"/>
  <c r="BA153" i="3"/>
  <c r="N157" i="3"/>
  <c r="N159" i="3" s="1"/>
  <c r="BA49" i="3"/>
  <c r="R52" i="3"/>
  <c r="Z52" i="3"/>
  <c r="Z54" i="3" s="1"/>
  <c r="E66" i="3"/>
  <c r="K66" i="3"/>
  <c r="AT65" i="3"/>
  <c r="BA72" i="3"/>
  <c r="N79" i="3"/>
  <c r="N81" i="3" s="1"/>
  <c r="T79" i="3"/>
  <c r="T81" i="3" s="1"/>
  <c r="O93" i="3"/>
  <c r="AM93" i="3"/>
  <c r="BA86" i="3"/>
  <c r="BA92" i="3"/>
  <c r="E94" i="3"/>
  <c r="Q94" i="3"/>
  <c r="AW93" i="3"/>
  <c r="F107" i="3"/>
  <c r="F109" i="3" s="1"/>
  <c r="AV106" i="3"/>
  <c r="X107" i="3"/>
  <c r="X109" i="3" s="1"/>
  <c r="AM122" i="3"/>
  <c r="BA118" i="3"/>
  <c r="R123" i="3"/>
  <c r="X123" i="3"/>
  <c r="X125" i="3" s="1"/>
  <c r="AD123" i="3"/>
  <c r="AJ123" i="3"/>
  <c r="G141" i="3"/>
  <c r="M141" i="3"/>
  <c r="M109" i="3" s="1"/>
  <c r="AQ141" i="3"/>
  <c r="AS156" i="3"/>
  <c r="BA147" i="3"/>
  <c r="AY156" i="3"/>
  <c r="AA140" i="3"/>
  <c r="BA132" i="3"/>
  <c r="BA137" i="3"/>
  <c r="AR141" i="3"/>
  <c r="AM156" i="3"/>
  <c r="BA146" i="3"/>
  <c r="BA148" i="3"/>
  <c r="BA150" i="3"/>
  <c r="BA152" i="3"/>
  <c r="K157" i="3"/>
  <c r="K159" i="3" s="1"/>
  <c r="Q157" i="3"/>
  <c r="Q159" i="3" s="1"/>
  <c r="AU156" i="3"/>
  <c r="AF158" i="3"/>
  <c r="AG140" i="3"/>
  <c r="BA129" i="3"/>
  <c r="BA131" i="3"/>
  <c r="BA134" i="3"/>
  <c r="BA136" i="3"/>
  <c r="BA138" i="3"/>
  <c r="R141" i="3"/>
  <c r="AA156" i="3"/>
  <c r="L157" i="3"/>
  <c r="L159" i="3" s="1"/>
  <c r="AV156" i="3"/>
  <c r="AX65" i="3"/>
  <c r="AC66" i="3"/>
  <c r="AC52" i="3"/>
  <c r="AX51" i="3"/>
  <c r="AP53" i="3"/>
  <c r="AR53" i="3"/>
  <c r="AQ53" i="3"/>
  <c r="AO53" i="3"/>
  <c r="AZ93" i="3"/>
  <c r="AP94" i="3"/>
  <c r="F123" i="3"/>
  <c r="AT122" i="3"/>
  <c r="F158" i="3"/>
  <c r="E158" i="3"/>
  <c r="E157" i="3"/>
  <c r="H158" i="3"/>
  <c r="G158" i="3"/>
  <c r="O51" i="3"/>
  <c r="O53" i="3" s="1"/>
  <c r="AM51" i="3"/>
  <c r="BA47" i="3"/>
  <c r="M52" i="3"/>
  <c r="Y52" i="3"/>
  <c r="AY51" i="3"/>
  <c r="AV78" i="3"/>
  <c r="Q79" i="3"/>
  <c r="Q81" i="3" s="1"/>
  <c r="AK108" i="3"/>
  <c r="AJ108" i="3"/>
  <c r="AI107" i="3"/>
  <c r="AI108" i="3"/>
  <c r="AJ107" i="3"/>
  <c r="AZ122" i="3"/>
  <c r="AI141" i="3"/>
  <c r="AY140" i="3"/>
  <c r="AE141" i="3"/>
  <c r="AF141" i="3"/>
  <c r="H157" i="3"/>
  <c r="U51" i="3"/>
  <c r="AS51" i="3"/>
  <c r="BA46" i="3"/>
  <c r="E52" i="3"/>
  <c r="AT51" i="3"/>
  <c r="AP52" i="3"/>
  <c r="AV51" i="3"/>
  <c r="I65" i="3"/>
  <c r="BA64" i="3"/>
  <c r="AY65" i="3"/>
  <c r="BA74" i="3"/>
  <c r="L79" i="3"/>
  <c r="AU78" i="3"/>
  <c r="AD94" i="3"/>
  <c r="AE94" i="3"/>
  <c r="AP107" i="3"/>
  <c r="AZ106" i="3"/>
  <c r="AX106" i="3"/>
  <c r="W107" i="3"/>
  <c r="W109" i="3" s="1"/>
  <c r="AL108" i="3"/>
  <c r="I122" i="3"/>
  <c r="BA113" i="3"/>
  <c r="H124" i="3"/>
  <c r="F124" i="3"/>
  <c r="E124" i="3"/>
  <c r="H123" i="3"/>
  <c r="L52" i="3"/>
  <c r="K52" i="3"/>
  <c r="AD107" i="3"/>
  <c r="AE107" i="3"/>
  <c r="W52" i="3"/>
  <c r="W54" i="3" s="1"/>
  <c r="AW51" i="3"/>
  <c r="AQ52" i="3"/>
  <c r="AZ51" i="3"/>
  <c r="BA76" i="3"/>
  <c r="G80" i="3"/>
  <c r="G95" i="3"/>
  <c r="AT78" i="3"/>
  <c r="AQ80" i="3"/>
  <c r="AP80" i="3"/>
  <c r="AO79" i="3"/>
  <c r="I93" i="3"/>
  <c r="AG93" i="3"/>
  <c r="BA85" i="3"/>
  <c r="BA89" i="3"/>
  <c r="AJ94" i="3"/>
  <c r="AI94" i="3"/>
  <c r="I106" i="3"/>
  <c r="BA100" i="3"/>
  <c r="AK107" i="3"/>
  <c r="U122" i="3"/>
  <c r="O122" i="3"/>
  <c r="G124" i="3"/>
  <c r="BA60" i="3"/>
  <c r="E67" i="3"/>
  <c r="H67" i="3"/>
  <c r="BA75" i="3"/>
  <c r="AT93" i="3"/>
  <c r="AC107" i="3"/>
  <c r="AD141" i="3"/>
  <c r="E142" i="3"/>
  <c r="F142" i="3"/>
  <c r="G142" i="3"/>
  <c r="H53" i="3"/>
  <c r="AF53" i="3"/>
  <c r="E53" i="3"/>
  <c r="AD53" i="3"/>
  <c r="AA65" i="3"/>
  <c r="AA67" i="3" s="1"/>
  <c r="F66" i="3"/>
  <c r="O65" i="3"/>
  <c r="AZ65" i="3"/>
  <c r="AW65" i="3"/>
  <c r="E80" i="3"/>
  <c r="AC80" i="3"/>
  <c r="H80" i="3"/>
  <c r="U93" i="3"/>
  <c r="AS93" i="3"/>
  <c r="BA88" i="3"/>
  <c r="AY93" i="3"/>
  <c r="H95" i="3"/>
  <c r="U106" i="3"/>
  <c r="AS106" i="3"/>
  <c r="BA102" i="3"/>
  <c r="AY106" i="3"/>
  <c r="H108" i="3"/>
  <c r="AS122" i="3"/>
  <c r="BA115" i="3"/>
  <c r="AC123" i="3"/>
  <c r="AX122" i="3"/>
  <c r="AV122" i="3"/>
  <c r="O140" i="3"/>
  <c r="O108" i="3" s="1"/>
  <c r="BA135" i="3"/>
  <c r="H141" i="3"/>
  <c r="AU140" i="3"/>
  <c r="O156" i="3"/>
  <c r="O158" i="3" s="1"/>
  <c r="AI158" i="3"/>
  <c r="AK158" i="3"/>
  <c r="AL157" i="3"/>
  <c r="AJ158" i="3"/>
  <c r="AK157" i="3"/>
  <c r="AL158" i="3"/>
  <c r="AU65" i="3"/>
  <c r="R79" i="3"/>
  <c r="AY78" i="3"/>
  <c r="BA84" i="3"/>
  <c r="AC94" i="3"/>
  <c r="AT106" i="3"/>
  <c r="G123" i="3"/>
  <c r="H142" i="3"/>
  <c r="W157" i="3"/>
  <c r="W159" i="3" s="1"/>
  <c r="AW156" i="3"/>
  <c r="AO52" i="3"/>
  <c r="F53" i="3"/>
  <c r="AE53" i="3"/>
  <c r="AV65" i="3"/>
  <c r="AQ67" i="3"/>
  <c r="F67" i="3"/>
  <c r="AR67" i="3"/>
  <c r="F79" i="3"/>
  <c r="AZ78" i="3"/>
  <c r="AW78" i="3"/>
  <c r="AD80" i="3"/>
  <c r="AU93" i="3"/>
  <c r="AO94" i="3"/>
  <c r="K94" i="3"/>
  <c r="R95" i="3"/>
  <c r="E95" i="3"/>
  <c r="Q95" i="3"/>
  <c r="AU106" i="3"/>
  <c r="AO107" i="3"/>
  <c r="K107" i="3"/>
  <c r="E108" i="3"/>
  <c r="AA122" i="3"/>
  <c r="AA124" i="3" s="1"/>
  <c r="BA119" i="3"/>
  <c r="E123" i="3"/>
  <c r="AY122" i="3"/>
  <c r="AR123" i="3"/>
  <c r="AW122" i="3"/>
  <c r="AI123" i="3"/>
  <c r="AP123" i="3"/>
  <c r="U140" i="3"/>
  <c r="AS140" i="3"/>
  <c r="E141" i="3"/>
  <c r="AJ157" i="3"/>
  <c r="U156" i="3"/>
  <c r="U158" i="3" s="1"/>
  <c r="BA149" i="3"/>
  <c r="F157" i="3"/>
  <c r="AI157" i="3"/>
  <c r="AZ156" i="3"/>
  <c r="AR158" i="3"/>
  <c r="AQ158" i="3"/>
  <c r="AP158" i="3"/>
  <c r="AP157" i="3"/>
  <c r="M123" i="3"/>
  <c r="AW140" i="3"/>
  <c r="AX140" i="3"/>
  <c r="AC141" i="3"/>
  <c r="BA151" i="3"/>
  <c r="BA155" i="3"/>
  <c r="G157" i="3"/>
  <c r="AX156" i="3"/>
  <c r="AT156" i="3"/>
  <c r="R157" i="3"/>
  <c r="R159" i="3" s="1"/>
  <c r="AO157" i="3"/>
  <c r="AO158" i="3"/>
  <c r="F141" i="3"/>
  <c r="AZ140" i="3"/>
  <c r="BA154" i="3"/>
  <c r="AV140" i="3"/>
  <c r="I156" i="3"/>
  <c r="AG156" i="3"/>
  <c r="AD158" i="3"/>
  <c r="AE158" i="3"/>
  <c r="Z159" i="3" l="1"/>
  <c r="AA95" i="3"/>
  <c r="Y159" i="3"/>
  <c r="AA53" i="3"/>
  <c r="Y54" i="3"/>
  <c r="X54" i="3"/>
  <c r="AA142" i="3"/>
  <c r="X143" i="3"/>
  <c r="Z143" i="3"/>
  <c r="X81" i="3"/>
  <c r="AA80" i="3"/>
  <c r="W81" i="3"/>
  <c r="Z81" i="3"/>
  <c r="Y81" i="3"/>
  <c r="K96" i="3"/>
  <c r="T68" i="3"/>
  <c r="N109" i="3"/>
  <c r="Q143" i="3"/>
  <c r="M81" i="3"/>
  <c r="M159" i="3"/>
  <c r="T159" i="3"/>
  <c r="U67" i="3"/>
  <c r="R81" i="3"/>
  <c r="K54" i="3"/>
  <c r="L81" i="3"/>
  <c r="O95" i="3"/>
  <c r="R68" i="3"/>
  <c r="L68" i="3"/>
  <c r="O80" i="3"/>
  <c r="S143" i="3"/>
  <c r="U142" i="3"/>
  <c r="R143" i="3"/>
  <c r="T143" i="3"/>
  <c r="S54" i="3"/>
  <c r="U53" i="3"/>
  <c r="R54" i="3"/>
  <c r="Q54" i="3"/>
  <c r="T54" i="3"/>
  <c r="U108" i="3"/>
  <c r="R109" i="3"/>
  <c r="S109" i="3"/>
  <c r="O124" i="3"/>
  <c r="N125" i="3"/>
  <c r="M125" i="3"/>
  <c r="K125" i="3"/>
  <c r="L125" i="3"/>
  <c r="O142" i="3"/>
  <c r="L143" i="3"/>
  <c r="K109" i="3"/>
  <c r="M143" i="3"/>
  <c r="N143" i="3"/>
  <c r="O67" i="3"/>
  <c r="N68" i="3"/>
  <c r="K68" i="3"/>
  <c r="M68" i="3"/>
  <c r="N54" i="3"/>
  <c r="L54" i="3"/>
  <c r="M54" i="3"/>
  <c r="BB106" i="3"/>
  <c r="BC76" i="3"/>
  <c r="BB78" i="3"/>
  <c r="BB122" i="3"/>
  <c r="BB156" i="3"/>
  <c r="BB65" i="3"/>
  <c r="BB51" i="3"/>
  <c r="BB93" i="3"/>
  <c r="BB140" i="3"/>
  <c r="U163" i="3"/>
  <c r="U164" i="3" s="1"/>
  <c r="AA163" i="3"/>
  <c r="AA164" i="3" s="1"/>
  <c r="I163" i="3"/>
  <c r="I164" i="3" s="1"/>
  <c r="O163" i="3"/>
  <c r="O164" i="3" s="1"/>
  <c r="G125" i="3"/>
  <c r="H143" i="3"/>
  <c r="BC153" i="3"/>
  <c r="AG158" i="3"/>
  <c r="H81" i="3"/>
  <c r="BC135" i="3"/>
  <c r="BC87" i="3"/>
  <c r="BC48" i="3"/>
  <c r="AI159" i="3"/>
  <c r="I108" i="3"/>
  <c r="AE81" i="3"/>
  <c r="AJ109" i="3"/>
  <c r="AL109" i="3"/>
  <c r="BC91" i="3"/>
  <c r="BC133" i="3"/>
  <c r="E159" i="3"/>
  <c r="BC137" i="3"/>
  <c r="BC104" i="3"/>
  <c r="AQ159" i="3"/>
  <c r="BC120" i="3"/>
  <c r="BC136" i="3"/>
  <c r="G54" i="3"/>
  <c r="F143" i="3"/>
  <c r="AQ54" i="3"/>
  <c r="BC152" i="3"/>
  <c r="AR68" i="3"/>
  <c r="R96" i="3"/>
  <c r="BC49" i="3"/>
  <c r="E109" i="3"/>
  <c r="G68" i="3"/>
  <c r="AT94" i="3"/>
  <c r="I80" i="3"/>
  <c r="F81" i="3"/>
  <c r="G96" i="3"/>
  <c r="E81" i="3"/>
  <c r="G81" i="3"/>
  <c r="G143" i="3"/>
  <c r="O141" i="3"/>
  <c r="Q109" i="3"/>
  <c r="BC44" i="3"/>
  <c r="BC149" i="3"/>
  <c r="BC150" i="3"/>
  <c r="AR159" i="3"/>
  <c r="AS158" i="3"/>
  <c r="BC64" i="3"/>
  <c r="AS80" i="3"/>
  <c r="AR81" i="3"/>
  <c r="AP81" i="3"/>
  <c r="AR54" i="3"/>
  <c r="AO159" i="3"/>
  <c r="AS141" i="3"/>
  <c r="AM158" i="3"/>
  <c r="AJ159" i="3"/>
  <c r="AK159" i="3"/>
  <c r="AL159" i="3"/>
  <c r="AM52" i="3"/>
  <c r="AF54" i="3"/>
  <c r="AE54" i="3"/>
  <c r="AF159" i="3"/>
  <c r="AF81" i="3"/>
  <c r="S96" i="3"/>
  <c r="T96" i="3"/>
  <c r="AV123" i="3"/>
  <c r="U123" i="3"/>
  <c r="AU141" i="3"/>
  <c r="AU66" i="3"/>
  <c r="I107" i="3"/>
  <c r="H109" i="3"/>
  <c r="F125" i="3"/>
  <c r="H54" i="3"/>
  <c r="I53" i="3"/>
  <c r="I95" i="3"/>
  <c r="I94" i="3"/>
  <c r="E96" i="3"/>
  <c r="O123" i="3"/>
  <c r="U141" i="3"/>
  <c r="AV141" i="3"/>
  <c r="AT107" i="3"/>
  <c r="E125" i="3"/>
  <c r="BC73" i="3"/>
  <c r="AG53" i="3"/>
  <c r="AD54" i="3"/>
  <c r="AD81" i="3"/>
  <c r="AG80" i="3"/>
  <c r="AM108" i="3"/>
  <c r="AZ141" i="3"/>
  <c r="AP159" i="3"/>
  <c r="AY79" i="3"/>
  <c r="AM79" i="3"/>
  <c r="AY52" i="3"/>
  <c r="AY66" i="3"/>
  <c r="AM66" i="3"/>
  <c r="BC155" i="3"/>
  <c r="AK109" i="3"/>
  <c r="AI109" i="3"/>
  <c r="AS67" i="3"/>
  <c r="AP68" i="3"/>
  <c r="AO68" i="3"/>
  <c r="AS66" i="3"/>
  <c r="AP54" i="3"/>
  <c r="AS53" i="3"/>
  <c r="AO54" i="3"/>
  <c r="AS123" i="3"/>
  <c r="AX79" i="3"/>
  <c r="AG79" i="3"/>
  <c r="AE159" i="3"/>
  <c r="AC159" i="3"/>
  <c r="AC81" i="3"/>
  <c r="AD159" i="3"/>
  <c r="AX157" i="3"/>
  <c r="AG157" i="3"/>
  <c r="AW66" i="3"/>
  <c r="AA66" i="3"/>
  <c r="AA68" i="3" s="1"/>
  <c r="AW123" i="3"/>
  <c r="BC128" i="3"/>
  <c r="AW141" i="3"/>
  <c r="AA141" i="3"/>
  <c r="BC86" i="3"/>
  <c r="AA94" i="3"/>
  <c r="AA96" i="3" s="1"/>
  <c r="AW79" i="3"/>
  <c r="Q96" i="3"/>
  <c r="AV107" i="3"/>
  <c r="U95" i="3"/>
  <c r="AV94" i="3"/>
  <c r="U94" i="3"/>
  <c r="AV66" i="3"/>
  <c r="AV52" i="3"/>
  <c r="U52" i="3"/>
  <c r="U157" i="3"/>
  <c r="U159" i="3" s="1"/>
  <c r="O157" i="3"/>
  <c r="AU157" i="3"/>
  <c r="H68" i="3"/>
  <c r="AT66" i="3"/>
  <c r="E68" i="3"/>
  <c r="O66" i="3"/>
  <c r="F68" i="3"/>
  <c r="I67" i="3"/>
  <c r="BC114" i="3"/>
  <c r="BC72" i="3"/>
  <c r="AU79" i="3"/>
  <c r="U66" i="3"/>
  <c r="U68" i="3" s="1"/>
  <c r="AA123" i="3"/>
  <c r="AA125" i="3" s="1"/>
  <c r="U107" i="3"/>
  <c r="BC151" i="3"/>
  <c r="F159" i="3"/>
  <c r="BA106" i="3"/>
  <c r="BC102" i="3"/>
  <c r="BC60" i="3"/>
  <c r="AA79" i="3"/>
  <c r="AW94" i="3"/>
  <c r="BC132" i="3"/>
  <c r="BC121" i="3"/>
  <c r="H159" i="3"/>
  <c r="BC103" i="3"/>
  <c r="BC58" i="3"/>
  <c r="BC130" i="3"/>
  <c r="BC116" i="3"/>
  <c r="AZ66" i="3"/>
  <c r="AV157" i="3"/>
  <c r="BA140" i="3"/>
  <c r="BA65" i="3"/>
  <c r="BC75" i="3"/>
  <c r="BC148" i="3"/>
  <c r="G109" i="3"/>
  <c r="BC129" i="3"/>
  <c r="BC138" i="3"/>
  <c r="BC101" i="3"/>
  <c r="BC85" i="3"/>
  <c r="H125" i="3"/>
  <c r="BC43" i="3"/>
  <c r="BC63" i="3"/>
  <c r="H96" i="3"/>
  <c r="F54" i="3"/>
  <c r="I142" i="3"/>
  <c r="BC117" i="3"/>
  <c r="AZ123" i="3"/>
  <c r="BC59" i="3"/>
  <c r="BA51" i="3"/>
  <c r="BC119" i="3"/>
  <c r="AT157" i="3"/>
  <c r="I157" i="3"/>
  <c r="G159" i="3"/>
  <c r="BC100" i="3"/>
  <c r="AG123" i="3"/>
  <c r="AX123" i="3"/>
  <c r="BC139" i="3"/>
  <c r="AY157" i="3"/>
  <c r="AM157" i="3"/>
  <c r="AM123" i="3"/>
  <c r="AY123" i="3"/>
  <c r="AS107" i="3"/>
  <c r="AZ107" i="3"/>
  <c r="AS52" i="3"/>
  <c r="AZ52" i="3"/>
  <c r="AG94" i="3"/>
  <c r="AX94" i="3"/>
  <c r="BC146" i="3"/>
  <c r="BC105" i="3"/>
  <c r="BC92" i="3"/>
  <c r="BC57" i="3"/>
  <c r="AG107" i="3"/>
  <c r="AX107" i="3"/>
  <c r="H4" i="4"/>
  <c r="G4" i="4" s="1"/>
  <c r="BC115" i="3"/>
  <c r="AY94" i="3"/>
  <c r="AM94" i="3"/>
  <c r="BC42" i="3"/>
  <c r="I52" i="3"/>
  <c r="E54" i="3"/>
  <c r="AT52" i="3"/>
  <c r="O79" i="3"/>
  <c r="O81" i="3" s="1"/>
  <c r="I79" i="3"/>
  <c r="BC74" i="3"/>
  <c r="I158" i="3"/>
  <c r="I66" i="3"/>
  <c r="AG52" i="3"/>
  <c r="AX52" i="3"/>
  <c r="BC47" i="3"/>
  <c r="BA156" i="3"/>
  <c r="AT141" i="3"/>
  <c r="I141" i="3"/>
  <c r="AZ157" i="3"/>
  <c r="AS157" i="3"/>
  <c r="AX141" i="3"/>
  <c r="AG141" i="3"/>
  <c r="BC131" i="3"/>
  <c r="BC147" i="3"/>
  <c r="E143" i="3"/>
  <c r="I123" i="3"/>
  <c r="AT123" i="3"/>
  <c r="AU94" i="3"/>
  <c r="O94" i="3"/>
  <c r="BC134" i="3"/>
  <c r="BC118" i="3"/>
  <c r="F96" i="3"/>
  <c r="BA93" i="3"/>
  <c r="AZ79" i="3"/>
  <c r="AS79" i="3"/>
  <c r="BC50" i="3"/>
  <c r="BC40" i="3"/>
  <c r="O52" i="3"/>
  <c r="AU52" i="3"/>
  <c r="BC88" i="3"/>
  <c r="BC46" i="3"/>
  <c r="AM141" i="3"/>
  <c r="AY141" i="3"/>
  <c r="AT79" i="3"/>
  <c r="AU123" i="3"/>
  <c r="BC71" i="3"/>
  <c r="AX66" i="3"/>
  <c r="AG66" i="3"/>
  <c r="BC89" i="3"/>
  <c r="AU107" i="3"/>
  <c r="O107" i="3"/>
  <c r="BC154" i="3"/>
  <c r="AS94" i="3"/>
  <c r="AZ94" i="3"/>
  <c r="AA157" i="3"/>
  <c r="AW157" i="3"/>
  <c r="BC99" i="3"/>
  <c r="BC84" i="3"/>
  <c r="BA78" i="3"/>
  <c r="AW52" i="3"/>
  <c r="AA52" i="3"/>
  <c r="BC45" i="3"/>
  <c r="I124" i="3"/>
  <c r="BC112" i="3"/>
  <c r="AW107" i="3"/>
  <c r="AA107" i="3"/>
  <c r="AA109" i="3" s="1"/>
  <c r="AY107" i="3"/>
  <c r="AM107" i="3"/>
  <c r="AV79" i="3"/>
  <c r="U79" i="3"/>
  <c r="U81" i="3" s="1"/>
  <c r="BC41" i="3"/>
  <c r="BA122" i="3"/>
  <c r="BC113" i="3"/>
  <c r="AA159" i="3" l="1"/>
  <c r="AA160" i="3" s="1"/>
  <c r="G8" i="2" s="1"/>
  <c r="AA54" i="3"/>
  <c r="AA143" i="3"/>
  <c r="AA144" i="3" s="1"/>
  <c r="G2" i="2" s="1"/>
  <c r="AA81" i="3"/>
  <c r="AA82" i="3" s="1"/>
  <c r="G7" i="2" s="1"/>
  <c r="O159" i="3"/>
  <c r="O96" i="3"/>
  <c r="U143" i="3"/>
  <c r="U144" i="3" s="1"/>
  <c r="F2" i="2" s="1"/>
  <c r="U54" i="3"/>
  <c r="U55" i="3" s="1"/>
  <c r="F4" i="2" s="1"/>
  <c r="U109" i="3"/>
  <c r="U110" i="3" s="1"/>
  <c r="F6" i="2" s="1"/>
  <c r="O125" i="3"/>
  <c r="BB124" i="3"/>
  <c r="BB142" i="3"/>
  <c r="O109" i="3"/>
  <c r="O110" i="3" s="1"/>
  <c r="E6" i="2" s="1"/>
  <c r="O143" i="3"/>
  <c r="O144" i="3" s="1"/>
  <c r="O68" i="3"/>
  <c r="O54" i="3"/>
  <c r="O55" i="3" s="1"/>
  <c r="BB108" i="3"/>
  <c r="BB67" i="3"/>
  <c r="BB123" i="3"/>
  <c r="BB79" i="3"/>
  <c r="BB52" i="3"/>
  <c r="BB53" i="3"/>
  <c r="BB107" i="3"/>
  <c r="BB66" i="3"/>
  <c r="BB94" i="3"/>
  <c r="BB141" i="3"/>
  <c r="BB157" i="3"/>
  <c r="BB95" i="3"/>
  <c r="BB158" i="3"/>
  <c r="BB80" i="3"/>
  <c r="O82" i="3"/>
  <c r="O160" i="3"/>
  <c r="E8" i="2" s="1"/>
  <c r="AS144" i="3"/>
  <c r="J2" i="2" s="1"/>
  <c r="U126" i="3"/>
  <c r="F9" i="2" s="1"/>
  <c r="I96" i="3"/>
  <c r="AG110" i="3"/>
  <c r="H6" i="2" s="1"/>
  <c r="AS81" i="3"/>
  <c r="AS82" i="3" s="1"/>
  <c r="J7" i="2" s="1"/>
  <c r="AS110" i="3"/>
  <c r="J6" i="2" s="1"/>
  <c r="AS97" i="3"/>
  <c r="J3" i="2" s="1"/>
  <c r="AS159" i="3"/>
  <c r="AS160" i="3" s="1"/>
  <c r="J8" i="2" s="1"/>
  <c r="AM159" i="3"/>
  <c r="AM160" i="3" s="1"/>
  <c r="I8" i="2" s="1"/>
  <c r="AM82" i="3"/>
  <c r="I7" i="2" s="1"/>
  <c r="AG54" i="3"/>
  <c r="AG55" i="3" s="1"/>
  <c r="H4" i="2" s="1"/>
  <c r="AG81" i="3"/>
  <c r="AG82" i="3" s="1"/>
  <c r="H7" i="2" s="1"/>
  <c r="AG69" i="3"/>
  <c r="H5" i="2" s="1"/>
  <c r="U69" i="3"/>
  <c r="F5" i="2" s="1"/>
  <c r="U160" i="3"/>
  <c r="F8" i="2" s="1"/>
  <c r="U82" i="3"/>
  <c r="F7" i="2" s="1"/>
  <c r="O126" i="3"/>
  <c r="AA126" i="3"/>
  <c r="G9" i="2" s="1"/>
  <c r="AM69" i="3"/>
  <c r="I5" i="2" s="1"/>
  <c r="AA55" i="3"/>
  <c r="G4" i="2" s="1"/>
  <c r="AG144" i="3"/>
  <c r="H2" i="2" s="1"/>
  <c r="AM55" i="3"/>
  <c r="I4" i="2" s="1"/>
  <c r="AM126" i="3"/>
  <c r="I9" i="2" s="1"/>
  <c r="AM144" i="3"/>
  <c r="I2" i="2" s="1"/>
  <c r="AM97" i="3"/>
  <c r="I3" i="2" s="1"/>
  <c r="AM109" i="3"/>
  <c r="AM110" i="3" s="1"/>
  <c r="I6" i="2" s="1"/>
  <c r="AS68" i="3"/>
  <c r="AS69" i="3" s="1"/>
  <c r="J5" i="2" s="1"/>
  <c r="AS54" i="3"/>
  <c r="AS55" i="3" s="1"/>
  <c r="J4" i="2" s="1"/>
  <c r="AS126" i="3"/>
  <c r="J9" i="2" s="1"/>
  <c r="AG97" i="3"/>
  <c r="H3" i="2" s="1"/>
  <c r="AG159" i="3"/>
  <c r="AG160" i="3" s="1"/>
  <c r="BC156" i="3"/>
  <c r="AG126" i="3"/>
  <c r="H9" i="2" s="1"/>
  <c r="AA69" i="3"/>
  <c r="G5" i="2" s="1"/>
  <c r="AA97" i="3"/>
  <c r="G3" i="2" s="1"/>
  <c r="AA110" i="3"/>
  <c r="U96" i="3"/>
  <c r="U97" i="3" s="1"/>
  <c r="F3" i="2" s="1"/>
  <c r="BC51" i="3"/>
  <c r="O97" i="3"/>
  <c r="E3" i="2" s="1"/>
  <c r="BA94" i="3"/>
  <c r="BC106" i="3"/>
  <c r="O69" i="3"/>
  <c r="BC65" i="3"/>
  <c r="BA141" i="3"/>
  <c r="BA107" i="3"/>
  <c r="BA66" i="3"/>
  <c r="BA79" i="3"/>
  <c r="BC140" i="3"/>
  <c r="I68" i="3"/>
  <c r="BB68" i="3" s="1"/>
  <c r="I54" i="3"/>
  <c r="BA123" i="3"/>
  <c r="I125" i="3"/>
  <c r="BB125" i="3" s="1"/>
  <c r="BA52" i="3"/>
  <c r="I159" i="3"/>
  <c r="I143" i="3"/>
  <c r="I81" i="3"/>
  <c r="BA157" i="3"/>
  <c r="BC78" i="3"/>
  <c r="BC122" i="3"/>
  <c r="BC93" i="3"/>
  <c r="I109" i="3"/>
  <c r="BB81" i="3" l="1"/>
  <c r="BB159" i="3"/>
  <c r="BB143" i="3"/>
  <c r="BB54" i="3"/>
  <c r="BB109" i="3"/>
  <c r="I97" i="3"/>
  <c r="D3" i="2" s="1"/>
  <c r="BB96" i="3"/>
  <c r="E9" i="2"/>
  <c r="H8" i="2"/>
  <c r="G6" i="2"/>
  <c r="E2" i="2"/>
  <c r="E4" i="2"/>
  <c r="E7" i="2"/>
  <c r="E5" i="2"/>
  <c r="I10" i="2"/>
  <c r="J10" i="2"/>
  <c r="H10" i="2"/>
  <c r="G10" i="2"/>
  <c r="BC94" i="3"/>
  <c r="F10" i="2"/>
  <c r="BC66" i="3"/>
  <c r="BC123" i="3"/>
  <c r="BC79" i="3"/>
  <c r="BC141" i="3"/>
  <c r="BC157" i="3"/>
  <c r="BC107" i="3"/>
  <c r="BC52" i="3"/>
  <c r="I69" i="3"/>
  <c r="BB69" i="3" s="1"/>
  <c r="I160" i="3"/>
  <c r="BB160" i="3" s="1"/>
  <c r="I110" i="3"/>
  <c r="D6" i="2" s="1"/>
  <c r="K6" i="2" s="1"/>
  <c r="I126" i="3"/>
  <c r="D9" i="2" s="1"/>
  <c r="I144" i="3"/>
  <c r="D2" i="2" s="1"/>
  <c r="I82" i="3"/>
  <c r="D7" i="2" s="1"/>
  <c r="I55" i="3"/>
  <c r="BB55" i="3" s="1"/>
  <c r="K2" i="2" l="1"/>
  <c r="K7" i="2"/>
  <c r="K9" i="2"/>
  <c r="K3" i="2"/>
  <c r="BB144" i="3"/>
  <c r="BB110" i="3"/>
  <c r="BB126" i="3"/>
  <c r="BB97" i="3"/>
  <c r="BB82" i="3"/>
  <c r="E10" i="2"/>
  <c r="D4" i="2"/>
  <c r="D8" i="2"/>
  <c r="K8" i="2" s="1"/>
  <c r="D5" i="2"/>
  <c r="L9" i="2" l="1"/>
  <c r="L6" i="2"/>
  <c r="K4" i="2"/>
  <c r="L4" i="2" s="1"/>
  <c r="K5" i="2"/>
  <c r="L3" i="2" s="1"/>
  <c r="D10" i="2"/>
  <c r="K10" i="2" s="1"/>
  <c r="L5" i="2" l="1"/>
  <c r="L7" i="2"/>
  <c r="L2" i="2"/>
  <c r="L8" i="2"/>
  <c r="L18" i="2"/>
</calcChain>
</file>

<file path=xl/sharedStrings.xml><?xml version="1.0" encoding="utf-8"?>
<sst xmlns="http://schemas.openxmlformats.org/spreadsheetml/2006/main" count="565" uniqueCount="97">
  <si>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</si>
  <si>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</si>
  <si>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</si>
  <si>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</si>
  <si>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</si>
  <si>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</si>
  <si>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</si>
  <si>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</si>
  <si>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</si>
  <si>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</si>
  <si>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</si>
  <si>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</si>
  <si>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</si>
  <si>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</si>
  <si>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</si>
  <si>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</si>
  <si>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</si>
  <si>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</si>
  <si>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</si>
  <si>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</si>
  <si>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</si>
  <si>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</si>
  <si>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</si>
  <si>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</si>
  <si>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</si>
  <si>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</si>
  <si>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</si>
  <si>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</si>
  <si>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</si>
  <si>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</si>
  <si>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</si>
  <si>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</si>
  <si>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</si>
  <si>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</si>
  <si>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</si>
  <si>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</si>
  <si>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</si>
  <si>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</si>
  <si>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</si>
  <si>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</si>
  <si>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</si>
  <si>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</si>
  <si>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</si>
  <si>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</si>
  <si>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Blind</t>
  </si>
  <si>
    <t>Challenger 2</t>
  </si>
  <si>
    <t>Roussel</t>
  </si>
  <si>
    <t>Jacky</t>
  </si>
  <si>
    <t>Schambert</t>
  </si>
  <si>
    <t>Christian</t>
  </si>
  <si>
    <t>Quibeuf</t>
  </si>
  <si>
    <t>Catherine</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</si>
  <si>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</si>
  <si>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</si>
  <si>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</si>
  <si>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</si>
  <si>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</si>
  <si>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</si>
  <si>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</si>
  <si>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</si>
  <si>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</si>
  <si>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</si>
  <si>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</si>
  <si>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</si>
  <si>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</si>
  <si>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</si>
  <si>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</si>
  <si>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</si>
  <si>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</si>
  <si>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</si>
  <si>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</si>
  <si>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</si>
  <si>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</si>
  <si>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</si>
  <si>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</si>
  <si>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</si>
  <si>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Froloff</t>
  </si>
  <si>
    <t>Roger</t>
  </si>
  <si>
    <t>Darribau</t>
  </si>
  <si>
    <t>Hervé</t>
  </si>
  <si>
    <t>NJ P1</t>
  </si>
  <si>
    <t>Total P1</t>
  </si>
  <si>
    <t>Hasle</t>
  </si>
  <si>
    <t>Soleihac</t>
  </si>
  <si>
    <t>Milich</t>
  </si>
  <si>
    <t>Oscar</t>
  </si>
  <si>
    <t xml:space="preserve">Lamy </t>
  </si>
  <si>
    <t>Daltons 2</t>
  </si>
  <si>
    <t>Stéphane</t>
  </si>
  <si>
    <t>Wosinski</t>
  </si>
  <si>
    <t>Didier</t>
  </si>
  <si>
    <t>Toto's team</t>
  </si>
  <si>
    <t>Briere</t>
  </si>
  <si>
    <t>André</t>
  </si>
  <si>
    <t>Daniel</t>
  </si>
  <si>
    <t>Mollet</t>
  </si>
  <si>
    <t>Orian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</si>
</sst>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7">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6" xfId="0" applyFill="1" applyBorder="1"/>
    <xf numFmtId="0" fontId="0" fillId="5" borderId="27" xfId="0" applyFill="1" applyBorder="1"/>
    <xf numFmtId="0" fontId="0" fillId="5" borderId="28" xfId="0" applyFill="1" applyBorder="1"/>
    <xf numFmtId="0" fontId="0" fillId="6" borderId="29" xfId="0" applyFill="1" applyBorder="1"/>
    <xf numFmtId="0" fontId="0" fillId="6" borderId="27" xfId="0" applyFill="1" applyBorder="1"/>
    <xf numFmtId="0" fontId="0" fillId="6" borderId="28" xfId="0" applyNumberFormat="1" applyFill="1" applyBorder="1"/>
    <xf numFmtId="0" fontId="0" fillId="6" borderId="28"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0" xfId="0" applyNumberFormat="1" applyBorder="1"/>
    <xf numFmtId="49" fontId="0" fillId="0" borderId="31" xfId="0" applyNumberFormat="1" applyBorder="1"/>
    <xf numFmtId="49" fontId="10" fillId="5" borderId="32" xfId="0" applyNumberFormat="1" applyFont="1" applyFill="1" applyBorder="1" applyAlignment="1">
      <alignment horizontal="left"/>
    </xf>
    <xf numFmtId="0" fontId="10" fillId="5" borderId="32" xfId="0" applyFont="1" applyFill="1" applyBorder="1"/>
    <xf numFmtId="0" fontId="11" fillId="6" borderId="32" xfId="0" applyFont="1" applyFill="1" applyBorder="1" applyAlignment="1">
      <alignment horizontal="center"/>
    </xf>
    <xf numFmtId="0" fontId="0" fillId="0" borderId="32" xfId="0" applyNumberFormat="1" applyBorder="1"/>
    <xf numFmtId="14" fontId="11" fillId="6" borderId="33" xfId="0" applyNumberFormat="1" applyFont="1" applyFill="1" applyBorder="1" applyAlignment="1">
      <alignment horizontal="center"/>
    </xf>
    <xf numFmtId="0" fontId="11" fillId="6" borderId="34" xfId="0" applyFont="1" applyFill="1" applyBorder="1" applyAlignment="1">
      <alignment horizontal="center"/>
    </xf>
    <xf numFmtId="14" fontId="11" fillId="6" borderId="4" xfId="0" applyNumberFormat="1" applyFont="1" applyFill="1" applyBorder="1" applyAlignment="1">
      <alignment horizontal="center"/>
    </xf>
    <xf numFmtId="0" fontId="10" fillId="5" borderId="35" xfId="0" applyFont="1" applyFill="1" applyBorder="1"/>
    <xf numFmtId="0" fontId="10" fillId="5" borderId="34" xfId="0" applyFont="1" applyFill="1" applyBorder="1"/>
    <xf numFmtId="0" fontId="11" fillId="6" borderId="36" xfId="0"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0" fillId="5" borderId="4" xfId="0" applyNumberFormat="1" applyFont="1" applyFill="1" applyBorder="1" applyAlignment="1">
      <alignment horizontal="left"/>
    </xf>
    <xf numFmtId="0" fontId="10" fillId="5" borderId="36" xfId="0" applyFont="1" applyFill="1" applyBorder="1"/>
    <xf numFmtId="14" fontId="11" fillId="6" borderId="20" xfId="0" applyNumberFormat="1" applyFont="1" applyFill="1" applyBorder="1" applyAlignment="1">
      <alignment horizontal="right"/>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4" t="s">
        <v>0</v>
      </c>
      <c r="C3" s="115"/>
      <c r="D3" s="11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showGridLines="0" tabSelected="1" workbookViewId="0">
      <selection activeCell="G6" sqref="G6"/>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11.875" style="5" customWidth="1"/>
    <col min="12" max="12" width="10" style="5" customWidth="1"/>
    <col min="13" max="13" width="10.875" style="5" customWidth="1"/>
    <col min="14" max="16384" width="10.875" style="5"/>
  </cols>
  <sheetData>
    <row r="1" spans="1:12" ht="24.95" customHeight="1" x14ac:dyDescent="0.2">
      <c r="A1" s="6"/>
      <c r="B1" s="7" t="s">
        <v>6</v>
      </c>
      <c r="C1" s="6"/>
      <c r="D1" s="8">
        <f>'Détail par équipe'!D1</f>
        <v>45552</v>
      </c>
      <c r="E1" s="8">
        <f>'Détail par équipe'!J1</f>
        <v>45559</v>
      </c>
      <c r="F1" s="8">
        <f>'Détail par équipe'!P1</f>
        <v>45566</v>
      </c>
      <c r="G1" s="8">
        <f>'Détail par équipe'!V1</f>
        <v>45573</v>
      </c>
      <c r="H1" s="8">
        <f>'Détail par équipe'!AB1</f>
        <v>45580</v>
      </c>
      <c r="I1" s="8">
        <f>'Détail par équipe'!AH1</f>
        <v>45601</v>
      </c>
      <c r="J1" s="8">
        <f>'Détail par équipe'!AN1</f>
        <v>45608</v>
      </c>
      <c r="K1" s="9" t="s">
        <v>7</v>
      </c>
      <c r="L1" s="10" t="s">
        <v>8</v>
      </c>
    </row>
    <row r="2" spans="1:12" ht="23.1" customHeight="1" x14ac:dyDescent="0.2">
      <c r="A2" s="11">
        <v>1</v>
      </c>
      <c r="B2" s="12">
        <v>4</v>
      </c>
      <c r="C2" s="13" t="str">
        <f>'Détail par équipe'!B127</f>
        <v>Challenger 3</v>
      </c>
      <c r="D2" s="14">
        <f>'Détail par équipe'!I144</f>
        <v>5</v>
      </c>
      <c r="E2" s="15">
        <f>'Détail par équipe'!O144</f>
        <v>6</v>
      </c>
      <c r="F2" s="15">
        <f>'Détail par équipe'!U144</f>
        <v>10</v>
      </c>
      <c r="G2" s="15">
        <f>'Détail par équipe'!AA144</f>
        <v>8</v>
      </c>
      <c r="H2" s="15">
        <f>'Détail par équipe'!AG144</f>
        <v>0</v>
      </c>
      <c r="I2" s="15">
        <f>'Détail par équipe'!AM144</f>
        <v>0</v>
      </c>
      <c r="J2" s="15">
        <f>'Détail par équipe'!AS144</f>
        <v>0</v>
      </c>
      <c r="K2" s="16">
        <f>D2+E2+F2+G2+H2+I2+J2</f>
        <v>29</v>
      </c>
      <c r="L2" s="17">
        <f>K2*1.44</f>
        <v>41.76</v>
      </c>
    </row>
    <row r="3" spans="1:12" ht="23.1" customHeight="1" x14ac:dyDescent="0.2">
      <c r="A3" s="11">
        <v>2</v>
      </c>
      <c r="B3" s="12">
        <v>2</v>
      </c>
      <c r="C3" s="13" t="str">
        <f>'Détail par équipe'!B83</f>
        <v>Challenger 2</v>
      </c>
      <c r="D3" s="14">
        <f>'Détail par équipe'!I97</f>
        <v>8</v>
      </c>
      <c r="E3" s="15">
        <f>'Détail par équipe'!O97</f>
        <v>3</v>
      </c>
      <c r="F3" s="15">
        <f>'Détail par équipe'!U97</f>
        <v>6</v>
      </c>
      <c r="G3" s="15">
        <f>'Détail par équipe'!AA97</f>
        <v>9</v>
      </c>
      <c r="H3" s="15">
        <f>'Détail par équipe'!AG97</f>
        <v>0</v>
      </c>
      <c r="I3" s="15">
        <f>'Détail par équipe'!AM97</f>
        <v>0</v>
      </c>
      <c r="J3" s="15">
        <f>'Détail par équipe'!AS97</f>
        <v>0</v>
      </c>
      <c r="K3" s="16">
        <f>D3+E3+F3+G3+H3+I3+J3</f>
        <v>26</v>
      </c>
      <c r="L3" s="17">
        <f>K3*1.44</f>
        <v>37.44</v>
      </c>
    </row>
    <row r="4" spans="1:12" ht="23.1" customHeight="1" x14ac:dyDescent="0.2">
      <c r="A4" s="11">
        <v>3</v>
      </c>
      <c r="B4" s="12">
        <v>3</v>
      </c>
      <c r="C4" s="13" t="str">
        <f>'Détail par équipe'!B39</f>
        <v>Daltons 1</v>
      </c>
      <c r="D4" s="14">
        <f>'Détail par équipe'!I55</f>
        <v>8</v>
      </c>
      <c r="E4" s="15">
        <f>'Détail par équipe'!O55</f>
        <v>5.5</v>
      </c>
      <c r="F4" s="15">
        <f>'Détail par équipe'!U55</f>
        <v>5</v>
      </c>
      <c r="G4" s="15">
        <f>'Détail par équipe'!AA55</f>
        <v>6</v>
      </c>
      <c r="H4" s="15">
        <f>'Détail par équipe'!AG55</f>
        <v>0</v>
      </c>
      <c r="I4" s="15">
        <f>'Détail par équipe'!AM55</f>
        <v>0</v>
      </c>
      <c r="J4" s="15">
        <f>'Détail par équipe'!AS55</f>
        <v>0</v>
      </c>
      <c r="K4" s="16">
        <f>D4+E4+F4+G4+H4+I4+J4</f>
        <v>24.5</v>
      </c>
      <c r="L4" s="17">
        <f>K4*1.44</f>
        <v>35.28</v>
      </c>
    </row>
    <row r="5" spans="1:12" ht="23.1" customHeight="1" x14ac:dyDescent="0.2">
      <c r="A5" s="11">
        <v>4</v>
      </c>
      <c r="B5" s="12">
        <v>6</v>
      </c>
      <c r="C5" s="13" t="str">
        <f>'Détail par équipe'!B56</f>
        <v>Daltons 2</v>
      </c>
      <c r="D5" s="14">
        <f>'Détail par équipe'!I69</f>
        <v>2</v>
      </c>
      <c r="E5" s="15">
        <f>'Détail par équipe'!O69</f>
        <v>7</v>
      </c>
      <c r="F5" s="15">
        <f>'Détail par équipe'!U69</f>
        <v>10</v>
      </c>
      <c r="G5" s="15">
        <f>'Détail par équipe'!AA69</f>
        <v>2</v>
      </c>
      <c r="H5" s="15">
        <f>'Détail par équipe'!AG69</f>
        <v>0</v>
      </c>
      <c r="I5" s="15">
        <f>'Détail par équipe'!AM69</f>
        <v>0</v>
      </c>
      <c r="J5" s="15">
        <f>'Détail par équipe'!AS69</f>
        <v>0</v>
      </c>
      <c r="K5" s="16">
        <f>D5+E5+F5+G5+H5+I5+J5</f>
        <v>21</v>
      </c>
      <c r="L5" s="17">
        <f>K5*1.44</f>
        <v>30.24</v>
      </c>
    </row>
    <row r="6" spans="1:12" ht="23.1" customHeight="1" x14ac:dyDescent="0.2">
      <c r="A6" s="11">
        <v>5</v>
      </c>
      <c r="B6" s="12">
        <v>8</v>
      </c>
      <c r="C6" s="13" t="str">
        <f>'Détail par équipe'!B98</f>
        <v>ACB</v>
      </c>
      <c r="D6" s="14">
        <f>'Détail par équipe'!I110</f>
        <v>7</v>
      </c>
      <c r="E6" s="15">
        <f>'Détail par équipe'!O110</f>
        <v>4</v>
      </c>
      <c r="F6" s="15">
        <f>'Détail par équipe'!U110</f>
        <v>4</v>
      </c>
      <c r="G6" s="15">
        <f>'Détail par équipe'!AA110</f>
        <v>4</v>
      </c>
      <c r="H6" s="15">
        <f>'Détail par équipe'!AG110</f>
        <v>0</v>
      </c>
      <c r="I6" s="15">
        <f>'Détail par équipe'!AM110</f>
        <v>0</v>
      </c>
      <c r="J6" s="15">
        <f>'Détail par équipe'!AS110</f>
        <v>0</v>
      </c>
      <c r="K6" s="16">
        <f>D6+E6+F6+G6+H6+I6+J6</f>
        <v>19</v>
      </c>
      <c r="L6" s="17">
        <f>K6*1.44</f>
        <v>27.36</v>
      </c>
    </row>
    <row r="7" spans="1:12" ht="23.1" customHeight="1" x14ac:dyDescent="0.2">
      <c r="A7" s="11">
        <v>6</v>
      </c>
      <c r="B7" s="12">
        <v>10</v>
      </c>
      <c r="C7" s="13" t="str">
        <f>'Détail par équipe'!B70</f>
        <v>Challenger 1</v>
      </c>
      <c r="D7" s="14">
        <f>'Détail par équipe'!I82</f>
        <v>2</v>
      </c>
      <c r="E7" s="15">
        <f>'Détail par équipe'!O82</f>
        <v>4.5</v>
      </c>
      <c r="F7" s="15">
        <f>'Détail par équipe'!U82</f>
        <v>0</v>
      </c>
      <c r="G7" s="15">
        <f>'Détail par équipe'!AA82</f>
        <v>8</v>
      </c>
      <c r="H7" s="15">
        <f>'Détail par équipe'!AG82</f>
        <v>0</v>
      </c>
      <c r="I7" s="15">
        <f>'Détail par équipe'!AM82</f>
        <v>0</v>
      </c>
      <c r="J7" s="15">
        <f>'Détail par équipe'!AS82</f>
        <v>0</v>
      </c>
      <c r="K7" s="16">
        <f>D7+E7+F7+G7+H7+I7+J7</f>
        <v>14.5</v>
      </c>
      <c r="L7" s="17">
        <f>K7*1.44</f>
        <v>20.88</v>
      </c>
    </row>
    <row r="8" spans="1:12" ht="23.1" customHeight="1" x14ac:dyDescent="0.2">
      <c r="A8" s="11">
        <v>7</v>
      </c>
      <c r="B8" s="12">
        <v>1</v>
      </c>
      <c r="C8" s="13" t="str">
        <f>'Détail par équipe'!B145</f>
        <v>Toto's team</v>
      </c>
      <c r="D8" s="14">
        <f>'Détail par équipe'!I160</f>
        <v>5</v>
      </c>
      <c r="E8" s="15">
        <f>'Détail par équipe'!O160</f>
        <v>2</v>
      </c>
      <c r="F8" s="15">
        <f>'Détail par équipe'!U160</f>
        <v>5</v>
      </c>
      <c r="G8" s="15">
        <f>'Détail par équipe'!AA160</f>
        <v>1</v>
      </c>
      <c r="H8" s="15">
        <f>'Détail par équipe'!AG160</f>
        <v>0</v>
      </c>
      <c r="I8" s="15">
        <f>'Détail par équipe'!AM160</f>
        <v>0</v>
      </c>
      <c r="J8" s="15">
        <f>'Détail par équipe'!AS160</f>
        <v>0</v>
      </c>
      <c r="K8" s="16">
        <f>D8+E8+F8+G8+H8+I8+J8</f>
        <v>13</v>
      </c>
      <c r="L8" s="17">
        <f>K8*1.44</f>
        <v>18.72</v>
      </c>
    </row>
    <row r="9" spans="1:12" ht="23.1" customHeight="1" x14ac:dyDescent="0.2">
      <c r="A9" s="11">
        <v>8</v>
      </c>
      <c r="B9" s="12">
        <v>7</v>
      </c>
      <c r="C9" s="13" t="str">
        <f>'Détail par équipe'!B111</f>
        <v>BP +</v>
      </c>
      <c r="D9" s="14">
        <f>'Détail par équipe'!I126</f>
        <v>3</v>
      </c>
      <c r="E9" s="15">
        <f>'Détail par équipe'!O126</f>
        <v>8</v>
      </c>
      <c r="F9" s="15">
        <f>'Détail par équipe'!U126</f>
        <v>0</v>
      </c>
      <c r="G9" s="15">
        <f>'Détail par équipe'!AA126</f>
        <v>2</v>
      </c>
      <c r="H9" s="15">
        <f>'Détail par équipe'!AG126</f>
        <v>0</v>
      </c>
      <c r="I9" s="15">
        <f>'Détail par équipe'!AM126</f>
        <v>0</v>
      </c>
      <c r="J9" s="15">
        <f>'Détail par équipe'!AS126</f>
        <v>0</v>
      </c>
      <c r="K9" s="16">
        <f>D9+E9+F9+G9+H9+I9+J9</f>
        <v>13</v>
      </c>
      <c r="L9" s="17">
        <f>K9*1.44</f>
        <v>18.72</v>
      </c>
    </row>
    <row r="10" spans="1:12" ht="15" hidden="1" customHeight="1" x14ac:dyDescent="0.2">
      <c r="A10" s="11">
        <v>11</v>
      </c>
      <c r="B10" s="18"/>
      <c r="C10" s="21"/>
      <c r="D10" s="91">
        <f>SUM(D2:D9)</f>
        <v>40</v>
      </c>
      <c r="E10" s="91">
        <f>SUM(E2:E9)</f>
        <v>40</v>
      </c>
      <c r="F10" s="17">
        <f>SUM(F2:F9)</f>
        <v>40</v>
      </c>
      <c r="G10" s="17">
        <f>SUM(G2:G9)</f>
        <v>40</v>
      </c>
      <c r="H10" s="17">
        <f>SUM(H2:H9)</f>
        <v>0</v>
      </c>
      <c r="I10" s="17">
        <f>SUM(I2:I9)</f>
        <v>0</v>
      </c>
      <c r="J10" s="17">
        <f>SUM(J2:J9)</f>
        <v>0</v>
      </c>
      <c r="K10" s="17" t="e">
        <f>D10+E10+F10+G10+H10+I10+J10+#REF!+#REF!</f>
        <v>#REF!</v>
      </c>
      <c r="L10" s="21"/>
    </row>
    <row r="11" spans="1:12" ht="15" customHeight="1" x14ac:dyDescent="0.2">
      <c r="A11" s="19"/>
      <c r="B11" s="20"/>
      <c r="C11" s="21"/>
      <c r="D11" s="21"/>
      <c r="E11" s="21"/>
      <c r="F11" s="21"/>
      <c r="G11" s="21"/>
      <c r="H11" s="21"/>
      <c r="I11" s="21"/>
      <c r="J11" s="21"/>
      <c r="K11" s="23"/>
      <c r="L11" s="17"/>
    </row>
    <row r="12" spans="1:12" ht="15" customHeight="1" x14ac:dyDescent="0.2">
      <c r="A12" s="21"/>
      <c r="B12" s="22"/>
      <c r="C12" s="21"/>
      <c r="D12" s="21"/>
      <c r="E12" s="21"/>
      <c r="F12" s="21"/>
      <c r="G12" s="21"/>
      <c r="H12" s="21"/>
      <c r="I12" s="21"/>
      <c r="J12" s="21"/>
      <c r="K12" s="21"/>
      <c r="L12" s="21"/>
    </row>
    <row r="13" spans="1:12" ht="15" customHeight="1" x14ac:dyDescent="0.2">
      <c r="A13" s="21"/>
      <c r="B13" s="22"/>
      <c r="C13" s="21"/>
      <c r="D13" s="21"/>
      <c r="E13" s="21"/>
      <c r="F13" s="21"/>
      <c r="G13" s="21"/>
      <c r="H13" s="21"/>
      <c r="I13" s="21"/>
      <c r="J13" s="21"/>
      <c r="K13" s="21"/>
      <c r="L13" s="21"/>
    </row>
    <row r="14" spans="1:12" ht="15" customHeight="1" x14ac:dyDescent="0.2">
      <c r="A14" s="21"/>
      <c r="B14" s="22"/>
      <c r="C14" s="10" t="s">
        <v>9</v>
      </c>
      <c r="D14" s="17"/>
      <c r="E14" s="21"/>
      <c r="F14" s="21"/>
      <c r="G14" s="21"/>
      <c r="H14" s="21"/>
      <c r="I14" s="21"/>
      <c r="J14" s="21"/>
      <c r="K14" s="17">
        <f>SUM(D14:J14)</f>
        <v>0</v>
      </c>
      <c r="L14" s="21"/>
    </row>
    <row r="15" spans="1:12" ht="15" customHeight="1" x14ac:dyDescent="0.2">
      <c r="A15" s="21"/>
      <c r="B15" s="22"/>
      <c r="C15" s="90" t="s">
        <v>44</v>
      </c>
      <c r="D15" s="17"/>
      <c r="E15" s="21"/>
      <c r="F15" s="21"/>
      <c r="G15" s="21"/>
      <c r="H15" s="21"/>
      <c r="I15" s="21"/>
      <c r="J15" s="21"/>
      <c r="K15" s="17">
        <f>SUM(D15:J15)</f>
        <v>0</v>
      </c>
      <c r="L15" s="24"/>
    </row>
    <row r="16" spans="1:12" ht="15" customHeight="1" x14ac:dyDescent="0.2">
      <c r="A16" s="21"/>
      <c r="B16" s="22"/>
      <c r="C16" s="21"/>
      <c r="D16" s="21"/>
      <c r="E16" s="21"/>
      <c r="F16" s="21"/>
      <c r="G16" s="21"/>
      <c r="H16" s="21"/>
      <c r="I16" s="21"/>
      <c r="J16" s="21"/>
      <c r="K16" s="17">
        <f>SUM(D16:J16)</f>
        <v>0</v>
      </c>
      <c r="L16" s="21"/>
    </row>
    <row r="17" spans="1:12" ht="15" customHeight="1" x14ac:dyDescent="0.2">
      <c r="A17" s="21"/>
      <c r="B17" s="22"/>
      <c r="C17" s="21"/>
      <c r="D17" s="21"/>
      <c r="E17" s="21"/>
      <c r="F17" s="21"/>
      <c r="G17" s="21"/>
      <c r="H17" s="21"/>
      <c r="I17" s="21"/>
      <c r="J17" s="21"/>
      <c r="K17" s="17">
        <f>SUM(D17:J17)</f>
        <v>0</v>
      </c>
      <c r="L17" s="21"/>
    </row>
    <row r="18" spans="1:12" ht="15" customHeight="1" x14ac:dyDescent="0.2">
      <c r="A18" s="21"/>
      <c r="B18" s="22"/>
      <c r="C18" s="21"/>
      <c r="D18" s="21"/>
      <c r="E18" s="21"/>
      <c r="F18" s="21"/>
      <c r="G18" s="21"/>
      <c r="H18" s="21"/>
      <c r="I18" s="21"/>
      <c r="J18" s="21"/>
      <c r="K18" s="17">
        <f>SUM(D18:J18)</f>
        <v>0</v>
      </c>
      <c r="L18" s="17">
        <f>L11-K18</f>
        <v>0</v>
      </c>
    </row>
    <row r="19" spans="1:12" ht="15" customHeight="1" x14ac:dyDescent="0.2">
      <c r="A19" s="21"/>
      <c r="B19" s="22"/>
      <c r="C19" s="21"/>
      <c r="D19" s="21"/>
      <c r="E19" s="21"/>
      <c r="F19" s="21"/>
      <c r="G19" s="21"/>
      <c r="H19" s="21"/>
      <c r="I19" s="21"/>
      <c r="J19" s="21"/>
      <c r="K19" s="17">
        <f>SUM(D19:J19)</f>
        <v>0</v>
      </c>
      <c r="L19" s="21"/>
    </row>
    <row r="20" spans="1:12" ht="15" customHeight="1" x14ac:dyDescent="0.2">
      <c r="A20" s="21"/>
      <c r="B20" s="22"/>
      <c r="C20" s="21"/>
      <c r="D20" s="21"/>
      <c r="E20" s="21"/>
      <c r="F20" s="21"/>
      <c r="G20" s="21"/>
      <c r="H20" s="21"/>
      <c r="I20" s="21"/>
      <c r="J20" s="21"/>
      <c r="K20" s="17">
        <f>SUM(D20:J20)</f>
        <v>0</v>
      </c>
      <c r="L20" s="21"/>
    </row>
    <row r="21" spans="1:12" ht="15" customHeight="1" x14ac:dyDescent="0.2">
      <c r="A21" s="21"/>
      <c r="B21" s="22"/>
      <c r="C21" s="21"/>
      <c r="D21" s="21"/>
      <c r="E21" s="21"/>
      <c r="F21" s="21"/>
      <c r="G21" s="21"/>
      <c r="H21" s="21"/>
      <c r="I21" s="21"/>
      <c r="J21" s="21"/>
      <c r="K21" s="17">
        <f>SUM(D21:J21)</f>
        <v>0</v>
      </c>
      <c r="L21" s="17">
        <f>K15-L15</f>
        <v>0</v>
      </c>
    </row>
    <row r="22" spans="1:12" ht="15" customHeight="1" x14ac:dyDescent="0.2">
      <c r="A22" s="21"/>
      <c r="B22" s="22"/>
    </row>
    <row r="23" spans="1:12" ht="15" customHeight="1" x14ac:dyDescent="0.2">
      <c r="A23" s="21"/>
      <c r="B23" s="22"/>
    </row>
  </sheetData>
  <sortState xmlns:xlrd2="http://schemas.microsoft.com/office/spreadsheetml/2017/richdata2" ref="C2:K9">
    <sortCondition descending="1" ref="K1:K9"/>
  </sortState>
  <pageMargins left="0.31496062992125984" right="0.11811023622047245" top="0.98425196850393704" bottom="0.98425196850393704" header="0.51181102362204722" footer="0.51181102362204722"/>
  <pageSetup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64"/>
  <sheetViews>
    <sheetView showGridLines="0" topLeftCell="A63" zoomScale="59" zoomScaleNormal="59" workbookViewId="0">
      <pane xSplit="2850" topLeftCell="H1" activePane="topRight"/>
      <selection activeCell="C148" sqref="C148"/>
      <selection pane="topRight" activeCell="W84" sqref="W84:Z87"/>
    </sheetView>
  </sheetViews>
  <sheetFormatPr baseColWidth="10" defaultColWidth="10.875" defaultRowHeight="12.75" customHeight="1" x14ac:dyDescent="0.2"/>
  <cols>
    <col min="1" max="1" width="7.375" style="5" customWidth="1"/>
    <col min="2" max="2" width="15.5" style="5" customWidth="1"/>
    <col min="3" max="3" width="13.125" style="5" customWidth="1"/>
    <col min="4" max="52" width="5.625" style="5" customWidth="1"/>
    <col min="53" max="53" width="3.5" style="5" bestFit="1" customWidth="1"/>
    <col min="54" max="54" width="6.5" style="5" bestFit="1" customWidth="1"/>
    <col min="55" max="56" width="10.875" style="5" customWidth="1"/>
    <col min="57" max="16384" width="10.875" style="5"/>
  </cols>
  <sheetData>
    <row r="1" spans="1:55" ht="17.100000000000001" customHeight="1" x14ac:dyDescent="0.25">
      <c r="A1" s="25" t="s">
        <v>11</v>
      </c>
      <c r="B1" s="26"/>
      <c r="C1" s="27"/>
      <c r="D1" s="119">
        <v>45552</v>
      </c>
      <c r="E1" s="120"/>
      <c r="F1" s="120"/>
      <c r="G1" s="120"/>
      <c r="H1" s="120"/>
      <c r="I1" s="121"/>
      <c r="J1" s="119">
        <v>45559</v>
      </c>
      <c r="K1" s="120"/>
      <c r="L1" s="120"/>
      <c r="M1" s="120"/>
      <c r="N1" s="120"/>
      <c r="O1" s="121"/>
      <c r="P1" s="119">
        <v>45566</v>
      </c>
      <c r="Q1" s="120"/>
      <c r="R1" s="120"/>
      <c r="S1" s="120"/>
      <c r="T1" s="120"/>
      <c r="U1" s="121"/>
      <c r="V1" s="119">
        <v>45573</v>
      </c>
      <c r="W1" s="120"/>
      <c r="X1" s="120"/>
      <c r="Y1" s="120"/>
      <c r="Z1" s="120"/>
      <c r="AA1" s="121"/>
      <c r="AB1" s="119">
        <v>45580</v>
      </c>
      <c r="AC1" s="120"/>
      <c r="AD1" s="120"/>
      <c r="AE1" s="120"/>
      <c r="AF1" s="120"/>
      <c r="AG1" s="121"/>
      <c r="AH1" s="119">
        <v>45601</v>
      </c>
      <c r="AI1" s="120"/>
      <c r="AJ1" s="120"/>
      <c r="AK1" s="120"/>
      <c r="AL1" s="120"/>
      <c r="AM1" s="121"/>
      <c r="AN1" s="119">
        <v>45608</v>
      </c>
      <c r="AO1" s="120"/>
      <c r="AP1" s="120"/>
      <c r="AQ1" s="120"/>
      <c r="AR1" s="120"/>
      <c r="AS1" s="121"/>
      <c r="AT1" s="28" t="s">
        <v>12</v>
      </c>
      <c r="AU1" s="29" t="s">
        <v>13</v>
      </c>
      <c r="AV1" s="29" t="s">
        <v>14</v>
      </c>
      <c r="AW1" s="29" t="s">
        <v>15</v>
      </c>
      <c r="AX1" s="29" t="s">
        <v>16</v>
      </c>
      <c r="AY1" s="29" t="s">
        <v>17</v>
      </c>
      <c r="AZ1" s="29" t="s">
        <v>18</v>
      </c>
      <c r="BA1" s="29" t="s">
        <v>19</v>
      </c>
      <c r="BB1" s="29" t="s">
        <v>20</v>
      </c>
      <c r="BC1" s="29" t="s">
        <v>21</v>
      </c>
    </row>
    <row r="2" spans="1:55" ht="17.100000000000001" customHeight="1" x14ac:dyDescent="0.25">
      <c r="A2" s="97"/>
      <c r="B2" s="98"/>
      <c r="C2" s="111"/>
      <c r="D2" s="110"/>
      <c r="E2" s="100" t="s">
        <v>24</v>
      </c>
      <c r="F2" s="100" t="s">
        <v>25</v>
      </c>
      <c r="G2" s="100" t="s">
        <v>26</v>
      </c>
      <c r="H2" s="100" t="s">
        <v>27</v>
      </c>
      <c r="I2" s="101"/>
      <c r="J2" s="99"/>
      <c r="K2" s="100" t="s">
        <v>24</v>
      </c>
      <c r="L2" s="100" t="s">
        <v>25</v>
      </c>
      <c r="M2" s="100" t="s">
        <v>26</v>
      </c>
      <c r="N2" s="100" t="s">
        <v>27</v>
      </c>
      <c r="O2" s="101"/>
      <c r="P2" s="99"/>
      <c r="Q2" s="100" t="s">
        <v>24</v>
      </c>
      <c r="R2" s="100" t="s">
        <v>25</v>
      </c>
      <c r="S2" s="100" t="s">
        <v>26</v>
      </c>
      <c r="T2" s="100" t="s">
        <v>27</v>
      </c>
      <c r="U2" s="101"/>
      <c r="V2" s="99"/>
      <c r="W2" s="100" t="s">
        <v>24</v>
      </c>
      <c r="X2" s="100" t="s">
        <v>25</v>
      </c>
      <c r="Y2" s="100" t="s">
        <v>26</v>
      </c>
      <c r="Z2" s="100" t="s">
        <v>27</v>
      </c>
      <c r="AA2" s="101"/>
      <c r="AB2" s="99"/>
      <c r="AC2" s="100" t="s">
        <v>24</v>
      </c>
      <c r="AD2" s="100" t="s">
        <v>25</v>
      </c>
      <c r="AE2" s="100" t="s">
        <v>26</v>
      </c>
      <c r="AF2" s="100" t="s">
        <v>27</v>
      </c>
      <c r="AG2" s="101"/>
      <c r="AH2" s="99"/>
      <c r="AI2" s="100" t="s">
        <v>24</v>
      </c>
      <c r="AJ2" s="100" t="s">
        <v>25</v>
      </c>
      <c r="AK2" s="100" t="s">
        <v>26</v>
      </c>
      <c r="AL2" s="100" t="s">
        <v>27</v>
      </c>
      <c r="AM2" s="101"/>
      <c r="AN2" s="124"/>
      <c r="AO2" s="100" t="s">
        <v>24</v>
      </c>
      <c r="AP2" s="100" t="s">
        <v>25</v>
      </c>
      <c r="AQ2" s="100" t="s">
        <v>26</v>
      </c>
      <c r="AR2" s="100" t="s">
        <v>27</v>
      </c>
      <c r="AS2" s="101"/>
      <c r="AT2" s="102"/>
      <c r="AU2" s="103"/>
      <c r="AV2" s="103"/>
      <c r="AW2" s="103"/>
      <c r="AX2" s="103"/>
      <c r="AY2" s="103"/>
      <c r="AZ2" s="103"/>
      <c r="BA2" s="103"/>
      <c r="BB2" s="103"/>
      <c r="BC2" s="103"/>
    </row>
    <row r="3" spans="1:55" ht="17.100000000000001" customHeight="1" x14ac:dyDescent="0.25">
      <c r="A3" s="122"/>
      <c r="B3" s="98" t="s">
        <v>93</v>
      </c>
      <c r="C3" s="123" t="s">
        <v>94</v>
      </c>
      <c r="D3" s="110"/>
      <c r="E3" s="100"/>
      <c r="F3" s="100"/>
      <c r="G3" s="100"/>
      <c r="H3" s="100"/>
      <c r="I3" s="109">
        <f>SUM(E3:H3)</f>
        <v>0</v>
      </c>
      <c r="J3" s="110"/>
      <c r="K3" s="100">
        <v>159</v>
      </c>
      <c r="L3" s="100">
        <v>188</v>
      </c>
      <c r="M3" s="100">
        <v>126</v>
      </c>
      <c r="N3" s="100">
        <v>187</v>
      </c>
      <c r="O3" s="109">
        <f>SUM(K3:N3)</f>
        <v>660</v>
      </c>
      <c r="P3" s="110"/>
      <c r="Q3" s="100"/>
      <c r="R3" s="100"/>
      <c r="S3" s="100"/>
      <c r="T3" s="100"/>
      <c r="U3" s="109">
        <f>SUM(Q3:T3)</f>
        <v>0</v>
      </c>
      <c r="V3" s="110"/>
      <c r="W3" s="100">
        <v>138</v>
      </c>
      <c r="X3" s="100">
        <v>135</v>
      </c>
      <c r="Y3" s="100">
        <v>168</v>
      </c>
      <c r="Z3" s="100">
        <v>140</v>
      </c>
      <c r="AA3" s="109">
        <f>SUM(W3:Z3)</f>
        <v>581</v>
      </c>
      <c r="AB3" s="110"/>
      <c r="AC3" s="100"/>
      <c r="AD3" s="100"/>
      <c r="AE3" s="100"/>
      <c r="AF3" s="100"/>
      <c r="AG3" s="109">
        <f>SUM(AC3:AF3)</f>
        <v>0</v>
      </c>
      <c r="AH3" s="110"/>
      <c r="AI3" s="100"/>
      <c r="AJ3" s="100"/>
      <c r="AK3" s="100"/>
      <c r="AL3" s="100"/>
      <c r="AM3" s="109">
        <f>SUM(AI3:AL3)</f>
        <v>0</v>
      </c>
      <c r="AN3" s="110"/>
      <c r="AO3" s="100"/>
      <c r="AP3" s="100"/>
      <c r="AQ3" s="100"/>
      <c r="AR3" s="100"/>
      <c r="AS3" s="109">
        <f>SUM(AO3:AR3)</f>
        <v>0</v>
      </c>
      <c r="AT3" s="44">
        <f t="shared" ref="AT3" si="0">SUM((IF(E3&gt;0,1,0)+(IF(F3&gt;0,1,0)+(IF(G3&gt;0,1,0)+(IF(H3&gt;0,1,0))))))</f>
        <v>0</v>
      </c>
      <c r="AU3" s="17">
        <f t="shared" ref="AU3" si="1">SUM((IF(K3&gt;0,1,0)+(IF(L3&gt;0,1,0)+(IF(M3&gt;0,1,0)+(IF(N3&gt;0,1,0))))))</f>
        <v>4</v>
      </c>
      <c r="AV3" s="17">
        <f t="shared" ref="AV3" si="2">SUM((IF(Q3&gt;0,1,0)+(IF(R3&gt;0,1,0)+(IF(S3&gt;0,1,0)+(IF(T3&gt;0,1,0))))))</f>
        <v>0</v>
      </c>
      <c r="AW3" s="17">
        <f t="shared" ref="AW3" si="3">SUM((IF(W3&gt;0,1,0)+(IF(X3&gt;0,1,0)+(IF(Y3&gt;0,1,0)+(IF(Z3&gt;0,1,0))))))</f>
        <v>4</v>
      </c>
      <c r="AX3" s="17">
        <f t="shared" ref="AX3" si="4">SUM((IF(AC3&gt;0,1,0)+(IF(AD3&gt;0,1,0)+(IF(AE3&gt;0,1,0)+(IF(AF3&gt;0,1,0))))))</f>
        <v>0</v>
      </c>
      <c r="AY3" s="17">
        <f t="shared" ref="AY3" si="5">SUM((IF(AI3&gt;0,1,0)+(IF(AJ3&gt;0,1,0)+(IF(AK3&gt;0,1,0)+(IF(AL3&gt;0,1,0))))))</f>
        <v>0</v>
      </c>
      <c r="AZ3" s="17">
        <f t="shared" ref="AZ3" si="6">SUM((IF(AO3&gt;0,1,0)+(IF(AP3&gt;0,1,0)+(IF(AQ3&gt;0,1,0)+(IF(AR3&gt;0,1,0))))))</f>
        <v>0</v>
      </c>
      <c r="BA3" s="17">
        <f t="shared" ref="BA3" si="7">SUM(AT3:AZ3)</f>
        <v>8</v>
      </c>
      <c r="BB3" s="17">
        <f>I3+O3+U3+AA3+AG3+AM3+AS3</f>
        <v>1241</v>
      </c>
      <c r="BC3" s="17">
        <f t="shared" ref="BC3" si="8">BB3/BA3</f>
        <v>155.125</v>
      </c>
    </row>
    <row r="4" spans="1:55" s="107" customFormat="1" ht="17.100000000000001" customHeight="1" x14ac:dyDescent="0.25">
      <c r="A4" s="104"/>
      <c r="B4" s="105" t="s">
        <v>42</v>
      </c>
      <c r="C4" s="112" t="s">
        <v>43</v>
      </c>
      <c r="D4" s="108"/>
      <c r="E4" s="106">
        <v>133</v>
      </c>
      <c r="F4" s="106">
        <v>166</v>
      </c>
      <c r="G4" s="106">
        <v>148</v>
      </c>
      <c r="H4" s="106">
        <v>177</v>
      </c>
      <c r="I4" s="109">
        <f>SUM(E4:H4)</f>
        <v>624</v>
      </c>
      <c r="J4" s="108"/>
      <c r="K4" s="106">
        <v>179</v>
      </c>
      <c r="L4" s="106">
        <v>126</v>
      </c>
      <c r="M4" s="106">
        <v>192</v>
      </c>
      <c r="N4" s="106">
        <v>133</v>
      </c>
      <c r="O4" s="109">
        <f>SUM(K4:N4)</f>
        <v>630</v>
      </c>
      <c r="P4" s="108"/>
      <c r="Q4" s="106">
        <v>131</v>
      </c>
      <c r="R4" s="106">
        <v>153</v>
      </c>
      <c r="S4" s="106">
        <v>125</v>
      </c>
      <c r="T4" s="106">
        <v>171</v>
      </c>
      <c r="U4" s="109">
        <f>SUM(Q4:T4)</f>
        <v>580</v>
      </c>
      <c r="V4" s="108"/>
      <c r="W4" s="106">
        <v>152</v>
      </c>
      <c r="X4" s="106">
        <v>158</v>
      </c>
      <c r="Y4" s="106">
        <v>153</v>
      </c>
      <c r="Z4" s="106">
        <v>181</v>
      </c>
      <c r="AA4" s="109">
        <f>SUM(W4:Z4)</f>
        <v>644</v>
      </c>
      <c r="AB4" s="108"/>
      <c r="AC4" s="106"/>
      <c r="AD4" s="106"/>
      <c r="AE4" s="106"/>
      <c r="AF4" s="106"/>
      <c r="AG4" s="109">
        <f>SUM(AC4:AF4)</f>
        <v>0</v>
      </c>
      <c r="AH4" s="108"/>
      <c r="AI4" s="106"/>
      <c r="AJ4" s="106"/>
      <c r="AK4" s="106"/>
      <c r="AL4" s="106"/>
      <c r="AM4" s="109">
        <f>SUM(AI4:AL4)</f>
        <v>0</v>
      </c>
      <c r="AN4" s="108"/>
      <c r="AO4" s="106"/>
      <c r="AP4" s="106"/>
      <c r="AQ4" s="106"/>
      <c r="AR4" s="106"/>
      <c r="AS4" s="109">
        <f>SUM(AO4:AR4)</f>
        <v>0</v>
      </c>
      <c r="AT4" s="44">
        <f t="shared" ref="AT4:AT38" si="9">SUM((IF(E4&gt;0,1,0)+(IF(F4&gt;0,1,0)+(IF(G4&gt;0,1,0)+(IF(H4&gt;0,1,0))))))</f>
        <v>4</v>
      </c>
      <c r="AU4" s="17">
        <f t="shared" ref="AU4:AU38" si="10">SUM((IF(K4&gt;0,1,0)+(IF(L4&gt;0,1,0)+(IF(M4&gt;0,1,0)+(IF(N4&gt;0,1,0))))))</f>
        <v>4</v>
      </c>
      <c r="AV4" s="17">
        <f t="shared" ref="AV4:AV38" si="11">SUM((IF(Q4&gt;0,1,0)+(IF(R4&gt;0,1,0)+(IF(S4&gt;0,1,0)+(IF(T4&gt;0,1,0))))))</f>
        <v>4</v>
      </c>
      <c r="AW4" s="17">
        <f t="shared" ref="AW4:AW38" si="12">SUM((IF(W4&gt;0,1,0)+(IF(X4&gt;0,1,0)+(IF(Y4&gt;0,1,0)+(IF(Z4&gt;0,1,0))))))</f>
        <v>4</v>
      </c>
      <c r="AX4" s="17">
        <f t="shared" ref="AX4:AX38" si="13">SUM((IF(AC4&gt;0,1,0)+(IF(AD4&gt;0,1,0)+(IF(AE4&gt;0,1,0)+(IF(AF4&gt;0,1,0))))))</f>
        <v>0</v>
      </c>
      <c r="AY4" s="17">
        <f t="shared" ref="AY4:AY38" si="14">SUM((IF(AI4&gt;0,1,0)+(IF(AJ4&gt;0,1,0)+(IF(AK4&gt;0,1,0)+(IF(AL4&gt;0,1,0))))))</f>
        <v>0</v>
      </c>
      <c r="AZ4" s="17">
        <f t="shared" ref="AZ4:AZ38" si="15">SUM((IF(AO4&gt;0,1,0)+(IF(AP4&gt;0,1,0)+(IF(AQ4&gt;0,1,0)+(IF(AR4&gt;0,1,0))))))</f>
        <v>0</v>
      </c>
      <c r="BA4" s="17">
        <f t="shared" ref="BA4:BA38" si="16">SUM(AT4:AZ4)</f>
        <v>16</v>
      </c>
      <c r="BB4" s="17">
        <f>I4+O4+U4+AA4+AG4+AM4+AS4</f>
        <v>2478</v>
      </c>
      <c r="BC4" s="17">
        <f t="shared" ref="BC4:BC8" si="17">BB4/BA4</f>
        <v>154.875</v>
      </c>
    </row>
    <row r="5" spans="1:55" s="107" customFormat="1" ht="17.100000000000001" customHeight="1" x14ac:dyDescent="0.25">
      <c r="A5" s="104"/>
      <c r="B5" s="105" t="s">
        <v>56</v>
      </c>
      <c r="C5" s="112" t="s">
        <v>57</v>
      </c>
      <c r="D5" s="108"/>
      <c r="E5" s="106">
        <v>148</v>
      </c>
      <c r="F5" s="106">
        <v>124</v>
      </c>
      <c r="G5" s="106">
        <v>120</v>
      </c>
      <c r="H5" s="106">
        <v>172</v>
      </c>
      <c r="I5" s="109">
        <f t="shared" ref="I5:I36" si="18">SUM(E5:H5)</f>
        <v>564</v>
      </c>
      <c r="J5" s="108"/>
      <c r="K5" s="106">
        <v>220</v>
      </c>
      <c r="L5" s="106">
        <v>262</v>
      </c>
      <c r="M5" s="106">
        <v>252</v>
      </c>
      <c r="N5" s="106">
        <v>25</v>
      </c>
      <c r="O5" s="109">
        <f t="shared" ref="O5:O36" si="19">SUM(K5:N5)</f>
        <v>759</v>
      </c>
      <c r="P5" s="108"/>
      <c r="Q5" s="106"/>
      <c r="R5" s="106"/>
      <c r="S5" s="106"/>
      <c r="T5" s="106"/>
      <c r="U5" s="109">
        <f t="shared" ref="U5:U36" si="20">SUM(Q5:T5)</f>
        <v>0</v>
      </c>
      <c r="V5" s="108"/>
      <c r="W5" s="106"/>
      <c r="X5" s="106"/>
      <c r="Y5" s="106"/>
      <c r="Z5" s="106"/>
      <c r="AA5" s="109">
        <f t="shared" ref="AA5:AA36" si="21">SUM(W5:Z5)</f>
        <v>0</v>
      </c>
      <c r="AB5" s="108"/>
      <c r="AC5" s="106"/>
      <c r="AD5" s="106"/>
      <c r="AE5" s="106"/>
      <c r="AF5" s="106"/>
      <c r="AG5" s="109">
        <f t="shared" ref="AG5:AG36" si="22">SUM(AC5:AF5)</f>
        <v>0</v>
      </c>
      <c r="AH5" s="108"/>
      <c r="AI5" s="106"/>
      <c r="AJ5" s="106"/>
      <c r="AK5" s="106"/>
      <c r="AL5" s="106"/>
      <c r="AM5" s="109">
        <f t="shared" ref="AM5:AM36" si="23">SUM(AI5:AL5)</f>
        <v>0</v>
      </c>
      <c r="AN5" s="108"/>
      <c r="AO5" s="106"/>
      <c r="AP5" s="106"/>
      <c r="AQ5" s="106"/>
      <c r="AR5" s="106"/>
      <c r="AS5" s="109">
        <f t="shared" ref="AS5:AS36" si="24">SUM(AO5:AR5)</f>
        <v>0</v>
      </c>
      <c r="AT5" s="44">
        <f t="shared" si="9"/>
        <v>4</v>
      </c>
      <c r="AU5" s="17">
        <f t="shared" si="10"/>
        <v>4</v>
      </c>
      <c r="AV5" s="17">
        <f t="shared" si="11"/>
        <v>0</v>
      </c>
      <c r="AW5" s="17">
        <f t="shared" si="12"/>
        <v>0</v>
      </c>
      <c r="AX5" s="17">
        <f t="shared" si="13"/>
        <v>0</v>
      </c>
      <c r="AY5" s="17">
        <f t="shared" si="14"/>
        <v>0</v>
      </c>
      <c r="AZ5" s="17">
        <f t="shared" si="15"/>
        <v>0</v>
      </c>
      <c r="BA5" s="17">
        <f t="shared" si="16"/>
        <v>8</v>
      </c>
      <c r="BB5" s="17">
        <f t="shared" ref="BB5:BB71" si="25">I5+O5+U5+AA5+AG5+AM5+AS5</f>
        <v>1323</v>
      </c>
      <c r="BC5" s="17">
        <f t="shared" si="17"/>
        <v>165.375</v>
      </c>
    </row>
    <row r="6" spans="1:55" s="107" customFormat="1" ht="17.100000000000001" customHeight="1" x14ac:dyDescent="0.25">
      <c r="A6" s="104"/>
      <c r="B6" s="105" t="s">
        <v>92</v>
      </c>
      <c r="C6" s="112" t="s">
        <v>90</v>
      </c>
      <c r="D6" s="108"/>
      <c r="E6" s="106">
        <v>154</v>
      </c>
      <c r="F6" s="106">
        <v>161</v>
      </c>
      <c r="G6" s="106">
        <v>173</v>
      </c>
      <c r="H6" s="106">
        <v>158</v>
      </c>
      <c r="I6" s="109">
        <f t="shared" si="18"/>
        <v>646</v>
      </c>
      <c r="J6" s="108"/>
      <c r="K6" s="106"/>
      <c r="L6" s="106"/>
      <c r="M6" s="106"/>
      <c r="N6" s="106"/>
      <c r="O6" s="109">
        <f t="shared" si="19"/>
        <v>0</v>
      </c>
      <c r="P6" s="108"/>
      <c r="Q6" s="106">
        <v>147</v>
      </c>
      <c r="R6" s="106">
        <v>146</v>
      </c>
      <c r="S6" s="106">
        <v>146</v>
      </c>
      <c r="T6" s="106">
        <v>133</v>
      </c>
      <c r="U6" s="109">
        <f t="shared" si="20"/>
        <v>572</v>
      </c>
      <c r="V6" s="108"/>
      <c r="W6" s="106"/>
      <c r="X6" s="106"/>
      <c r="Y6" s="106"/>
      <c r="Z6" s="106"/>
      <c r="AA6" s="109">
        <f t="shared" si="21"/>
        <v>0</v>
      </c>
      <c r="AB6" s="108"/>
      <c r="AC6" s="106"/>
      <c r="AD6" s="106"/>
      <c r="AE6" s="106"/>
      <c r="AF6" s="106"/>
      <c r="AG6" s="109">
        <f t="shared" si="22"/>
        <v>0</v>
      </c>
      <c r="AH6" s="108"/>
      <c r="AI6" s="106"/>
      <c r="AJ6" s="106"/>
      <c r="AK6" s="106"/>
      <c r="AL6" s="106"/>
      <c r="AM6" s="109">
        <f t="shared" si="23"/>
        <v>0</v>
      </c>
      <c r="AN6" s="108"/>
      <c r="AO6" s="106"/>
      <c r="AP6" s="106"/>
      <c r="AQ6" s="106"/>
      <c r="AR6" s="106"/>
      <c r="AS6" s="109">
        <f t="shared" si="24"/>
        <v>0</v>
      </c>
      <c r="AT6" s="44">
        <f t="shared" ref="AT6" si="26">SUM((IF(E6&gt;0,1,0)+(IF(F6&gt;0,1,0)+(IF(G6&gt;0,1,0)+(IF(H6&gt;0,1,0))))))</f>
        <v>4</v>
      </c>
      <c r="AU6" s="17">
        <f t="shared" ref="AU6" si="27">SUM((IF(K6&gt;0,1,0)+(IF(L6&gt;0,1,0)+(IF(M6&gt;0,1,0)+(IF(N6&gt;0,1,0))))))</f>
        <v>0</v>
      </c>
      <c r="AV6" s="17">
        <f t="shared" ref="AV6" si="28">SUM((IF(Q6&gt;0,1,0)+(IF(R6&gt;0,1,0)+(IF(S6&gt;0,1,0)+(IF(T6&gt;0,1,0))))))</f>
        <v>4</v>
      </c>
      <c r="AW6" s="17">
        <f t="shared" ref="AW6" si="29">SUM((IF(W6&gt;0,1,0)+(IF(X6&gt;0,1,0)+(IF(Y6&gt;0,1,0)+(IF(Z6&gt;0,1,0))))))</f>
        <v>0</v>
      </c>
      <c r="AX6" s="17">
        <f t="shared" ref="AX6" si="30">SUM((IF(AC6&gt;0,1,0)+(IF(AD6&gt;0,1,0)+(IF(AE6&gt;0,1,0)+(IF(AF6&gt;0,1,0))))))</f>
        <v>0</v>
      </c>
      <c r="AY6" s="17">
        <f t="shared" ref="AY6" si="31">SUM((IF(AI6&gt;0,1,0)+(IF(AJ6&gt;0,1,0)+(IF(AK6&gt;0,1,0)+(IF(AL6&gt;0,1,0))))))</f>
        <v>0</v>
      </c>
      <c r="AZ6" s="17">
        <f t="shared" ref="AZ6" si="32">SUM((IF(AO6&gt;0,1,0)+(IF(AP6&gt;0,1,0)+(IF(AQ6&gt;0,1,0)+(IF(AR6&gt;0,1,0))))))</f>
        <v>0</v>
      </c>
      <c r="BA6" s="17">
        <f t="shared" ref="BA6" si="33">SUM(AT6:AZ6)</f>
        <v>8</v>
      </c>
      <c r="BB6" s="17">
        <f t="shared" ref="BB6" si="34">I6+O6+U6+AA6+AG6+AM6+AS6</f>
        <v>1218</v>
      </c>
      <c r="BC6" s="17">
        <f t="shared" ref="BC6" si="35">BB6/BA6</f>
        <v>152.25</v>
      </c>
    </row>
    <row r="7" spans="1:55" s="107" customFormat="1" ht="17.100000000000001" customHeight="1" x14ac:dyDescent="0.25">
      <c r="A7" s="104"/>
      <c r="B7" s="105" t="s">
        <v>28</v>
      </c>
      <c r="C7" s="112" t="s">
        <v>29</v>
      </c>
      <c r="D7" s="108"/>
      <c r="E7" s="106">
        <v>212</v>
      </c>
      <c r="F7" s="106">
        <v>158</v>
      </c>
      <c r="G7" s="106">
        <v>157</v>
      </c>
      <c r="H7" s="106">
        <v>166</v>
      </c>
      <c r="I7" s="109">
        <f t="shared" si="18"/>
        <v>693</v>
      </c>
      <c r="J7" s="108"/>
      <c r="K7" s="106"/>
      <c r="L7" s="106"/>
      <c r="M7" s="106"/>
      <c r="N7" s="106"/>
      <c r="O7" s="109">
        <f t="shared" si="19"/>
        <v>0</v>
      </c>
      <c r="P7" s="108"/>
      <c r="Q7" s="106"/>
      <c r="R7" s="106"/>
      <c r="S7" s="106"/>
      <c r="T7" s="106"/>
      <c r="U7" s="109">
        <f t="shared" si="20"/>
        <v>0</v>
      </c>
      <c r="V7" s="108"/>
      <c r="W7" s="106">
        <v>174</v>
      </c>
      <c r="X7" s="106">
        <v>191</v>
      </c>
      <c r="Y7" s="106">
        <v>166</v>
      </c>
      <c r="Z7" s="106">
        <v>177</v>
      </c>
      <c r="AA7" s="109">
        <f t="shared" si="21"/>
        <v>708</v>
      </c>
      <c r="AB7" s="108"/>
      <c r="AC7" s="106"/>
      <c r="AD7" s="106"/>
      <c r="AE7" s="106"/>
      <c r="AF7" s="106"/>
      <c r="AG7" s="109">
        <f t="shared" si="22"/>
        <v>0</v>
      </c>
      <c r="AH7" s="108"/>
      <c r="AI7" s="106"/>
      <c r="AJ7" s="106"/>
      <c r="AK7" s="106"/>
      <c r="AL7" s="106"/>
      <c r="AM7" s="109">
        <f t="shared" si="23"/>
        <v>0</v>
      </c>
      <c r="AN7" s="108"/>
      <c r="AO7" s="106"/>
      <c r="AP7" s="106"/>
      <c r="AQ7" s="106"/>
      <c r="AR7" s="106"/>
      <c r="AS7" s="109">
        <f t="shared" si="24"/>
        <v>0</v>
      </c>
      <c r="AT7" s="44">
        <f t="shared" si="9"/>
        <v>4</v>
      </c>
      <c r="AU7" s="17">
        <f t="shared" si="10"/>
        <v>0</v>
      </c>
      <c r="AV7" s="17">
        <f t="shared" si="11"/>
        <v>0</v>
      </c>
      <c r="AW7" s="17">
        <f t="shared" si="12"/>
        <v>4</v>
      </c>
      <c r="AX7" s="17">
        <f t="shared" si="13"/>
        <v>0</v>
      </c>
      <c r="AY7" s="17">
        <f t="shared" si="14"/>
        <v>0</v>
      </c>
      <c r="AZ7" s="17">
        <f t="shared" si="15"/>
        <v>0</v>
      </c>
      <c r="BA7" s="17">
        <f t="shared" si="16"/>
        <v>8</v>
      </c>
      <c r="BB7" s="17">
        <f t="shared" si="25"/>
        <v>1401</v>
      </c>
      <c r="BC7" s="17">
        <f t="shared" si="17"/>
        <v>175.125</v>
      </c>
    </row>
    <row r="8" spans="1:55" s="107" customFormat="1" ht="17.100000000000001" customHeight="1" x14ac:dyDescent="0.25">
      <c r="A8" s="104"/>
      <c r="B8" s="105" t="s">
        <v>78</v>
      </c>
      <c r="C8" s="112" t="s">
        <v>79</v>
      </c>
      <c r="D8" s="108"/>
      <c r="E8" s="106"/>
      <c r="F8" s="106"/>
      <c r="G8" s="106"/>
      <c r="H8" s="106"/>
      <c r="I8" s="109">
        <f t="shared" si="18"/>
        <v>0</v>
      </c>
      <c r="J8" s="108"/>
      <c r="K8" s="106"/>
      <c r="L8" s="106"/>
      <c r="M8" s="106"/>
      <c r="N8" s="106"/>
      <c r="O8" s="109">
        <f t="shared" si="19"/>
        <v>0</v>
      </c>
      <c r="P8" s="108"/>
      <c r="Q8" s="106"/>
      <c r="R8" s="106"/>
      <c r="S8" s="106"/>
      <c r="T8" s="106"/>
      <c r="U8" s="109">
        <f t="shared" si="20"/>
        <v>0</v>
      </c>
      <c r="V8" s="108"/>
      <c r="W8" s="106"/>
      <c r="X8" s="106"/>
      <c r="Y8" s="106"/>
      <c r="Z8" s="106"/>
      <c r="AA8" s="109">
        <f t="shared" si="21"/>
        <v>0</v>
      </c>
      <c r="AB8" s="108"/>
      <c r="AC8" s="106"/>
      <c r="AD8" s="106"/>
      <c r="AE8" s="106"/>
      <c r="AF8" s="106"/>
      <c r="AG8" s="109">
        <f t="shared" si="22"/>
        <v>0</v>
      </c>
      <c r="AH8" s="108"/>
      <c r="AI8" s="106"/>
      <c r="AJ8" s="106"/>
      <c r="AK8" s="106"/>
      <c r="AL8" s="106"/>
      <c r="AM8" s="109">
        <f t="shared" si="23"/>
        <v>0</v>
      </c>
      <c r="AN8" s="108"/>
      <c r="AO8" s="106"/>
      <c r="AP8" s="106"/>
      <c r="AQ8" s="106"/>
      <c r="AR8" s="106"/>
      <c r="AS8" s="109">
        <f t="shared" si="24"/>
        <v>0</v>
      </c>
      <c r="AT8" s="44">
        <f t="shared" si="9"/>
        <v>0</v>
      </c>
      <c r="AU8" s="17">
        <f t="shared" si="10"/>
        <v>0</v>
      </c>
      <c r="AV8" s="17">
        <f t="shared" si="11"/>
        <v>0</v>
      </c>
      <c r="AW8" s="17">
        <f t="shared" si="12"/>
        <v>0</v>
      </c>
      <c r="AX8" s="17">
        <f t="shared" si="13"/>
        <v>0</v>
      </c>
      <c r="AY8" s="17">
        <f t="shared" si="14"/>
        <v>0</v>
      </c>
      <c r="AZ8" s="17">
        <f t="shared" si="15"/>
        <v>0</v>
      </c>
      <c r="BA8" s="17">
        <f t="shared" si="16"/>
        <v>0</v>
      </c>
      <c r="BB8" s="17">
        <f t="shared" si="25"/>
        <v>0</v>
      </c>
      <c r="BC8" s="17" t="e">
        <f t="shared" si="17"/>
        <v>#DIV/0!</v>
      </c>
    </row>
    <row r="9" spans="1:55" s="107" customFormat="1" ht="17.100000000000001" customHeight="1" x14ac:dyDescent="0.25">
      <c r="A9" s="104"/>
      <c r="B9" s="105" t="s">
        <v>66</v>
      </c>
      <c r="C9" s="112" t="s">
        <v>67</v>
      </c>
      <c r="D9" s="108"/>
      <c r="E9" s="106"/>
      <c r="F9" s="106"/>
      <c r="G9" s="106"/>
      <c r="H9" s="106"/>
      <c r="I9" s="109">
        <f t="shared" si="18"/>
        <v>0</v>
      </c>
      <c r="J9" s="108"/>
      <c r="K9" s="106">
        <v>178</v>
      </c>
      <c r="L9" s="106">
        <v>182</v>
      </c>
      <c r="M9" s="106">
        <v>172</v>
      </c>
      <c r="N9" s="106">
        <v>177</v>
      </c>
      <c r="O9" s="109">
        <f t="shared" si="19"/>
        <v>709</v>
      </c>
      <c r="P9" s="108"/>
      <c r="Q9" s="106"/>
      <c r="R9" s="106"/>
      <c r="S9" s="106"/>
      <c r="T9" s="106"/>
      <c r="U9" s="109">
        <f t="shared" si="20"/>
        <v>0</v>
      </c>
      <c r="V9" s="108"/>
      <c r="W9" s="106">
        <v>157</v>
      </c>
      <c r="X9" s="106">
        <v>200</v>
      </c>
      <c r="Y9" s="106">
        <v>166</v>
      </c>
      <c r="Z9" s="106">
        <v>169</v>
      </c>
      <c r="AA9" s="109">
        <f t="shared" si="21"/>
        <v>692</v>
      </c>
      <c r="AB9" s="108"/>
      <c r="AC9" s="106"/>
      <c r="AD9" s="106"/>
      <c r="AE9" s="106"/>
      <c r="AF9" s="106"/>
      <c r="AG9" s="109">
        <f t="shared" si="22"/>
        <v>0</v>
      </c>
      <c r="AH9" s="108"/>
      <c r="AI9" s="106"/>
      <c r="AJ9" s="106"/>
      <c r="AK9" s="106"/>
      <c r="AL9" s="106"/>
      <c r="AM9" s="109">
        <f t="shared" si="23"/>
        <v>0</v>
      </c>
      <c r="AN9" s="108"/>
      <c r="AO9" s="106"/>
      <c r="AP9" s="106"/>
      <c r="AQ9" s="106"/>
      <c r="AR9" s="106"/>
      <c r="AS9" s="109">
        <f t="shared" si="24"/>
        <v>0</v>
      </c>
      <c r="AT9" s="44">
        <f t="shared" si="9"/>
        <v>0</v>
      </c>
      <c r="AU9" s="17">
        <f t="shared" si="10"/>
        <v>4</v>
      </c>
      <c r="AV9" s="17">
        <f t="shared" si="11"/>
        <v>0</v>
      </c>
      <c r="AW9" s="17">
        <f t="shared" si="12"/>
        <v>4</v>
      </c>
      <c r="AX9" s="17">
        <f t="shared" si="13"/>
        <v>0</v>
      </c>
      <c r="AY9" s="17">
        <f t="shared" si="14"/>
        <v>0</v>
      </c>
      <c r="AZ9" s="17">
        <f t="shared" si="15"/>
        <v>0</v>
      </c>
      <c r="BA9" s="17">
        <f t="shared" si="16"/>
        <v>8</v>
      </c>
      <c r="BB9" s="17">
        <f t="shared" si="25"/>
        <v>1401</v>
      </c>
      <c r="BC9" s="17">
        <f t="shared" ref="BC9:BC38" si="36">BB9/BA9</f>
        <v>175.125</v>
      </c>
    </row>
    <row r="10" spans="1:55" s="107" customFormat="1" ht="17.100000000000001" customHeight="1" x14ac:dyDescent="0.25">
      <c r="A10" s="104"/>
      <c r="B10" s="105" t="s">
        <v>76</v>
      </c>
      <c r="C10" s="112" t="s">
        <v>77</v>
      </c>
      <c r="D10" s="108"/>
      <c r="E10" s="106"/>
      <c r="F10" s="106"/>
      <c r="G10" s="106"/>
      <c r="H10" s="106"/>
      <c r="I10" s="109">
        <f t="shared" si="18"/>
        <v>0</v>
      </c>
      <c r="J10" s="108"/>
      <c r="K10" s="106"/>
      <c r="L10" s="106"/>
      <c r="M10" s="106"/>
      <c r="N10" s="106"/>
      <c r="O10" s="109">
        <f t="shared" si="19"/>
        <v>0</v>
      </c>
      <c r="P10" s="108"/>
      <c r="Q10" s="106"/>
      <c r="R10" s="106"/>
      <c r="S10" s="106"/>
      <c r="T10" s="106"/>
      <c r="U10" s="109">
        <f t="shared" si="20"/>
        <v>0</v>
      </c>
      <c r="V10" s="108"/>
      <c r="W10" s="106"/>
      <c r="X10" s="106"/>
      <c r="Y10" s="106"/>
      <c r="Z10" s="106"/>
      <c r="AA10" s="109">
        <f t="shared" si="21"/>
        <v>0</v>
      </c>
      <c r="AB10" s="108"/>
      <c r="AC10" s="106"/>
      <c r="AD10" s="106"/>
      <c r="AE10" s="106"/>
      <c r="AF10" s="106"/>
      <c r="AG10" s="109">
        <f t="shared" si="22"/>
        <v>0</v>
      </c>
      <c r="AH10" s="108"/>
      <c r="AI10" s="106"/>
      <c r="AJ10" s="106"/>
      <c r="AK10" s="106"/>
      <c r="AL10" s="106"/>
      <c r="AM10" s="109">
        <f t="shared" si="23"/>
        <v>0</v>
      </c>
      <c r="AN10" s="108"/>
      <c r="AO10" s="106"/>
      <c r="AP10" s="106"/>
      <c r="AQ10" s="106"/>
      <c r="AR10" s="106"/>
      <c r="AS10" s="109">
        <f t="shared" si="24"/>
        <v>0</v>
      </c>
      <c r="AT10" s="44">
        <f t="shared" si="9"/>
        <v>0</v>
      </c>
      <c r="AU10" s="17">
        <f t="shared" si="10"/>
        <v>0</v>
      </c>
      <c r="AV10" s="17">
        <f t="shared" si="11"/>
        <v>0</v>
      </c>
      <c r="AW10" s="17">
        <f t="shared" si="12"/>
        <v>0</v>
      </c>
      <c r="AX10" s="17">
        <f t="shared" si="13"/>
        <v>0</v>
      </c>
      <c r="AY10" s="17">
        <f t="shared" si="14"/>
        <v>0</v>
      </c>
      <c r="AZ10" s="17">
        <f t="shared" si="15"/>
        <v>0</v>
      </c>
      <c r="BA10" s="17">
        <f t="shared" si="16"/>
        <v>0</v>
      </c>
      <c r="BB10" s="17">
        <f t="shared" si="25"/>
        <v>0</v>
      </c>
      <c r="BC10" s="17" t="e">
        <f t="shared" si="36"/>
        <v>#DIV/0!</v>
      </c>
    </row>
    <row r="11" spans="1:55" s="107" customFormat="1" ht="17.100000000000001" customHeight="1" x14ac:dyDescent="0.25">
      <c r="A11" s="104"/>
      <c r="B11" s="105" t="s">
        <v>39</v>
      </c>
      <c r="C11" s="112" t="s">
        <v>40</v>
      </c>
      <c r="D11" s="108"/>
      <c r="E11" s="106"/>
      <c r="F11" s="106"/>
      <c r="G11" s="106"/>
      <c r="H11" s="106"/>
      <c r="I11" s="109">
        <f t="shared" si="18"/>
        <v>0</v>
      </c>
      <c r="J11" s="108"/>
      <c r="K11" s="106">
        <v>133</v>
      </c>
      <c r="L11" s="106">
        <v>114</v>
      </c>
      <c r="M11" s="106">
        <v>121</v>
      </c>
      <c r="N11" s="106">
        <v>127</v>
      </c>
      <c r="O11" s="109">
        <f t="shared" si="19"/>
        <v>495</v>
      </c>
      <c r="P11" s="108"/>
      <c r="Q11" s="106"/>
      <c r="R11" s="106"/>
      <c r="S11" s="106"/>
      <c r="T11" s="106"/>
      <c r="U11" s="109">
        <f t="shared" si="20"/>
        <v>0</v>
      </c>
      <c r="V11" s="108"/>
      <c r="W11" s="106">
        <v>98</v>
      </c>
      <c r="X11" s="106">
        <v>125</v>
      </c>
      <c r="Y11" s="106">
        <v>132</v>
      </c>
      <c r="Z11" s="106">
        <v>134</v>
      </c>
      <c r="AA11" s="109">
        <f t="shared" si="21"/>
        <v>489</v>
      </c>
      <c r="AB11" s="108"/>
      <c r="AC11" s="106"/>
      <c r="AD11" s="106"/>
      <c r="AE11" s="106"/>
      <c r="AF11" s="106"/>
      <c r="AG11" s="109">
        <f t="shared" si="22"/>
        <v>0</v>
      </c>
      <c r="AH11" s="108"/>
      <c r="AI11" s="106"/>
      <c r="AJ11" s="106"/>
      <c r="AK11" s="106"/>
      <c r="AL11" s="106"/>
      <c r="AM11" s="109">
        <f t="shared" si="23"/>
        <v>0</v>
      </c>
      <c r="AN11" s="108"/>
      <c r="AO11" s="106"/>
      <c r="AP11" s="106"/>
      <c r="AQ11" s="106"/>
      <c r="AR11" s="106"/>
      <c r="AS11" s="109">
        <f t="shared" si="24"/>
        <v>0</v>
      </c>
      <c r="AT11" s="44">
        <f t="shared" si="9"/>
        <v>0</v>
      </c>
      <c r="AU11" s="17">
        <f t="shared" si="10"/>
        <v>4</v>
      </c>
      <c r="AV11" s="17">
        <f t="shared" si="11"/>
        <v>0</v>
      </c>
      <c r="AW11" s="17">
        <f t="shared" si="12"/>
        <v>4</v>
      </c>
      <c r="AX11" s="17">
        <f t="shared" si="13"/>
        <v>0</v>
      </c>
      <c r="AY11" s="17">
        <f t="shared" si="14"/>
        <v>0</v>
      </c>
      <c r="AZ11" s="17">
        <f t="shared" si="15"/>
        <v>0</v>
      </c>
      <c r="BA11" s="17">
        <f t="shared" si="16"/>
        <v>8</v>
      </c>
      <c r="BB11" s="17">
        <f t="shared" si="25"/>
        <v>984</v>
      </c>
      <c r="BC11" s="17">
        <f t="shared" si="36"/>
        <v>123</v>
      </c>
    </row>
    <row r="12" spans="1:55" s="107" customFormat="1" ht="17.100000000000001" customHeight="1" x14ac:dyDescent="0.25">
      <c r="A12" s="104"/>
      <c r="B12" s="105" t="s">
        <v>74</v>
      </c>
      <c r="C12" s="112" t="s">
        <v>75</v>
      </c>
      <c r="D12" s="108"/>
      <c r="E12" s="106"/>
      <c r="F12" s="106"/>
      <c r="G12" s="106"/>
      <c r="H12" s="106"/>
      <c r="I12" s="109">
        <f t="shared" si="18"/>
        <v>0</v>
      </c>
      <c r="J12" s="108"/>
      <c r="K12" s="106"/>
      <c r="L12" s="106"/>
      <c r="M12" s="106"/>
      <c r="N12" s="106"/>
      <c r="O12" s="109">
        <f t="shared" si="19"/>
        <v>0</v>
      </c>
      <c r="P12" s="108"/>
      <c r="Q12" s="106">
        <v>170</v>
      </c>
      <c r="R12" s="106">
        <v>146</v>
      </c>
      <c r="S12" s="106">
        <v>159</v>
      </c>
      <c r="T12" s="106">
        <v>152</v>
      </c>
      <c r="U12" s="109">
        <f t="shared" si="20"/>
        <v>627</v>
      </c>
      <c r="V12" s="108"/>
      <c r="W12" s="106"/>
      <c r="X12" s="106"/>
      <c r="Y12" s="106"/>
      <c r="Z12" s="106"/>
      <c r="AA12" s="109">
        <f t="shared" si="21"/>
        <v>0</v>
      </c>
      <c r="AB12" s="108"/>
      <c r="AC12" s="106"/>
      <c r="AD12" s="106"/>
      <c r="AE12" s="106"/>
      <c r="AF12" s="106"/>
      <c r="AG12" s="109">
        <f t="shared" si="22"/>
        <v>0</v>
      </c>
      <c r="AH12" s="108"/>
      <c r="AI12" s="106"/>
      <c r="AJ12" s="106"/>
      <c r="AK12" s="106"/>
      <c r="AL12" s="106"/>
      <c r="AM12" s="109">
        <f t="shared" si="23"/>
        <v>0</v>
      </c>
      <c r="AN12" s="108"/>
      <c r="AO12" s="106"/>
      <c r="AP12" s="106"/>
      <c r="AQ12" s="106"/>
      <c r="AR12" s="106"/>
      <c r="AS12" s="109">
        <f t="shared" si="24"/>
        <v>0</v>
      </c>
      <c r="AT12" s="44">
        <f t="shared" si="9"/>
        <v>0</v>
      </c>
      <c r="AU12" s="17">
        <f t="shared" si="10"/>
        <v>0</v>
      </c>
      <c r="AV12" s="17">
        <f t="shared" si="11"/>
        <v>4</v>
      </c>
      <c r="AW12" s="17">
        <f t="shared" si="12"/>
        <v>0</v>
      </c>
      <c r="AX12" s="17">
        <f t="shared" si="13"/>
        <v>0</v>
      </c>
      <c r="AY12" s="17">
        <f t="shared" si="14"/>
        <v>0</v>
      </c>
      <c r="AZ12" s="17">
        <f t="shared" si="15"/>
        <v>0</v>
      </c>
      <c r="BA12" s="17">
        <f t="shared" si="16"/>
        <v>4</v>
      </c>
      <c r="BB12" s="17">
        <f t="shared" si="25"/>
        <v>627</v>
      </c>
      <c r="BC12" s="17">
        <f t="shared" si="36"/>
        <v>156.75</v>
      </c>
    </row>
    <row r="13" spans="1:55" s="107" customFormat="1" ht="17.100000000000001" customHeight="1" x14ac:dyDescent="0.25">
      <c r="A13" s="104"/>
      <c r="B13" s="105" t="s">
        <v>52</v>
      </c>
      <c r="C13" s="112" t="s">
        <v>38</v>
      </c>
      <c r="D13" s="108"/>
      <c r="E13" s="106">
        <v>135</v>
      </c>
      <c r="F13" s="106">
        <v>119</v>
      </c>
      <c r="G13" s="106">
        <v>144</v>
      </c>
      <c r="H13" s="106">
        <v>133</v>
      </c>
      <c r="I13" s="109">
        <f t="shared" si="18"/>
        <v>531</v>
      </c>
      <c r="J13" s="108"/>
      <c r="K13" s="106">
        <v>150</v>
      </c>
      <c r="L13" s="106">
        <v>159</v>
      </c>
      <c r="M13" s="106">
        <v>136</v>
      </c>
      <c r="N13" s="106">
        <v>127</v>
      </c>
      <c r="O13" s="109">
        <f t="shared" si="19"/>
        <v>572</v>
      </c>
      <c r="P13" s="108"/>
      <c r="Q13" s="106">
        <v>172</v>
      </c>
      <c r="R13" s="106">
        <v>171</v>
      </c>
      <c r="S13" s="106">
        <v>126</v>
      </c>
      <c r="T13" s="106">
        <v>120</v>
      </c>
      <c r="U13" s="109">
        <f t="shared" si="20"/>
        <v>589</v>
      </c>
      <c r="V13" s="108"/>
      <c r="W13" s="106">
        <v>120</v>
      </c>
      <c r="X13" s="106">
        <v>125</v>
      </c>
      <c r="Y13" s="106">
        <v>144</v>
      </c>
      <c r="Z13" s="106">
        <v>157</v>
      </c>
      <c r="AA13" s="109">
        <f t="shared" si="21"/>
        <v>546</v>
      </c>
      <c r="AB13" s="108"/>
      <c r="AC13" s="106"/>
      <c r="AD13" s="106"/>
      <c r="AE13" s="106"/>
      <c r="AF13" s="106"/>
      <c r="AG13" s="109">
        <f t="shared" si="22"/>
        <v>0</v>
      </c>
      <c r="AH13" s="108"/>
      <c r="AI13" s="106"/>
      <c r="AJ13" s="106"/>
      <c r="AK13" s="106"/>
      <c r="AL13" s="106"/>
      <c r="AM13" s="109">
        <f t="shared" si="23"/>
        <v>0</v>
      </c>
      <c r="AN13" s="108"/>
      <c r="AO13" s="106"/>
      <c r="AP13" s="106"/>
      <c r="AQ13" s="106"/>
      <c r="AR13" s="106"/>
      <c r="AS13" s="109">
        <f t="shared" si="24"/>
        <v>0</v>
      </c>
      <c r="AT13" s="44">
        <f t="shared" si="9"/>
        <v>4</v>
      </c>
      <c r="AU13" s="17">
        <f t="shared" si="10"/>
        <v>4</v>
      </c>
      <c r="AV13" s="17">
        <f t="shared" si="11"/>
        <v>4</v>
      </c>
      <c r="AW13" s="17">
        <f t="shared" si="12"/>
        <v>4</v>
      </c>
      <c r="AX13" s="17">
        <f t="shared" si="13"/>
        <v>0</v>
      </c>
      <c r="AY13" s="17">
        <f t="shared" si="14"/>
        <v>0</v>
      </c>
      <c r="AZ13" s="17">
        <f t="shared" si="15"/>
        <v>0</v>
      </c>
      <c r="BA13" s="17">
        <f t="shared" si="16"/>
        <v>16</v>
      </c>
      <c r="BB13" s="17">
        <f t="shared" si="25"/>
        <v>2238</v>
      </c>
      <c r="BC13" s="17">
        <f t="shared" si="36"/>
        <v>139.875</v>
      </c>
    </row>
    <row r="14" spans="1:55" s="107" customFormat="1" ht="17.100000000000001" customHeight="1" x14ac:dyDescent="0.25">
      <c r="A14" s="104"/>
      <c r="B14" s="105" t="s">
        <v>82</v>
      </c>
      <c r="C14" s="112" t="s">
        <v>43</v>
      </c>
      <c r="D14" s="108"/>
      <c r="E14" s="106"/>
      <c r="F14" s="106"/>
      <c r="G14" s="106"/>
      <c r="H14" s="106"/>
      <c r="I14" s="109">
        <f t="shared" si="18"/>
        <v>0</v>
      </c>
      <c r="J14" s="108"/>
      <c r="K14" s="106"/>
      <c r="L14" s="106"/>
      <c r="M14" s="106"/>
      <c r="N14" s="106"/>
      <c r="O14" s="109">
        <f t="shared" si="19"/>
        <v>0</v>
      </c>
      <c r="P14" s="108"/>
      <c r="Q14" s="106"/>
      <c r="R14" s="106"/>
      <c r="S14" s="106"/>
      <c r="T14" s="106"/>
      <c r="U14" s="109">
        <f t="shared" si="20"/>
        <v>0</v>
      </c>
      <c r="V14" s="108"/>
      <c r="W14" s="106"/>
      <c r="X14" s="106"/>
      <c r="Y14" s="106"/>
      <c r="Z14" s="106"/>
      <c r="AA14" s="109">
        <f t="shared" si="21"/>
        <v>0</v>
      </c>
      <c r="AB14" s="108"/>
      <c r="AC14" s="106"/>
      <c r="AD14" s="106"/>
      <c r="AE14" s="106"/>
      <c r="AF14" s="106"/>
      <c r="AG14" s="109">
        <f t="shared" si="22"/>
        <v>0</v>
      </c>
      <c r="AH14" s="108"/>
      <c r="AI14" s="106"/>
      <c r="AJ14" s="106"/>
      <c r="AK14" s="106"/>
      <c r="AL14" s="106"/>
      <c r="AM14" s="109">
        <f t="shared" si="23"/>
        <v>0</v>
      </c>
      <c r="AN14" s="108"/>
      <c r="AO14" s="106"/>
      <c r="AP14" s="106"/>
      <c r="AQ14" s="106"/>
      <c r="AR14" s="106"/>
      <c r="AS14" s="109">
        <f t="shared" si="24"/>
        <v>0</v>
      </c>
      <c r="AT14" s="44">
        <f t="shared" si="9"/>
        <v>0</v>
      </c>
      <c r="AU14" s="17">
        <f t="shared" si="10"/>
        <v>0</v>
      </c>
      <c r="AV14" s="17">
        <f t="shared" si="11"/>
        <v>0</v>
      </c>
      <c r="AW14" s="17">
        <f t="shared" si="12"/>
        <v>0</v>
      </c>
      <c r="AX14" s="17">
        <f t="shared" si="13"/>
        <v>0</v>
      </c>
      <c r="AY14" s="17">
        <f t="shared" si="14"/>
        <v>0</v>
      </c>
      <c r="AZ14" s="17">
        <f t="shared" si="15"/>
        <v>0</v>
      </c>
      <c r="BA14" s="17">
        <f t="shared" si="16"/>
        <v>0</v>
      </c>
      <c r="BB14" s="17">
        <f t="shared" si="25"/>
        <v>0</v>
      </c>
      <c r="BC14" s="17" t="e">
        <f t="shared" si="36"/>
        <v>#DIV/0!</v>
      </c>
    </row>
    <row r="15" spans="1:55" s="107" customFormat="1" ht="17.100000000000001" customHeight="1" x14ac:dyDescent="0.25">
      <c r="A15" s="104"/>
      <c r="B15" s="105" t="s">
        <v>86</v>
      </c>
      <c r="C15" s="112" t="s">
        <v>68</v>
      </c>
      <c r="D15" s="108"/>
      <c r="E15" s="106"/>
      <c r="F15" s="106"/>
      <c r="G15" s="106"/>
      <c r="H15" s="106"/>
      <c r="I15" s="109">
        <f t="shared" si="18"/>
        <v>0</v>
      </c>
      <c r="J15" s="108"/>
      <c r="K15" s="106">
        <v>129</v>
      </c>
      <c r="L15" s="106">
        <v>158</v>
      </c>
      <c r="M15" s="106">
        <v>139</v>
      </c>
      <c r="N15" s="106">
        <v>142</v>
      </c>
      <c r="O15" s="109">
        <f t="shared" si="19"/>
        <v>568</v>
      </c>
      <c r="P15" s="108"/>
      <c r="Q15" s="106"/>
      <c r="R15" s="106"/>
      <c r="S15" s="106"/>
      <c r="T15" s="106"/>
      <c r="U15" s="109">
        <f t="shared" si="20"/>
        <v>0</v>
      </c>
      <c r="V15" s="108"/>
      <c r="W15" s="106"/>
      <c r="X15" s="106"/>
      <c r="Y15" s="106"/>
      <c r="Z15" s="106"/>
      <c r="AA15" s="109">
        <f t="shared" si="21"/>
        <v>0</v>
      </c>
      <c r="AB15" s="108"/>
      <c r="AC15" s="106"/>
      <c r="AD15" s="106"/>
      <c r="AE15" s="106"/>
      <c r="AF15" s="106"/>
      <c r="AG15" s="109">
        <f t="shared" si="22"/>
        <v>0</v>
      </c>
      <c r="AH15" s="108"/>
      <c r="AI15" s="106"/>
      <c r="AJ15" s="106"/>
      <c r="AK15" s="106"/>
      <c r="AL15" s="106"/>
      <c r="AM15" s="109">
        <f t="shared" si="23"/>
        <v>0</v>
      </c>
      <c r="AN15" s="108"/>
      <c r="AO15" s="106"/>
      <c r="AP15" s="106"/>
      <c r="AQ15" s="106"/>
      <c r="AR15" s="106"/>
      <c r="AS15" s="109">
        <f t="shared" si="24"/>
        <v>0</v>
      </c>
      <c r="AT15" s="44">
        <f t="shared" si="9"/>
        <v>0</v>
      </c>
      <c r="AU15" s="17">
        <f t="shared" si="10"/>
        <v>4</v>
      </c>
      <c r="AV15" s="17">
        <f t="shared" si="11"/>
        <v>0</v>
      </c>
      <c r="AW15" s="17">
        <f t="shared" si="12"/>
        <v>0</v>
      </c>
      <c r="AX15" s="17">
        <f t="shared" si="13"/>
        <v>0</v>
      </c>
      <c r="AY15" s="17">
        <f t="shared" si="14"/>
        <v>0</v>
      </c>
      <c r="AZ15" s="17">
        <f t="shared" si="15"/>
        <v>0</v>
      </c>
      <c r="BA15" s="17">
        <f t="shared" si="16"/>
        <v>4</v>
      </c>
      <c r="BB15" s="17">
        <f t="shared" si="25"/>
        <v>568</v>
      </c>
      <c r="BC15" s="17">
        <f t="shared" si="36"/>
        <v>142</v>
      </c>
    </row>
    <row r="16" spans="1:55" s="107" customFormat="1" ht="17.100000000000001" customHeight="1" x14ac:dyDescent="0.25">
      <c r="A16" s="104"/>
      <c r="B16" s="105" t="s">
        <v>37</v>
      </c>
      <c r="C16" s="112" t="s">
        <v>38</v>
      </c>
      <c r="D16" s="108"/>
      <c r="E16" s="106"/>
      <c r="F16" s="106"/>
      <c r="G16" s="106"/>
      <c r="H16" s="106"/>
      <c r="I16" s="109">
        <f t="shared" si="18"/>
        <v>0</v>
      </c>
      <c r="J16" s="108"/>
      <c r="K16" s="106"/>
      <c r="L16" s="106"/>
      <c r="M16" s="106"/>
      <c r="N16" s="106"/>
      <c r="O16" s="109">
        <f t="shared" si="19"/>
        <v>0</v>
      </c>
      <c r="P16" s="108"/>
      <c r="Q16" s="106"/>
      <c r="R16" s="106"/>
      <c r="S16" s="106"/>
      <c r="T16" s="106"/>
      <c r="U16" s="109">
        <f t="shared" si="20"/>
        <v>0</v>
      </c>
      <c r="V16" s="108"/>
      <c r="W16" s="106"/>
      <c r="X16" s="106"/>
      <c r="Y16" s="106"/>
      <c r="Z16" s="106"/>
      <c r="AA16" s="109">
        <f t="shared" si="21"/>
        <v>0</v>
      </c>
      <c r="AB16" s="108"/>
      <c r="AC16" s="106"/>
      <c r="AD16" s="106"/>
      <c r="AE16" s="106"/>
      <c r="AF16" s="106"/>
      <c r="AG16" s="109">
        <f t="shared" si="22"/>
        <v>0</v>
      </c>
      <c r="AH16" s="108"/>
      <c r="AI16" s="106"/>
      <c r="AJ16" s="106"/>
      <c r="AK16" s="106"/>
      <c r="AL16" s="106"/>
      <c r="AM16" s="109">
        <f t="shared" si="23"/>
        <v>0</v>
      </c>
      <c r="AN16" s="108"/>
      <c r="AO16" s="106"/>
      <c r="AP16" s="106"/>
      <c r="AQ16" s="106"/>
      <c r="AR16" s="106"/>
      <c r="AS16" s="109">
        <f t="shared" si="24"/>
        <v>0</v>
      </c>
      <c r="AT16" s="44">
        <f t="shared" si="9"/>
        <v>0</v>
      </c>
      <c r="AU16" s="17">
        <f t="shared" si="10"/>
        <v>0</v>
      </c>
      <c r="AV16" s="17">
        <f t="shared" si="11"/>
        <v>0</v>
      </c>
      <c r="AW16" s="17">
        <f t="shared" si="12"/>
        <v>0</v>
      </c>
      <c r="AX16" s="17">
        <f t="shared" si="13"/>
        <v>0</v>
      </c>
      <c r="AY16" s="17">
        <f t="shared" si="14"/>
        <v>0</v>
      </c>
      <c r="AZ16" s="17">
        <f t="shared" si="15"/>
        <v>0</v>
      </c>
      <c r="BA16" s="17">
        <f t="shared" si="16"/>
        <v>0</v>
      </c>
      <c r="BB16" s="17">
        <f t="shared" si="25"/>
        <v>0</v>
      </c>
      <c r="BC16" s="17" t="e">
        <f t="shared" si="36"/>
        <v>#DIV/0!</v>
      </c>
    </row>
    <row r="17" spans="1:55" s="107" customFormat="1" ht="17.100000000000001" customHeight="1" x14ac:dyDescent="0.25">
      <c r="A17" s="104"/>
      <c r="B17" s="105" t="s">
        <v>54</v>
      </c>
      <c r="C17" s="112" t="s">
        <v>55</v>
      </c>
      <c r="D17" s="108"/>
      <c r="E17" s="106"/>
      <c r="F17" s="106"/>
      <c r="G17" s="106"/>
      <c r="H17" s="106"/>
      <c r="I17" s="109">
        <f t="shared" si="18"/>
        <v>0</v>
      </c>
      <c r="J17" s="108"/>
      <c r="K17" s="106">
        <v>172</v>
      </c>
      <c r="L17" s="106">
        <v>137</v>
      </c>
      <c r="M17" s="106">
        <v>165</v>
      </c>
      <c r="N17" s="106">
        <v>134</v>
      </c>
      <c r="O17" s="109">
        <f t="shared" si="19"/>
        <v>608</v>
      </c>
      <c r="P17" s="108"/>
      <c r="Q17" s="106"/>
      <c r="R17" s="106"/>
      <c r="S17" s="106"/>
      <c r="T17" s="106"/>
      <c r="U17" s="109">
        <f t="shared" si="20"/>
        <v>0</v>
      </c>
      <c r="V17" s="108"/>
      <c r="W17" s="106">
        <v>124</v>
      </c>
      <c r="X17" s="106">
        <v>186</v>
      </c>
      <c r="Y17" s="106">
        <v>119</v>
      </c>
      <c r="Z17" s="106">
        <v>145</v>
      </c>
      <c r="AA17" s="109">
        <f t="shared" si="21"/>
        <v>574</v>
      </c>
      <c r="AB17" s="108"/>
      <c r="AC17" s="106"/>
      <c r="AD17" s="106"/>
      <c r="AE17" s="106"/>
      <c r="AF17" s="106"/>
      <c r="AG17" s="109">
        <f t="shared" si="22"/>
        <v>0</v>
      </c>
      <c r="AH17" s="108"/>
      <c r="AI17" s="106"/>
      <c r="AJ17" s="106"/>
      <c r="AK17" s="106"/>
      <c r="AL17" s="106"/>
      <c r="AM17" s="109">
        <f t="shared" si="23"/>
        <v>0</v>
      </c>
      <c r="AN17" s="108"/>
      <c r="AO17" s="106"/>
      <c r="AP17" s="106"/>
      <c r="AQ17" s="106"/>
      <c r="AR17" s="106"/>
      <c r="AS17" s="109">
        <f t="shared" si="24"/>
        <v>0</v>
      </c>
      <c r="AT17" s="44">
        <f t="shared" si="9"/>
        <v>0</v>
      </c>
      <c r="AU17" s="17">
        <f t="shared" si="10"/>
        <v>4</v>
      </c>
      <c r="AV17" s="17">
        <f t="shared" si="11"/>
        <v>0</v>
      </c>
      <c r="AW17" s="17">
        <f t="shared" si="12"/>
        <v>4</v>
      </c>
      <c r="AX17" s="17">
        <f t="shared" si="13"/>
        <v>0</v>
      </c>
      <c r="AY17" s="17">
        <f t="shared" si="14"/>
        <v>0</v>
      </c>
      <c r="AZ17" s="17">
        <f t="shared" si="15"/>
        <v>0</v>
      </c>
      <c r="BA17" s="17">
        <f t="shared" si="16"/>
        <v>8</v>
      </c>
      <c r="BB17" s="17">
        <f t="shared" si="25"/>
        <v>1182</v>
      </c>
      <c r="BC17" s="17">
        <f t="shared" si="36"/>
        <v>147.75</v>
      </c>
    </row>
    <row r="18" spans="1:55" s="107" customFormat="1" ht="17.100000000000001" customHeight="1" x14ac:dyDescent="0.25">
      <c r="A18" s="104"/>
      <c r="B18" s="105" t="s">
        <v>95</v>
      </c>
      <c r="C18" s="112" t="s">
        <v>43</v>
      </c>
      <c r="D18" s="108"/>
      <c r="E18" s="106"/>
      <c r="F18" s="106"/>
      <c r="G18" s="106"/>
      <c r="H18" s="106"/>
      <c r="I18" s="109">
        <f t="shared" si="18"/>
        <v>0</v>
      </c>
      <c r="J18" s="108"/>
      <c r="K18" s="106">
        <v>176</v>
      </c>
      <c r="L18" s="106">
        <v>129</v>
      </c>
      <c r="M18" s="106">
        <v>135</v>
      </c>
      <c r="N18" s="106">
        <v>156</v>
      </c>
      <c r="O18" s="109">
        <f t="shared" si="19"/>
        <v>596</v>
      </c>
      <c r="P18" s="108"/>
      <c r="Q18" s="106"/>
      <c r="R18" s="106"/>
      <c r="S18" s="106"/>
      <c r="T18" s="106"/>
      <c r="U18" s="109">
        <f t="shared" si="20"/>
        <v>0</v>
      </c>
      <c r="V18" s="108"/>
      <c r="W18" s="106"/>
      <c r="X18" s="106"/>
      <c r="Y18" s="106"/>
      <c r="Z18" s="106"/>
      <c r="AA18" s="109">
        <f t="shared" si="21"/>
        <v>0</v>
      </c>
      <c r="AB18" s="108"/>
      <c r="AC18" s="106"/>
      <c r="AD18" s="106"/>
      <c r="AE18" s="106"/>
      <c r="AF18" s="106"/>
      <c r="AG18" s="109">
        <f t="shared" si="22"/>
        <v>0</v>
      </c>
      <c r="AH18" s="108"/>
      <c r="AI18" s="106"/>
      <c r="AJ18" s="106"/>
      <c r="AK18" s="106"/>
      <c r="AL18" s="106"/>
      <c r="AM18" s="109">
        <f t="shared" si="23"/>
        <v>0</v>
      </c>
      <c r="AN18" s="108"/>
      <c r="AO18" s="106"/>
      <c r="AP18" s="106"/>
      <c r="AQ18" s="106"/>
      <c r="AR18" s="106"/>
      <c r="AS18" s="109">
        <f t="shared" si="24"/>
        <v>0</v>
      </c>
      <c r="AT18" s="44">
        <f t="shared" ref="AT18" si="37">SUM((IF(E18&gt;0,1,0)+(IF(F18&gt;0,1,0)+(IF(G18&gt;0,1,0)+(IF(H18&gt;0,1,0))))))</f>
        <v>0</v>
      </c>
      <c r="AU18" s="17">
        <f t="shared" ref="AU18" si="38">SUM((IF(K18&gt;0,1,0)+(IF(L18&gt;0,1,0)+(IF(M18&gt;0,1,0)+(IF(N18&gt;0,1,0))))))</f>
        <v>4</v>
      </c>
      <c r="AV18" s="17">
        <f t="shared" ref="AV18" si="39">SUM((IF(Q18&gt;0,1,0)+(IF(R18&gt;0,1,0)+(IF(S18&gt;0,1,0)+(IF(T18&gt;0,1,0))))))</f>
        <v>0</v>
      </c>
      <c r="AW18" s="17">
        <f t="shared" ref="AW18" si="40">SUM((IF(W18&gt;0,1,0)+(IF(X18&gt;0,1,0)+(IF(Y18&gt;0,1,0)+(IF(Z18&gt;0,1,0))))))</f>
        <v>0</v>
      </c>
      <c r="AX18" s="17">
        <f t="shared" ref="AX18" si="41">SUM((IF(AC18&gt;0,1,0)+(IF(AD18&gt;0,1,0)+(IF(AE18&gt;0,1,0)+(IF(AF18&gt;0,1,0))))))</f>
        <v>0</v>
      </c>
      <c r="AY18" s="17">
        <f t="shared" ref="AY18" si="42">SUM((IF(AI18&gt;0,1,0)+(IF(AJ18&gt;0,1,0)+(IF(AK18&gt;0,1,0)+(IF(AL18&gt;0,1,0))))))</f>
        <v>0</v>
      </c>
      <c r="AZ18" s="17">
        <f t="shared" ref="AZ18" si="43">SUM((IF(AO18&gt;0,1,0)+(IF(AP18&gt;0,1,0)+(IF(AQ18&gt;0,1,0)+(IF(AR18&gt;0,1,0))))))</f>
        <v>0</v>
      </c>
      <c r="BA18" s="17">
        <f t="shared" ref="BA18" si="44">SUM(AT18:AZ18)</f>
        <v>4</v>
      </c>
      <c r="BB18" s="17">
        <f t="shared" ref="BB18" si="45">I18+O18+U18+AA18+AG18+AM18+AS18</f>
        <v>596</v>
      </c>
      <c r="BC18" s="17">
        <f t="shared" ref="BC18" si="46">BB18/BA18</f>
        <v>149</v>
      </c>
    </row>
    <row r="19" spans="1:55" s="107" customFormat="1" ht="17.100000000000001" customHeight="1" x14ac:dyDescent="0.25">
      <c r="A19" s="104"/>
      <c r="B19" s="105" t="s">
        <v>84</v>
      </c>
      <c r="C19" s="112" t="s">
        <v>85</v>
      </c>
      <c r="D19" s="108"/>
      <c r="E19" s="106"/>
      <c r="F19" s="106"/>
      <c r="G19" s="106"/>
      <c r="H19" s="106"/>
      <c r="I19" s="109">
        <f t="shared" si="18"/>
        <v>0</v>
      </c>
      <c r="J19" s="108"/>
      <c r="K19" s="106">
        <v>137</v>
      </c>
      <c r="L19" s="106">
        <v>170</v>
      </c>
      <c r="M19" s="106">
        <v>171</v>
      </c>
      <c r="N19" s="106">
        <v>124</v>
      </c>
      <c r="O19" s="109">
        <f t="shared" si="19"/>
        <v>602</v>
      </c>
      <c r="P19" s="108"/>
      <c r="Q19" s="106">
        <v>165</v>
      </c>
      <c r="R19" s="106">
        <v>136</v>
      </c>
      <c r="S19" s="106">
        <v>170</v>
      </c>
      <c r="T19" s="106">
        <v>133</v>
      </c>
      <c r="U19" s="109">
        <f t="shared" si="20"/>
        <v>604</v>
      </c>
      <c r="V19" s="108"/>
      <c r="W19" s="106">
        <v>132</v>
      </c>
      <c r="X19" s="106">
        <v>156</v>
      </c>
      <c r="Y19" s="106">
        <v>208</v>
      </c>
      <c r="Z19" s="106">
        <v>160</v>
      </c>
      <c r="AA19" s="109">
        <f t="shared" si="21"/>
        <v>656</v>
      </c>
      <c r="AB19" s="108"/>
      <c r="AC19" s="106"/>
      <c r="AD19" s="106"/>
      <c r="AE19" s="106"/>
      <c r="AF19" s="106"/>
      <c r="AG19" s="109">
        <f t="shared" si="22"/>
        <v>0</v>
      </c>
      <c r="AH19" s="108"/>
      <c r="AI19" s="106"/>
      <c r="AJ19" s="106"/>
      <c r="AK19" s="106"/>
      <c r="AL19" s="106"/>
      <c r="AM19" s="109">
        <f t="shared" si="23"/>
        <v>0</v>
      </c>
      <c r="AN19" s="108"/>
      <c r="AO19" s="106"/>
      <c r="AP19" s="106"/>
      <c r="AQ19" s="106"/>
      <c r="AR19" s="106"/>
      <c r="AS19" s="109">
        <f t="shared" si="24"/>
        <v>0</v>
      </c>
      <c r="AT19" s="44">
        <f t="shared" si="9"/>
        <v>0</v>
      </c>
      <c r="AU19" s="17">
        <f t="shared" si="10"/>
        <v>4</v>
      </c>
      <c r="AV19" s="17">
        <f t="shared" si="11"/>
        <v>4</v>
      </c>
      <c r="AW19" s="17">
        <f t="shared" si="12"/>
        <v>4</v>
      </c>
      <c r="AX19" s="17">
        <f t="shared" si="13"/>
        <v>0</v>
      </c>
      <c r="AY19" s="17">
        <f t="shared" si="14"/>
        <v>0</v>
      </c>
      <c r="AZ19" s="17">
        <f t="shared" si="15"/>
        <v>0</v>
      </c>
      <c r="BA19" s="17">
        <f t="shared" si="16"/>
        <v>12</v>
      </c>
      <c r="BB19" s="17">
        <f t="shared" si="25"/>
        <v>1862</v>
      </c>
      <c r="BC19" s="17">
        <f t="shared" si="36"/>
        <v>155.16666666666666</v>
      </c>
    </row>
    <row r="20" spans="1:55" s="107" customFormat="1" ht="17.100000000000001" customHeight="1" x14ac:dyDescent="0.25">
      <c r="A20" s="104"/>
      <c r="B20" s="105" t="s">
        <v>59</v>
      </c>
      <c r="C20" s="112" t="s">
        <v>60</v>
      </c>
      <c r="D20" s="108"/>
      <c r="E20" s="106">
        <v>162</v>
      </c>
      <c r="F20" s="106">
        <v>196</v>
      </c>
      <c r="G20" s="106">
        <v>161</v>
      </c>
      <c r="H20" s="106">
        <v>149</v>
      </c>
      <c r="I20" s="109">
        <f t="shared" si="18"/>
        <v>668</v>
      </c>
      <c r="J20" s="108"/>
      <c r="K20" s="106"/>
      <c r="L20" s="106"/>
      <c r="M20" s="106"/>
      <c r="N20" s="106"/>
      <c r="O20" s="109">
        <f t="shared" si="19"/>
        <v>0</v>
      </c>
      <c r="P20" s="108"/>
      <c r="Q20" s="106"/>
      <c r="R20" s="106"/>
      <c r="S20" s="106"/>
      <c r="T20" s="106"/>
      <c r="U20" s="109">
        <f t="shared" si="20"/>
        <v>0</v>
      </c>
      <c r="V20" s="108"/>
      <c r="W20" s="106"/>
      <c r="X20" s="106"/>
      <c r="Y20" s="106"/>
      <c r="Z20" s="106"/>
      <c r="AA20" s="109">
        <f t="shared" si="21"/>
        <v>0</v>
      </c>
      <c r="AB20" s="108"/>
      <c r="AC20" s="106"/>
      <c r="AD20" s="106"/>
      <c r="AE20" s="106"/>
      <c r="AF20" s="106"/>
      <c r="AG20" s="109">
        <f t="shared" si="22"/>
        <v>0</v>
      </c>
      <c r="AH20" s="108"/>
      <c r="AI20" s="106"/>
      <c r="AJ20" s="106"/>
      <c r="AK20" s="106"/>
      <c r="AL20" s="106"/>
      <c r="AM20" s="109">
        <f t="shared" si="23"/>
        <v>0</v>
      </c>
      <c r="AN20" s="108"/>
      <c r="AO20" s="106"/>
      <c r="AP20" s="106"/>
      <c r="AQ20" s="106"/>
      <c r="AR20" s="106"/>
      <c r="AS20" s="109">
        <f t="shared" si="24"/>
        <v>0</v>
      </c>
      <c r="AT20" s="44">
        <f t="shared" si="9"/>
        <v>4</v>
      </c>
      <c r="AU20" s="17">
        <f t="shared" si="10"/>
        <v>0</v>
      </c>
      <c r="AV20" s="17">
        <f t="shared" si="11"/>
        <v>0</v>
      </c>
      <c r="AW20" s="17">
        <f t="shared" si="12"/>
        <v>0</v>
      </c>
      <c r="AX20" s="17">
        <f t="shared" si="13"/>
        <v>0</v>
      </c>
      <c r="AY20" s="17">
        <f t="shared" si="14"/>
        <v>0</v>
      </c>
      <c r="AZ20" s="17">
        <f t="shared" si="15"/>
        <v>0</v>
      </c>
      <c r="BA20" s="17">
        <f t="shared" si="16"/>
        <v>4</v>
      </c>
      <c r="BB20" s="17">
        <f t="shared" si="25"/>
        <v>668</v>
      </c>
      <c r="BC20" s="17">
        <f t="shared" si="36"/>
        <v>167</v>
      </c>
    </row>
    <row r="21" spans="1:55" s="107" customFormat="1" ht="17.100000000000001" customHeight="1" x14ac:dyDescent="0.25">
      <c r="A21" s="104"/>
      <c r="B21" s="105" t="s">
        <v>30</v>
      </c>
      <c r="C21" s="112" t="s">
        <v>71</v>
      </c>
      <c r="D21" s="108"/>
      <c r="E21" s="106">
        <v>131</v>
      </c>
      <c r="F21" s="106">
        <v>122</v>
      </c>
      <c r="G21" s="106">
        <v>151</v>
      </c>
      <c r="H21" s="106">
        <v>152</v>
      </c>
      <c r="I21" s="109">
        <f t="shared" si="18"/>
        <v>556</v>
      </c>
      <c r="J21" s="108"/>
      <c r="K21" s="106">
        <v>115</v>
      </c>
      <c r="L21" s="106">
        <v>152</v>
      </c>
      <c r="M21" s="106">
        <v>120</v>
      </c>
      <c r="N21" s="106">
        <v>138</v>
      </c>
      <c r="O21" s="109">
        <f t="shared" si="19"/>
        <v>525</v>
      </c>
      <c r="P21" s="108"/>
      <c r="Q21" s="106">
        <v>114</v>
      </c>
      <c r="R21" s="106">
        <v>148</v>
      </c>
      <c r="S21" s="106">
        <v>116</v>
      </c>
      <c r="T21" s="106">
        <v>111</v>
      </c>
      <c r="U21" s="109">
        <f t="shared" si="20"/>
        <v>489</v>
      </c>
      <c r="V21" s="108"/>
      <c r="W21" s="106"/>
      <c r="X21" s="106"/>
      <c r="Y21" s="106"/>
      <c r="Z21" s="106"/>
      <c r="AA21" s="109">
        <f t="shared" si="21"/>
        <v>0</v>
      </c>
      <c r="AB21" s="108"/>
      <c r="AC21" s="106"/>
      <c r="AD21" s="106"/>
      <c r="AE21" s="106"/>
      <c r="AF21" s="106"/>
      <c r="AG21" s="109">
        <f t="shared" si="22"/>
        <v>0</v>
      </c>
      <c r="AH21" s="108"/>
      <c r="AI21" s="106"/>
      <c r="AJ21" s="106"/>
      <c r="AK21" s="106"/>
      <c r="AL21" s="106"/>
      <c r="AM21" s="109">
        <f t="shared" si="23"/>
        <v>0</v>
      </c>
      <c r="AN21" s="108"/>
      <c r="AO21" s="106"/>
      <c r="AP21" s="106"/>
      <c r="AQ21" s="106"/>
      <c r="AR21" s="106"/>
      <c r="AS21" s="109">
        <f t="shared" si="24"/>
        <v>0</v>
      </c>
      <c r="AT21" s="44">
        <f t="shared" si="9"/>
        <v>4</v>
      </c>
      <c r="AU21" s="17">
        <f t="shared" si="10"/>
        <v>4</v>
      </c>
      <c r="AV21" s="17">
        <f t="shared" si="11"/>
        <v>4</v>
      </c>
      <c r="AW21" s="17">
        <f t="shared" si="12"/>
        <v>0</v>
      </c>
      <c r="AX21" s="17">
        <f t="shared" si="13"/>
        <v>0</v>
      </c>
      <c r="AY21" s="17">
        <f t="shared" si="14"/>
        <v>0</v>
      </c>
      <c r="AZ21" s="17">
        <f t="shared" si="15"/>
        <v>0</v>
      </c>
      <c r="BA21" s="17">
        <f t="shared" si="16"/>
        <v>12</v>
      </c>
      <c r="BB21" s="17">
        <f t="shared" si="25"/>
        <v>1570</v>
      </c>
      <c r="BC21" s="17">
        <f t="shared" si="36"/>
        <v>130.83333333333334</v>
      </c>
    </row>
    <row r="22" spans="1:55" s="107" customFormat="1" ht="17.100000000000001" customHeight="1" x14ac:dyDescent="0.25">
      <c r="A22" s="104"/>
      <c r="B22" s="105" t="s">
        <v>30</v>
      </c>
      <c r="C22" s="112" t="s">
        <v>31</v>
      </c>
      <c r="D22" s="108"/>
      <c r="E22" s="106">
        <v>116</v>
      </c>
      <c r="F22" s="106">
        <v>128</v>
      </c>
      <c r="G22" s="106">
        <v>178</v>
      </c>
      <c r="H22" s="106">
        <v>148</v>
      </c>
      <c r="I22" s="109">
        <f t="shared" si="18"/>
        <v>570</v>
      </c>
      <c r="J22" s="108"/>
      <c r="K22" s="106"/>
      <c r="L22" s="106"/>
      <c r="M22" s="106"/>
      <c r="N22" s="106"/>
      <c r="O22" s="109">
        <f t="shared" si="19"/>
        <v>0</v>
      </c>
      <c r="P22" s="108"/>
      <c r="Q22" s="106">
        <v>157</v>
      </c>
      <c r="R22" s="106">
        <v>173</v>
      </c>
      <c r="S22" s="106">
        <v>155</v>
      </c>
      <c r="T22" s="106">
        <v>166</v>
      </c>
      <c r="U22" s="109">
        <f t="shared" si="20"/>
        <v>651</v>
      </c>
      <c r="V22" s="108"/>
      <c r="W22" s="106">
        <v>172</v>
      </c>
      <c r="X22" s="106">
        <v>192</v>
      </c>
      <c r="Y22" s="106">
        <v>225</v>
      </c>
      <c r="Z22" s="106">
        <v>159</v>
      </c>
      <c r="AA22" s="109">
        <f t="shared" si="21"/>
        <v>748</v>
      </c>
      <c r="AB22" s="108"/>
      <c r="AC22" s="106"/>
      <c r="AD22" s="106"/>
      <c r="AE22" s="106"/>
      <c r="AF22" s="106"/>
      <c r="AG22" s="109">
        <f t="shared" si="22"/>
        <v>0</v>
      </c>
      <c r="AH22" s="108"/>
      <c r="AI22" s="106"/>
      <c r="AJ22" s="106"/>
      <c r="AK22" s="106"/>
      <c r="AL22" s="106"/>
      <c r="AM22" s="109">
        <f t="shared" si="23"/>
        <v>0</v>
      </c>
      <c r="AN22" s="108"/>
      <c r="AO22" s="106"/>
      <c r="AP22" s="106"/>
      <c r="AQ22" s="106"/>
      <c r="AR22" s="106"/>
      <c r="AS22" s="109">
        <f t="shared" si="24"/>
        <v>0</v>
      </c>
      <c r="AT22" s="44">
        <f t="shared" si="9"/>
        <v>4</v>
      </c>
      <c r="AU22" s="17">
        <f t="shared" si="10"/>
        <v>0</v>
      </c>
      <c r="AV22" s="17">
        <f t="shared" si="11"/>
        <v>4</v>
      </c>
      <c r="AW22" s="17">
        <f t="shared" si="12"/>
        <v>4</v>
      </c>
      <c r="AX22" s="17">
        <f t="shared" si="13"/>
        <v>0</v>
      </c>
      <c r="AY22" s="17">
        <f t="shared" si="14"/>
        <v>0</v>
      </c>
      <c r="AZ22" s="17">
        <f t="shared" si="15"/>
        <v>0</v>
      </c>
      <c r="BA22" s="17">
        <f t="shared" si="16"/>
        <v>12</v>
      </c>
      <c r="BB22" s="17">
        <f t="shared" si="25"/>
        <v>1969</v>
      </c>
      <c r="BC22" s="17">
        <f t="shared" si="36"/>
        <v>164.08333333333334</v>
      </c>
    </row>
    <row r="23" spans="1:55" s="107" customFormat="1" ht="17.100000000000001" customHeight="1" x14ac:dyDescent="0.25">
      <c r="A23" s="104"/>
      <c r="B23" s="105" t="s">
        <v>69</v>
      </c>
      <c r="C23" s="112" t="s">
        <v>70</v>
      </c>
      <c r="D23" s="108"/>
      <c r="E23" s="106"/>
      <c r="F23" s="106"/>
      <c r="G23" s="106"/>
      <c r="H23" s="106"/>
      <c r="I23" s="109">
        <f t="shared" si="18"/>
        <v>0</v>
      </c>
      <c r="J23" s="108"/>
      <c r="K23" s="106">
        <v>183</v>
      </c>
      <c r="L23" s="106">
        <v>172</v>
      </c>
      <c r="M23" s="106">
        <v>135</v>
      </c>
      <c r="N23" s="106">
        <v>126</v>
      </c>
      <c r="O23" s="109">
        <f t="shared" si="19"/>
        <v>616</v>
      </c>
      <c r="P23" s="108"/>
      <c r="Q23" s="106"/>
      <c r="R23" s="106"/>
      <c r="S23" s="106"/>
      <c r="T23" s="106"/>
      <c r="U23" s="109">
        <f t="shared" si="20"/>
        <v>0</v>
      </c>
      <c r="V23" s="108"/>
      <c r="W23" s="106">
        <v>140</v>
      </c>
      <c r="X23" s="106">
        <v>214</v>
      </c>
      <c r="Y23" s="106">
        <v>192</v>
      </c>
      <c r="Z23" s="106">
        <v>191</v>
      </c>
      <c r="AA23" s="109">
        <f t="shared" si="21"/>
        <v>737</v>
      </c>
      <c r="AB23" s="108"/>
      <c r="AC23" s="106"/>
      <c r="AD23" s="106"/>
      <c r="AE23" s="106"/>
      <c r="AF23" s="106"/>
      <c r="AG23" s="109">
        <f t="shared" si="22"/>
        <v>0</v>
      </c>
      <c r="AH23" s="108"/>
      <c r="AI23" s="106"/>
      <c r="AJ23" s="106"/>
      <c r="AK23" s="106"/>
      <c r="AL23" s="106"/>
      <c r="AM23" s="109">
        <f t="shared" si="23"/>
        <v>0</v>
      </c>
      <c r="AN23" s="108"/>
      <c r="AO23" s="106"/>
      <c r="AP23" s="106"/>
      <c r="AQ23" s="106"/>
      <c r="AR23" s="106"/>
      <c r="AS23" s="109">
        <f t="shared" si="24"/>
        <v>0</v>
      </c>
      <c r="AT23" s="44">
        <f t="shared" si="9"/>
        <v>0</v>
      </c>
      <c r="AU23" s="17">
        <f t="shared" si="10"/>
        <v>4</v>
      </c>
      <c r="AV23" s="17">
        <f t="shared" si="11"/>
        <v>0</v>
      </c>
      <c r="AW23" s="17">
        <f t="shared" si="12"/>
        <v>4</v>
      </c>
      <c r="AX23" s="17">
        <f t="shared" si="13"/>
        <v>0</v>
      </c>
      <c r="AY23" s="17">
        <f t="shared" si="14"/>
        <v>0</v>
      </c>
      <c r="AZ23" s="17">
        <f t="shared" si="15"/>
        <v>0</v>
      </c>
      <c r="BA23" s="17">
        <f t="shared" si="16"/>
        <v>8</v>
      </c>
      <c r="BB23" s="17">
        <f t="shared" si="25"/>
        <v>1353</v>
      </c>
      <c r="BC23" s="17">
        <f t="shared" si="36"/>
        <v>169.125</v>
      </c>
    </row>
    <row r="24" spans="1:55" s="107" customFormat="1" ht="17.100000000000001" customHeight="1" x14ac:dyDescent="0.25">
      <c r="A24" s="104"/>
      <c r="B24" s="105" t="s">
        <v>50</v>
      </c>
      <c r="C24" s="112" t="s">
        <v>51</v>
      </c>
      <c r="D24" s="108"/>
      <c r="E24" s="106"/>
      <c r="F24" s="106"/>
      <c r="G24" s="106"/>
      <c r="H24" s="106"/>
      <c r="I24" s="109">
        <f t="shared" si="18"/>
        <v>0</v>
      </c>
      <c r="J24" s="108"/>
      <c r="K24" s="106"/>
      <c r="L24" s="106"/>
      <c r="M24" s="106"/>
      <c r="N24" s="106"/>
      <c r="O24" s="109">
        <f t="shared" si="19"/>
        <v>0</v>
      </c>
      <c r="P24" s="108"/>
      <c r="Q24" s="106"/>
      <c r="R24" s="106"/>
      <c r="S24" s="106"/>
      <c r="T24" s="106"/>
      <c r="U24" s="109">
        <f t="shared" si="20"/>
        <v>0</v>
      </c>
      <c r="V24" s="108"/>
      <c r="W24" s="106">
        <v>132</v>
      </c>
      <c r="X24" s="106">
        <v>122</v>
      </c>
      <c r="Y24" s="106">
        <v>143</v>
      </c>
      <c r="Z24" s="106">
        <v>135</v>
      </c>
      <c r="AA24" s="109">
        <f t="shared" si="21"/>
        <v>532</v>
      </c>
      <c r="AB24" s="108"/>
      <c r="AC24" s="106"/>
      <c r="AD24" s="106"/>
      <c r="AE24" s="106"/>
      <c r="AF24" s="106"/>
      <c r="AG24" s="109">
        <f t="shared" si="22"/>
        <v>0</v>
      </c>
      <c r="AH24" s="108"/>
      <c r="AI24" s="106"/>
      <c r="AJ24" s="106"/>
      <c r="AK24" s="106"/>
      <c r="AL24" s="106"/>
      <c r="AM24" s="109">
        <f t="shared" si="23"/>
        <v>0</v>
      </c>
      <c r="AN24" s="108"/>
      <c r="AO24" s="106"/>
      <c r="AP24" s="106"/>
      <c r="AQ24" s="106"/>
      <c r="AR24" s="106"/>
      <c r="AS24" s="109">
        <f t="shared" si="24"/>
        <v>0</v>
      </c>
      <c r="AT24" s="44">
        <f t="shared" ref="AT24" si="47">SUM((IF(E24&gt;0,1,0)+(IF(F24&gt;0,1,0)+(IF(G24&gt;0,1,0)+(IF(H24&gt;0,1,0))))))</f>
        <v>0</v>
      </c>
      <c r="AU24" s="17">
        <f t="shared" ref="AU24" si="48">SUM((IF(K24&gt;0,1,0)+(IF(L24&gt;0,1,0)+(IF(M24&gt;0,1,0)+(IF(N24&gt;0,1,0))))))</f>
        <v>0</v>
      </c>
      <c r="AV24" s="17">
        <f t="shared" ref="AV24" si="49">SUM((IF(Q24&gt;0,1,0)+(IF(R24&gt;0,1,0)+(IF(S24&gt;0,1,0)+(IF(T24&gt;0,1,0))))))</f>
        <v>0</v>
      </c>
      <c r="AW24" s="17">
        <f t="shared" ref="AW24" si="50">SUM((IF(W24&gt;0,1,0)+(IF(X24&gt;0,1,0)+(IF(Y24&gt;0,1,0)+(IF(Z24&gt;0,1,0))))))</f>
        <v>4</v>
      </c>
      <c r="AX24" s="17">
        <f t="shared" ref="AX24" si="51">SUM((IF(AC24&gt;0,1,0)+(IF(AD24&gt;0,1,0)+(IF(AE24&gt;0,1,0)+(IF(AF24&gt;0,1,0))))))</f>
        <v>0</v>
      </c>
      <c r="AY24" s="17">
        <f t="shared" ref="AY24" si="52">SUM((IF(AI24&gt;0,1,0)+(IF(AJ24&gt;0,1,0)+(IF(AK24&gt;0,1,0)+(IF(AL24&gt;0,1,0))))))</f>
        <v>0</v>
      </c>
      <c r="AZ24" s="17">
        <f t="shared" ref="AZ24" si="53">SUM((IF(AO24&gt;0,1,0)+(IF(AP24&gt;0,1,0)+(IF(AQ24&gt;0,1,0)+(IF(AR24&gt;0,1,0))))))</f>
        <v>0</v>
      </c>
      <c r="BA24" s="17">
        <f t="shared" ref="BA24" si="54">SUM(AT24:AZ24)</f>
        <v>4</v>
      </c>
      <c r="BB24" s="17">
        <f t="shared" ref="BB24" si="55">I24+O24+U24+AA24+AG24+AM24+AS24</f>
        <v>532</v>
      </c>
      <c r="BC24" s="17">
        <f t="shared" ref="BC24" si="56">BB24/BA24</f>
        <v>133</v>
      </c>
    </row>
    <row r="25" spans="1:55" s="107" customFormat="1" ht="17.100000000000001" customHeight="1" x14ac:dyDescent="0.25">
      <c r="A25" s="104"/>
      <c r="B25" s="105" t="s">
        <v>61</v>
      </c>
      <c r="C25" s="112" t="s">
        <v>47</v>
      </c>
      <c r="D25" s="108"/>
      <c r="E25" s="106">
        <v>222</v>
      </c>
      <c r="F25" s="106">
        <v>158</v>
      </c>
      <c r="G25" s="106">
        <v>178</v>
      </c>
      <c r="H25" s="106">
        <v>178</v>
      </c>
      <c r="I25" s="109">
        <f t="shared" si="18"/>
        <v>736</v>
      </c>
      <c r="J25" s="108"/>
      <c r="K25" s="106"/>
      <c r="L25" s="106"/>
      <c r="M25" s="106"/>
      <c r="N25" s="106"/>
      <c r="O25" s="109">
        <f t="shared" si="19"/>
        <v>0</v>
      </c>
      <c r="P25" s="108"/>
      <c r="Q25" s="106">
        <v>168</v>
      </c>
      <c r="R25" s="106">
        <v>160</v>
      </c>
      <c r="S25" s="106">
        <v>164</v>
      </c>
      <c r="T25" s="106">
        <v>174</v>
      </c>
      <c r="U25" s="109">
        <f t="shared" si="20"/>
        <v>666</v>
      </c>
      <c r="V25" s="108"/>
      <c r="W25" s="106"/>
      <c r="X25" s="106"/>
      <c r="Y25" s="106"/>
      <c r="Z25" s="106"/>
      <c r="AA25" s="109">
        <f t="shared" si="21"/>
        <v>0</v>
      </c>
      <c r="AB25" s="108"/>
      <c r="AC25" s="106"/>
      <c r="AD25" s="106"/>
      <c r="AE25" s="106"/>
      <c r="AF25" s="106"/>
      <c r="AG25" s="109">
        <f t="shared" si="22"/>
        <v>0</v>
      </c>
      <c r="AH25" s="108"/>
      <c r="AI25" s="106"/>
      <c r="AJ25" s="106"/>
      <c r="AK25" s="106"/>
      <c r="AL25" s="106"/>
      <c r="AM25" s="109">
        <f t="shared" si="23"/>
        <v>0</v>
      </c>
      <c r="AN25" s="108"/>
      <c r="AO25" s="106"/>
      <c r="AP25" s="106"/>
      <c r="AQ25" s="106"/>
      <c r="AR25" s="106"/>
      <c r="AS25" s="109">
        <f t="shared" si="24"/>
        <v>0</v>
      </c>
      <c r="AT25" s="44">
        <f t="shared" si="9"/>
        <v>4</v>
      </c>
      <c r="AU25" s="17">
        <f t="shared" si="10"/>
        <v>0</v>
      </c>
      <c r="AV25" s="17">
        <f t="shared" si="11"/>
        <v>4</v>
      </c>
      <c r="AW25" s="17">
        <f t="shared" si="12"/>
        <v>0</v>
      </c>
      <c r="AX25" s="17">
        <f t="shared" si="13"/>
        <v>0</v>
      </c>
      <c r="AY25" s="17">
        <f t="shared" si="14"/>
        <v>0</v>
      </c>
      <c r="AZ25" s="17">
        <f t="shared" si="15"/>
        <v>0</v>
      </c>
      <c r="BA25" s="17">
        <f t="shared" si="16"/>
        <v>8</v>
      </c>
      <c r="BB25" s="17">
        <f t="shared" si="25"/>
        <v>1402</v>
      </c>
      <c r="BC25" s="17">
        <f t="shared" si="36"/>
        <v>175.25</v>
      </c>
    </row>
    <row r="26" spans="1:55" s="107" customFormat="1" ht="17.100000000000001" customHeight="1" x14ac:dyDescent="0.25">
      <c r="A26" s="104"/>
      <c r="B26" s="105" t="s">
        <v>46</v>
      </c>
      <c r="C26" s="112" t="s">
        <v>47</v>
      </c>
      <c r="D26" s="108"/>
      <c r="E26" s="106">
        <v>137</v>
      </c>
      <c r="F26" s="106">
        <v>151</v>
      </c>
      <c r="G26" s="106">
        <v>147</v>
      </c>
      <c r="H26" s="106">
        <v>162</v>
      </c>
      <c r="I26" s="109">
        <f t="shared" si="18"/>
        <v>597</v>
      </c>
      <c r="J26" s="108"/>
      <c r="K26" s="106"/>
      <c r="L26" s="106"/>
      <c r="M26" s="106"/>
      <c r="N26" s="106"/>
      <c r="O26" s="109">
        <f t="shared" si="19"/>
        <v>0</v>
      </c>
      <c r="P26" s="108"/>
      <c r="Q26" s="106">
        <v>158</v>
      </c>
      <c r="R26" s="106">
        <v>174</v>
      </c>
      <c r="S26" s="106">
        <v>144</v>
      </c>
      <c r="T26" s="106">
        <v>124</v>
      </c>
      <c r="U26" s="109">
        <f t="shared" si="20"/>
        <v>600</v>
      </c>
      <c r="V26" s="108"/>
      <c r="W26" s="106">
        <v>165</v>
      </c>
      <c r="X26" s="106">
        <v>156</v>
      </c>
      <c r="Y26" s="106">
        <v>186</v>
      </c>
      <c r="Z26" s="106">
        <v>131</v>
      </c>
      <c r="AA26" s="109">
        <f t="shared" si="21"/>
        <v>638</v>
      </c>
      <c r="AB26" s="108"/>
      <c r="AC26" s="106"/>
      <c r="AD26" s="106"/>
      <c r="AE26" s="106"/>
      <c r="AF26" s="106"/>
      <c r="AG26" s="109">
        <f t="shared" si="22"/>
        <v>0</v>
      </c>
      <c r="AH26" s="108"/>
      <c r="AI26" s="106"/>
      <c r="AJ26" s="106"/>
      <c r="AK26" s="106"/>
      <c r="AL26" s="106"/>
      <c r="AM26" s="109">
        <f t="shared" si="23"/>
        <v>0</v>
      </c>
      <c r="AN26" s="108"/>
      <c r="AO26" s="106"/>
      <c r="AP26" s="106"/>
      <c r="AQ26" s="106"/>
      <c r="AR26" s="106"/>
      <c r="AS26" s="109">
        <f t="shared" si="24"/>
        <v>0</v>
      </c>
      <c r="AT26" s="44">
        <f t="shared" si="9"/>
        <v>4</v>
      </c>
      <c r="AU26" s="17">
        <f t="shared" si="10"/>
        <v>0</v>
      </c>
      <c r="AV26" s="17">
        <f t="shared" si="11"/>
        <v>4</v>
      </c>
      <c r="AW26" s="17">
        <f t="shared" si="12"/>
        <v>4</v>
      </c>
      <c r="AX26" s="17">
        <f t="shared" si="13"/>
        <v>0</v>
      </c>
      <c r="AY26" s="17">
        <f t="shared" si="14"/>
        <v>0</v>
      </c>
      <c r="AZ26" s="17">
        <f t="shared" si="15"/>
        <v>0</v>
      </c>
      <c r="BA26" s="17">
        <f t="shared" si="16"/>
        <v>12</v>
      </c>
      <c r="BB26" s="17">
        <f t="shared" si="25"/>
        <v>1835</v>
      </c>
      <c r="BC26" s="17">
        <f t="shared" si="36"/>
        <v>152.91666666666666</v>
      </c>
    </row>
    <row r="27" spans="1:55" s="107" customFormat="1" ht="17.100000000000001" customHeight="1" x14ac:dyDescent="0.25">
      <c r="A27" s="104"/>
      <c r="B27" s="105" t="s">
        <v>48</v>
      </c>
      <c r="C27" s="112" t="s">
        <v>43</v>
      </c>
      <c r="D27" s="108"/>
      <c r="E27" s="106">
        <v>146</v>
      </c>
      <c r="F27" s="106">
        <v>140</v>
      </c>
      <c r="G27" s="106">
        <v>147</v>
      </c>
      <c r="H27" s="106">
        <v>153</v>
      </c>
      <c r="I27" s="109">
        <f t="shared" si="18"/>
        <v>586</v>
      </c>
      <c r="J27" s="108"/>
      <c r="K27" s="106">
        <v>147</v>
      </c>
      <c r="L27" s="106">
        <v>142</v>
      </c>
      <c r="M27" s="106">
        <v>167</v>
      </c>
      <c r="N27" s="106">
        <v>133</v>
      </c>
      <c r="O27" s="109">
        <f t="shared" si="19"/>
        <v>589</v>
      </c>
      <c r="P27" s="108"/>
      <c r="Q27" s="106">
        <v>123</v>
      </c>
      <c r="R27" s="106">
        <v>177</v>
      </c>
      <c r="S27" s="106">
        <v>150</v>
      </c>
      <c r="T27" s="106">
        <v>147</v>
      </c>
      <c r="U27" s="109">
        <f t="shared" si="20"/>
        <v>597</v>
      </c>
      <c r="V27" s="108"/>
      <c r="W27" s="106"/>
      <c r="X27" s="106"/>
      <c r="Y27" s="106"/>
      <c r="Z27" s="106"/>
      <c r="AA27" s="109">
        <f t="shared" si="21"/>
        <v>0</v>
      </c>
      <c r="AB27" s="108"/>
      <c r="AC27" s="106"/>
      <c r="AD27" s="106"/>
      <c r="AE27" s="106"/>
      <c r="AF27" s="106"/>
      <c r="AG27" s="109">
        <f t="shared" si="22"/>
        <v>0</v>
      </c>
      <c r="AH27" s="108"/>
      <c r="AI27" s="106"/>
      <c r="AJ27" s="106"/>
      <c r="AK27" s="106"/>
      <c r="AL27" s="106"/>
      <c r="AM27" s="109">
        <f t="shared" si="23"/>
        <v>0</v>
      </c>
      <c r="AN27" s="108"/>
      <c r="AO27" s="106"/>
      <c r="AP27" s="106"/>
      <c r="AQ27" s="106"/>
      <c r="AR27" s="106"/>
      <c r="AS27" s="109">
        <f t="shared" si="24"/>
        <v>0</v>
      </c>
      <c r="AT27" s="44">
        <f t="shared" si="9"/>
        <v>4</v>
      </c>
      <c r="AU27" s="17">
        <f t="shared" si="10"/>
        <v>4</v>
      </c>
      <c r="AV27" s="17">
        <f t="shared" si="11"/>
        <v>4</v>
      </c>
      <c r="AW27" s="17">
        <f t="shared" si="12"/>
        <v>0</v>
      </c>
      <c r="AX27" s="17">
        <f t="shared" si="13"/>
        <v>0</v>
      </c>
      <c r="AY27" s="17">
        <f t="shared" si="14"/>
        <v>0</v>
      </c>
      <c r="AZ27" s="17">
        <f t="shared" si="15"/>
        <v>0</v>
      </c>
      <c r="BA27" s="17">
        <f t="shared" si="16"/>
        <v>12</v>
      </c>
      <c r="BB27" s="17">
        <f t="shared" si="25"/>
        <v>1772</v>
      </c>
      <c r="BC27" s="17">
        <f t="shared" si="36"/>
        <v>147.66666666666666</v>
      </c>
    </row>
    <row r="28" spans="1:55" s="107" customFormat="1" ht="17.100000000000001" customHeight="1" x14ac:dyDescent="0.25">
      <c r="A28" s="104"/>
      <c r="B28" s="105" t="s">
        <v>83</v>
      </c>
      <c r="C28" s="112" t="s">
        <v>49</v>
      </c>
      <c r="D28" s="108"/>
      <c r="E28" s="106"/>
      <c r="F28" s="106"/>
      <c r="G28" s="106"/>
      <c r="H28" s="106"/>
      <c r="I28" s="109">
        <f t="shared" si="18"/>
        <v>0</v>
      </c>
      <c r="J28" s="108"/>
      <c r="K28" s="106">
        <v>161</v>
      </c>
      <c r="L28" s="106">
        <v>117</v>
      </c>
      <c r="M28" s="106">
        <v>135</v>
      </c>
      <c r="N28" s="106">
        <v>125</v>
      </c>
      <c r="O28" s="109">
        <f t="shared" si="19"/>
        <v>538</v>
      </c>
      <c r="P28" s="108"/>
      <c r="Q28" s="106"/>
      <c r="R28" s="106"/>
      <c r="S28" s="106"/>
      <c r="T28" s="106"/>
      <c r="U28" s="109">
        <f t="shared" si="20"/>
        <v>0</v>
      </c>
      <c r="V28" s="108"/>
      <c r="W28" s="106"/>
      <c r="X28" s="106"/>
      <c r="Y28" s="106"/>
      <c r="Z28" s="106"/>
      <c r="AA28" s="109">
        <f t="shared" si="21"/>
        <v>0</v>
      </c>
      <c r="AB28" s="108"/>
      <c r="AC28" s="106"/>
      <c r="AD28" s="106"/>
      <c r="AE28" s="106"/>
      <c r="AF28" s="106"/>
      <c r="AG28" s="109">
        <f t="shared" si="22"/>
        <v>0</v>
      </c>
      <c r="AH28" s="108"/>
      <c r="AI28" s="106"/>
      <c r="AJ28" s="106"/>
      <c r="AK28" s="106"/>
      <c r="AL28" s="106"/>
      <c r="AM28" s="109">
        <f t="shared" si="23"/>
        <v>0</v>
      </c>
      <c r="AN28" s="108"/>
      <c r="AO28" s="106"/>
      <c r="AP28" s="106"/>
      <c r="AQ28" s="106"/>
      <c r="AR28" s="106"/>
      <c r="AS28" s="109">
        <f t="shared" si="24"/>
        <v>0</v>
      </c>
      <c r="AT28" s="44">
        <f t="shared" si="9"/>
        <v>0</v>
      </c>
      <c r="AU28" s="17">
        <f t="shared" si="10"/>
        <v>4</v>
      </c>
      <c r="AV28" s="17">
        <f t="shared" si="11"/>
        <v>0</v>
      </c>
      <c r="AW28" s="17">
        <f t="shared" si="12"/>
        <v>0</v>
      </c>
      <c r="AX28" s="17">
        <f t="shared" si="13"/>
        <v>0</v>
      </c>
      <c r="AY28" s="17">
        <f t="shared" si="14"/>
        <v>0</v>
      </c>
      <c r="AZ28" s="17">
        <f t="shared" si="15"/>
        <v>0</v>
      </c>
      <c r="BA28" s="17">
        <f t="shared" si="16"/>
        <v>4</v>
      </c>
      <c r="BB28" s="17">
        <f t="shared" si="25"/>
        <v>538</v>
      </c>
      <c r="BC28" s="17">
        <f t="shared" si="36"/>
        <v>134.5</v>
      </c>
    </row>
    <row r="29" spans="1:55" s="107" customFormat="1" ht="17.100000000000001" customHeight="1" x14ac:dyDescent="0.25">
      <c r="A29" s="104"/>
      <c r="B29" s="105" t="s">
        <v>72</v>
      </c>
      <c r="C29" s="112" t="s">
        <v>73</v>
      </c>
      <c r="D29" s="108"/>
      <c r="E29" s="106"/>
      <c r="F29" s="106"/>
      <c r="G29" s="106"/>
      <c r="H29" s="106"/>
      <c r="I29" s="109">
        <f t="shared" si="18"/>
        <v>0</v>
      </c>
      <c r="J29" s="108"/>
      <c r="K29" s="106">
        <v>177</v>
      </c>
      <c r="L29" s="106">
        <v>147</v>
      </c>
      <c r="M29" s="106">
        <v>148</v>
      </c>
      <c r="N29" s="106">
        <v>166</v>
      </c>
      <c r="O29" s="109">
        <f t="shared" si="19"/>
        <v>638</v>
      </c>
      <c r="P29" s="108"/>
      <c r="Q29" s="106"/>
      <c r="R29" s="106"/>
      <c r="S29" s="106"/>
      <c r="T29" s="106"/>
      <c r="U29" s="109">
        <f t="shared" si="20"/>
        <v>0</v>
      </c>
      <c r="V29" s="108"/>
      <c r="W29" s="106">
        <v>188</v>
      </c>
      <c r="X29" s="106">
        <v>158</v>
      </c>
      <c r="Y29" s="106">
        <v>164</v>
      </c>
      <c r="Z29" s="106">
        <v>158</v>
      </c>
      <c r="AA29" s="109">
        <f t="shared" si="21"/>
        <v>668</v>
      </c>
      <c r="AB29" s="108"/>
      <c r="AC29" s="106"/>
      <c r="AD29" s="106"/>
      <c r="AE29" s="106"/>
      <c r="AF29" s="106"/>
      <c r="AG29" s="109">
        <f t="shared" si="22"/>
        <v>0</v>
      </c>
      <c r="AH29" s="108"/>
      <c r="AI29" s="106"/>
      <c r="AJ29" s="106"/>
      <c r="AK29" s="106"/>
      <c r="AL29" s="106"/>
      <c r="AM29" s="109">
        <f t="shared" si="23"/>
        <v>0</v>
      </c>
      <c r="AN29" s="108"/>
      <c r="AO29" s="106"/>
      <c r="AP29" s="106"/>
      <c r="AQ29" s="106"/>
      <c r="AR29" s="106"/>
      <c r="AS29" s="109">
        <f t="shared" si="24"/>
        <v>0</v>
      </c>
      <c r="AT29" s="44">
        <f t="shared" si="9"/>
        <v>0</v>
      </c>
      <c r="AU29" s="17">
        <f t="shared" si="10"/>
        <v>4</v>
      </c>
      <c r="AV29" s="17">
        <f t="shared" si="11"/>
        <v>0</v>
      </c>
      <c r="AW29" s="17">
        <f t="shared" si="12"/>
        <v>4</v>
      </c>
      <c r="AX29" s="17">
        <f t="shared" si="13"/>
        <v>0</v>
      </c>
      <c r="AY29" s="17">
        <f t="shared" si="14"/>
        <v>0</v>
      </c>
      <c r="AZ29" s="17">
        <f t="shared" si="15"/>
        <v>0</v>
      </c>
      <c r="BA29" s="17">
        <f t="shared" si="16"/>
        <v>8</v>
      </c>
      <c r="BB29" s="17">
        <f t="shared" si="25"/>
        <v>1306</v>
      </c>
      <c r="BC29" s="17">
        <f t="shared" si="36"/>
        <v>163.25</v>
      </c>
    </row>
    <row r="30" spans="1:55" s="107" customFormat="1" ht="17.100000000000001" customHeight="1" x14ac:dyDescent="0.25">
      <c r="A30" s="104"/>
      <c r="B30" s="105" t="s">
        <v>89</v>
      </c>
      <c r="C30" s="112" t="s">
        <v>88</v>
      </c>
      <c r="D30" s="108"/>
      <c r="E30" s="106">
        <v>199</v>
      </c>
      <c r="F30" s="106">
        <v>162</v>
      </c>
      <c r="G30" s="106">
        <v>221</v>
      </c>
      <c r="H30" s="106">
        <v>158</v>
      </c>
      <c r="I30" s="109">
        <f t="shared" si="18"/>
        <v>740</v>
      </c>
      <c r="J30" s="108"/>
      <c r="K30" s="106">
        <v>193</v>
      </c>
      <c r="L30" s="106">
        <v>212</v>
      </c>
      <c r="M30" s="106">
        <v>246</v>
      </c>
      <c r="N30" s="106">
        <v>167</v>
      </c>
      <c r="O30" s="109">
        <f t="shared" si="19"/>
        <v>818</v>
      </c>
      <c r="P30" s="108"/>
      <c r="Q30" s="106">
        <v>159</v>
      </c>
      <c r="R30" s="106">
        <v>168</v>
      </c>
      <c r="S30" s="106">
        <v>210</v>
      </c>
      <c r="T30" s="106">
        <v>197</v>
      </c>
      <c r="U30" s="109">
        <f t="shared" si="20"/>
        <v>734</v>
      </c>
      <c r="V30" s="108"/>
      <c r="W30" s="106">
        <v>204</v>
      </c>
      <c r="X30" s="106">
        <v>176</v>
      </c>
      <c r="Y30" s="106">
        <v>150</v>
      </c>
      <c r="Z30" s="106">
        <v>172</v>
      </c>
      <c r="AA30" s="109">
        <f t="shared" si="21"/>
        <v>702</v>
      </c>
      <c r="AB30" s="108"/>
      <c r="AC30" s="106"/>
      <c r="AD30" s="106"/>
      <c r="AE30" s="106"/>
      <c r="AF30" s="106"/>
      <c r="AG30" s="109">
        <f t="shared" si="22"/>
        <v>0</v>
      </c>
      <c r="AH30" s="108"/>
      <c r="AI30" s="106"/>
      <c r="AJ30" s="106"/>
      <c r="AK30" s="106"/>
      <c r="AL30" s="106"/>
      <c r="AM30" s="109">
        <f t="shared" si="23"/>
        <v>0</v>
      </c>
      <c r="AN30" s="108"/>
      <c r="AO30" s="106"/>
      <c r="AP30" s="106"/>
      <c r="AQ30" s="106"/>
      <c r="AR30" s="106"/>
      <c r="AS30" s="109">
        <f t="shared" si="24"/>
        <v>0</v>
      </c>
      <c r="AT30" s="44">
        <f t="shared" si="9"/>
        <v>4</v>
      </c>
      <c r="AU30" s="17">
        <f t="shared" si="10"/>
        <v>4</v>
      </c>
      <c r="AV30" s="17">
        <f t="shared" si="11"/>
        <v>4</v>
      </c>
      <c r="AW30" s="17">
        <f t="shared" si="12"/>
        <v>4</v>
      </c>
      <c r="AX30" s="17">
        <f t="shared" si="13"/>
        <v>0</v>
      </c>
      <c r="AY30" s="17">
        <f t="shared" si="14"/>
        <v>0</v>
      </c>
      <c r="AZ30" s="17">
        <f t="shared" si="15"/>
        <v>0</v>
      </c>
      <c r="BA30" s="17">
        <f t="shared" si="16"/>
        <v>16</v>
      </c>
      <c r="BB30" s="17">
        <f t="shared" si="25"/>
        <v>2994</v>
      </c>
      <c r="BC30" s="17">
        <f t="shared" si="36"/>
        <v>187.125</v>
      </c>
    </row>
    <row r="31" spans="1:55" s="107" customFormat="1" ht="17.100000000000001" customHeight="1" x14ac:dyDescent="0.25">
      <c r="A31" s="104"/>
      <c r="B31" s="105"/>
      <c r="C31" s="112" t="s">
        <v>96</v>
      </c>
      <c r="D31" s="108"/>
      <c r="E31" s="106"/>
      <c r="F31" s="106"/>
      <c r="G31" s="106"/>
      <c r="H31" s="106"/>
      <c r="I31" s="109">
        <f t="shared" si="18"/>
        <v>0</v>
      </c>
      <c r="J31" s="108"/>
      <c r="K31" s="106"/>
      <c r="L31" s="106"/>
      <c r="M31" s="106"/>
      <c r="N31" s="106"/>
      <c r="O31" s="109">
        <f t="shared" si="19"/>
        <v>0</v>
      </c>
      <c r="P31" s="108"/>
      <c r="Q31" s="106">
        <v>152</v>
      </c>
      <c r="R31" s="106">
        <v>174</v>
      </c>
      <c r="S31" s="106">
        <v>143</v>
      </c>
      <c r="T31" s="106">
        <v>124</v>
      </c>
      <c r="U31" s="109">
        <f t="shared" si="20"/>
        <v>593</v>
      </c>
      <c r="V31" s="108"/>
      <c r="W31" s="106">
        <v>167</v>
      </c>
      <c r="X31" s="106">
        <v>157</v>
      </c>
      <c r="Y31" s="106">
        <v>153</v>
      </c>
      <c r="Z31" s="106">
        <v>134</v>
      </c>
      <c r="AA31" s="109">
        <f t="shared" si="21"/>
        <v>611</v>
      </c>
      <c r="AB31" s="108"/>
      <c r="AC31" s="106"/>
      <c r="AD31" s="106"/>
      <c r="AE31" s="106"/>
      <c r="AF31" s="106"/>
      <c r="AG31" s="109">
        <f t="shared" si="22"/>
        <v>0</v>
      </c>
      <c r="AH31" s="108"/>
      <c r="AI31" s="106"/>
      <c r="AJ31" s="106"/>
      <c r="AK31" s="106"/>
      <c r="AL31" s="106"/>
      <c r="AM31" s="109">
        <f t="shared" si="23"/>
        <v>0</v>
      </c>
      <c r="AN31" s="108"/>
      <c r="AO31" s="106"/>
      <c r="AP31" s="106"/>
      <c r="AQ31" s="106"/>
      <c r="AR31" s="106"/>
      <c r="AS31" s="109">
        <f t="shared" si="24"/>
        <v>0</v>
      </c>
      <c r="AT31" s="44">
        <f t="shared" si="9"/>
        <v>0</v>
      </c>
      <c r="AU31" s="17">
        <f t="shared" si="10"/>
        <v>0</v>
      </c>
      <c r="AV31" s="17">
        <f t="shared" si="11"/>
        <v>4</v>
      </c>
      <c r="AW31" s="17">
        <f t="shared" si="12"/>
        <v>4</v>
      </c>
      <c r="AX31" s="17">
        <f t="shared" si="13"/>
        <v>0</v>
      </c>
      <c r="AY31" s="17">
        <f t="shared" si="14"/>
        <v>0</v>
      </c>
      <c r="AZ31" s="17">
        <f t="shared" si="15"/>
        <v>0</v>
      </c>
      <c r="BA31" s="17">
        <f t="shared" si="16"/>
        <v>8</v>
      </c>
      <c r="BB31" s="17">
        <f t="shared" si="25"/>
        <v>1204</v>
      </c>
      <c r="BC31" s="17">
        <f t="shared" si="36"/>
        <v>150.5</v>
      </c>
    </row>
    <row r="32" spans="1:55" s="107" customFormat="1" ht="17.100000000000001" customHeight="1" x14ac:dyDescent="0.25">
      <c r="A32" s="104"/>
      <c r="B32" s="105"/>
      <c r="C32" s="112"/>
      <c r="D32" s="108"/>
      <c r="E32" s="106"/>
      <c r="F32" s="106"/>
      <c r="G32" s="106"/>
      <c r="H32" s="106"/>
      <c r="I32" s="109">
        <f t="shared" si="18"/>
        <v>0</v>
      </c>
      <c r="J32" s="108"/>
      <c r="K32" s="106"/>
      <c r="L32" s="106"/>
      <c r="M32" s="106"/>
      <c r="N32" s="106"/>
      <c r="O32" s="109">
        <f t="shared" si="19"/>
        <v>0</v>
      </c>
      <c r="P32" s="108"/>
      <c r="Q32" s="106"/>
      <c r="R32" s="106"/>
      <c r="S32" s="106"/>
      <c r="T32" s="106"/>
      <c r="U32" s="109">
        <f t="shared" si="20"/>
        <v>0</v>
      </c>
      <c r="V32" s="108"/>
      <c r="W32" s="106"/>
      <c r="X32" s="106"/>
      <c r="Y32" s="106"/>
      <c r="Z32" s="106"/>
      <c r="AA32" s="109">
        <f t="shared" si="21"/>
        <v>0</v>
      </c>
      <c r="AB32" s="108"/>
      <c r="AC32" s="106"/>
      <c r="AD32" s="106"/>
      <c r="AE32" s="106"/>
      <c r="AF32" s="106"/>
      <c r="AG32" s="109">
        <f t="shared" si="22"/>
        <v>0</v>
      </c>
      <c r="AH32" s="108"/>
      <c r="AI32" s="106"/>
      <c r="AJ32" s="106"/>
      <c r="AK32" s="106"/>
      <c r="AL32" s="106"/>
      <c r="AM32" s="109">
        <f t="shared" si="23"/>
        <v>0</v>
      </c>
      <c r="AN32" s="108"/>
      <c r="AO32" s="106"/>
      <c r="AP32" s="106"/>
      <c r="AQ32" s="106"/>
      <c r="AR32" s="106"/>
      <c r="AS32" s="109">
        <f t="shared" si="24"/>
        <v>0</v>
      </c>
      <c r="AT32" s="44">
        <f t="shared" si="9"/>
        <v>0</v>
      </c>
      <c r="AU32" s="17">
        <f t="shared" si="10"/>
        <v>0</v>
      </c>
      <c r="AV32" s="17">
        <f t="shared" si="11"/>
        <v>0</v>
      </c>
      <c r="AW32" s="17">
        <f t="shared" si="12"/>
        <v>0</v>
      </c>
      <c r="AX32" s="17">
        <f t="shared" si="13"/>
        <v>0</v>
      </c>
      <c r="AY32" s="17">
        <f t="shared" si="14"/>
        <v>0</v>
      </c>
      <c r="AZ32" s="17">
        <f t="shared" si="15"/>
        <v>0</v>
      </c>
      <c r="BA32" s="17">
        <f t="shared" si="16"/>
        <v>0</v>
      </c>
      <c r="BB32" s="17">
        <f t="shared" si="25"/>
        <v>0</v>
      </c>
      <c r="BC32" s="17" t="e">
        <f t="shared" si="36"/>
        <v>#DIV/0!</v>
      </c>
    </row>
    <row r="33" spans="1:55" s="107" customFormat="1" ht="17.100000000000001" customHeight="1" x14ac:dyDescent="0.25">
      <c r="A33" s="104"/>
      <c r="B33" s="105"/>
      <c r="C33" s="112"/>
      <c r="D33" s="108"/>
      <c r="E33" s="106"/>
      <c r="F33" s="106"/>
      <c r="G33" s="106"/>
      <c r="H33" s="106"/>
      <c r="I33" s="109">
        <f t="shared" si="18"/>
        <v>0</v>
      </c>
      <c r="J33" s="108"/>
      <c r="K33" s="106"/>
      <c r="L33" s="106"/>
      <c r="M33" s="106"/>
      <c r="N33" s="106"/>
      <c r="O33" s="109">
        <f t="shared" si="19"/>
        <v>0</v>
      </c>
      <c r="P33" s="108"/>
      <c r="Q33" s="106"/>
      <c r="R33" s="106"/>
      <c r="S33" s="106"/>
      <c r="T33" s="106"/>
      <c r="U33" s="109">
        <f t="shared" si="20"/>
        <v>0</v>
      </c>
      <c r="V33" s="108"/>
      <c r="W33" s="106"/>
      <c r="X33" s="106"/>
      <c r="Y33" s="106"/>
      <c r="Z33" s="106"/>
      <c r="AA33" s="109">
        <f t="shared" si="21"/>
        <v>0</v>
      </c>
      <c r="AB33" s="108"/>
      <c r="AC33" s="106"/>
      <c r="AD33" s="106"/>
      <c r="AE33" s="106"/>
      <c r="AF33" s="106"/>
      <c r="AG33" s="109">
        <f t="shared" si="22"/>
        <v>0</v>
      </c>
      <c r="AH33" s="108"/>
      <c r="AI33" s="106"/>
      <c r="AJ33" s="106"/>
      <c r="AK33" s="106"/>
      <c r="AL33" s="106"/>
      <c r="AM33" s="109">
        <f t="shared" si="23"/>
        <v>0</v>
      </c>
      <c r="AN33" s="108"/>
      <c r="AO33" s="106"/>
      <c r="AP33" s="106"/>
      <c r="AQ33" s="106"/>
      <c r="AR33" s="106"/>
      <c r="AS33" s="109">
        <f t="shared" si="24"/>
        <v>0</v>
      </c>
      <c r="AT33" s="44">
        <f t="shared" si="9"/>
        <v>0</v>
      </c>
      <c r="AU33" s="17">
        <f t="shared" si="10"/>
        <v>0</v>
      </c>
      <c r="AV33" s="17">
        <f t="shared" si="11"/>
        <v>0</v>
      </c>
      <c r="AW33" s="17">
        <f t="shared" si="12"/>
        <v>0</v>
      </c>
      <c r="AX33" s="17">
        <f t="shared" si="13"/>
        <v>0</v>
      </c>
      <c r="AY33" s="17">
        <f t="shared" si="14"/>
        <v>0</v>
      </c>
      <c r="AZ33" s="17">
        <f t="shared" si="15"/>
        <v>0</v>
      </c>
      <c r="BA33" s="17">
        <f t="shared" si="16"/>
        <v>0</v>
      </c>
      <c r="BB33" s="17">
        <f t="shared" si="25"/>
        <v>0</v>
      </c>
      <c r="BC33" s="17" t="e">
        <f t="shared" si="36"/>
        <v>#DIV/0!</v>
      </c>
    </row>
    <row r="34" spans="1:55" s="107" customFormat="1" ht="17.100000000000001" customHeight="1" x14ac:dyDescent="0.25">
      <c r="A34" s="104"/>
      <c r="B34" s="105"/>
      <c r="C34" s="112"/>
      <c r="D34" s="108"/>
      <c r="E34" s="106"/>
      <c r="F34" s="106"/>
      <c r="G34" s="106"/>
      <c r="H34" s="106"/>
      <c r="I34" s="109">
        <f t="shared" si="18"/>
        <v>0</v>
      </c>
      <c r="J34" s="108"/>
      <c r="K34" s="106"/>
      <c r="L34" s="106"/>
      <c r="M34" s="106"/>
      <c r="N34" s="106"/>
      <c r="O34" s="109">
        <f t="shared" si="19"/>
        <v>0</v>
      </c>
      <c r="P34" s="108"/>
      <c r="Q34" s="106"/>
      <c r="R34" s="106"/>
      <c r="S34" s="106"/>
      <c r="T34" s="106"/>
      <c r="U34" s="109">
        <f t="shared" si="20"/>
        <v>0</v>
      </c>
      <c r="V34" s="108"/>
      <c r="W34" s="106"/>
      <c r="X34" s="106"/>
      <c r="Y34" s="106"/>
      <c r="Z34" s="106"/>
      <c r="AA34" s="109">
        <f t="shared" si="21"/>
        <v>0</v>
      </c>
      <c r="AB34" s="108"/>
      <c r="AC34" s="106"/>
      <c r="AD34" s="106"/>
      <c r="AE34" s="106"/>
      <c r="AF34" s="106"/>
      <c r="AG34" s="109">
        <f t="shared" si="22"/>
        <v>0</v>
      </c>
      <c r="AH34" s="108"/>
      <c r="AI34" s="106"/>
      <c r="AJ34" s="106"/>
      <c r="AK34" s="106"/>
      <c r="AL34" s="106"/>
      <c r="AM34" s="109">
        <f t="shared" si="23"/>
        <v>0</v>
      </c>
      <c r="AN34" s="108"/>
      <c r="AO34" s="106"/>
      <c r="AP34" s="106"/>
      <c r="AQ34" s="106"/>
      <c r="AR34" s="106"/>
      <c r="AS34" s="109">
        <f t="shared" si="24"/>
        <v>0</v>
      </c>
      <c r="AT34" s="44">
        <f t="shared" si="9"/>
        <v>0</v>
      </c>
      <c r="AU34" s="17">
        <f t="shared" si="10"/>
        <v>0</v>
      </c>
      <c r="AV34" s="17">
        <f t="shared" si="11"/>
        <v>0</v>
      </c>
      <c r="AW34" s="17">
        <f t="shared" si="12"/>
        <v>0</v>
      </c>
      <c r="AX34" s="17">
        <f t="shared" si="13"/>
        <v>0</v>
      </c>
      <c r="AY34" s="17">
        <f t="shared" si="14"/>
        <v>0</v>
      </c>
      <c r="AZ34" s="17">
        <f t="shared" si="15"/>
        <v>0</v>
      </c>
      <c r="BA34" s="17">
        <f t="shared" si="16"/>
        <v>0</v>
      </c>
      <c r="BB34" s="17">
        <f t="shared" si="25"/>
        <v>0</v>
      </c>
      <c r="BC34" s="17" t="e">
        <f t="shared" si="36"/>
        <v>#DIV/0!</v>
      </c>
    </row>
    <row r="35" spans="1:55" s="107" customFormat="1" ht="17.100000000000001" customHeight="1" x14ac:dyDescent="0.25">
      <c r="A35" s="104"/>
      <c r="B35" s="105"/>
      <c r="C35" s="112"/>
      <c r="D35" s="108"/>
      <c r="E35" s="106"/>
      <c r="F35" s="106"/>
      <c r="G35" s="106"/>
      <c r="H35" s="106"/>
      <c r="I35" s="109">
        <f t="shared" si="18"/>
        <v>0</v>
      </c>
      <c r="J35" s="108"/>
      <c r="K35" s="106"/>
      <c r="L35" s="106"/>
      <c r="M35" s="106"/>
      <c r="N35" s="106"/>
      <c r="O35" s="109">
        <f t="shared" si="19"/>
        <v>0</v>
      </c>
      <c r="P35" s="108"/>
      <c r="Q35" s="106"/>
      <c r="R35" s="106"/>
      <c r="S35" s="106"/>
      <c r="T35" s="106"/>
      <c r="U35" s="109">
        <f t="shared" si="20"/>
        <v>0</v>
      </c>
      <c r="V35" s="108"/>
      <c r="W35" s="106"/>
      <c r="X35" s="106"/>
      <c r="Y35" s="106"/>
      <c r="Z35" s="106"/>
      <c r="AA35" s="109">
        <f t="shared" si="21"/>
        <v>0</v>
      </c>
      <c r="AB35" s="108"/>
      <c r="AC35" s="106"/>
      <c r="AD35" s="106"/>
      <c r="AE35" s="106"/>
      <c r="AF35" s="106"/>
      <c r="AG35" s="109">
        <f t="shared" si="22"/>
        <v>0</v>
      </c>
      <c r="AH35" s="108"/>
      <c r="AI35" s="106"/>
      <c r="AJ35" s="106"/>
      <c r="AK35" s="106"/>
      <c r="AL35" s="106"/>
      <c r="AM35" s="109">
        <f t="shared" si="23"/>
        <v>0</v>
      </c>
      <c r="AN35" s="108"/>
      <c r="AO35" s="106"/>
      <c r="AP35" s="106"/>
      <c r="AQ35" s="106"/>
      <c r="AR35" s="106"/>
      <c r="AS35" s="109">
        <f t="shared" si="24"/>
        <v>0</v>
      </c>
      <c r="AT35" s="44">
        <f t="shared" si="9"/>
        <v>0</v>
      </c>
      <c r="AU35" s="17">
        <f t="shared" si="10"/>
        <v>0</v>
      </c>
      <c r="AV35" s="17">
        <f t="shared" si="11"/>
        <v>0</v>
      </c>
      <c r="AW35" s="17">
        <f t="shared" si="12"/>
        <v>0</v>
      </c>
      <c r="AX35" s="17">
        <f t="shared" si="13"/>
        <v>0</v>
      </c>
      <c r="AY35" s="17">
        <f t="shared" si="14"/>
        <v>0</v>
      </c>
      <c r="AZ35" s="17">
        <f t="shared" si="15"/>
        <v>0</v>
      </c>
      <c r="BA35" s="17">
        <f t="shared" si="16"/>
        <v>0</v>
      </c>
      <c r="BB35" s="17">
        <f t="shared" si="25"/>
        <v>0</v>
      </c>
      <c r="BC35" s="17" t="e">
        <f t="shared" si="36"/>
        <v>#DIV/0!</v>
      </c>
    </row>
    <row r="36" spans="1:55" s="107" customFormat="1" ht="17.100000000000001" customHeight="1" x14ac:dyDescent="0.25">
      <c r="A36" s="104"/>
      <c r="B36" s="105"/>
      <c r="C36" s="112"/>
      <c r="D36" s="108"/>
      <c r="E36" s="106"/>
      <c r="F36" s="106"/>
      <c r="G36" s="106"/>
      <c r="H36" s="106"/>
      <c r="I36" s="109">
        <f t="shared" si="18"/>
        <v>0</v>
      </c>
      <c r="J36" s="108"/>
      <c r="K36" s="106"/>
      <c r="L36" s="106"/>
      <c r="M36" s="106"/>
      <c r="N36" s="106"/>
      <c r="O36" s="109">
        <f t="shared" si="19"/>
        <v>0</v>
      </c>
      <c r="P36" s="108"/>
      <c r="Q36" s="106"/>
      <c r="R36" s="106"/>
      <c r="S36" s="106"/>
      <c r="T36" s="106"/>
      <c r="U36" s="109">
        <f t="shared" si="20"/>
        <v>0</v>
      </c>
      <c r="V36" s="108"/>
      <c r="W36" s="106"/>
      <c r="X36" s="106"/>
      <c r="Y36" s="106"/>
      <c r="Z36" s="106"/>
      <c r="AA36" s="109">
        <f t="shared" si="21"/>
        <v>0</v>
      </c>
      <c r="AB36" s="108"/>
      <c r="AC36" s="106"/>
      <c r="AD36" s="106"/>
      <c r="AE36" s="106"/>
      <c r="AF36" s="106"/>
      <c r="AG36" s="109">
        <f t="shared" si="22"/>
        <v>0</v>
      </c>
      <c r="AH36" s="108"/>
      <c r="AI36" s="106"/>
      <c r="AJ36" s="106"/>
      <c r="AK36" s="106"/>
      <c r="AL36" s="106"/>
      <c r="AM36" s="109">
        <f t="shared" si="23"/>
        <v>0</v>
      </c>
      <c r="AN36" s="108"/>
      <c r="AO36" s="106"/>
      <c r="AP36" s="106"/>
      <c r="AQ36" s="106"/>
      <c r="AR36" s="106"/>
      <c r="AS36" s="109">
        <f t="shared" si="24"/>
        <v>0</v>
      </c>
      <c r="AT36" s="44">
        <f t="shared" si="9"/>
        <v>0</v>
      </c>
      <c r="AU36" s="17">
        <f t="shared" si="10"/>
        <v>0</v>
      </c>
      <c r="AV36" s="17">
        <f t="shared" si="11"/>
        <v>0</v>
      </c>
      <c r="AW36" s="17">
        <f t="shared" si="12"/>
        <v>0</v>
      </c>
      <c r="AX36" s="17">
        <f t="shared" si="13"/>
        <v>0</v>
      </c>
      <c r="AY36" s="17">
        <f t="shared" si="14"/>
        <v>0</v>
      </c>
      <c r="AZ36" s="17">
        <f t="shared" si="15"/>
        <v>0</v>
      </c>
      <c r="BA36" s="17">
        <f t="shared" si="16"/>
        <v>0</v>
      </c>
      <c r="BB36" s="17">
        <f t="shared" si="25"/>
        <v>0</v>
      </c>
      <c r="BC36" s="17" t="e">
        <f t="shared" si="36"/>
        <v>#DIV/0!</v>
      </c>
    </row>
    <row r="37" spans="1:55" ht="17.100000000000001" customHeight="1" x14ac:dyDescent="0.25">
      <c r="A37" s="97"/>
      <c r="B37" s="98"/>
      <c r="C37" s="46"/>
      <c r="D37" s="99"/>
      <c r="E37" s="100"/>
      <c r="F37" s="100"/>
      <c r="G37" s="100"/>
      <c r="H37" s="100"/>
      <c r="I37" s="101"/>
      <c r="J37" s="99"/>
      <c r="K37" s="100"/>
      <c r="L37" s="100"/>
      <c r="M37" s="100"/>
      <c r="N37" s="100"/>
      <c r="O37" s="101"/>
      <c r="P37" s="99"/>
      <c r="Q37" s="100"/>
      <c r="R37" s="100"/>
      <c r="S37" s="100"/>
      <c r="T37" s="100"/>
      <c r="U37" s="101"/>
      <c r="V37" s="99"/>
      <c r="W37" s="100"/>
      <c r="X37" s="100"/>
      <c r="Y37" s="100"/>
      <c r="Z37" s="100"/>
      <c r="AA37" s="101"/>
      <c r="AB37" s="99"/>
      <c r="AC37" s="100"/>
      <c r="AD37" s="100"/>
      <c r="AE37" s="100"/>
      <c r="AF37" s="100"/>
      <c r="AG37" s="101"/>
      <c r="AH37" s="99"/>
      <c r="AI37" s="100"/>
      <c r="AJ37" s="100"/>
      <c r="AK37" s="100"/>
      <c r="AL37" s="100"/>
      <c r="AM37" s="101"/>
      <c r="AN37" s="99"/>
      <c r="AO37" s="100"/>
      <c r="AP37" s="100"/>
      <c r="AQ37" s="100"/>
      <c r="AR37" s="100"/>
      <c r="AS37" s="113"/>
      <c r="AT37" s="44">
        <f t="shared" si="9"/>
        <v>0</v>
      </c>
      <c r="AU37" s="17">
        <f t="shared" si="10"/>
        <v>0</v>
      </c>
      <c r="AV37" s="17">
        <f t="shared" si="11"/>
        <v>0</v>
      </c>
      <c r="AW37" s="17">
        <f t="shared" si="12"/>
        <v>0</v>
      </c>
      <c r="AX37" s="17">
        <f t="shared" si="13"/>
        <v>0</v>
      </c>
      <c r="AY37" s="17">
        <f t="shared" si="14"/>
        <v>0</v>
      </c>
      <c r="AZ37" s="17">
        <f t="shared" si="15"/>
        <v>0</v>
      </c>
      <c r="BA37" s="17">
        <f t="shared" si="16"/>
        <v>0</v>
      </c>
      <c r="BB37" s="17">
        <f t="shared" si="25"/>
        <v>0</v>
      </c>
      <c r="BC37" s="17" t="e">
        <f t="shared" si="36"/>
        <v>#DIV/0!</v>
      </c>
    </row>
    <row r="38" spans="1:55" ht="17.100000000000001" customHeight="1" x14ac:dyDescent="0.25">
      <c r="A38" s="97"/>
      <c r="B38" s="98"/>
      <c r="C38" s="46"/>
      <c r="D38" s="99"/>
      <c r="E38" s="100"/>
      <c r="F38" s="100"/>
      <c r="G38" s="100"/>
      <c r="H38" s="100"/>
      <c r="I38" s="101">
        <v>1</v>
      </c>
      <c r="J38" s="99"/>
      <c r="K38" s="100"/>
      <c r="L38" s="100"/>
      <c r="M38" s="100"/>
      <c r="N38" s="100"/>
      <c r="O38" s="101">
        <v>2</v>
      </c>
      <c r="P38" s="99"/>
      <c r="Q38" s="100"/>
      <c r="R38" s="100"/>
      <c r="S38" s="100"/>
      <c r="T38" s="100"/>
      <c r="U38" s="101">
        <v>3</v>
      </c>
      <c r="V38" s="99"/>
      <c r="W38" s="100"/>
      <c r="X38" s="100"/>
      <c r="Y38" s="100"/>
      <c r="Z38" s="100"/>
      <c r="AA38" s="101">
        <v>4</v>
      </c>
      <c r="AB38" s="99"/>
      <c r="AC38" s="100"/>
      <c r="AD38" s="100"/>
      <c r="AE38" s="100"/>
      <c r="AF38" s="100"/>
      <c r="AG38" s="101">
        <v>5</v>
      </c>
      <c r="AH38" s="99"/>
      <c r="AI38" s="100"/>
      <c r="AJ38" s="100"/>
      <c r="AK38" s="100"/>
      <c r="AL38" s="100"/>
      <c r="AM38" s="101">
        <v>6</v>
      </c>
      <c r="AN38" s="99"/>
      <c r="AO38" s="100"/>
      <c r="AP38" s="100"/>
      <c r="AQ38" s="100"/>
      <c r="AR38" s="100"/>
      <c r="AS38" s="101">
        <v>7</v>
      </c>
      <c r="AT38" s="44">
        <f t="shared" si="9"/>
        <v>0</v>
      </c>
      <c r="AU38" s="17">
        <f t="shared" si="10"/>
        <v>0</v>
      </c>
      <c r="AV38" s="17">
        <f t="shared" si="11"/>
        <v>0</v>
      </c>
      <c r="AW38" s="17">
        <f t="shared" si="12"/>
        <v>0</v>
      </c>
      <c r="AX38" s="17">
        <f t="shared" si="13"/>
        <v>0</v>
      </c>
      <c r="AY38" s="17">
        <f t="shared" si="14"/>
        <v>0</v>
      </c>
      <c r="AZ38" s="17">
        <f t="shared" si="15"/>
        <v>0</v>
      </c>
      <c r="BA38" s="17">
        <f t="shared" si="16"/>
        <v>0</v>
      </c>
      <c r="BB38" s="17">
        <f t="shared" si="25"/>
        <v>28</v>
      </c>
      <c r="BC38" s="17" t="e">
        <f t="shared" si="36"/>
        <v>#DIV/0!</v>
      </c>
    </row>
    <row r="39" spans="1:55" ht="27" customHeight="1" x14ac:dyDescent="0.25">
      <c r="A39" s="30">
        <v>1</v>
      </c>
      <c r="B39" s="116" t="s">
        <v>58</v>
      </c>
      <c r="C39" s="118"/>
      <c r="D39" s="31" t="s">
        <v>23</v>
      </c>
      <c r="E39" s="32" t="s">
        <v>24</v>
      </c>
      <c r="F39" s="32" t="s">
        <v>25</v>
      </c>
      <c r="G39" s="32" t="s">
        <v>26</v>
      </c>
      <c r="H39" s="32" t="s">
        <v>27</v>
      </c>
      <c r="I39" s="33" t="s">
        <v>20</v>
      </c>
      <c r="J39" s="31" t="s">
        <v>23</v>
      </c>
      <c r="K39" s="32" t="s">
        <v>24</v>
      </c>
      <c r="L39" s="32" t="s">
        <v>25</v>
      </c>
      <c r="M39" s="32" t="s">
        <v>26</v>
      </c>
      <c r="N39" s="32" t="s">
        <v>27</v>
      </c>
      <c r="O39" s="33" t="s">
        <v>20</v>
      </c>
      <c r="P39" s="31" t="s">
        <v>23</v>
      </c>
      <c r="Q39" s="32" t="s">
        <v>24</v>
      </c>
      <c r="R39" s="32" t="s">
        <v>25</v>
      </c>
      <c r="S39" s="32" t="s">
        <v>26</v>
      </c>
      <c r="T39" s="32" t="s">
        <v>27</v>
      </c>
      <c r="U39" s="33" t="s">
        <v>20</v>
      </c>
      <c r="V39" s="31" t="s">
        <v>23</v>
      </c>
      <c r="W39" s="32" t="s">
        <v>24</v>
      </c>
      <c r="X39" s="32" t="s">
        <v>25</v>
      </c>
      <c r="Y39" s="32" t="s">
        <v>26</v>
      </c>
      <c r="Z39" s="32" t="s">
        <v>27</v>
      </c>
      <c r="AA39" s="33" t="s">
        <v>20</v>
      </c>
      <c r="AB39" s="31" t="s">
        <v>23</v>
      </c>
      <c r="AC39" s="32" t="s">
        <v>24</v>
      </c>
      <c r="AD39" s="32" t="s">
        <v>25</v>
      </c>
      <c r="AE39" s="32" t="s">
        <v>26</v>
      </c>
      <c r="AF39" s="32" t="s">
        <v>27</v>
      </c>
      <c r="AG39" s="33" t="s">
        <v>20</v>
      </c>
      <c r="AH39" s="31" t="s">
        <v>23</v>
      </c>
      <c r="AI39" s="32" t="s">
        <v>24</v>
      </c>
      <c r="AJ39" s="32" t="s">
        <v>25</v>
      </c>
      <c r="AK39" s="32" t="s">
        <v>26</v>
      </c>
      <c r="AL39" s="32" t="s">
        <v>27</v>
      </c>
      <c r="AM39" s="33" t="s">
        <v>20</v>
      </c>
      <c r="AN39" s="31" t="s">
        <v>23</v>
      </c>
      <c r="AO39" s="32" t="s">
        <v>24</v>
      </c>
      <c r="AP39" s="32" t="s">
        <v>25</v>
      </c>
      <c r="AQ39" s="32" t="s">
        <v>26</v>
      </c>
      <c r="AR39" s="32" t="s">
        <v>27</v>
      </c>
      <c r="AS39" s="33" t="s">
        <v>20</v>
      </c>
      <c r="AT39" s="44"/>
      <c r="AU39" s="17"/>
      <c r="AV39" s="17"/>
      <c r="AW39" s="17"/>
      <c r="AX39" s="17"/>
      <c r="AY39" s="17"/>
      <c r="AZ39" s="17"/>
      <c r="BA39" s="17"/>
      <c r="BB39" s="17"/>
      <c r="BC39" s="17"/>
    </row>
    <row r="40" spans="1:55" ht="15.75" customHeight="1" x14ac:dyDescent="0.25">
      <c r="A40" s="36"/>
      <c r="B40" s="37" t="s">
        <v>59</v>
      </c>
      <c r="C40" s="38" t="s">
        <v>60</v>
      </c>
      <c r="D40" s="39">
        <v>37</v>
      </c>
      <c r="E40" s="40">
        <f>E20</f>
        <v>162</v>
      </c>
      <c r="F40" s="40">
        <f t="shared" ref="F40:H40" si="57">F20</f>
        <v>196</v>
      </c>
      <c r="G40" s="40">
        <f t="shared" si="57"/>
        <v>161</v>
      </c>
      <c r="H40" s="40">
        <f t="shared" si="57"/>
        <v>149</v>
      </c>
      <c r="I40" s="41">
        <f t="shared" ref="I40:I50" si="58">SUM(E40:H40)</f>
        <v>668</v>
      </c>
      <c r="J40" s="42"/>
      <c r="K40" s="43"/>
      <c r="L40" s="43"/>
      <c r="M40" s="43"/>
      <c r="N40" s="43"/>
      <c r="O40" s="41">
        <f t="shared" ref="O40:O50" si="59">SUM(K40:N40)</f>
        <v>0</v>
      </c>
      <c r="P40" s="42"/>
      <c r="Q40" s="43"/>
      <c r="R40" s="43"/>
      <c r="S40" s="43"/>
      <c r="T40" s="43"/>
      <c r="U40" s="41">
        <f t="shared" ref="U40:U50" si="60">SUM(Q40:T40)</f>
        <v>0</v>
      </c>
      <c r="V40" s="42"/>
      <c r="W40" s="43"/>
      <c r="X40" s="43"/>
      <c r="Y40" s="43"/>
      <c r="Z40" s="43"/>
      <c r="AA40" s="41">
        <f t="shared" ref="AA40:AA50" si="61">SUM(W40:Z40)</f>
        <v>0</v>
      </c>
      <c r="AB40" s="42"/>
      <c r="AC40" s="43"/>
      <c r="AD40" s="43"/>
      <c r="AE40" s="43"/>
      <c r="AF40" s="43"/>
      <c r="AG40" s="41">
        <f t="shared" ref="AG40:AG50" si="62">SUM(AC40:AF40)</f>
        <v>0</v>
      </c>
      <c r="AH40" s="42"/>
      <c r="AI40" s="43"/>
      <c r="AJ40" s="43"/>
      <c r="AK40" s="43"/>
      <c r="AL40" s="43"/>
      <c r="AM40" s="41">
        <f t="shared" ref="AM40:AM50" si="63">SUM(AI40:AL40)</f>
        <v>0</v>
      </c>
      <c r="AN40" s="42"/>
      <c r="AO40" s="43"/>
      <c r="AP40" s="43"/>
      <c r="AQ40" s="43"/>
      <c r="AR40" s="43"/>
      <c r="AS40" s="41">
        <f t="shared" ref="AS40:AS50" si="64">SUM(AO40:AR40)</f>
        <v>0</v>
      </c>
      <c r="AT40" s="44">
        <f t="shared" ref="AT40:AT52" si="65">SUM((IF(E40&gt;0,1,0)+(IF(F40&gt;0,1,0)+(IF(G40&gt;0,1,0)+(IF(H40&gt;0,1,0))))))</f>
        <v>4</v>
      </c>
      <c r="AU40" s="17">
        <f t="shared" ref="AU40:AU52" si="66">SUM((IF(K40&gt;0,1,0)+(IF(L40&gt;0,1,0)+(IF(M40&gt;0,1,0)+(IF(N40&gt;0,1,0))))))</f>
        <v>0</v>
      </c>
      <c r="AV40" s="17">
        <f t="shared" ref="AV40:AV52" si="67">SUM((IF(Q40&gt;0,1,0)+(IF(R40&gt;0,1,0)+(IF(S40&gt;0,1,0)+(IF(T40&gt;0,1,0))))))</f>
        <v>0</v>
      </c>
      <c r="AW40" s="17">
        <f t="shared" ref="AW40:AW52" si="68">SUM((IF(W40&gt;0,1,0)+(IF(X40&gt;0,1,0)+(IF(Y40&gt;0,1,0)+(IF(Z40&gt;0,1,0))))))</f>
        <v>0</v>
      </c>
      <c r="AX40" s="17">
        <f t="shared" ref="AX40:AX52" si="69">SUM((IF(AC40&gt;0,1,0)+(IF(AD40&gt;0,1,0)+(IF(AE40&gt;0,1,0)+(IF(AF40&gt;0,1,0))))))</f>
        <v>0</v>
      </c>
      <c r="AY40" s="17">
        <f t="shared" ref="AY40:AY52" si="70">SUM((IF(AI40&gt;0,1,0)+(IF(AJ40&gt;0,1,0)+(IF(AK40&gt;0,1,0)+(IF(AL40&gt;0,1,0))))))</f>
        <v>0</v>
      </c>
      <c r="AZ40" s="17">
        <f t="shared" ref="AZ40:AZ52" si="71">SUM((IF(AO40&gt;0,1,0)+(IF(AP40&gt;0,1,0)+(IF(AQ40&gt;0,1,0)+(IF(AR40&gt;0,1,0))))))</f>
        <v>0</v>
      </c>
      <c r="BA40" s="17">
        <f t="shared" ref="BA40:BA52" si="72">SUM(AT40:AZ40)</f>
        <v>4</v>
      </c>
      <c r="BB40" s="17">
        <f t="shared" si="25"/>
        <v>668</v>
      </c>
      <c r="BC40" s="17">
        <f t="shared" ref="BC40:BC52" si="73">BB40/BA40</f>
        <v>167</v>
      </c>
    </row>
    <row r="41" spans="1:55" ht="15.75" customHeight="1" x14ac:dyDescent="0.25">
      <c r="A41" s="36"/>
      <c r="B41" s="37" t="s">
        <v>61</v>
      </c>
      <c r="C41" s="38" t="s">
        <v>47</v>
      </c>
      <c r="D41" s="39">
        <v>25</v>
      </c>
      <c r="E41" s="40">
        <f>E25</f>
        <v>222</v>
      </c>
      <c r="F41" s="40">
        <f t="shared" ref="F41:H41" si="74">F25</f>
        <v>158</v>
      </c>
      <c r="G41" s="40">
        <f t="shared" si="74"/>
        <v>178</v>
      </c>
      <c r="H41" s="40">
        <f t="shared" si="74"/>
        <v>178</v>
      </c>
      <c r="I41" s="41">
        <f t="shared" si="58"/>
        <v>736</v>
      </c>
      <c r="J41" s="42"/>
      <c r="K41" s="43"/>
      <c r="L41" s="43"/>
      <c r="M41" s="43"/>
      <c r="N41" s="43"/>
      <c r="O41" s="41">
        <f t="shared" si="59"/>
        <v>0</v>
      </c>
      <c r="P41" s="42">
        <v>25</v>
      </c>
      <c r="Q41" s="43">
        <f>Q25</f>
        <v>168</v>
      </c>
      <c r="R41" s="43">
        <f t="shared" ref="R41:T41" si="75">R25</f>
        <v>160</v>
      </c>
      <c r="S41" s="43">
        <f t="shared" si="75"/>
        <v>164</v>
      </c>
      <c r="T41" s="43">
        <f t="shared" si="75"/>
        <v>174</v>
      </c>
      <c r="U41" s="41">
        <f t="shared" si="60"/>
        <v>666</v>
      </c>
      <c r="V41" s="42"/>
      <c r="W41" s="43"/>
      <c r="X41" s="43"/>
      <c r="Y41" s="43"/>
      <c r="Z41" s="43"/>
      <c r="AA41" s="41">
        <f t="shared" si="61"/>
        <v>0</v>
      </c>
      <c r="AB41" s="42"/>
      <c r="AC41" s="43"/>
      <c r="AD41" s="43"/>
      <c r="AE41" s="43"/>
      <c r="AF41" s="43"/>
      <c r="AG41" s="41">
        <f t="shared" si="62"/>
        <v>0</v>
      </c>
      <c r="AH41" s="42"/>
      <c r="AI41" s="43"/>
      <c r="AJ41" s="43"/>
      <c r="AK41" s="43"/>
      <c r="AL41" s="43"/>
      <c r="AM41" s="41">
        <f t="shared" si="63"/>
        <v>0</v>
      </c>
      <c r="AN41" s="42"/>
      <c r="AO41" s="43"/>
      <c r="AP41" s="43"/>
      <c r="AQ41" s="43"/>
      <c r="AR41" s="43"/>
      <c r="AS41" s="41">
        <f t="shared" si="64"/>
        <v>0</v>
      </c>
      <c r="AT41" s="44">
        <f t="shared" si="65"/>
        <v>4</v>
      </c>
      <c r="AU41" s="17">
        <f t="shared" si="66"/>
        <v>0</v>
      </c>
      <c r="AV41" s="17">
        <f t="shared" si="67"/>
        <v>4</v>
      </c>
      <c r="AW41" s="17">
        <f t="shared" si="68"/>
        <v>0</v>
      </c>
      <c r="AX41" s="17">
        <f t="shared" si="69"/>
        <v>0</v>
      </c>
      <c r="AY41" s="17">
        <f t="shared" si="70"/>
        <v>0</v>
      </c>
      <c r="AZ41" s="17">
        <f t="shared" si="71"/>
        <v>0</v>
      </c>
      <c r="BA41" s="17">
        <f t="shared" si="72"/>
        <v>8</v>
      </c>
      <c r="BB41" s="17">
        <f t="shared" si="25"/>
        <v>1402</v>
      </c>
      <c r="BC41" s="17">
        <f t="shared" si="73"/>
        <v>175.25</v>
      </c>
    </row>
    <row r="42" spans="1:55" ht="15.75" customHeight="1" x14ac:dyDescent="0.25">
      <c r="A42" s="36"/>
      <c r="B42" s="45" t="s">
        <v>95</v>
      </c>
      <c r="C42" s="38" t="s">
        <v>43</v>
      </c>
      <c r="D42" s="42"/>
      <c r="E42" s="43"/>
      <c r="F42" s="43"/>
      <c r="G42" s="43"/>
      <c r="H42" s="43"/>
      <c r="I42" s="41">
        <f t="shared" si="58"/>
        <v>0</v>
      </c>
      <c r="J42" s="42">
        <v>49</v>
      </c>
      <c r="K42" s="43">
        <f>K18</f>
        <v>176</v>
      </c>
      <c r="L42" s="43">
        <f t="shared" ref="L42:N42" si="76">L18</f>
        <v>129</v>
      </c>
      <c r="M42" s="43">
        <f t="shared" si="76"/>
        <v>135</v>
      </c>
      <c r="N42" s="43">
        <f t="shared" si="76"/>
        <v>156</v>
      </c>
      <c r="O42" s="41">
        <f t="shared" si="59"/>
        <v>596</v>
      </c>
      <c r="P42" s="42"/>
      <c r="Q42" s="43"/>
      <c r="R42" s="43"/>
      <c r="S42" s="43"/>
      <c r="T42" s="43"/>
      <c r="U42" s="41">
        <f t="shared" si="60"/>
        <v>0</v>
      </c>
      <c r="V42" s="42"/>
      <c r="W42" s="43"/>
      <c r="X42" s="43"/>
      <c r="Y42" s="43"/>
      <c r="Z42" s="43"/>
      <c r="AA42" s="41">
        <f t="shared" si="61"/>
        <v>0</v>
      </c>
      <c r="AB42" s="42"/>
      <c r="AC42" s="43"/>
      <c r="AD42" s="43"/>
      <c r="AE42" s="43"/>
      <c r="AF42" s="43"/>
      <c r="AG42" s="41">
        <f t="shared" si="62"/>
        <v>0</v>
      </c>
      <c r="AH42" s="42"/>
      <c r="AI42" s="43"/>
      <c r="AJ42" s="43"/>
      <c r="AK42" s="43"/>
      <c r="AL42" s="43"/>
      <c r="AM42" s="41">
        <f t="shared" si="63"/>
        <v>0</v>
      </c>
      <c r="AN42" s="42"/>
      <c r="AO42" s="43"/>
      <c r="AP42" s="43"/>
      <c r="AQ42" s="43"/>
      <c r="AR42" s="43"/>
      <c r="AS42" s="41">
        <f t="shared" si="64"/>
        <v>0</v>
      </c>
      <c r="AT42" s="44">
        <f t="shared" si="65"/>
        <v>0</v>
      </c>
      <c r="AU42" s="17">
        <f t="shared" si="66"/>
        <v>4</v>
      </c>
      <c r="AV42" s="17">
        <f t="shared" si="67"/>
        <v>0</v>
      </c>
      <c r="AW42" s="17">
        <f t="shared" si="68"/>
        <v>0</v>
      </c>
      <c r="AX42" s="17">
        <f t="shared" si="69"/>
        <v>0</v>
      </c>
      <c r="AY42" s="17">
        <f t="shared" si="70"/>
        <v>0</v>
      </c>
      <c r="AZ42" s="17">
        <f t="shared" si="71"/>
        <v>0</v>
      </c>
      <c r="BA42" s="17">
        <f t="shared" si="72"/>
        <v>4</v>
      </c>
      <c r="BB42" s="17">
        <f t="shared" si="25"/>
        <v>596</v>
      </c>
      <c r="BC42" s="21">
        <f t="shared" si="73"/>
        <v>149</v>
      </c>
    </row>
    <row r="43" spans="1:55" ht="15.75" customHeight="1" x14ac:dyDescent="0.25">
      <c r="A43" s="36"/>
      <c r="B43" s="45" t="s">
        <v>69</v>
      </c>
      <c r="C43" s="38" t="s">
        <v>70</v>
      </c>
      <c r="D43" s="42"/>
      <c r="E43" s="43"/>
      <c r="F43" s="43"/>
      <c r="G43" s="43"/>
      <c r="H43" s="43"/>
      <c r="I43" s="41">
        <f t="shared" si="58"/>
        <v>0</v>
      </c>
      <c r="J43" s="42">
        <v>46</v>
      </c>
      <c r="K43" s="43">
        <f>K23</f>
        <v>183</v>
      </c>
      <c r="L43" s="43">
        <f t="shared" ref="L43:N43" si="77">L23</f>
        <v>172</v>
      </c>
      <c r="M43" s="43">
        <f t="shared" si="77"/>
        <v>135</v>
      </c>
      <c r="N43" s="43">
        <f t="shared" si="77"/>
        <v>126</v>
      </c>
      <c r="O43" s="41">
        <f t="shared" si="59"/>
        <v>616</v>
      </c>
      <c r="P43" s="42"/>
      <c r="Q43" s="43"/>
      <c r="R43" s="43"/>
      <c r="S43" s="43"/>
      <c r="T43" s="43"/>
      <c r="U43" s="41">
        <f t="shared" si="60"/>
        <v>0</v>
      </c>
      <c r="V43" s="42">
        <v>46</v>
      </c>
      <c r="W43" s="43">
        <f>W23</f>
        <v>140</v>
      </c>
      <c r="X43" s="43">
        <f t="shared" ref="X43:Z43" si="78">X23</f>
        <v>214</v>
      </c>
      <c r="Y43" s="43">
        <f t="shared" si="78"/>
        <v>192</v>
      </c>
      <c r="Z43" s="43">
        <f t="shared" si="78"/>
        <v>191</v>
      </c>
      <c r="AA43" s="41">
        <f t="shared" si="61"/>
        <v>737</v>
      </c>
      <c r="AB43" s="42"/>
      <c r="AC43" s="43"/>
      <c r="AD43" s="43"/>
      <c r="AE43" s="43"/>
      <c r="AF43" s="43"/>
      <c r="AG43" s="41">
        <f t="shared" si="62"/>
        <v>0</v>
      </c>
      <c r="AH43" s="42"/>
      <c r="AI43" s="43"/>
      <c r="AJ43" s="43"/>
      <c r="AK43" s="43"/>
      <c r="AL43" s="43"/>
      <c r="AM43" s="41">
        <f t="shared" si="63"/>
        <v>0</v>
      </c>
      <c r="AN43" s="42"/>
      <c r="AO43" s="43"/>
      <c r="AP43" s="43"/>
      <c r="AQ43" s="43"/>
      <c r="AR43" s="43"/>
      <c r="AS43" s="41">
        <f t="shared" si="64"/>
        <v>0</v>
      </c>
      <c r="AT43" s="44">
        <f t="shared" si="65"/>
        <v>0</v>
      </c>
      <c r="AU43" s="17">
        <f t="shared" si="66"/>
        <v>4</v>
      </c>
      <c r="AV43" s="17">
        <f t="shared" si="67"/>
        <v>0</v>
      </c>
      <c r="AW43" s="17">
        <f t="shared" si="68"/>
        <v>4</v>
      </c>
      <c r="AX43" s="17">
        <f t="shared" si="69"/>
        <v>0</v>
      </c>
      <c r="AY43" s="17">
        <f t="shared" si="70"/>
        <v>0</v>
      </c>
      <c r="AZ43" s="17">
        <f t="shared" si="71"/>
        <v>0</v>
      </c>
      <c r="BA43" s="17">
        <f t="shared" si="72"/>
        <v>8</v>
      </c>
      <c r="BB43" s="17">
        <f t="shared" si="25"/>
        <v>1353</v>
      </c>
      <c r="BC43" s="21">
        <f t="shared" si="73"/>
        <v>169.125</v>
      </c>
    </row>
    <row r="44" spans="1:55" ht="15.75" customHeight="1" x14ac:dyDescent="0.25">
      <c r="A44" s="36"/>
      <c r="B44" s="88"/>
      <c r="C44" s="46" t="s">
        <v>96</v>
      </c>
      <c r="D44" s="42"/>
      <c r="E44" s="43"/>
      <c r="F44" s="43"/>
      <c r="G44" s="43"/>
      <c r="H44" s="43"/>
      <c r="I44" s="41">
        <f t="shared" si="58"/>
        <v>0</v>
      </c>
      <c r="J44" s="42"/>
      <c r="K44" s="43"/>
      <c r="L44" s="43"/>
      <c r="M44" s="43"/>
      <c r="N44" s="43"/>
      <c r="O44" s="41">
        <f t="shared" si="59"/>
        <v>0</v>
      </c>
      <c r="P44" s="42">
        <v>50</v>
      </c>
      <c r="Q44" s="43">
        <f>Q31</f>
        <v>152</v>
      </c>
      <c r="R44" s="43">
        <f t="shared" ref="R44:T44" si="79">R31</f>
        <v>174</v>
      </c>
      <c r="S44" s="43">
        <f t="shared" si="79"/>
        <v>143</v>
      </c>
      <c r="T44" s="43">
        <f t="shared" si="79"/>
        <v>124</v>
      </c>
      <c r="U44" s="41">
        <f t="shared" si="60"/>
        <v>593</v>
      </c>
      <c r="V44" s="42">
        <v>50</v>
      </c>
      <c r="W44" s="43">
        <f>W31</f>
        <v>167</v>
      </c>
      <c r="X44" s="43">
        <f t="shared" ref="X44:Z44" si="80">X31</f>
        <v>157</v>
      </c>
      <c r="Y44" s="43">
        <f t="shared" si="80"/>
        <v>153</v>
      </c>
      <c r="Z44" s="43">
        <f t="shared" si="80"/>
        <v>134</v>
      </c>
      <c r="AA44" s="41">
        <f t="shared" si="61"/>
        <v>611</v>
      </c>
      <c r="AB44" s="42"/>
      <c r="AC44" s="43"/>
      <c r="AD44" s="43"/>
      <c r="AE44" s="43"/>
      <c r="AF44" s="43"/>
      <c r="AG44" s="41">
        <f t="shared" si="62"/>
        <v>0</v>
      </c>
      <c r="AH44" s="42"/>
      <c r="AI44" s="43"/>
      <c r="AJ44" s="43"/>
      <c r="AK44" s="43"/>
      <c r="AL44" s="43"/>
      <c r="AM44" s="41">
        <f t="shared" si="63"/>
        <v>0</v>
      </c>
      <c r="AN44" s="42"/>
      <c r="AO44" s="43"/>
      <c r="AP44" s="43"/>
      <c r="AQ44" s="43"/>
      <c r="AR44" s="43"/>
      <c r="AS44" s="41">
        <f t="shared" si="64"/>
        <v>0</v>
      </c>
      <c r="AT44" s="44">
        <f t="shared" si="65"/>
        <v>0</v>
      </c>
      <c r="AU44" s="17">
        <f t="shared" si="66"/>
        <v>0</v>
      </c>
      <c r="AV44" s="17">
        <f t="shared" si="67"/>
        <v>4</v>
      </c>
      <c r="AW44" s="17">
        <f t="shared" si="68"/>
        <v>4</v>
      </c>
      <c r="AX44" s="17">
        <f t="shared" si="69"/>
        <v>0</v>
      </c>
      <c r="AY44" s="17">
        <f t="shared" si="70"/>
        <v>0</v>
      </c>
      <c r="AZ44" s="17">
        <f t="shared" si="71"/>
        <v>0</v>
      </c>
      <c r="BA44" s="17">
        <f t="shared" si="72"/>
        <v>8</v>
      </c>
      <c r="BB44" s="17">
        <f t="shared" si="25"/>
        <v>1204</v>
      </c>
      <c r="BC44" s="21">
        <f t="shared" si="73"/>
        <v>150.5</v>
      </c>
    </row>
    <row r="45" spans="1:55" ht="15.75" customHeight="1" x14ac:dyDescent="0.25">
      <c r="A45" s="36"/>
      <c r="B45" s="88"/>
      <c r="C45" s="89"/>
      <c r="D45" s="42"/>
      <c r="E45" s="43"/>
      <c r="F45" s="43"/>
      <c r="G45" s="43"/>
      <c r="H45" s="43"/>
      <c r="I45" s="41">
        <f t="shared" si="58"/>
        <v>0</v>
      </c>
      <c r="J45" s="42"/>
      <c r="K45" s="43"/>
      <c r="L45" s="43"/>
      <c r="M45" s="43"/>
      <c r="N45" s="43"/>
      <c r="O45" s="41">
        <f t="shared" si="59"/>
        <v>0</v>
      </c>
      <c r="P45" s="42"/>
      <c r="Q45" s="43"/>
      <c r="R45" s="43"/>
      <c r="S45" s="43"/>
      <c r="T45" s="43"/>
      <c r="U45" s="41">
        <f t="shared" si="60"/>
        <v>0</v>
      </c>
      <c r="V45" s="42"/>
      <c r="W45" s="43"/>
      <c r="X45" s="43"/>
      <c r="Y45" s="43"/>
      <c r="Z45" s="43"/>
      <c r="AA45" s="41">
        <f t="shared" si="61"/>
        <v>0</v>
      </c>
      <c r="AB45" s="42"/>
      <c r="AC45" s="43"/>
      <c r="AD45" s="43"/>
      <c r="AE45" s="43"/>
      <c r="AF45" s="43"/>
      <c r="AG45" s="41">
        <f t="shared" si="62"/>
        <v>0</v>
      </c>
      <c r="AH45" s="42"/>
      <c r="AI45" s="43"/>
      <c r="AJ45" s="43"/>
      <c r="AK45" s="43"/>
      <c r="AL45" s="43"/>
      <c r="AM45" s="41">
        <f t="shared" si="63"/>
        <v>0</v>
      </c>
      <c r="AN45" s="42"/>
      <c r="AO45" s="43"/>
      <c r="AP45" s="43"/>
      <c r="AQ45" s="43"/>
      <c r="AR45" s="43"/>
      <c r="AS45" s="41">
        <f t="shared" si="64"/>
        <v>0</v>
      </c>
      <c r="AT45" s="44">
        <f t="shared" si="65"/>
        <v>0</v>
      </c>
      <c r="AU45" s="17">
        <f t="shared" si="66"/>
        <v>0</v>
      </c>
      <c r="AV45" s="17">
        <f t="shared" si="67"/>
        <v>0</v>
      </c>
      <c r="AW45" s="17">
        <f t="shared" si="68"/>
        <v>0</v>
      </c>
      <c r="AX45" s="17">
        <f t="shared" si="69"/>
        <v>0</v>
      </c>
      <c r="AY45" s="17">
        <f t="shared" si="70"/>
        <v>0</v>
      </c>
      <c r="AZ45" s="17">
        <f t="shared" si="71"/>
        <v>0</v>
      </c>
      <c r="BA45" s="17">
        <f t="shared" si="72"/>
        <v>0</v>
      </c>
      <c r="BB45" s="17">
        <f t="shared" si="25"/>
        <v>0</v>
      </c>
      <c r="BC45" s="21" t="e">
        <f t="shared" si="73"/>
        <v>#DIV/0!</v>
      </c>
    </row>
    <row r="46" spans="1:55" ht="15.75" customHeight="1" x14ac:dyDescent="0.25">
      <c r="A46" s="36"/>
      <c r="B46" s="45"/>
      <c r="C46" s="46"/>
      <c r="D46" s="42"/>
      <c r="E46" s="43"/>
      <c r="F46" s="43"/>
      <c r="G46" s="43"/>
      <c r="H46" s="43"/>
      <c r="I46" s="41">
        <f t="shared" si="58"/>
        <v>0</v>
      </c>
      <c r="J46" s="42"/>
      <c r="K46" s="43"/>
      <c r="L46" s="43"/>
      <c r="M46" s="43"/>
      <c r="N46" s="43"/>
      <c r="O46" s="41">
        <f t="shared" si="59"/>
        <v>0</v>
      </c>
      <c r="P46" s="42"/>
      <c r="Q46" s="43"/>
      <c r="R46" s="43"/>
      <c r="S46" s="43"/>
      <c r="T46" s="43"/>
      <c r="U46" s="41">
        <f t="shared" si="60"/>
        <v>0</v>
      </c>
      <c r="V46" s="42"/>
      <c r="W46" s="43"/>
      <c r="X46" s="43"/>
      <c r="Y46" s="43"/>
      <c r="Z46" s="43"/>
      <c r="AA46" s="41">
        <f t="shared" si="61"/>
        <v>0</v>
      </c>
      <c r="AB46" s="42"/>
      <c r="AC46" s="43"/>
      <c r="AD46" s="43"/>
      <c r="AE46" s="43"/>
      <c r="AF46" s="43"/>
      <c r="AG46" s="41">
        <f t="shared" si="62"/>
        <v>0</v>
      </c>
      <c r="AH46" s="42"/>
      <c r="AI46" s="43"/>
      <c r="AJ46" s="43"/>
      <c r="AK46" s="43"/>
      <c r="AL46" s="43"/>
      <c r="AM46" s="41">
        <f t="shared" si="63"/>
        <v>0</v>
      </c>
      <c r="AN46" s="42"/>
      <c r="AO46" s="43"/>
      <c r="AP46" s="43"/>
      <c r="AQ46" s="43"/>
      <c r="AR46" s="43"/>
      <c r="AS46" s="41">
        <f t="shared" si="64"/>
        <v>0</v>
      </c>
      <c r="AT46" s="44">
        <f t="shared" si="65"/>
        <v>0</v>
      </c>
      <c r="AU46" s="17">
        <f t="shared" si="66"/>
        <v>0</v>
      </c>
      <c r="AV46" s="17">
        <f t="shared" si="67"/>
        <v>0</v>
      </c>
      <c r="AW46" s="17">
        <f t="shared" si="68"/>
        <v>0</v>
      </c>
      <c r="AX46" s="17">
        <f t="shared" si="69"/>
        <v>0</v>
      </c>
      <c r="AY46" s="17">
        <f t="shared" si="70"/>
        <v>0</v>
      </c>
      <c r="AZ46" s="17">
        <f t="shared" si="71"/>
        <v>0</v>
      </c>
      <c r="BA46" s="17">
        <f t="shared" si="72"/>
        <v>0</v>
      </c>
      <c r="BB46" s="17">
        <f t="shared" si="25"/>
        <v>0</v>
      </c>
      <c r="BC46" s="21" t="e">
        <f t="shared" si="73"/>
        <v>#DIV/0!</v>
      </c>
    </row>
    <row r="47" spans="1:55" ht="15.75" customHeight="1" x14ac:dyDescent="0.25">
      <c r="A47" s="36"/>
      <c r="B47" s="45"/>
      <c r="C47" s="46"/>
      <c r="D47" s="42"/>
      <c r="E47" s="43"/>
      <c r="F47" s="43"/>
      <c r="G47" s="43"/>
      <c r="H47" s="43"/>
      <c r="I47" s="41">
        <f t="shared" si="58"/>
        <v>0</v>
      </c>
      <c r="J47" s="42"/>
      <c r="K47" s="43"/>
      <c r="L47" s="43"/>
      <c r="M47" s="43"/>
      <c r="N47" s="43"/>
      <c r="O47" s="41">
        <f t="shared" si="59"/>
        <v>0</v>
      </c>
      <c r="P47" s="42"/>
      <c r="Q47" s="43"/>
      <c r="R47" s="43"/>
      <c r="S47" s="43"/>
      <c r="T47" s="43"/>
      <c r="U47" s="41">
        <f t="shared" si="60"/>
        <v>0</v>
      </c>
      <c r="V47" s="42"/>
      <c r="W47" s="43"/>
      <c r="X47" s="43"/>
      <c r="Y47" s="43"/>
      <c r="Z47" s="43"/>
      <c r="AA47" s="41">
        <f t="shared" si="61"/>
        <v>0</v>
      </c>
      <c r="AB47" s="42"/>
      <c r="AC47" s="43"/>
      <c r="AD47" s="43"/>
      <c r="AE47" s="43"/>
      <c r="AF47" s="43"/>
      <c r="AG47" s="41">
        <f t="shared" si="62"/>
        <v>0</v>
      </c>
      <c r="AH47" s="42"/>
      <c r="AI47" s="43"/>
      <c r="AJ47" s="43"/>
      <c r="AK47" s="43"/>
      <c r="AL47" s="43"/>
      <c r="AM47" s="41">
        <f t="shared" si="63"/>
        <v>0</v>
      </c>
      <c r="AN47" s="42"/>
      <c r="AO47" s="43"/>
      <c r="AP47" s="43"/>
      <c r="AQ47" s="43"/>
      <c r="AR47" s="43"/>
      <c r="AS47" s="41">
        <f t="shared" si="64"/>
        <v>0</v>
      </c>
      <c r="AT47" s="44">
        <f t="shared" si="65"/>
        <v>0</v>
      </c>
      <c r="AU47" s="17">
        <f t="shared" si="66"/>
        <v>0</v>
      </c>
      <c r="AV47" s="17">
        <f t="shared" si="67"/>
        <v>0</v>
      </c>
      <c r="AW47" s="17">
        <f t="shared" si="68"/>
        <v>0</v>
      </c>
      <c r="AX47" s="17">
        <f t="shared" si="69"/>
        <v>0</v>
      </c>
      <c r="AY47" s="17">
        <f t="shared" si="70"/>
        <v>0</v>
      </c>
      <c r="AZ47" s="17">
        <f t="shared" si="71"/>
        <v>0</v>
      </c>
      <c r="BA47" s="17">
        <f t="shared" si="72"/>
        <v>0</v>
      </c>
      <c r="BB47" s="17">
        <f t="shared" si="25"/>
        <v>0</v>
      </c>
      <c r="BC47" s="21" t="e">
        <f t="shared" si="73"/>
        <v>#DIV/0!</v>
      </c>
    </row>
    <row r="48" spans="1:55" ht="15.75" customHeight="1" x14ac:dyDescent="0.25">
      <c r="A48" s="36"/>
      <c r="B48" s="45"/>
      <c r="C48" s="46"/>
      <c r="D48" s="42"/>
      <c r="E48" s="43"/>
      <c r="F48" s="43"/>
      <c r="G48" s="43"/>
      <c r="H48" s="43"/>
      <c r="I48" s="41">
        <f t="shared" si="58"/>
        <v>0</v>
      </c>
      <c r="J48" s="42"/>
      <c r="K48" s="43"/>
      <c r="L48" s="43"/>
      <c r="M48" s="43"/>
      <c r="N48" s="43"/>
      <c r="O48" s="41">
        <f t="shared" si="59"/>
        <v>0</v>
      </c>
      <c r="P48" s="42"/>
      <c r="Q48" s="43"/>
      <c r="R48" s="43"/>
      <c r="S48" s="43"/>
      <c r="T48" s="43"/>
      <c r="U48" s="41">
        <f t="shared" si="60"/>
        <v>0</v>
      </c>
      <c r="V48" s="42"/>
      <c r="W48" s="43"/>
      <c r="X48" s="43"/>
      <c r="Y48" s="43"/>
      <c r="Z48" s="43"/>
      <c r="AA48" s="41">
        <f t="shared" si="61"/>
        <v>0</v>
      </c>
      <c r="AB48" s="42"/>
      <c r="AC48" s="43"/>
      <c r="AD48" s="43"/>
      <c r="AE48" s="43"/>
      <c r="AF48" s="43"/>
      <c r="AG48" s="41">
        <f t="shared" si="62"/>
        <v>0</v>
      </c>
      <c r="AH48" s="42"/>
      <c r="AI48" s="43"/>
      <c r="AJ48" s="43"/>
      <c r="AK48" s="43"/>
      <c r="AL48" s="43"/>
      <c r="AM48" s="41">
        <f t="shared" si="63"/>
        <v>0</v>
      </c>
      <c r="AN48" s="42"/>
      <c r="AO48" s="43"/>
      <c r="AP48" s="43"/>
      <c r="AQ48" s="43"/>
      <c r="AR48" s="43"/>
      <c r="AS48" s="41">
        <f t="shared" si="64"/>
        <v>0</v>
      </c>
      <c r="AT48" s="44">
        <f t="shared" si="65"/>
        <v>0</v>
      </c>
      <c r="AU48" s="17">
        <f t="shared" si="66"/>
        <v>0</v>
      </c>
      <c r="AV48" s="17">
        <f t="shared" si="67"/>
        <v>0</v>
      </c>
      <c r="AW48" s="17">
        <f t="shared" si="68"/>
        <v>0</v>
      </c>
      <c r="AX48" s="17">
        <f t="shared" si="69"/>
        <v>0</v>
      </c>
      <c r="AY48" s="17">
        <f t="shared" si="70"/>
        <v>0</v>
      </c>
      <c r="AZ48" s="17">
        <f t="shared" si="71"/>
        <v>0</v>
      </c>
      <c r="BA48" s="17">
        <f t="shared" si="72"/>
        <v>0</v>
      </c>
      <c r="BB48" s="17">
        <f t="shared" si="25"/>
        <v>0</v>
      </c>
      <c r="BC48" s="21" t="e">
        <f t="shared" si="73"/>
        <v>#DIV/0!</v>
      </c>
    </row>
    <row r="49" spans="1:55" ht="15.75" customHeight="1" x14ac:dyDescent="0.25">
      <c r="A49" s="36"/>
      <c r="B49" s="45"/>
      <c r="C49" s="46"/>
      <c r="D49" s="42"/>
      <c r="E49" s="43"/>
      <c r="F49" s="43"/>
      <c r="G49" s="43"/>
      <c r="H49" s="43"/>
      <c r="I49" s="41">
        <f t="shared" si="58"/>
        <v>0</v>
      </c>
      <c r="J49" s="42"/>
      <c r="K49" s="43"/>
      <c r="L49" s="43"/>
      <c r="M49" s="43"/>
      <c r="N49" s="43"/>
      <c r="O49" s="41">
        <f t="shared" si="59"/>
        <v>0</v>
      </c>
      <c r="P49" s="42"/>
      <c r="Q49" s="43"/>
      <c r="R49" s="43"/>
      <c r="S49" s="43"/>
      <c r="T49" s="43"/>
      <c r="U49" s="41">
        <f t="shared" si="60"/>
        <v>0</v>
      </c>
      <c r="V49" s="42"/>
      <c r="W49" s="43"/>
      <c r="X49" s="43"/>
      <c r="Y49" s="43"/>
      <c r="Z49" s="43"/>
      <c r="AA49" s="41">
        <f t="shared" si="61"/>
        <v>0</v>
      </c>
      <c r="AB49" s="42"/>
      <c r="AC49" s="43"/>
      <c r="AD49" s="43"/>
      <c r="AE49" s="43"/>
      <c r="AF49" s="43"/>
      <c r="AG49" s="41">
        <f t="shared" si="62"/>
        <v>0</v>
      </c>
      <c r="AH49" s="42"/>
      <c r="AI49" s="43"/>
      <c r="AJ49" s="43"/>
      <c r="AK49" s="43"/>
      <c r="AL49" s="43"/>
      <c r="AM49" s="41">
        <f t="shared" si="63"/>
        <v>0</v>
      </c>
      <c r="AN49" s="42"/>
      <c r="AO49" s="43"/>
      <c r="AP49" s="43"/>
      <c r="AQ49" s="43"/>
      <c r="AR49" s="43"/>
      <c r="AS49" s="41">
        <f t="shared" si="64"/>
        <v>0</v>
      </c>
      <c r="AT49" s="44">
        <f t="shared" si="65"/>
        <v>0</v>
      </c>
      <c r="AU49" s="17">
        <f t="shared" si="66"/>
        <v>0</v>
      </c>
      <c r="AV49" s="17">
        <f t="shared" si="67"/>
        <v>0</v>
      </c>
      <c r="AW49" s="17">
        <f t="shared" si="68"/>
        <v>0</v>
      </c>
      <c r="AX49" s="17">
        <f t="shared" si="69"/>
        <v>0</v>
      </c>
      <c r="AY49" s="17">
        <f t="shared" si="70"/>
        <v>0</v>
      </c>
      <c r="AZ49" s="17">
        <f t="shared" si="71"/>
        <v>0</v>
      </c>
      <c r="BA49" s="17">
        <f t="shared" si="72"/>
        <v>0</v>
      </c>
      <c r="BB49" s="17">
        <f t="shared" si="25"/>
        <v>0</v>
      </c>
      <c r="BC49" s="21" t="e">
        <f t="shared" si="73"/>
        <v>#DIV/0!</v>
      </c>
    </row>
    <row r="50" spans="1:55" ht="15.75" customHeight="1" x14ac:dyDescent="0.25">
      <c r="A50" s="36"/>
      <c r="B50" s="45"/>
      <c r="C50" s="46"/>
      <c r="D50" s="42"/>
      <c r="E50" s="43"/>
      <c r="F50" s="43"/>
      <c r="G50" s="43"/>
      <c r="H50" s="43"/>
      <c r="I50" s="41">
        <f t="shared" si="58"/>
        <v>0</v>
      </c>
      <c r="J50" s="42"/>
      <c r="K50" s="43"/>
      <c r="L50" s="43"/>
      <c r="M50" s="43"/>
      <c r="N50" s="43"/>
      <c r="O50" s="41">
        <f t="shared" si="59"/>
        <v>0</v>
      </c>
      <c r="P50" s="42"/>
      <c r="Q50" s="43"/>
      <c r="R50" s="43"/>
      <c r="S50" s="43"/>
      <c r="T50" s="43"/>
      <c r="U50" s="41">
        <f t="shared" si="60"/>
        <v>0</v>
      </c>
      <c r="V50" s="42"/>
      <c r="W50" s="43"/>
      <c r="X50" s="43"/>
      <c r="Y50" s="43"/>
      <c r="Z50" s="43"/>
      <c r="AA50" s="41">
        <f t="shared" si="61"/>
        <v>0</v>
      </c>
      <c r="AB50" s="42"/>
      <c r="AC50" s="43"/>
      <c r="AD50" s="43"/>
      <c r="AE50" s="43"/>
      <c r="AF50" s="43"/>
      <c r="AG50" s="41">
        <f t="shared" si="62"/>
        <v>0</v>
      </c>
      <c r="AH50" s="42"/>
      <c r="AI50" s="43"/>
      <c r="AJ50" s="43"/>
      <c r="AK50" s="43"/>
      <c r="AL50" s="43"/>
      <c r="AM50" s="41">
        <f t="shared" si="63"/>
        <v>0</v>
      </c>
      <c r="AN50" s="42"/>
      <c r="AO50" s="43"/>
      <c r="AP50" s="43"/>
      <c r="AQ50" s="43"/>
      <c r="AR50" s="43"/>
      <c r="AS50" s="41">
        <f t="shared" si="64"/>
        <v>0</v>
      </c>
      <c r="AT50" s="44">
        <f t="shared" si="65"/>
        <v>0</v>
      </c>
      <c r="AU50" s="17">
        <f t="shared" si="66"/>
        <v>0</v>
      </c>
      <c r="AV50" s="17">
        <f t="shared" si="67"/>
        <v>0</v>
      </c>
      <c r="AW50" s="17">
        <f t="shared" si="68"/>
        <v>0</v>
      </c>
      <c r="AX50" s="17">
        <f t="shared" si="69"/>
        <v>0</v>
      </c>
      <c r="AY50" s="17">
        <f t="shared" si="70"/>
        <v>0</v>
      </c>
      <c r="AZ50" s="17">
        <f t="shared" si="71"/>
        <v>0</v>
      </c>
      <c r="BA50" s="17">
        <f t="shared" si="72"/>
        <v>0</v>
      </c>
      <c r="BB50" s="17">
        <f t="shared" si="25"/>
        <v>0</v>
      </c>
      <c r="BC50" s="21" t="e">
        <f t="shared" si="73"/>
        <v>#DIV/0!</v>
      </c>
    </row>
    <row r="51" spans="1:55" ht="15.75" customHeight="1" x14ac:dyDescent="0.25">
      <c r="A51" s="36"/>
      <c r="B51" s="37" t="s">
        <v>32</v>
      </c>
      <c r="C51" s="46"/>
      <c r="D51" s="42"/>
      <c r="E51" s="40">
        <f>SUM(E40:E50)</f>
        <v>384</v>
      </c>
      <c r="F51" s="40">
        <f>SUM(F40:F50)</f>
        <v>354</v>
      </c>
      <c r="G51" s="40">
        <f>SUM(G40:G50)</f>
        <v>339</v>
      </c>
      <c r="H51" s="40">
        <f>SUM(H40:H50)</f>
        <v>327</v>
      </c>
      <c r="I51" s="41">
        <f>SUM(I40:I50)</f>
        <v>1404</v>
      </c>
      <c r="J51" s="42"/>
      <c r="K51" s="40">
        <f>SUM(K40:K50)</f>
        <v>359</v>
      </c>
      <c r="L51" s="40">
        <f>SUM(L40:L50)</f>
        <v>301</v>
      </c>
      <c r="M51" s="40">
        <f>SUM(M40:M50)</f>
        <v>270</v>
      </c>
      <c r="N51" s="40">
        <f>SUM(N40:N50)</f>
        <v>282</v>
      </c>
      <c r="O51" s="41">
        <f>SUM(O40:O50)</f>
        <v>1212</v>
      </c>
      <c r="P51" s="42"/>
      <c r="Q51" s="40">
        <f>SUM(Q40:Q50)</f>
        <v>320</v>
      </c>
      <c r="R51" s="40">
        <f>SUM(R40:R50)</f>
        <v>334</v>
      </c>
      <c r="S51" s="40">
        <f>SUM(S40:S50)</f>
        <v>307</v>
      </c>
      <c r="T51" s="40">
        <f>SUM(T40:T50)</f>
        <v>298</v>
      </c>
      <c r="U51" s="41">
        <f>SUM(U40:U50)</f>
        <v>1259</v>
      </c>
      <c r="V51" s="42"/>
      <c r="W51" s="40">
        <f>SUM(W40:W50)</f>
        <v>307</v>
      </c>
      <c r="X51" s="40">
        <f>SUM(X40:X50)</f>
        <v>371</v>
      </c>
      <c r="Y51" s="40">
        <f>SUM(Y40:Y50)</f>
        <v>345</v>
      </c>
      <c r="Z51" s="40">
        <f>SUM(Z40:Z50)</f>
        <v>325</v>
      </c>
      <c r="AA51" s="41">
        <f>SUM(AA40:AA50)</f>
        <v>1348</v>
      </c>
      <c r="AB51" s="42"/>
      <c r="AC51" s="40">
        <f>SUM(AC40:AC50)</f>
        <v>0</v>
      </c>
      <c r="AD51" s="40">
        <f>SUM(AD40:AD50)</f>
        <v>0</v>
      </c>
      <c r="AE51" s="40">
        <f>SUM(AE40:AE50)</f>
        <v>0</v>
      </c>
      <c r="AF51" s="40">
        <f>SUM(AF40:AF50)</f>
        <v>0</v>
      </c>
      <c r="AG51" s="41">
        <f>SUM(AG40:AG50)</f>
        <v>0</v>
      </c>
      <c r="AH51" s="42"/>
      <c r="AI51" s="40">
        <f>SUM(AI40:AI50)</f>
        <v>0</v>
      </c>
      <c r="AJ51" s="40">
        <f>SUM(AJ40:AJ50)</f>
        <v>0</v>
      </c>
      <c r="AK51" s="40">
        <f>SUM(AK40:AK50)</f>
        <v>0</v>
      </c>
      <c r="AL51" s="40">
        <f>SUM(AL40:AL50)</f>
        <v>0</v>
      </c>
      <c r="AM51" s="41">
        <f>SUM(AM40:AM50)</f>
        <v>0</v>
      </c>
      <c r="AN51" s="42"/>
      <c r="AO51" s="40">
        <f>SUM(AO40:AO50)</f>
        <v>0</v>
      </c>
      <c r="AP51" s="40">
        <f>SUM(AP40:AP50)</f>
        <v>0</v>
      </c>
      <c r="AQ51" s="40">
        <f>SUM(AQ40:AQ50)</f>
        <v>0</v>
      </c>
      <c r="AR51" s="40">
        <f>SUM(AR40:AR50)</f>
        <v>0</v>
      </c>
      <c r="AS51" s="41">
        <f>SUM(AS40:AS50)</f>
        <v>0</v>
      </c>
      <c r="AT51" s="44">
        <f t="shared" si="65"/>
        <v>4</v>
      </c>
      <c r="AU51" s="17">
        <f t="shared" si="66"/>
        <v>4</v>
      </c>
      <c r="AV51" s="17">
        <f t="shared" si="67"/>
        <v>4</v>
      </c>
      <c r="AW51" s="17">
        <f t="shared" si="68"/>
        <v>4</v>
      </c>
      <c r="AX51" s="17">
        <f t="shared" si="69"/>
        <v>0</v>
      </c>
      <c r="AY51" s="17">
        <f t="shared" si="70"/>
        <v>0</v>
      </c>
      <c r="AZ51" s="17">
        <f t="shared" si="71"/>
        <v>0</v>
      </c>
      <c r="BA51" s="17">
        <f t="shared" si="72"/>
        <v>16</v>
      </c>
      <c r="BB51" s="17">
        <f t="shared" si="25"/>
        <v>5223</v>
      </c>
      <c r="BC51" s="17">
        <f t="shared" si="73"/>
        <v>326.4375</v>
      </c>
    </row>
    <row r="52" spans="1:55" ht="15.75" customHeight="1" x14ac:dyDescent="0.25">
      <c r="A52" s="36"/>
      <c r="B52" s="37" t="s">
        <v>33</v>
      </c>
      <c r="C52" s="46"/>
      <c r="D52" s="39">
        <f>SUM(D40:D50)</f>
        <v>62</v>
      </c>
      <c r="E52" s="40">
        <f>E51+$D$52</f>
        <v>446</v>
      </c>
      <c r="F52" s="40">
        <f>F51+$D$52</f>
        <v>416</v>
      </c>
      <c r="G52" s="40">
        <f>G51+$D$52</f>
        <v>401</v>
      </c>
      <c r="H52" s="40">
        <f>H51+$D$52</f>
        <v>389</v>
      </c>
      <c r="I52" s="41">
        <f>SUM(E52:H52)</f>
        <v>1652</v>
      </c>
      <c r="J52" s="39">
        <f>SUM(J40:J50)</f>
        <v>95</v>
      </c>
      <c r="K52" s="40">
        <f>K51+$J$52</f>
        <v>454</v>
      </c>
      <c r="L52" s="40">
        <f>L51+$J$52</f>
        <v>396</v>
      </c>
      <c r="M52" s="40">
        <f>M51+$J$52</f>
        <v>365</v>
      </c>
      <c r="N52" s="40">
        <f>N51+$J$52</f>
        <v>377</v>
      </c>
      <c r="O52" s="41">
        <f>SUM(K52:N52)</f>
        <v>1592</v>
      </c>
      <c r="P52" s="39">
        <f>SUM(P40:P50)</f>
        <v>75</v>
      </c>
      <c r="Q52" s="40">
        <f>Q51+$P$52</f>
        <v>395</v>
      </c>
      <c r="R52" s="40">
        <f>R51+$P$52</f>
        <v>409</v>
      </c>
      <c r="S52" s="40">
        <f>S51+$P$52</f>
        <v>382</v>
      </c>
      <c r="T52" s="40">
        <f>T51+$P$52</f>
        <v>373</v>
      </c>
      <c r="U52" s="41">
        <f>SUM(Q52:T52)</f>
        <v>1559</v>
      </c>
      <c r="V52" s="39">
        <f>SUM(V40:V50)</f>
        <v>96</v>
      </c>
      <c r="W52" s="40">
        <f>W51+$V$52</f>
        <v>403</v>
      </c>
      <c r="X52" s="40">
        <f>X51+$V$52</f>
        <v>467</v>
      </c>
      <c r="Y52" s="40">
        <f>Y51+$V$52</f>
        <v>441</v>
      </c>
      <c r="Z52" s="40">
        <f>Z51+$V$52</f>
        <v>421</v>
      </c>
      <c r="AA52" s="41">
        <f>SUM(W52:Z52)</f>
        <v>1732</v>
      </c>
      <c r="AB52" s="39">
        <f>SUM(AB40:AB50)</f>
        <v>0</v>
      </c>
      <c r="AC52" s="40">
        <f>AC51+$AB$52</f>
        <v>0</v>
      </c>
      <c r="AD52" s="40">
        <f>AD51+$AB$52</f>
        <v>0</v>
      </c>
      <c r="AE52" s="40">
        <f>AE51+$AB$52</f>
        <v>0</v>
      </c>
      <c r="AF52" s="40">
        <f>AF51+$AB$52</f>
        <v>0</v>
      </c>
      <c r="AG52" s="41">
        <f>SUM(AC52:AF52)</f>
        <v>0</v>
      </c>
      <c r="AH52" s="39">
        <f>SUM(AH40:AH50)</f>
        <v>0</v>
      </c>
      <c r="AI52" s="40">
        <f>AI51+$AH$52</f>
        <v>0</v>
      </c>
      <c r="AJ52" s="40">
        <f>AJ51+$AH$52</f>
        <v>0</v>
      </c>
      <c r="AK52" s="40">
        <f>AK51+$AH$52</f>
        <v>0</v>
      </c>
      <c r="AL52" s="40">
        <f>AL51+$AH$52</f>
        <v>0</v>
      </c>
      <c r="AM52" s="41">
        <f>SUM(AI52:AL52)</f>
        <v>0</v>
      </c>
      <c r="AN52" s="39">
        <f>SUM(AN40:AN50)</f>
        <v>0</v>
      </c>
      <c r="AO52" s="40">
        <f>AO51+$AN$52</f>
        <v>0</v>
      </c>
      <c r="AP52" s="40">
        <f>AP51+$AN$52</f>
        <v>0</v>
      </c>
      <c r="AQ52" s="40">
        <f>AQ51+$AN$52</f>
        <v>0</v>
      </c>
      <c r="AR52" s="40">
        <f>AR51+$AN$52</f>
        <v>0</v>
      </c>
      <c r="AS52" s="41">
        <f>SUM(AO52:AR52)</f>
        <v>0</v>
      </c>
      <c r="AT52" s="44">
        <f t="shared" si="65"/>
        <v>4</v>
      </c>
      <c r="AU52" s="17">
        <f t="shared" si="66"/>
        <v>4</v>
      </c>
      <c r="AV52" s="17">
        <f t="shared" si="67"/>
        <v>4</v>
      </c>
      <c r="AW52" s="17">
        <f t="shared" si="68"/>
        <v>4</v>
      </c>
      <c r="AX52" s="17">
        <f t="shared" si="69"/>
        <v>0</v>
      </c>
      <c r="AY52" s="17">
        <f t="shared" si="70"/>
        <v>0</v>
      </c>
      <c r="AZ52" s="17">
        <f t="shared" si="71"/>
        <v>0</v>
      </c>
      <c r="BA52" s="17">
        <f t="shared" si="72"/>
        <v>16</v>
      </c>
      <c r="BB52" s="17">
        <f t="shared" si="25"/>
        <v>6535</v>
      </c>
      <c r="BC52" s="17">
        <f t="shared" si="73"/>
        <v>408.4375</v>
      </c>
    </row>
    <row r="53" spans="1:55" ht="15.75" customHeight="1" x14ac:dyDescent="0.25">
      <c r="A53" s="36"/>
      <c r="B53" s="37" t="s">
        <v>34</v>
      </c>
      <c r="C53" s="46"/>
      <c r="D53" s="42"/>
      <c r="E53" s="40">
        <f t="shared" ref="E53:I54" si="81">IF($D$52&gt;0,IF(E51=E65,0.5,IF(E51&gt;E65,1,0)),0)</f>
        <v>1</v>
      </c>
      <c r="F53" s="40">
        <f t="shared" si="81"/>
        <v>1</v>
      </c>
      <c r="G53" s="40">
        <f t="shared" si="81"/>
        <v>0</v>
      </c>
      <c r="H53" s="40">
        <f t="shared" si="81"/>
        <v>1</v>
      </c>
      <c r="I53" s="41">
        <f t="shared" si="81"/>
        <v>1</v>
      </c>
      <c r="J53" s="42"/>
      <c r="K53" s="40">
        <f>IF($J$52&gt;0,IF(K51=K78,0.5,IF(K51&gt;K78,1,0)),0)</f>
        <v>1</v>
      </c>
      <c r="L53" s="40">
        <f t="shared" ref="L53:N53" si="82">IF($J$52&gt;0,IF(L51=L78,0.5,IF(L51&gt;L78,1,0)),0)</f>
        <v>1</v>
      </c>
      <c r="M53" s="40">
        <f t="shared" si="82"/>
        <v>0</v>
      </c>
      <c r="N53" s="40">
        <f t="shared" si="82"/>
        <v>0</v>
      </c>
      <c r="O53" s="40">
        <f t="shared" ref="O53" si="83">IF($J$52&gt;0,IF(O51=O78,0.5,IF(O51&gt;O78,1,0)),0)</f>
        <v>1</v>
      </c>
      <c r="P53" s="42"/>
      <c r="Q53" s="40">
        <f>IF($P$52&gt;0,IF(Q51=Q156,0.5,IF(Q51&gt;Q156,1,0)),0)</f>
        <v>0.5</v>
      </c>
      <c r="R53" s="40">
        <f t="shared" ref="R53:U53" si="84">IF($P$52&gt;0,IF(R51=R156,0.5,IF(R51&gt;R156,1,0)),0)</f>
        <v>0.5</v>
      </c>
      <c r="S53" s="40">
        <f t="shared" si="84"/>
        <v>0.5</v>
      </c>
      <c r="T53" s="40">
        <f t="shared" si="84"/>
        <v>0.5</v>
      </c>
      <c r="U53" s="40">
        <f t="shared" si="84"/>
        <v>0.5</v>
      </c>
      <c r="V53" s="42"/>
      <c r="W53" s="40">
        <f>IF($V$52&gt;0,IF(W51=W106,0.5,IF(W51&gt;W106,1,0)),0)</f>
        <v>1</v>
      </c>
      <c r="X53" s="40">
        <f t="shared" ref="X53:AA53" si="85">IF($V$52&gt;0,IF(X51=X106,0.5,IF(X51&gt;X106,1,0)),0)</f>
        <v>1</v>
      </c>
      <c r="Y53" s="40">
        <f t="shared" si="85"/>
        <v>0</v>
      </c>
      <c r="Z53" s="40">
        <f t="shared" si="85"/>
        <v>0</v>
      </c>
      <c r="AA53" s="40">
        <f t="shared" si="85"/>
        <v>1</v>
      </c>
      <c r="AB53" s="42"/>
      <c r="AC53" s="40">
        <f>IF($AB$52&gt;0,IF(AC51=AC140,0.5,IF(AC51&gt;AC140,1,0)),0)</f>
        <v>0</v>
      </c>
      <c r="AD53" s="40">
        <f t="shared" ref="AD53:AG54" si="86">IF($AB$52&gt;0,IF(AD51=AD93,0.5,IF(AD51&gt;AD93,1,0)),0)</f>
        <v>0</v>
      </c>
      <c r="AE53" s="40">
        <f t="shared" si="86"/>
        <v>0</v>
      </c>
      <c r="AF53" s="40">
        <f t="shared" si="86"/>
        <v>0</v>
      </c>
      <c r="AG53" s="41">
        <f t="shared" si="86"/>
        <v>0</v>
      </c>
      <c r="AH53" s="42"/>
      <c r="AI53" s="40">
        <f>IF($AH$52&gt;0,IF(AI51=AI93,0.5,IF(AI51&gt;AI93,1,0)),0)</f>
        <v>0</v>
      </c>
      <c r="AJ53" s="40">
        <f t="shared" ref="AJ53:AM53" si="87">IF($AH$52&gt;0,IF(AJ51=AJ93,0.5,IF(AJ51&gt;AJ93,1,0)),0)</f>
        <v>0</v>
      </c>
      <c r="AK53" s="40">
        <f t="shared" si="87"/>
        <v>0</v>
      </c>
      <c r="AL53" s="40">
        <f t="shared" si="87"/>
        <v>0</v>
      </c>
      <c r="AM53" s="40">
        <f t="shared" si="87"/>
        <v>0</v>
      </c>
      <c r="AN53" s="42"/>
      <c r="AO53" s="40">
        <f t="shared" ref="AO53:AS54" si="88">IF($AN$52&gt;0,IF(AO51=AO106,0.5,IF(AO51&gt;AO106,1,0)),0)</f>
        <v>0</v>
      </c>
      <c r="AP53" s="40">
        <f t="shared" si="88"/>
        <v>0</v>
      </c>
      <c r="AQ53" s="40">
        <f t="shared" si="88"/>
        <v>0</v>
      </c>
      <c r="AR53" s="40">
        <f t="shared" si="88"/>
        <v>0</v>
      </c>
      <c r="AS53" s="41">
        <f t="shared" si="88"/>
        <v>0</v>
      </c>
      <c r="AT53" s="47"/>
      <c r="AU53" s="21"/>
      <c r="AV53" s="21"/>
      <c r="AW53" s="21"/>
      <c r="AX53" s="21"/>
      <c r="AY53" s="21"/>
      <c r="AZ53" s="21"/>
      <c r="BA53" s="21"/>
      <c r="BB53" s="17">
        <f t="shared" si="25"/>
        <v>3.5</v>
      </c>
      <c r="BC53" s="21"/>
    </row>
    <row r="54" spans="1:55" ht="15.75" customHeight="1" x14ac:dyDescent="0.25">
      <c r="A54" s="36"/>
      <c r="B54" s="37" t="s">
        <v>35</v>
      </c>
      <c r="C54" s="46"/>
      <c r="D54" s="42"/>
      <c r="E54" s="40">
        <f t="shared" si="81"/>
        <v>1</v>
      </c>
      <c r="F54" s="40">
        <f t="shared" si="81"/>
        <v>1</v>
      </c>
      <c r="G54" s="40">
        <f t="shared" si="81"/>
        <v>0</v>
      </c>
      <c r="H54" s="40">
        <f t="shared" si="81"/>
        <v>1</v>
      </c>
      <c r="I54" s="41">
        <f t="shared" si="81"/>
        <v>1</v>
      </c>
      <c r="J54" s="42"/>
      <c r="K54" s="40">
        <f>IF($J$52&gt;0,IF(K52=K79,0.5,IF(K52&gt;K79,1,0)),0)</f>
        <v>1</v>
      </c>
      <c r="L54" s="40">
        <f t="shared" ref="L54:N54" si="89">IF($J$52&gt;0,IF(L52=L79,0.5,IF(L52&gt;L79,1,0)),0)</f>
        <v>1</v>
      </c>
      <c r="M54" s="40">
        <f t="shared" si="89"/>
        <v>0</v>
      </c>
      <c r="N54" s="40">
        <f t="shared" si="89"/>
        <v>0</v>
      </c>
      <c r="O54" s="40">
        <f t="shared" ref="O54" si="90">IF($J$52&gt;0,IF(O52=O79,0.5,IF(O52&gt;O79,1,0)),0)</f>
        <v>0.5</v>
      </c>
      <c r="P54" s="42"/>
      <c r="Q54" s="40">
        <f>IF($P$52&gt;0,IF(Q52=Q157,0.5,IF(Q52&gt;Q157,1,0)),0)</f>
        <v>0.5</v>
      </c>
      <c r="R54" s="40">
        <f t="shared" ref="R54:U54" si="91">IF($P$52&gt;0,IF(R52=R157,0.5,IF(R52&gt;R157,1,0)),0)</f>
        <v>0.5</v>
      </c>
      <c r="S54" s="40">
        <f t="shared" si="91"/>
        <v>0.5</v>
      </c>
      <c r="T54" s="40">
        <f t="shared" si="91"/>
        <v>0.5</v>
      </c>
      <c r="U54" s="40">
        <f t="shared" si="91"/>
        <v>0.5</v>
      </c>
      <c r="V54" s="42"/>
      <c r="W54" s="40">
        <f>IF($V$52&gt;0,IF(W52=W107,0.5,IF(W52&gt;W107,1,0)),0)</f>
        <v>1</v>
      </c>
      <c r="X54" s="40">
        <f t="shared" ref="X54:AA54" si="92">IF($V$52&gt;0,IF(X52=X107,0.5,IF(X52&gt;X107,1,0)),0)</f>
        <v>1</v>
      </c>
      <c r="Y54" s="40">
        <f t="shared" si="92"/>
        <v>0</v>
      </c>
      <c r="Z54" s="40">
        <f t="shared" si="92"/>
        <v>0</v>
      </c>
      <c r="AA54" s="40">
        <f t="shared" si="92"/>
        <v>1</v>
      </c>
      <c r="AB54" s="42"/>
      <c r="AC54" s="40">
        <f>IF($AB$52&gt;0,IF(AC52=AC141,0.5,IF(AC52&gt;AC141,1,0)),0)</f>
        <v>0</v>
      </c>
      <c r="AD54" s="40">
        <f t="shared" si="86"/>
        <v>0</v>
      </c>
      <c r="AE54" s="40">
        <f t="shared" si="86"/>
        <v>0</v>
      </c>
      <c r="AF54" s="40">
        <f t="shared" si="86"/>
        <v>0</v>
      </c>
      <c r="AG54" s="41">
        <f t="shared" si="86"/>
        <v>0</v>
      </c>
      <c r="AH54" s="42"/>
      <c r="AI54" s="40">
        <f>IF($AH$52&gt;0,IF(AI52=AI94,0.5,IF(AI52&gt;AI94,1,0)),0)</f>
        <v>0</v>
      </c>
      <c r="AJ54" s="40">
        <f t="shared" ref="AJ54:AM54" si="93">IF($AH$52&gt;0,IF(AJ52=AJ94,0.5,IF(AJ52&gt;AJ94,1,0)),0)</f>
        <v>0</v>
      </c>
      <c r="AK54" s="40">
        <f t="shared" si="93"/>
        <v>0</v>
      </c>
      <c r="AL54" s="40">
        <f t="shared" si="93"/>
        <v>0</v>
      </c>
      <c r="AM54" s="40">
        <f t="shared" si="93"/>
        <v>0</v>
      </c>
      <c r="AN54" s="42"/>
      <c r="AO54" s="40">
        <f t="shared" si="88"/>
        <v>0</v>
      </c>
      <c r="AP54" s="40">
        <f t="shared" si="88"/>
        <v>0</v>
      </c>
      <c r="AQ54" s="40">
        <f t="shared" si="88"/>
        <v>0</v>
      </c>
      <c r="AR54" s="40">
        <f t="shared" si="88"/>
        <v>0</v>
      </c>
      <c r="AS54" s="41">
        <f t="shared" si="88"/>
        <v>0</v>
      </c>
      <c r="AT54" s="47"/>
      <c r="AU54" s="21"/>
      <c r="AV54" s="21"/>
      <c r="AW54" s="21"/>
      <c r="AX54" s="21"/>
      <c r="AY54" s="21"/>
      <c r="AZ54" s="21"/>
      <c r="BA54" s="21"/>
      <c r="BB54" s="17">
        <f t="shared" si="25"/>
        <v>3</v>
      </c>
      <c r="BC54" s="21"/>
    </row>
    <row r="55" spans="1:55" ht="14.25" customHeight="1" x14ac:dyDescent="0.25">
      <c r="A55" s="48"/>
      <c r="B55" s="49" t="s">
        <v>36</v>
      </c>
      <c r="C55" s="50"/>
      <c r="D55" s="51"/>
      <c r="E55" s="52"/>
      <c r="F55" s="52"/>
      <c r="G55" s="52"/>
      <c r="H55" s="52"/>
      <c r="I55" s="53">
        <f>SUM(E53+F53+G53+H53+I53+E54+F54+G54+H54+I54)</f>
        <v>8</v>
      </c>
      <c r="J55" s="51"/>
      <c r="K55" s="52"/>
      <c r="L55" s="52"/>
      <c r="M55" s="52"/>
      <c r="N55" s="52"/>
      <c r="O55" s="53">
        <f>SUM(K53+L53+M53+N53+O53+K54+L54+M54+N54+O54)</f>
        <v>5.5</v>
      </c>
      <c r="P55" s="51"/>
      <c r="Q55" s="52"/>
      <c r="R55" s="52"/>
      <c r="S55" s="52"/>
      <c r="T55" s="52"/>
      <c r="U55" s="53">
        <f>SUM(Q53+R53+S53+T53+U53+Q54+R54+S54+T54+U54)</f>
        <v>5</v>
      </c>
      <c r="V55" s="51"/>
      <c r="W55" s="52"/>
      <c r="X55" s="52"/>
      <c r="Y55" s="52"/>
      <c r="Z55" s="52"/>
      <c r="AA55" s="53">
        <f>SUM(W53+X53+Y53+Z53+AA53+W54+X54+Y54+Z54+AA54)</f>
        <v>6</v>
      </c>
      <c r="AB55" s="51"/>
      <c r="AC55" s="52"/>
      <c r="AD55" s="52"/>
      <c r="AE55" s="52"/>
      <c r="AF55" s="52"/>
      <c r="AG55" s="53">
        <f>SUM(AC53+AD53+AE53+AF53+AG53+AC54+AD54+AE54+AF54+AG54)</f>
        <v>0</v>
      </c>
      <c r="AH55" s="51"/>
      <c r="AI55" s="52"/>
      <c r="AJ55" s="52"/>
      <c r="AK55" s="52"/>
      <c r="AL55" s="52"/>
      <c r="AM55" s="53">
        <f>SUM(AI53+AJ53+AK53+AL53+AM53+AI54+AJ54+AK54+AL54+AM54)</f>
        <v>0</v>
      </c>
      <c r="AN55" s="51"/>
      <c r="AO55" s="52"/>
      <c r="AP55" s="52"/>
      <c r="AQ55" s="52"/>
      <c r="AR55" s="52"/>
      <c r="AS55" s="53">
        <f>SUM(AO53+AP53+AQ53+AR53+AS53+AO54+AP54+AQ54+AR54+AS54)</f>
        <v>0</v>
      </c>
      <c r="AT55" s="54"/>
      <c r="AU55" s="55"/>
      <c r="AV55" s="55"/>
      <c r="AW55" s="55"/>
      <c r="AX55" s="55"/>
      <c r="AY55" s="55"/>
      <c r="AZ55" s="55"/>
      <c r="BA55" s="55"/>
      <c r="BB55" s="17">
        <f t="shared" si="25"/>
        <v>24.5</v>
      </c>
      <c r="BC55" s="55"/>
    </row>
    <row r="56" spans="1:55" ht="27" customHeight="1" x14ac:dyDescent="0.25">
      <c r="A56" s="30">
        <v>2</v>
      </c>
      <c r="B56" s="116" t="s">
        <v>87</v>
      </c>
      <c r="C56" s="118"/>
      <c r="D56" s="31" t="s">
        <v>23</v>
      </c>
      <c r="E56" s="32" t="s">
        <v>24</v>
      </c>
      <c r="F56" s="32" t="s">
        <v>25</v>
      </c>
      <c r="G56" s="32" t="s">
        <v>26</v>
      </c>
      <c r="H56" s="32" t="s">
        <v>27</v>
      </c>
      <c r="I56" s="33" t="s">
        <v>20</v>
      </c>
      <c r="J56" s="31" t="s">
        <v>23</v>
      </c>
      <c r="K56" s="32" t="s">
        <v>24</v>
      </c>
      <c r="L56" s="32" t="s">
        <v>25</v>
      </c>
      <c r="M56" s="32" t="s">
        <v>26</v>
      </c>
      <c r="N56" s="32" t="s">
        <v>27</v>
      </c>
      <c r="O56" s="33" t="s">
        <v>20</v>
      </c>
      <c r="P56" s="31" t="s">
        <v>23</v>
      </c>
      <c r="Q56" s="32" t="s">
        <v>24</v>
      </c>
      <c r="R56" s="32" t="s">
        <v>25</v>
      </c>
      <c r="S56" s="32" t="s">
        <v>26</v>
      </c>
      <c r="T56" s="32" t="s">
        <v>27</v>
      </c>
      <c r="U56" s="33" t="s">
        <v>20</v>
      </c>
      <c r="V56" s="31" t="s">
        <v>23</v>
      </c>
      <c r="W56" s="32" t="s">
        <v>24</v>
      </c>
      <c r="X56" s="32" t="s">
        <v>25</v>
      </c>
      <c r="Y56" s="32" t="s">
        <v>26</v>
      </c>
      <c r="Z56" s="32" t="s">
        <v>27</v>
      </c>
      <c r="AA56" s="33" t="s">
        <v>20</v>
      </c>
      <c r="AB56" s="31" t="s">
        <v>23</v>
      </c>
      <c r="AC56" s="32" t="s">
        <v>24</v>
      </c>
      <c r="AD56" s="32" t="s">
        <v>25</v>
      </c>
      <c r="AE56" s="32" t="s">
        <v>26</v>
      </c>
      <c r="AF56" s="32" t="s">
        <v>27</v>
      </c>
      <c r="AG56" s="33" t="s">
        <v>20</v>
      </c>
      <c r="AH56" s="31" t="s">
        <v>23</v>
      </c>
      <c r="AI56" s="32" t="s">
        <v>24</v>
      </c>
      <c r="AJ56" s="32" t="s">
        <v>25</v>
      </c>
      <c r="AK56" s="32" t="s">
        <v>26</v>
      </c>
      <c r="AL56" s="32" t="s">
        <v>27</v>
      </c>
      <c r="AM56" s="33" t="s">
        <v>20</v>
      </c>
      <c r="AN56" s="31" t="s">
        <v>23</v>
      </c>
      <c r="AO56" s="32" t="s">
        <v>24</v>
      </c>
      <c r="AP56" s="32" t="s">
        <v>25</v>
      </c>
      <c r="AQ56" s="32" t="s">
        <v>26</v>
      </c>
      <c r="AR56" s="32" t="s">
        <v>27</v>
      </c>
      <c r="AS56" s="33" t="s">
        <v>20</v>
      </c>
      <c r="AT56" s="34"/>
      <c r="AU56" s="35"/>
      <c r="AV56" s="35"/>
      <c r="AW56" s="35"/>
      <c r="AX56" s="35"/>
      <c r="AY56" s="35"/>
      <c r="AZ56" s="35"/>
      <c r="BA56" s="35"/>
      <c r="BB56" s="17"/>
      <c r="BC56" s="35"/>
    </row>
    <row r="57" spans="1:55" ht="15.75" customHeight="1" x14ac:dyDescent="0.25">
      <c r="A57" s="36"/>
      <c r="B57" s="37" t="s">
        <v>52</v>
      </c>
      <c r="C57" s="38" t="s">
        <v>38</v>
      </c>
      <c r="D57" s="39">
        <v>61</v>
      </c>
      <c r="E57" s="40">
        <f>E13</f>
        <v>135</v>
      </c>
      <c r="F57" s="40">
        <f t="shared" ref="F57:H57" si="94">F13</f>
        <v>119</v>
      </c>
      <c r="G57" s="40">
        <f t="shared" si="94"/>
        <v>144</v>
      </c>
      <c r="H57" s="40">
        <f t="shared" si="94"/>
        <v>133</v>
      </c>
      <c r="I57" s="41">
        <f t="shared" ref="I57:I64" si="95">SUM(E57:H57)</f>
        <v>531</v>
      </c>
      <c r="J57" s="42">
        <v>61</v>
      </c>
      <c r="K57" s="43">
        <f>K42</f>
        <v>176</v>
      </c>
      <c r="L57" s="43">
        <f t="shared" ref="L57:N57" si="96">L42</f>
        <v>129</v>
      </c>
      <c r="M57" s="43">
        <f t="shared" si="96"/>
        <v>135</v>
      </c>
      <c r="N57" s="43">
        <f t="shared" si="96"/>
        <v>156</v>
      </c>
      <c r="O57" s="41">
        <f t="shared" ref="O57:O64" si="97">SUM(K57:N57)</f>
        <v>596</v>
      </c>
      <c r="P57" s="42">
        <v>58</v>
      </c>
      <c r="Q57" s="43">
        <f>Q13</f>
        <v>172</v>
      </c>
      <c r="R57" s="43">
        <f t="shared" ref="R57:T57" si="98">R13</f>
        <v>171</v>
      </c>
      <c r="S57" s="43">
        <f t="shared" si="98"/>
        <v>126</v>
      </c>
      <c r="T57" s="43">
        <f t="shared" si="98"/>
        <v>120</v>
      </c>
      <c r="U57" s="41">
        <f t="shared" ref="U57:U64" si="99">SUM(Q57:T57)</f>
        <v>589</v>
      </c>
      <c r="V57" s="42">
        <v>55</v>
      </c>
      <c r="W57" s="43">
        <f>W13</f>
        <v>120</v>
      </c>
      <c r="X57" s="43">
        <f t="shared" ref="X57:Z57" si="100">X13</f>
        <v>125</v>
      </c>
      <c r="Y57" s="43">
        <f t="shared" si="100"/>
        <v>144</v>
      </c>
      <c r="Z57" s="43">
        <f t="shared" si="100"/>
        <v>157</v>
      </c>
      <c r="AA57" s="41">
        <f t="shared" ref="AA57:AA64" si="101">SUM(W57:Z57)</f>
        <v>546</v>
      </c>
      <c r="AB57" s="42"/>
      <c r="AC57" s="43"/>
      <c r="AD57" s="43"/>
      <c r="AE57" s="43"/>
      <c r="AF57" s="43"/>
      <c r="AG57" s="41">
        <f t="shared" ref="AG57:AG64" si="102">SUM(AC57:AF57)</f>
        <v>0</v>
      </c>
      <c r="AH57" s="42"/>
      <c r="AI57" s="43"/>
      <c r="AJ57" s="43"/>
      <c r="AK57" s="43"/>
      <c r="AL57" s="43"/>
      <c r="AM57" s="41">
        <f t="shared" ref="AM57:AM64" si="103">SUM(AI57:AL57)</f>
        <v>0</v>
      </c>
      <c r="AN57" s="42"/>
      <c r="AO57" s="43"/>
      <c r="AP57" s="43"/>
      <c r="AQ57" s="43"/>
      <c r="AR57" s="43"/>
      <c r="AS57" s="41">
        <f t="shared" ref="AS57:AS64" si="104">SUM(AO57:AR57)</f>
        <v>0</v>
      </c>
      <c r="AT57" s="44">
        <f t="shared" ref="AT57:AT66" si="105">SUM((IF(E57&gt;0,1,0)+(IF(F57&gt;0,1,0)+(IF(G57&gt;0,1,0)+(IF(H57&gt;0,1,0))))))</f>
        <v>4</v>
      </c>
      <c r="AU57" s="17">
        <f t="shared" ref="AU57:AU66" si="106">SUM((IF(K57&gt;0,1,0)+(IF(L57&gt;0,1,0)+(IF(M57&gt;0,1,0)+(IF(N57&gt;0,1,0))))))</f>
        <v>4</v>
      </c>
      <c r="AV57" s="17">
        <f t="shared" ref="AV57:AV66" si="107">SUM((IF(Q57&gt;0,1,0)+(IF(R57&gt;0,1,0)+(IF(S57&gt;0,1,0)+(IF(T57&gt;0,1,0))))))</f>
        <v>4</v>
      </c>
      <c r="AW57" s="17">
        <f t="shared" ref="AW57:AW66" si="108">SUM((IF(W57&gt;0,1,0)+(IF(X57&gt;0,1,0)+(IF(Y57&gt;0,1,0)+(IF(Z57&gt;0,1,0))))))</f>
        <v>4</v>
      </c>
      <c r="AX57" s="17">
        <f t="shared" ref="AX57:AX66" si="109">SUM((IF(AC57&gt;0,1,0)+(IF(AD57&gt;0,1,0)+(IF(AE57&gt;0,1,0)+(IF(AF57&gt;0,1,0))))))</f>
        <v>0</v>
      </c>
      <c r="AY57" s="17">
        <f t="shared" ref="AY57:AY66" si="110">SUM((IF(AI57&gt;0,1,0)+(IF(AJ57&gt;0,1,0)+(IF(AK57&gt;0,1,0)+(IF(AL57&gt;0,1,0))))))</f>
        <v>0</v>
      </c>
      <c r="AZ57" s="17">
        <f t="shared" ref="AZ57:AZ66" si="111">SUM((IF(AO57&gt;0,1,0)+(IF(AP57&gt;0,1,0)+(IF(AQ57&gt;0,1,0)+(IF(AR57&gt;0,1,0))))))</f>
        <v>0</v>
      </c>
      <c r="BA57" s="17">
        <f t="shared" ref="BA57:BA66" si="112">SUM(AT57:AZ57)</f>
        <v>16</v>
      </c>
      <c r="BB57" s="17">
        <f t="shared" si="25"/>
        <v>2262</v>
      </c>
      <c r="BC57" s="17">
        <f t="shared" ref="BC57:BC66" si="113">BB57/BA57</f>
        <v>141.375</v>
      </c>
    </row>
    <row r="58" spans="1:55" ht="15.75" customHeight="1" x14ac:dyDescent="0.25">
      <c r="A58" s="36"/>
      <c r="B58" s="37" t="s">
        <v>89</v>
      </c>
      <c r="C58" s="38" t="s">
        <v>88</v>
      </c>
      <c r="D58" s="39">
        <v>24</v>
      </c>
      <c r="E58" s="40">
        <f>E30</f>
        <v>199</v>
      </c>
      <c r="F58" s="40">
        <f t="shared" ref="F58:H58" si="114">F30</f>
        <v>162</v>
      </c>
      <c r="G58" s="40">
        <f t="shared" si="114"/>
        <v>221</v>
      </c>
      <c r="H58" s="40">
        <f t="shared" si="114"/>
        <v>158</v>
      </c>
      <c r="I58" s="41">
        <f t="shared" si="95"/>
        <v>740</v>
      </c>
      <c r="J58" s="42">
        <v>24</v>
      </c>
      <c r="K58" s="43">
        <f>K30</f>
        <v>193</v>
      </c>
      <c r="L58" s="43">
        <f t="shared" ref="L58:N58" si="115">L30</f>
        <v>212</v>
      </c>
      <c r="M58" s="43">
        <f t="shared" si="115"/>
        <v>246</v>
      </c>
      <c r="N58" s="43">
        <f t="shared" si="115"/>
        <v>167</v>
      </c>
      <c r="O58" s="41">
        <f t="shared" si="97"/>
        <v>818</v>
      </c>
      <c r="P58" s="42">
        <v>18</v>
      </c>
      <c r="Q58" s="43">
        <f>Q30</f>
        <v>159</v>
      </c>
      <c r="R58" s="43">
        <f t="shared" ref="R58:T58" si="116">R30</f>
        <v>168</v>
      </c>
      <c r="S58" s="43">
        <f t="shared" si="116"/>
        <v>210</v>
      </c>
      <c r="T58" s="43">
        <f t="shared" si="116"/>
        <v>197</v>
      </c>
      <c r="U58" s="41">
        <f t="shared" si="99"/>
        <v>734</v>
      </c>
      <c r="V58" s="42">
        <v>20</v>
      </c>
      <c r="W58" s="43">
        <f>W30</f>
        <v>204</v>
      </c>
      <c r="X58" s="43">
        <f t="shared" ref="X58:Z58" si="117">X30</f>
        <v>176</v>
      </c>
      <c r="Y58" s="43">
        <f t="shared" si="117"/>
        <v>150</v>
      </c>
      <c r="Z58" s="43">
        <f t="shared" si="117"/>
        <v>172</v>
      </c>
      <c r="AA58" s="41">
        <f t="shared" si="101"/>
        <v>702</v>
      </c>
      <c r="AB58" s="42"/>
      <c r="AC58" s="43"/>
      <c r="AD58" s="43"/>
      <c r="AE58" s="43"/>
      <c r="AF58" s="43"/>
      <c r="AG58" s="41">
        <f t="shared" si="102"/>
        <v>0</v>
      </c>
      <c r="AH58" s="42"/>
      <c r="AI58" s="43"/>
      <c r="AJ58" s="43"/>
      <c r="AK58" s="43"/>
      <c r="AL58" s="43"/>
      <c r="AM58" s="41">
        <f t="shared" si="103"/>
        <v>0</v>
      </c>
      <c r="AN58" s="42"/>
      <c r="AO58" s="43"/>
      <c r="AP58" s="43"/>
      <c r="AQ58" s="43"/>
      <c r="AR58" s="43"/>
      <c r="AS58" s="41">
        <f t="shared" si="104"/>
        <v>0</v>
      </c>
      <c r="AT58" s="44">
        <f t="shared" si="105"/>
        <v>4</v>
      </c>
      <c r="AU58" s="17">
        <f t="shared" si="106"/>
        <v>4</v>
      </c>
      <c r="AV58" s="17">
        <f t="shared" si="107"/>
        <v>4</v>
      </c>
      <c r="AW58" s="17">
        <f t="shared" si="108"/>
        <v>4</v>
      </c>
      <c r="AX58" s="17">
        <f t="shared" si="109"/>
        <v>0</v>
      </c>
      <c r="AY58" s="17">
        <f t="shared" si="110"/>
        <v>0</v>
      </c>
      <c r="AZ58" s="17">
        <f t="shared" si="111"/>
        <v>0</v>
      </c>
      <c r="BA58" s="17">
        <f t="shared" si="112"/>
        <v>16</v>
      </c>
      <c r="BB58" s="17">
        <f t="shared" si="25"/>
        <v>2994</v>
      </c>
      <c r="BC58" s="17">
        <f t="shared" si="113"/>
        <v>187.125</v>
      </c>
    </row>
    <row r="59" spans="1:55" ht="15.75" customHeight="1" x14ac:dyDescent="0.25">
      <c r="A59" s="36"/>
      <c r="B59" s="45"/>
      <c r="C59" s="38"/>
      <c r="D59" s="42"/>
      <c r="E59" s="43"/>
      <c r="F59" s="43"/>
      <c r="G59" s="43"/>
      <c r="H59" s="43"/>
      <c r="I59" s="41">
        <f t="shared" si="95"/>
        <v>0</v>
      </c>
      <c r="J59" s="42"/>
      <c r="K59" s="43"/>
      <c r="L59" s="43"/>
      <c r="M59" s="43"/>
      <c r="N59" s="43"/>
      <c r="O59" s="41">
        <f t="shared" si="97"/>
        <v>0</v>
      </c>
      <c r="P59" s="42"/>
      <c r="Q59" s="43"/>
      <c r="R59" s="43"/>
      <c r="S59" s="43"/>
      <c r="T59" s="43"/>
      <c r="U59" s="41">
        <f t="shared" si="99"/>
        <v>0</v>
      </c>
      <c r="V59" s="42"/>
      <c r="W59" s="43"/>
      <c r="X59" s="43"/>
      <c r="Y59" s="43"/>
      <c r="Z59" s="43"/>
      <c r="AA59" s="41">
        <f t="shared" si="101"/>
        <v>0</v>
      </c>
      <c r="AB59" s="42"/>
      <c r="AC59" s="43"/>
      <c r="AD59" s="43"/>
      <c r="AE59" s="43"/>
      <c r="AF59" s="43"/>
      <c r="AG59" s="41">
        <f t="shared" si="102"/>
        <v>0</v>
      </c>
      <c r="AH59" s="42"/>
      <c r="AI59" s="43"/>
      <c r="AJ59" s="43"/>
      <c r="AK59" s="43"/>
      <c r="AL59" s="43"/>
      <c r="AM59" s="41">
        <f t="shared" si="103"/>
        <v>0</v>
      </c>
      <c r="AN59" s="42"/>
      <c r="AO59" s="43"/>
      <c r="AP59" s="43"/>
      <c r="AQ59" s="43"/>
      <c r="AR59" s="43"/>
      <c r="AS59" s="41">
        <f t="shared" si="104"/>
        <v>0</v>
      </c>
      <c r="AT59" s="44">
        <f t="shared" si="105"/>
        <v>0</v>
      </c>
      <c r="AU59" s="17">
        <f t="shared" si="106"/>
        <v>0</v>
      </c>
      <c r="AV59" s="17">
        <f t="shared" si="107"/>
        <v>0</v>
      </c>
      <c r="AW59" s="17">
        <f t="shared" si="108"/>
        <v>0</v>
      </c>
      <c r="AX59" s="17">
        <f t="shared" si="109"/>
        <v>0</v>
      </c>
      <c r="AY59" s="17">
        <f t="shared" si="110"/>
        <v>0</v>
      </c>
      <c r="AZ59" s="17">
        <f t="shared" si="111"/>
        <v>0</v>
      </c>
      <c r="BA59" s="17">
        <f t="shared" si="112"/>
        <v>0</v>
      </c>
      <c r="BB59" s="17">
        <f t="shared" si="25"/>
        <v>0</v>
      </c>
      <c r="BC59" s="21" t="e">
        <f t="shared" si="113"/>
        <v>#DIV/0!</v>
      </c>
    </row>
    <row r="60" spans="1:55" ht="15.75" customHeight="1" x14ac:dyDescent="0.25">
      <c r="A60" s="36"/>
      <c r="B60" s="45"/>
      <c r="C60" s="46"/>
      <c r="D60" s="42"/>
      <c r="E60" s="43"/>
      <c r="F60" s="43"/>
      <c r="G60" s="43"/>
      <c r="H60" s="43"/>
      <c r="I60" s="41">
        <f t="shared" si="95"/>
        <v>0</v>
      </c>
      <c r="J60" s="42"/>
      <c r="K60" s="43"/>
      <c r="L60" s="43"/>
      <c r="M60" s="43"/>
      <c r="N60" s="43"/>
      <c r="O60" s="41">
        <f t="shared" si="97"/>
        <v>0</v>
      </c>
      <c r="P60" s="42"/>
      <c r="Q60" s="43"/>
      <c r="R60" s="43"/>
      <c r="S60" s="43"/>
      <c r="T60" s="43"/>
      <c r="U60" s="41">
        <f t="shared" si="99"/>
        <v>0</v>
      </c>
      <c r="V60" s="42"/>
      <c r="W60" s="43"/>
      <c r="X60" s="43"/>
      <c r="Y60" s="43"/>
      <c r="Z60" s="43"/>
      <c r="AA60" s="41">
        <f t="shared" si="101"/>
        <v>0</v>
      </c>
      <c r="AB60" s="42"/>
      <c r="AC60" s="43"/>
      <c r="AD60" s="43"/>
      <c r="AE60" s="43"/>
      <c r="AF60" s="43"/>
      <c r="AG60" s="41">
        <f t="shared" si="102"/>
        <v>0</v>
      </c>
      <c r="AH60" s="42"/>
      <c r="AI60" s="43"/>
      <c r="AJ60" s="43"/>
      <c r="AK60" s="43"/>
      <c r="AL60" s="43"/>
      <c r="AM60" s="41">
        <f t="shared" si="103"/>
        <v>0</v>
      </c>
      <c r="AN60" s="42"/>
      <c r="AO60" s="43"/>
      <c r="AP60" s="43"/>
      <c r="AQ60" s="43"/>
      <c r="AR60" s="43"/>
      <c r="AS60" s="41">
        <f t="shared" si="104"/>
        <v>0</v>
      </c>
      <c r="AT60" s="44">
        <f t="shared" si="105"/>
        <v>0</v>
      </c>
      <c r="AU60" s="17">
        <f t="shared" si="106"/>
        <v>0</v>
      </c>
      <c r="AV60" s="17">
        <f t="shared" si="107"/>
        <v>0</v>
      </c>
      <c r="AW60" s="17">
        <f t="shared" si="108"/>
        <v>0</v>
      </c>
      <c r="AX60" s="17">
        <f t="shared" si="109"/>
        <v>0</v>
      </c>
      <c r="AY60" s="17">
        <f t="shared" si="110"/>
        <v>0</v>
      </c>
      <c r="AZ60" s="17">
        <f t="shared" si="111"/>
        <v>0</v>
      </c>
      <c r="BA60" s="17">
        <f t="shared" si="112"/>
        <v>0</v>
      </c>
      <c r="BB60" s="17">
        <f t="shared" si="25"/>
        <v>0</v>
      </c>
      <c r="BC60" s="21" t="e">
        <f t="shared" si="113"/>
        <v>#DIV/0!</v>
      </c>
    </row>
    <row r="61" spans="1:55" ht="15.75" customHeight="1" x14ac:dyDescent="0.25">
      <c r="A61" s="36"/>
      <c r="B61" s="45"/>
      <c r="C61" s="46"/>
      <c r="D61" s="42"/>
      <c r="E61" s="43"/>
      <c r="F61" s="43"/>
      <c r="G61" s="43"/>
      <c r="H61" s="43"/>
      <c r="I61" s="41">
        <f t="shared" si="95"/>
        <v>0</v>
      </c>
      <c r="J61" s="42"/>
      <c r="K61" s="43"/>
      <c r="L61" s="43"/>
      <c r="M61" s="43"/>
      <c r="N61" s="43"/>
      <c r="O61" s="41">
        <f t="shared" si="97"/>
        <v>0</v>
      </c>
      <c r="P61" s="42"/>
      <c r="Q61" s="43"/>
      <c r="R61" s="43"/>
      <c r="S61" s="43"/>
      <c r="T61" s="43"/>
      <c r="U61" s="41">
        <f t="shared" si="99"/>
        <v>0</v>
      </c>
      <c r="V61" s="42"/>
      <c r="W61" s="43"/>
      <c r="X61" s="43"/>
      <c r="Y61" s="43"/>
      <c r="Z61" s="43"/>
      <c r="AA61" s="41">
        <f t="shared" si="101"/>
        <v>0</v>
      </c>
      <c r="AB61" s="42"/>
      <c r="AC61" s="43"/>
      <c r="AD61" s="43"/>
      <c r="AE61" s="43"/>
      <c r="AF61" s="43"/>
      <c r="AG61" s="41">
        <f t="shared" si="102"/>
        <v>0</v>
      </c>
      <c r="AH61" s="42"/>
      <c r="AI61" s="43"/>
      <c r="AJ61" s="43"/>
      <c r="AK61" s="43"/>
      <c r="AL61" s="43"/>
      <c r="AM61" s="41">
        <f t="shared" si="103"/>
        <v>0</v>
      </c>
      <c r="AN61" s="42"/>
      <c r="AO61" s="43"/>
      <c r="AP61" s="43"/>
      <c r="AQ61" s="43"/>
      <c r="AR61" s="43"/>
      <c r="AS61" s="41">
        <f t="shared" si="104"/>
        <v>0</v>
      </c>
      <c r="AT61" s="44">
        <f t="shared" si="105"/>
        <v>0</v>
      </c>
      <c r="AU61" s="17">
        <f t="shared" si="106"/>
        <v>0</v>
      </c>
      <c r="AV61" s="17">
        <f t="shared" si="107"/>
        <v>0</v>
      </c>
      <c r="AW61" s="17">
        <f t="shared" si="108"/>
        <v>0</v>
      </c>
      <c r="AX61" s="17">
        <f t="shared" si="109"/>
        <v>0</v>
      </c>
      <c r="AY61" s="17">
        <f t="shared" si="110"/>
        <v>0</v>
      </c>
      <c r="AZ61" s="17">
        <f t="shared" si="111"/>
        <v>0</v>
      </c>
      <c r="BA61" s="17">
        <f t="shared" si="112"/>
        <v>0</v>
      </c>
      <c r="BB61" s="17">
        <f t="shared" si="25"/>
        <v>0</v>
      </c>
      <c r="BC61" s="21" t="e">
        <f t="shared" ref="BC61:BC62" si="118">BB61/BA61</f>
        <v>#DIV/0!</v>
      </c>
    </row>
    <row r="62" spans="1:55" ht="15.75" customHeight="1" x14ac:dyDescent="0.25">
      <c r="A62" s="36"/>
      <c r="B62" s="45"/>
      <c r="C62" s="46"/>
      <c r="D62" s="42"/>
      <c r="E62" s="43"/>
      <c r="F62" s="43"/>
      <c r="G62" s="43"/>
      <c r="H62" s="43"/>
      <c r="I62" s="41">
        <f t="shared" si="95"/>
        <v>0</v>
      </c>
      <c r="J62" s="42"/>
      <c r="K62" s="43"/>
      <c r="L62" s="43"/>
      <c r="M62" s="43"/>
      <c r="N62" s="43"/>
      <c r="O62" s="41">
        <f t="shared" si="97"/>
        <v>0</v>
      </c>
      <c r="P62" s="42"/>
      <c r="Q62" s="43"/>
      <c r="R62" s="43"/>
      <c r="S62" s="43"/>
      <c r="T62" s="43"/>
      <c r="U62" s="41">
        <f t="shared" si="99"/>
        <v>0</v>
      </c>
      <c r="V62" s="42"/>
      <c r="W62" s="43"/>
      <c r="X62" s="43"/>
      <c r="Y62" s="43"/>
      <c r="Z62" s="43"/>
      <c r="AA62" s="41">
        <f t="shared" si="101"/>
        <v>0</v>
      </c>
      <c r="AB62" s="42"/>
      <c r="AC62" s="43"/>
      <c r="AD62" s="43"/>
      <c r="AE62" s="43"/>
      <c r="AF62" s="43"/>
      <c r="AG62" s="41">
        <f t="shared" si="102"/>
        <v>0</v>
      </c>
      <c r="AH62" s="42"/>
      <c r="AI62" s="43"/>
      <c r="AJ62" s="43"/>
      <c r="AK62" s="43"/>
      <c r="AL62" s="43"/>
      <c r="AM62" s="41">
        <f t="shared" si="103"/>
        <v>0</v>
      </c>
      <c r="AN62" s="42"/>
      <c r="AO62" s="43"/>
      <c r="AP62" s="43"/>
      <c r="AQ62" s="43"/>
      <c r="AR62" s="43"/>
      <c r="AS62" s="41">
        <f t="shared" si="104"/>
        <v>0</v>
      </c>
      <c r="AT62" s="44">
        <f t="shared" si="105"/>
        <v>0</v>
      </c>
      <c r="AU62" s="17">
        <f t="shared" si="106"/>
        <v>0</v>
      </c>
      <c r="AV62" s="17">
        <f t="shared" si="107"/>
        <v>0</v>
      </c>
      <c r="AW62" s="17">
        <f t="shared" si="108"/>
        <v>0</v>
      </c>
      <c r="AX62" s="17">
        <f t="shared" si="109"/>
        <v>0</v>
      </c>
      <c r="AY62" s="17">
        <f t="shared" si="110"/>
        <v>0</v>
      </c>
      <c r="AZ62" s="17">
        <f t="shared" si="111"/>
        <v>0</v>
      </c>
      <c r="BA62" s="17">
        <f t="shared" si="112"/>
        <v>0</v>
      </c>
      <c r="BB62" s="17">
        <f t="shared" si="25"/>
        <v>0</v>
      </c>
      <c r="BC62" s="21" t="e">
        <f t="shared" si="118"/>
        <v>#DIV/0!</v>
      </c>
    </row>
    <row r="63" spans="1:55" ht="15.75" customHeight="1" x14ac:dyDescent="0.25">
      <c r="A63" s="36"/>
      <c r="B63" s="45"/>
      <c r="C63" s="46"/>
      <c r="D63" s="42"/>
      <c r="E63" s="43"/>
      <c r="F63" s="43"/>
      <c r="G63" s="43"/>
      <c r="H63" s="43"/>
      <c r="I63" s="41">
        <f t="shared" si="95"/>
        <v>0</v>
      </c>
      <c r="J63" s="42"/>
      <c r="K63" s="43"/>
      <c r="L63" s="43"/>
      <c r="M63" s="43"/>
      <c r="N63" s="43"/>
      <c r="O63" s="41">
        <f t="shared" si="97"/>
        <v>0</v>
      </c>
      <c r="P63" s="42"/>
      <c r="Q63" s="43"/>
      <c r="R63" s="43"/>
      <c r="S63" s="43"/>
      <c r="T63" s="43"/>
      <c r="U63" s="41">
        <f t="shared" si="99"/>
        <v>0</v>
      </c>
      <c r="V63" s="42"/>
      <c r="W63" s="43"/>
      <c r="X63" s="43"/>
      <c r="Y63" s="43"/>
      <c r="Z63" s="43"/>
      <c r="AA63" s="41">
        <f t="shared" si="101"/>
        <v>0</v>
      </c>
      <c r="AB63" s="42"/>
      <c r="AC63" s="43"/>
      <c r="AD63" s="43"/>
      <c r="AE63" s="43"/>
      <c r="AF63" s="43"/>
      <c r="AG63" s="41">
        <f t="shared" si="102"/>
        <v>0</v>
      </c>
      <c r="AH63" s="42"/>
      <c r="AI63" s="43"/>
      <c r="AJ63" s="43"/>
      <c r="AK63" s="43"/>
      <c r="AL63" s="43"/>
      <c r="AM63" s="41">
        <f t="shared" si="103"/>
        <v>0</v>
      </c>
      <c r="AN63" s="42"/>
      <c r="AO63" s="43"/>
      <c r="AP63" s="43"/>
      <c r="AQ63" s="43"/>
      <c r="AR63" s="43"/>
      <c r="AS63" s="41">
        <f t="shared" si="104"/>
        <v>0</v>
      </c>
      <c r="AT63" s="44">
        <f t="shared" si="105"/>
        <v>0</v>
      </c>
      <c r="AU63" s="17">
        <f t="shared" si="106"/>
        <v>0</v>
      </c>
      <c r="AV63" s="17">
        <f t="shared" si="107"/>
        <v>0</v>
      </c>
      <c r="AW63" s="17">
        <f t="shared" si="108"/>
        <v>0</v>
      </c>
      <c r="AX63" s="17">
        <f t="shared" si="109"/>
        <v>0</v>
      </c>
      <c r="AY63" s="17">
        <f t="shared" si="110"/>
        <v>0</v>
      </c>
      <c r="AZ63" s="17">
        <f t="shared" si="111"/>
        <v>0</v>
      </c>
      <c r="BA63" s="17">
        <f t="shared" si="112"/>
        <v>0</v>
      </c>
      <c r="BB63" s="17">
        <f t="shared" si="25"/>
        <v>0</v>
      </c>
      <c r="BC63" s="21" t="e">
        <f t="shared" si="113"/>
        <v>#DIV/0!</v>
      </c>
    </row>
    <row r="64" spans="1:55" ht="15.75" customHeight="1" x14ac:dyDescent="0.25">
      <c r="A64" s="36"/>
      <c r="B64" s="45"/>
      <c r="C64" s="46"/>
      <c r="D64" s="42"/>
      <c r="E64" s="43"/>
      <c r="F64" s="43"/>
      <c r="G64" s="43"/>
      <c r="H64" s="43"/>
      <c r="I64" s="41">
        <f t="shared" si="95"/>
        <v>0</v>
      </c>
      <c r="J64" s="42"/>
      <c r="K64" s="43"/>
      <c r="L64" s="43"/>
      <c r="M64" s="43"/>
      <c r="N64" s="43"/>
      <c r="O64" s="41">
        <f t="shared" si="97"/>
        <v>0</v>
      </c>
      <c r="P64" s="42"/>
      <c r="Q64" s="43"/>
      <c r="R64" s="43"/>
      <c r="S64" s="43"/>
      <c r="T64" s="43"/>
      <c r="U64" s="41">
        <f t="shared" si="99"/>
        <v>0</v>
      </c>
      <c r="V64" s="42"/>
      <c r="W64" s="43"/>
      <c r="X64" s="43"/>
      <c r="Y64" s="43"/>
      <c r="Z64" s="43"/>
      <c r="AA64" s="41">
        <f t="shared" si="101"/>
        <v>0</v>
      </c>
      <c r="AB64" s="42"/>
      <c r="AC64" s="43"/>
      <c r="AD64" s="43"/>
      <c r="AE64" s="43"/>
      <c r="AF64" s="43"/>
      <c r="AG64" s="41">
        <f t="shared" si="102"/>
        <v>0</v>
      </c>
      <c r="AH64" s="42"/>
      <c r="AI64" s="43"/>
      <c r="AJ64" s="43"/>
      <c r="AK64" s="43"/>
      <c r="AL64" s="43"/>
      <c r="AM64" s="41">
        <f t="shared" si="103"/>
        <v>0</v>
      </c>
      <c r="AN64" s="42"/>
      <c r="AO64" s="43"/>
      <c r="AP64" s="43"/>
      <c r="AQ64" s="43"/>
      <c r="AR64" s="43"/>
      <c r="AS64" s="41">
        <f t="shared" si="104"/>
        <v>0</v>
      </c>
      <c r="AT64" s="44">
        <f t="shared" si="105"/>
        <v>0</v>
      </c>
      <c r="AU64" s="17">
        <f t="shared" si="106"/>
        <v>0</v>
      </c>
      <c r="AV64" s="17">
        <f t="shared" si="107"/>
        <v>0</v>
      </c>
      <c r="AW64" s="17">
        <f t="shared" si="108"/>
        <v>0</v>
      </c>
      <c r="AX64" s="17">
        <f t="shared" si="109"/>
        <v>0</v>
      </c>
      <c r="AY64" s="17">
        <f t="shared" si="110"/>
        <v>0</v>
      </c>
      <c r="AZ64" s="17">
        <f t="shared" si="111"/>
        <v>0</v>
      </c>
      <c r="BA64" s="17">
        <f t="shared" si="112"/>
        <v>0</v>
      </c>
      <c r="BB64" s="17">
        <f t="shared" si="25"/>
        <v>0</v>
      </c>
      <c r="BC64" s="21" t="e">
        <f t="shared" si="113"/>
        <v>#DIV/0!</v>
      </c>
    </row>
    <row r="65" spans="1:55" ht="15.75" customHeight="1" x14ac:dyDescent="0.25">
      <c r="A65" s="36"/>
      <c r="B65" s="37" t="s">
        <v>32</v>
      </c>
      <c r="C65" s="46"/>
      <c r="D65" s="42"/>
      <c r="E65" s="40">
        <f>SUM(E57:E64)</f>
        <v>334</v>
      </c>
      <c r="F65" s="40">
        <f>SUM(F57:F64)</f>
        <v>281</v>
      </c>
      <c r="G65" s="40">
        <f>SUM(G57:G64)</f>
        <v>365</v>
      </c>
      <c r="H65" s="40">
        <f>SUM(H57:H64)</f>
        <v>291</v>
      </c>
      <c r="I65" s="41">
        <f>SUM(I57:I64)</f>
        <v>1271</v>
      </c>
      <c r="J65" s="42"/>
      <c r="K65" s="40">
        <f>SUM(K57:K64)</f>
        <v>369</v>
      </c>
      <c r="L65" s="40">
        <f>SUM(L57:L64)</f>
        <v>341</v>
      </c>
      <c r="M65" s="40">
        <f>SUM(M57:M64)</f>
        <v>381</v>
      </c>
      <c r="N65" s="40">
        <f>SUM(N57:N64)</f>
        <v>323</v>
      </c>
      <c r="O65" s="41">
        <f>SUM(O57:O64)</f>
        <v>1414</v>
      </c>
      <c r="P65" s="42"/>
      <c r="Q65" s="40">
        <f>SUM(Q57:Q64)</f>
        <v>331</v>
      </c>
      <c r="R65" s="40">
        <f>SUM(R57:R64)</f>
        <v>339</v>
      </c>
      <c r="S65" s="40">
        <f>SUM(S57:S64)</f>
        <v>336</v>
      </c>
      <c r="T65" s="40">
        <f>SUM(T57:T64)</f>
        <v>317</v>
      </c>
      <c r="U65" s="41">
        <f>SUM(U57:U64)</f>
        <v>1323</v>
      </c>
      <c r="V65" s="42"/>
      <c r="W65" s="40">
        <f>SUM(W57:W64)</f>
        <v>324</v>
      </c>
      <c r="X65" s="40">
        <f>SUM(X57:X64)</f>
        <v>301</v>
      </c>
      <c r="Y65" s="40">
        <f>SUM(Y57:Y64)</f>
        <v>294</v>
      </c>
      <c r="Z65" s="40">
        <f>SUM(Z57:Z64)</f>
        <v>329</v>
      </c>
      <c r="AA65" s="41">
        <f>SUM(AA57:AA64)</f>
        <v>1248</v>
      </c>
      <c r="AB65" s="42"/>
      <c r="AC65" s="40">
        <f>SUM(AC57:AC64)</f>
        <v>0</v>
      </c>
      <c r="AD65" s="40">
        <f>SUM(AD57:AD64)</f>
        <v>0</v>
      </c>
      <c r="AE65" s="40">
        <f>SUM(AE57:AE64)</f>
        <v>0</v>
      </c>
      <c r="AF65" s="40">
        <f>SUM(AF57:AF64)</f>
        <v>0</v>
      </c>
      <c r="AG65" s="41">
        <f>SUM(AG57:AG64)</f>
        <v>0</v>
      </c>
      <c r="AH65" s="42"/>
      <c r="AI65" s="40">
        <f>SUM(AI57:AI64)</f>
        <v>0</v>
      </c>
      <c r="AJ65" s="40">
        <f>SUM(AJ57:AJ64)</f>
        <v>0</v>
      </c>
      <c r="AK65" s="40">
        <f>SUM(AK57:AK64)</f>
        <v>0</v>
      </c>
      <c r="AL65" s="40">
        <f>SUM(AL57:AL64)</f>
        <v>0</v>
      </c>
      <c r="AM65" s="41">
        <f>SUM(AM57:AM64)</f>
        <v>0</v>
      </c>
      <c r="AN65" s="42"/>
      <c r="AO65" s="40">
        <f>SUM(AO57:AO64)</f>
        <v>0</v>
      </c>
      <c r="AP65" s="40">
        <f>SUM(AP57:AP64)</f>
        <v>0</v>
      </c>
      <c r="AQ65" s="40">
        <f>SUM(AQ57:AQ64)</f>
        <v>0</v>
      </c>
      <c r="AR65" s="40">
        <f>SUM(AR57:AR64)</f>
        <v>0</v>
      </c>
      <c r="AS65" s="41">
        <f>SUM(AS57:AS64)</f>
        <v>0</v>
      </c>
      <c r="AT65" s="44">
        <f t="shared" si="105"/>
        <v>4</v>
      </c>
      <c r="AU65" s="17">
        <f t="shared" si="106"/>
        <v>4</v>
      </c>
      <c r="AV65" s="17">
        <f t="shared" si="107"/>
        <v>4</v>
      </c>
      <c r="AW65" s="17">
        <f t="shared" si="108"/>
        <v>4</v>
      </c>
      <c r="AX65" s="17">
        <f t="shared" si="109"/>
        <v>0</v>
      </c>
      <c r="AY65" s="17">
        <f t="shared" si="110"/>
        <v>0</v>
      </c>
      <c r="AZ65" s="17">
        <f t="shared" si="111"/>
        <v>0</v>
      </c>
      <c r="BA65" s="17">
        <f t="shared" si="112"/>
        <v>16</v>
      </c>
      <c r="BB65" s="17">
        <f t="shared" si="25"/>
        <v>5256</v>
      </c>
      <c r="BC65" s="17">
        <f t="shared" si="113"/>
        <v>328.5</v>
      </c>
    </row>
    <row r="66" spans="1:55" ht="15.75" customHeight="1" x14ac:dyDescent="0.25">
      <c r="A66" s="36"/>
      <c r="B66" s="37" t="s">
        <v>33</v>
      </c>
      <c r="C66" s="46"/>
      <c r="D66" s="39">
        <f>SUM(D57:D64)</f>
        <v>85</v>
      </c>
      <c r="E66" s="40">
        <f>E65+$D$66</f>
        <v>419</v>
      </c>
      <c r="F66" s="40">
        <f>F65+$D$66</f>
        <v>366</v>
      </c>
      <c r="G66" s="40">
        <f>G65+$D$66</f>
        <v>450</v>
      </c>
      <c r="H66" s="40">
        <f>H65+$D$66</f>
        <v>376</v>
      </c>
      <c r="I66" s="41">
        <f>SUM(E66:H66)</f>
        <v>1611</v>
      </c>
      <c r="J66" s="39">
        <f>SUM(J57:J64)</f>
        <v>85</v>
      </c>
      <c r="K66" s="40">
        <f>K65+$J$66</f>
        <v>454</v>
      </c>
      <c r="L66" s="40">
        <f>L65+$J$66</f>
        <v>426</v>
      </c>
      <c r="M66" s="40">
        <f>M65+$J$66</f>
        <v>466</v>
      </c>
      <c r="N66" s="40">
        <f>N65+$J$66</f>
        <v>408</v>
      </c>
      <c r="O66" s="41">
        <f>SUM(K66:N66)</f>
        <v>1754</v>
      </c>
      <c r="P66" s="39">
        <f>SUM(P57:P64)</f>
        <v>76</v>
      </c>
      <c r="Q66" s="40">
        <f>Q65+$P$66</f>
        <v>407</v>
      </c>
      <c r="R66" s="40">
        <f>R65+$P$66</f>
        <v>415</v>
      </c>
      <c r="S66" s="40">
        <f>S65+$P$66</f>
        <v>412</v>
      </c>
      <c r="T66" s="40">
        <f>T65+$P$66</f>
        <v>393</v>
      </c>
      <c r="U66" s="41">
        <f>SUM(Q66:T66)</f>
        <v>1627</v>
      </c>
      <c r="V66" s="39">
        <f>SUM(V57:V64)</f>
        <v>75</v>
      </c>
      <c r="W66" s="40">
        <f>W65+$V$66</f>
        <v>399</v>
      </c>
      <c r="X66" s="40">
        <f>X65+$V$66</f>
        <v>376</v>
      </c>
      <c r="Y66" s="40">
        <f>Y65+$V$66</f>
        <v>369</v>
      </c>
      <c r="Z66" s="40">
        <f>Z65+$V$66</f>
        <v>404</v>
      </c>
      <c r="AA66" s="41">
        <f>SUM(W66:Z66)</f>
        <v>1548</v>
      </c>
      <c r="AB66" s="39">
        <f>SUM(AB57:AB64)</f>
        <v>0</v>
      </c>
      <c r="AC66" s="40">
        <f>AC65+$AB$66</f>
        <v>0</v>
      </c>
      <c r="AD66" s="40">
        <f>AD65+$AB$66</f>
        <v>0</v>
      </c>
      <c r="AE66" s="40">
        <f>AE65+$AB$66</f>
        <v>0</v>
      </c>
      <c r="AF66" s="40">
        <f>AF65+$AB$66</f>
        <v>0</v>
      </c>
      <c r="AG66" s="41">
        <f>SUM(AC66:AF66)</f>
        <v>0</v>
      </c>
      <c r="AH66" s="39">
        <f>SUM(AH57:AH64)</f>
        <v>0</v>
      </c>
      <c r="AI66" s="40">
        <f>AI65+$AH$66</f>
        <v>0</v>
      </c>
      <c r="AJ66" s="40">
        <f>AJ65+$AH$66</f>
        <v>0</v>
      </c>
      <c r="AK66" s="40">
        <f>AK65+$AH$66</f>
        <v>0</v>
      </c>
      <c r="AL66" s="40">
        <f>AL65+$AH$66</f>
        <v>0</v>
      </c>
      <c r="AM66" s="41">
        <f>SUM(AI66:AL66)</f>
        <v>0</v>
      </c>
      <c r="AN66" s="39">
        <f>SUM(AN57:AN64)</f>
        <v>0</v>
      </c>
      <c r="AO66" s="40">
        <f>AO65+$AN$66</f>
        <v>0</v>
      </c>
      <c r="AP66" s="40">
        <f>AP65+$AN$66</f>
        <v>0</v>
      </c>
      <c r="AQ66" s="40">
        <f>AQ65+$AN$66</f>
        <v>0</v>
      </c>
      <c r="AR66" s="40">
        <f>AR65+$AN$66</f>
        <v>0</v>
      </c>
      <c r="AS66" s="41">
        <f>SUM(AO66:AR66)</f>
        <v>0</v>
      </c>
      <c r="AT66" s="44">
        <f t="shared" si="105"/>
        <v>4</v>
      </c>
      <c r="AU66" s="17">
        <f t="shared" si="106"/>
        <v>4</v>
      </c>
      <c r="AV66" s="17">
        <f t="shared" si="107"/>
        <v>4</v>
      </c>
      <c r="AW66" s="17">
        <f t="shared" si="108"/>
        <v>4</v>
      </c>
      <c r="AX66" s="17">
        <f t="shared" si="109"/>
        <v>0</v>
      </c>
      <c r="AY66" s="17">
        <f t="shared" si="110"/>
        <v>0</v>
      </c>
      <c r="AZ66" s="17">
        <f t="shared" si="111"/>
        <v>0</v>
      </c>
      <c r="BA66" s="17">
        <f t="shared" si="112"/>
        <v>16</v>
      </c>
      <c r="BB66" s="17">
        <f t="shared" si="25"/>
        <v>6540</v>
      </c>
      <c r="BC66" s="17">
        <f t="shared" si="113"/>
        <v>408.75</v>
      </c>
    </row>
    <row r="67" spans="1:55" ht="15.75" customHeight="1" x14ac:dyDescent="0.25">
      <c r="A67" s="36"/>
      <c r="B67" s="37" t="s">
        <v>34</v>
      </c>
      <c r="C67" s="46"/>
      <c r="D67" s="42"/>
      <c r="E67" s="40">
        <f t="shared" ref="E67:I68" si="119">IF($D$66&gt;0,IF(E65=E51,0.5,IF(E65&gt;E51,1,0)),0)</f>
        <v>0</v>
      </c>
      <c r="F67" s="40">
        <f t="shared" si="119"/>
        <v>0</v>
      </c>
      <c r="G67" s="40">
        <f t="shared" si="119"/>
        <v>1</v>
      </c>
      <c r="H67" s="40">
        <f t="shared" si="119"/>
        <v>0</v>
      </c>
      <c r="I67" s="41">
        <f t="shared" si="119"/>
        <v>0</v>
      </c>
      <c r="J67" s="42"/>
      <c r="K67" s="40">
        <f>IF($J$66&gt;0,IF(K65=K93,0.5,IF(K65&gt;K93,1,0)),0)</f>
        <v>1</v>
      </c>
      <c r="L67" s="40">
        <f t="shared" ref="L67:O67" si="120">IF($J$66&gt;0,IF(L65=L93,0.5,IF(L65&gt;L93,1,0)),0)</f>
        <v>1</v>
      </c>
      <c r="M67" s="40">
        <f t="shared" si="120"/>
        <v>1</v>
      </c>
      <c r="N67" s="40">
        <f t="shared" si="120"/>
        <v>0</v>
      </c>
      <c r="O67" s="40">
        <f t="shared" si="120"/>
        <v>1</v>
      </c>
      <c r="P67" s="42"/>
      <c r="Q67" s="40">
        <f>IF($P$66&gt;0,IF(Q65=Q122,0.5,IF(Q65&gt;Q122,1,0)),0)</f>
        <v>1</v>
      </c>
      <c r="R67" s="40">
        <f t="shared" ref="R67:U67" si="121">IF($P$66&gt;0,IF(R65=R122,0.5,IF(R65&gt;R122,1,0)),0)</f>
        <v>1</v>
      </c>
      <c r="S67" s="40">
        <f t="shared" si="121"/>
        <v>1</v>
      </c>
      <c r="T67" s="40">
        <f t="shared" si="121"/>
        <v>1</v>
      </c>
      <c r="U67" s="40">
        <f t="shared" si="121"/>
        <v>1</v>
      </c>
      <c r="V67" s="42"/>
      <c r="W67" s="40">
        <f>IF($V$66&gt;0,IF(W65=W140,0.5,IF(W65&gt;W140,1,0)),0)</f>
        <v>0</v>
      </c>
      <c r="X67" s="40">
        <f t="shared" ref="X67:AA67" si="122">IF($V$66&gt;0,IF(X65=X140,0.5,IF(X65&gt;X140,1,0)),0)</f>
        <v>0</v>
      </c>
      <c r="Y67" s="40">
        <f t="shared" si="122"/>
        <v>0</v>
      </c>
      <c r="Z67" s="40">
        <f t="shared" si="122"/>
        <v>1</v>
      </c>
      <c r="AA67" s="40">
        <f t="shared" si="122"/>
        <v>0</v>
      </c>
      <c r="AB67" s="42"/>
      <c r="AC67" s="40">
        <f>IF($AB$66&gt;0,IF(AC65=AC106,0.5,IF(AC65&gt;AC106,1,0)),0)</f>
        <v>0</v>
      </c>
      <c r="AD67" s="40">
        <f t="shared" ref="AD67:AG67" si="123">IF($AB$66&gt;0,IF(AD65=AD106,0.5,IF(AD65&gt;AD106,1,0)),0)</f>
        <v>0</v>
      </c>
      <c r="AE67" s="40">
        <f t="shared" si="123"/>
        <v>0</v>
      </c>
      <c r="AF67" s="40">
        <f t="shared" si="123"/>
        <v>0</v>
      </c>
      <c r="AG67" s="40">
        <f t="shared" si="123"/>
        <v>0</v>
      </c>
      <c r="AH67" s="42"/>
      <c r="AI67" s="40">
        <f>IF($AH$66&gt;0,IF(AI65=AI78,0.5,IF(AI65&gt;AI78,1,0)),0)</f>
        <v>0</v>
      </c>
      <c r="AJ67" s="40">
        <f t="shared" ref="AJ67:AM67" si="124">IF($AH$66&gt;0,IF(AJ65=AJ78,0.5,IF(AJ65&gt;AJ78,1,0)),0)</f>
        <v>0</v>
      </c>
      <c r="AK67" s="40">
        <f t="shared" si="124"/>
        <v>0</v>
      </c>
      <c r="AL67" s="40">
        <f t="shared" si="124"/>
        <v>0</v>
      </c>
      <c r="AM67" s="40">
        <f t="shared" si="124"/>
        <v>0</v>
      </c>
      <c r="AN67" s="42"/>
      <c r="AO67" s="40">
        <f t="shared" ref="AO67:AS68" si="125">IF($AN$66&gt;0,IF(AO65=AO156,0.5,IF(AO65&gt;AO156,1,0)),0)</f>
        <v>0</v>
      </c>
      <c r="AP67" s="40">
        <f t="shared" si="125"/>
        <v>0</v>
      </c>
      <c r="AQ67" s="40">
        <f t="shared" si="125"/>
        <v>0</v>
      </c>
      <c r="AR67" s="40">
        <f t="shared" si="125"/>
        <v>0</v>
      </c>
      <c r="AS67" s="41">
        <f t="shared" si="125"/>
        <v>0</v>
      </c>
      <c r="AT67" s="47"/>
      <c r="AU67" s="21"/>
      <c r="AV67" s="21"/>
      <c r="AW67" s="21"/>
      <c r="AX67" s="21"/>
      <c r="AY67" s="21"/>
      <c r="AZ67" s="21"/>
      <c r="BA67" s="21"/>
      <c r="BB67" s="17">
        <f t="shared" si="25"/>
        <v>2</v>
      </c>
      <c r="BC67" s="21"/>
    </row>
    <row r="68" spans="1:55" ht="15.75" customHeight="1" x14ac:dyDescent="0.25">
      <c r="A68" s="36"/>
      <c r="B68" s="37" t="s">
        <v>35</v>
      </c>
      <c r="C68" s="46"/>
      <c r="D68" s="42"/>
      <c r="E68" s="40">
        <f t="shared" si="119"/>
        <v>0</v>
      </c>
      <c r="F68" s="40">
        <f t="shared" si="119"/>
        <v>0</v>
      </c>
      <c r="G68" s="40">
        <f t="shared" si="119"/>
        <v>1</v>
      </c>
      <c r="H68" s="40">
        <f t="shared" si="119"/>
        <v>0</v>
      </c>
      <c r="I68" s="41">
        <f t="shared" si="119"/>
        <v>0</v>
      </c>
      <c r="J68" s="42"/>
      <c r="K68" s="40">
        <f>IF($J$66&gt;0,IF(K66=K94,0.5,IF(K66&gt;K94,1,0)),0)</f>
        <v>1</v>
      </c>
      <c r="L68" s="40">
        <f t="shared" ref="L68:O68" si="126">IF($J$66&gt;0,IF(L66=L94,0.5,IF(L66&gt;L94,1,0)),0)</f>
        <v>0</v>
      </c>
      <c r="M68" s="40">
        <f t="shared" si="126"/>
        <v>1</v>
      </c>
      <c r="N68" s="40">
        <f t="shared" si="126"/>
        <v>0</v>
      </c>
      <c r="O68" s="40">
        <f t="shared" si="126"/>
        <v>1</v>
      </c>
      <c r="P68" s="42"/>
      <c r="Q68" s="40">
        <f>IF($P$66&gt;0,IF(Q66=Q123,0.5,IF(Q66&gt;Q123,1,0)),0)</f>
        <v>1</v>
      </c>
      <c r="R68" s="40">
        <f t="shared" ref="R68:U68" si="127">IF($P$66&gt;0,IF(R66=R123,0.5,IF(R66&gt;R123,1,0)),0)</f>
        <v>1</v>
      </c>
      <c r="S68" s="40">
        <f t="shared" si="127"/>
        <v>1</v>
      </c>
      <c r="T68" s="40">
        <f t="shared" si="127"/>
        <v>1</v>
      </c>
      <c r="U68" s="40">
        <f t="shared" si="127"/>
        <v>1</v>
      </c>
      <c r="V68" s="42"/>
      <c r="W68" s="40">
        <f>IF($V$66&gt;0,IF(W66=W141,0.5,IF(W66&gt;W141,1,0)),0)</f>
        <v>0</v>
      </c>
      <c r="X68" s="40">
        <f t="shared" ref="X68:AA68" si="128">IF($V$66&gt;0,IF(X66=X141,0.5,IF(X66&gt;X141,1,0)),0)</f>
        <v>0</v>
      </c>
      <c r="Y68" s="40">
        <f t="shared" si="128"/>
        <v>0</v>
      </c>
      <c r="Z68" s="40">
        <f t="shared" si="128"/>
        <v>1</v>
      </c>
      <c r="AA68" s="40">
        <f t="shared" si="128"/>
        <v>0</v>
      </c>
      <c r="AB68" s="42"/>
      <c r="AC68" s="40">
        <f>IF($AB$66&gt;0,IF(AC66=AC107,0.5,IF(AC66&gt;AC107,1,0)),0)</f>
        <v>0</v>
      </c>
      <c r="AD68" s="40">
        <f t="shared" ref="AD68:AG68" si="129">IF($AB$66&gt;0,IF(AD66=AD107,0.5,IF(AD66&gt;AD107,1,0)),0)</f>
        <v>0</v>
      </c>
      <c r="AE68" s="40">
        <f t="shared" si="129"/>
        <v>0</v>
      </c>
      <c r="AF68" s="40">
        <f t="shared" si="129"/>
        <v>0</v>
      </c>
      <c r="AG68" s="40">
        <f t="shared" si="129"/>
        <v>0</v>
      </c>
      <c r="AH68" s="42"/>
      <c r="AI68" s="40">
        <f>IF($AH$66&gt;0,IF(AI66=AI79,0.5,IF(AI66&gt;AI79,1,0)),0)</f>
        <v>0</v>
      </c>
      <c r="AJ68" s="40">
        <f t="shared" ref="AJ68:AM68" si="130">IF($AH$66&gt;0,IF(AJ66=AJ79,0.5,IF(AJ66&gt;AJ79,1,0)),0)</f>
        <v>0</v>
      </c>
      <c r="AK68" s="40">
        <f t="shared" si="130"/>
        <v>0</v>
      </c>
      <c r="AL68" s="40">
        <f t="shared" si="130"/>
        <v>0</v>
      </c>
      <c r="AM68" s="40">
        <f t="shared" si="130"/>
        <v>0</v>
      </c>
      <c r="AN68" s="42"/>
      <c r="AO68" s="40">
        <f t="shared" si="125"/>
        <v>0</v>
      </c>
      <c r="AP68" s="40">
        <f t="shared" si="125"/>
        <v>0</v>
      </c>
      <c r="AQ68" s="40">
        <f t="shared" si="125"/>
        <v>0</v>
      </c>
      <c r="AR68" s="40">
        <f t="shared" si="125"/>
        <v>0</v>
      </c>
      <c r="AS68" s="41">
        <f t="shared" si="125"/>
        <v>0</v>
      </c>
      <c r="AT68" s="47"/>
      <c r="AU68" s="21"/>
      <c r="AV68" s="21"/>
      <c r="AW68" s="21"/>
      <c r="AX68" s="21"/>
      <c r="AY68" s="21"/>
      <c r="AZ68" s="21"/>
      <c r="BA68" s="21"/>
      <c r="BB68" s="17">
        <f t="shared" si="25"/>
        <v>2</v>
      </c>
      <c r="BC68" s="21"/>
    </row>
    <row r="69" spans="1:55" ht="14.25" customHeight="1" x14ac:dyDescent="0.25">
      <c r="A69" s="48"/>
      <c r="B69" s="49" t="s">
        <v>36</v>
      </c>
      <c r="C69" s="50"/>
      <c r="D69" s="51"/>
      <c r="E69" s="52"/>
      <c r="F69" s="52"/>
      <c r="G69" s="52"/>
      <c r="H69" s="52"/>
      <c r="I69" s="53">
        <f>SUM(E67+F67+G67+H67+I67+E68+F68+G68+H68+I68)</f>
        <v>2</v>
      </c>
      <c r="J69" s="51"/>
      <c r="K69" s="52"/>
      <c r="L69" s="52"/>
      <c r="M69" s="52"/>
      <c r="N69" s="52"/>
      <c r="O69" s="53">
        <f>SUM(K67+L67+M67+N67+O67+K68+L68+M68+N68+O68)</f>
        <v>7</v>
      </c>
      <c r="P69" s="51"/>
      <c r="Q69" s="52"/>
      <c r="R69" s="52"/>
      <c r="S69" s="52"/>
      <c r="T69" s="52"/>
      <c r="U69" s="53">
        <f>SUM(Q67+R67+S67+T67+U67+Q68+R68+S68+T68+U68)</f>
        <v>10</v>
      </c>
      <c r="V69" s="51"/>
      <c r="W69" s="52"/>
      <c r="X69" s="52"/>
      <c r="Y69" s="52"/>
      <c r="Z69" s="52"/>
      <c r="AA69" s="53">
        <f>SUM(W67+X67+Y67+Z67+AA67+W68+X68+Y68+Z68+AA68)</f>
        <v>2</v>
      </c>
      <c r="AB69" s="51"/>
      <c r="AC69" s="52"/>
      <c r="AD69" s="52"/>
      <c r="AE69" s="52"/>
      <c r="AF69" s="52"/>
      <c r="AG69" s="53">
        <f>SUM(AC67+AD67+AE67+AF67+AG67+AC68+AD68+AE68+AF68+AG68)</f>
        <v>0</v>
      </c>
      <c r="AH69" s="51"/>
      <c r="AI69" s="52"/>
      <c r="AJ69" s="52"/>
      <c r="AK69" s="52"/>
      <c r="AL69" s="52"/>
      <c r="AM69" s="53">
        <f>SUM(AI67+AJ67+AK67+AL67+AM67+AI68+AJ68+AK68+AL68+AM68)</f>
        <v>0</v>
      </c>
      <c r="AN69" s="51"/>
      <c r="AO69" s="52"/>
      <c r="AP69" s="52"/>
      <c r="AQ69" s="52"/>
      <c r="AR69" s="52"/>
      <c r="AS69" s="53">
        <f>SUM(AO67+AP67+AQ67+AR67+AS67+AO68+AP68+AQ68+AR68+AS68)</f>
        <v>0</v>
      </c>
      <c r="AT69" s="54"/>
      <c r="AU69" s="55"/>
      <c r="AV69" s="55"/>
      <c r="AW69" s="55"/>
      <c r="AX69" s="55"/>
      <c r="AY69" s="55"/>
      <c r="AZ69" s="55"/>
      <c r="BA69" s="55"/>
      <c r="BB69" s="17">
        <f t="shared" si="25"/>
        <v>21</v>
      </c>
      <c r="BC69" s="55"/>
    </row>
    <row r="70" spans="1:55" ht="27" customHeight="1" x14ac:dyDescent="0.25">
      <c r="A70" s="30">
        <v>3</v>
      </c>
      <c r="B70" s="116" t="s">
        <v>22</v>
      </c>
      <c r="C70" s="118"/>
      <c r="D70" s="31" t="s">
        <v>23</v>
      </c>
      <c r="E70" s="32" t="s">
        <v>24</v>
      </c>
      <c r="F70" s="32" t="s">
        <v>25</v>
      </c>
      <c r="G70" s="32" t="s">
        <v>26</v>
      </c>
      <c r="H70" s="32" t="s">
        <v>27</v>
      </c>
      <c r="I70" s="33" t="s">
        <v>20</v>
      </c>
      <c r="J70" s="31" t="s">
        <v>23</v>
      </c>
      <c r="K70" s="32" t="s">
        <v>24</v>
      </c>
      <c r="L70" s="32" t="s">
        <v>25</v>
      </c>
      <c r="M70" s="32" t="s">
        <v>26</v>
      </c>
      <c r="N70" s="32" t="s">
        <v>27</v>
      </c>
      <c r="O70" s="33" t="s">
        <v>20</v>
      </c>
      <c r="P70" s="31" t="s">
        <v>23</v>
      </c>
      <c r="Q70" s="32" t="s">
        <v>24</v>
      </c>
      <c r="R70" s="32" t="s">
        <v>25</v>
      </c>
      <c r="S70" s="32" t="s">
        <v>26</v>
      </c>
      <c r="T70" s="32" t="s">
        <v>27</v>
      </c>
      <c r="U70" s="33" t="s">
        <v>20</v>
      </c>
      <c r="V70" s="31" t="s">
        <v>23</v>
      </c>
      <c r="W70" s="32" t="s">
        <v>24</v>
      </c>
      <c r="X70" s="32" t="s">
        <v>25</v>
      </c>
      <c r="Y70" s="32" t="s">
        <v>26</v>
      </c>
      <c r="Z70" s="32" t="s">
        <v>27</v>
      </c>
      <c r="AA70" s="33" t="s">
        <v>20</v>
      </c>
      <c r="AB70" s="31" t="s">
        <v>23</v>
      </c>
      <c r="AC70" s="32" t="s">
        <v>24</v>
      </c>
      <c r="AD70" s="32" t="s">
        <v>25</v>
      </c>
      <c r="AE70" s="32" t="s">
        <v>26</v>
      </c>
      <c r="AF70" s="32" t="s">
        <v>27</v>
      </c>
      <c r="AG70" s="33" t="s">
        <v>20</v>
      </c>
      <c r="AH70" s="31" t="s">
        <v>23</v>
      </c>
      <c r="AI70" s="32" t="s">
        <v>24</v>
      </c>
      <c r="AJ70" s="32" t="s">
        <v>25</v>
      </c>
      <c r="AK70" s="32" t="s">
        <v>26</v>
      </c>
      <c r="AL70" s="32" t="s">
        <v>27</v>
      </c>
      <c r="AM70" s="33" t="s">
        <v>20</v>
      </c>
      <c r="AN70" s="31" t="s">
        <v>23</v>
      </c>
      <c r="AO70" s="32" t="s">
        <v>24</v>
      </c>
      <c r="AP70" s="32" t="s">
        <v>25</v>
      </c>
      <c r="AQ70" s="32" t="s">
        <v>26</v>
      </c>
      <c r="AR70" s="32" t="s">
        <v>27</v>
      </c>
      <c r="AS70" s="33" t="s">
        <v>20</v>
      </c>
      <c r="AT70" s="34"/>
      <c r="AU70" s="35"/>
      <c r="AV70" s="35"/>
      <c r="AW70" s="35"/>
      <c r="AX70" s="35"/>
      <c r="AY70" s="35"/>
      <c r="AZ70" s="35"/>
      <c r="BA70" s="35"/>
      <c r="BB70" s="17"/>
      <c r="BC70" s="35"/>
    </row>
    <row r="71" spans="1:55" ht="15.75" customHeight="1" x14ac:dyDescent="0.25">
      <c r="A71" s="36"/>
      <c r="B71" s="37" t="s">
        <v>48</v>
      </c>
      <c r="C71" s="38" t="s">
        <v>43</v>
      </c>
      <c r="D71" s="39">
        <v>51</v>
      </c>
      <c r="E71" s="40">
        <f>E27</f>
        <v>146</v>
      </c>
      <c r="F71" s="40">
        <f t="shared" ref="F71:H71" si="131">F27</f>
        <v>140</v>
      </c>
      <c r="G71" s="40">
        <f t="shared" si="131"/>
        <v>147</v>
      </c>
      <c r="H71" s="40">
        <f t="shared" si="131"/>
        <v>153</v>
      </c>
      <c r="I71" s="41">
        <f t="shared" ref="I71:I77" si="132">SUM(E71:H71)</f>
        <v>586</v>
      </c>
      <c r="J71" s="42"/>
      <c r="K71" s="43"/>
      <c r="L71" s="43"/>
      <c r="M71" s="43"/>
      <c r="N71" s="43"/>
      <c r="O71" s="41">
        <f t="shared" ref="O71:O77" si="133">SUM(K71:N71)</f>
        <v>0</v>
      </c>
      <c r="P71" s="42">
        <v>51</v>
      </c>
      <c r="Q71" s="43">
        <f>Q27</f>
        <v>123</v>
      </c>
      <c r="R71" s="43">
        <f t="shared" ref="R71:T71" si="134">R27</f>
        <v>177</v>
      </c>
      <c r="S71" s="43">
        <f t="shared" si="134"/>
        <v>150</v>
      </c>
      <c r="T71" s="43">
        <f t="shared" si="134"/>
        <v>147</v>
      </c>
      <c r="U71" s="41">
        <f t="shared" ref="U71:U77" si="135">SUM(Q71:T71)</f>
        <v>597</v>
      </c>
      <c r="V71" s="42"/>
      <c r="W71" s="43"/>
      <c r="X71" s="43"/>
      <c r="Y71" s="43"/>
      <c r="Z71" s="43"/>
      <c r="AA71" s="41">
        <f t="shared" ref="AA71:AA77" si="136">SUM(W71:Z71)</f>
        <v>0</v>
      </c>
      <c r="AB71" s="42"/>
      <c r="AC71" s="43"/>
      <c r="AD71" s="43"/>
      <c r="AE71" s="43"/>
      <c r="AF71" s="43"/>
      <c r="AG71" s="41">
        <f t="shared" ref="AG71:AG77" si="137">SUM(AC71:AF71)</f>
        <v>0</v>
      </c>
      <c r="AH71" s="42"/>
      <c r="AI71" s="43"/>
      <c r="AJ71" s="43"/>
      <c r="AK71" s="43"/>
      <c r="AL71" s="43"/>
      <c r="AM71" s="41">
        <f t="shared" ref="AM71:AM77" si="138">SUM(AI71:AL71)</f>
        <v>0</v>
      </c>
      <c r="AN71" s="42"/>
      <c r="AO71" s="43"/>
      <c r="AP71" s="43"/>
      <c r="AQ71" s="43"/>
      <c r="AR71" s="43"/>
      <c r="AS71" s="41">
        <f t="shared" ref="AS71:AS77" si="139">SUM(AO71:AR71)</f>
        <v>0</v>
      </c>
      <c r="AT71" s="44">
        <f t="shared" ref="AT71:AT76" si="140">SUM((IF(E71&gt;0,1,0)+(IF(F71&gt;0,1,0)+(IF(G71&gt;0,1,0)+(IF(H71&gt;0,1,0))))))</f>
        <v>4</v>
      </c>
      <c r="AU71" s="17">
        <f t="shared" ref="AU71:AU76" si="141">SUM((IF(K71&gt;0,1,0)+(IF(L71&gt;0,1,0)+(IF(M71&gt;0,1,0)+(IF(N71&gt;0,1,0))))))</f>
        <v>0</v>
      </c>
      <c r="AV71" s="17">
        <f t="shared" ref="AV71:AV76" si="142">SUM((IF(Q71&gt;0,1,0)+(IF(R71&gt;0,1,0)+(IF(S71&gt;0,1,0)+(IF(T71&gt;0,1,0))))))</f>
        <v>4</v>
      </c>
      <c r="AW71" s="17">
        <f t="shared" ref="AW71:AW76" si="143">SUM((IF(W71&gt;0,1,0)+(IF(X71&gt;0,1,0)+(IF(Y71&gt;0,1,0)+(IF(Z71&gt;0,1,0))))))</f>
        <v>0</v>
      </c>
      <c r="AX71" s="17">
        <f t="shared" ref="AX71:AX76" si="144">SUM((IF(AC71&gt;0,1,0)+(IF(AD71&gt;0,1,0)+(IF(AE71&gt;0,1,0)+(IF(AF71&gt;0,1,0))))))</f>
        <v>0</v>
      </c>
      <c r="AY71" s="17">
        <f t="shared" ref="AY71:AY76" si="145">SUM((IF(AI71&gt;0,1,0)+(IF(AJ71&gt;0,1,0)+(IF(AK71&gt;0,1,0)+(IF(AL71&gt;0,1,0))))))</f>
        <v>0</v>
      </c>
      <c r="AZ71" s="17">
        <f t="shared" ref="AZ71:AZ76" si="146">SUM((IF(AO71&gt;0,1,0)+(IF(AP71&gt;0,1,0)+(IF(AQ71&gt;0,1,0)+(IF(AR71&gt;0,1,0))))))</f>
        <v>0</v>
      </c>
      <c r="BA71" s="17">
        <f t="shared" ref="BA71:BA76" si="147">SUM(AT71:AZ71)</f>
        <v>8</v>
      </c>
      <c r="BB71" s="17">
        <f t="shared" si="25"/>
        <v>1183</v>
      </c>
      <c r="BC71" s="17">
        <f t="shared" ref="BC71:BC76" si="148">BB71/BA71</f>
        <v>147.875</v>
      </c>
    </row>
    <row r="72" spans="1:55" ht="15.75" customHeight="1" x14ac:dyDescent="0.25">
      <c r="A72" s="36"/>
      <c r="B72" s="37" t="s">
        <v>30</v>
      </c>
      <c r="C72" s="38" t="s">
        <v>71</v>
      </c>
      <c r="D72" s="39">
        <v>56</v>
      </c>
      <c r="E72" s="40">
        <f>E21</f>
        <v>131</v>
      </c>
      <c r="F72" s="40">
        <f t="shared" ref="F72:H72" si="149">F21</f>
        <v>122</v>
      </c>
      <c r="G72" s="40">
        <f t="shared" si="149"/>
        <v>151</v>
      </c>
      <c r="H72" s="40">
        <f t="shared" si="149"/>
        <v>152</v>
      </c>
      <c r="I72" s="41">
        <f t="shared" si="132"/>
        <v>556</v>
      </c>
      <c r="J72" s="42"/>
      <c r="K72" s="43"/>
      <c r="L72" s="43"/>
      <c r="M72" s="43"/>
      <c r="N72" s="43"/>
      <c r="O72" s="41">
        <f t="shared" si="133"/>
        <v>0</v>
      </c>
      <c r="P72" s="42">
        <v>59</v>
      </c>
      <c r="Q72" s="43">
        <f>Q21</f>
        <v>114</v>
      </c>
      <c r="R72" s="43">
        <f t="shared" ref="R72:T72" si="150">R21</f>
        <v>148</v>
      </c>
      <c r="S72" s="43">
        <f t="shared" si="150"/>
        <v>116</v>
      </c>
      <c r="T72" s="43">
        <f t="shared" si="150"/>
        <v>111</v>
      </c>
      <c r="U72" s="41">
        <f t="shared" si="135"/>
        <v>489</v>
      </c>
      <c r="V72" s="42"/>
      <c r="W72" s="43"/>
      <c r="X72" s="43"/>
      <c r="Y72" s="43"/>
      <c r="Z72" s="43"/>
      <c r="AA72" s="41">
        <f t="shared" si="136"/>
        <v>0</v>
      </c>
      <c r="AB72" s="42"/>
      <c r="AC72" s="43"/>
      <c r="AD72" s="43"/>
      <c r="AE72" s="43"/>
      <c r="AF72" s="43"/>
      <c r="AG72" s="41">
        <f t="shared" si="137"/>
        <v>0</v>
      </c>
      <c r="AH72" s="42"/>
      <c r="AI72" s="43"/>
      <c r="AJ72" s="43"/>
      <c r="AK72" s="43"/>
      <c r="AL72" s="43"/>
      <c r="AM72" s="41">
        <f t="shared" si="138"/>
        <v>0</v>
      </c>
      <c r="AN72" s="42"/>
      <c r="AO72" s="43"/>
      <c r="AP72" s="43"/>
      <c r="AQ72" s="43"/>
      <c r="AR72" s="43"/>
      <c r="AS72" s="41">
        <f t="shared" si="139"/>
        <v>0</v>
      </c>
      <c r="AT72" s="44">
        <f t="shared" si="140"/>
        <v>4</v>
      </c>
      <c r="AU72" s="17">
        <f t="shared" si="141"/>
        <v>0</v>
      </c>
      <c r="AV72" s="17">
        <f t="shared" si="142"/>
        <v>4</v>
      </c>
      <c r="AW72" s="17">
        <f t="shared" si="143"/>
        <v>0</v>
      </c>
      <c r="AX72" s="17">
        <f t="shared" si="144"/>
        <v>0</v>
      </c>
      <c r="AY72" s="17">
        <f t="shared" si="145"/>
        <v>0</v>
      </c>
      <c r="AZ72" s="17">
        <f t="shared" si="146"/>
        <v>0</v>
      </c>
      <c r="BA72" s="17">
        <f t="shared" si="147"/>
        <v>8</v>
      </c>
      <c r="BB72" s="17">
        <f t="shared" ref="BB72:BB135" si="151">I72+O72+U72+AA72+AG72+AM72+AS72</f>
        <v>1045</v>
      </c>
      <c r="BC72" s="17">
        <f t="shared" si="148"/>
        <v>130.625</v>
      </c>
    </row>
    <row r="73" spans="1:55" ht="15.75" customHeight="1" x14ac:dyDescent="0.25">
      <c r="A73" s="36"/>
      <c r="B73" s="45" t="s">
        <v>39</v>
      </c>
      <c r="C73" s="38" t="s">
        <v>40</v>
      </c>
      <c r="D73" s="42"/>
      <c r="E73" s="43"/>
      <c r="F73" s="43"/>
      <c r="G73" s="43"/>
      <c r="H73" s="43"/>
      <c r="I73" s="41">
        <f t="shared" si="132"/>
        <v>0</v>
      </c>
      <c r="J73" s="42">
        <v>67</v>
      </c>
      <c r="K73" s="43">
        <f>K11</f>
        <v>133</v>
      </c>
      <c r="L73" s="43">
        <f t="shared" ref="L73:N73" si="152">L11</f>
        <v>114</v>
      </c>
      <c r="M73" s="43">
        <f t="shared" si="152"/>
        <v>121</v>
      </c>
      <c r="N73" s="43">
        <f t="shared" si="152"/>
        <v>127</v>
      </c>
      <c r="O73" s="41">
        <f t="shared" si="133"/>
        <v>495</v>
      </c>
      <c r="P73" s="42"/>
      <c r="Q73" s="43"/>
      <c r="R73" s="43"/>
      <c r="S73" s="43"/>
      <c r="T73" s="43"/>
      <c r="U73" s="41">
        <f t="shared" si="135"/>
        <v>0</v>
      </c>
      <c r="V73" s="42">
        <v>67</v>
      </c>
      <c r="W73" s="43">
        <f>W11</f>
        <v>98</v>
      </c>
      <c r="X73" s="43">
        <f t="shared" ref="X73:Z73" si="153">X11</f>
        <v>125</v>
      </c>
      <c r="Y73" s="43">
        <f t="shared" si="153"/>
        <v>132</v>
      </c>
      <c r="Z73" s="43">
        <f t="shared" si="153"/>
        <v>134</v>
      </c>
      <c r="AA73" s="41">
        <f t="shared" si="136"/>
        <v>489</v>
      </c>
      <c r="AB73" s="42"/>
      <c r="AC73" s="43"/>
      <c r="AD73" s="43"/>
      <c r="AE73" s="43"/>
      <c r="AF73" s="43"/>
      <c r="AG73" s="41">
        <f t="shared" si="137"/>
        <v>0</v>
      </c>
      <c r="AH73" s="42"/>
      <c r="AI73" s="43"/>
      <c r="AJ73" s="43"/>
      <c r="AK73" s="43"/>
      <c r="AL73" s="43"/>
      <c r="AM73" s="41">
        <f t="shared" si="138"/>
        <v>0</v>
      </c>
      <c r="AN73" s="42"/>
      <c r="AO73" s="43"/>
      <c r="AP73" s="43"/>
      <c r="AQ73" s="43"/>
      <c r="AR73" s="43"/>
      <c r="AS73" s="41">
        <f t="shared" si="139"/>
        <v>0</v>
      </c>
      <c r="AT73" s="44">
        <f t="shared" si="140"/>
        <v>0</v>
      </c>
      <c r="AU73" s="17">
        <f t="shared" si="141"/>
        <v>4</v>
      </c>
      <c r="AV73" s="17">
        <f t="shared" si="142"/>
        <v>0</v>
      </c>
      <c r="AW73" s="17">
        <f t="shared" si="143"/>
        <v>4</v>
      </c>
      <c r="AX73" s="17">
        <f t="shared" si="144"/>
        <v>0</v>
      </c>
      <c r="AY73" s="17">
        <f t="shared" si="145"/>
        <v>0</v>
      </c>
      <c r="AZ73" s="17">
        <f t="shared" si="146"/>
        <v>0</v>
      </c>
      <c r="BA73" s="17">
        <f t="shared" si="147"/>
        <v>8</v>
      </c>
      <c r="BB73" s="17">
        <f t="shared" si="151"/>
        <v>984</v>
      </c>
      <c r="BC73" s="21">
        <f t="shared" si="148"/>
        <v>123</v>
      </c>
    </row>
    <row r="74" spans="1:55" ht="15.75" customHeight="1" x14ac:dyDescent="0.25">
      <c r="A74" s="36"/>
      <c r="B74" s="45" t="s">
        <v>66</v>
      </c>
      <c r="C74" s="46" t="s">
        <v>67</v>
      </c>
      <c r="D74" s="42"/>
      <c r="E74" s="43"/>
      <c r="F74" s="43"/>
      <c r="G74" s="43"/>
      <c r="H74" s="43"/>
      <c r="I74" s="41">
        <f t="shared" si="132"/>
        <v>0</v>
      </c>
      <c r="J74" s="42">
        <v>30</v>
      </c>
      <c r="K74" s="43">
        <f>K9</f>
        <v>178</v>
      </c>
      <c r="L74" s="43">
        <f t="shared" ref="L74:N74" si="154">L9</f>
        <v>182</v>
      </c>
      <c r="M74" s="43">
        <f t="shared" si="154"/>
        <v>172</v>
      </c>
      <c r="N74" s="43">
        <f t="shared" si="154"/>
        <v>177</v>
      </c>
      <c r="O74" s="41">
        <f t="shared" si="133"/>
        <v>709</v>
      </c>
      <c r="P74" s="42"/>
      <c r="Q74" s="43"/>
      <c r="R74" s="43"/>
      <c r="S74" s="43"/>
      <c r="T74" s="43"/>
      <c r="U74" s="41">
        <f t="shared" si="135"/>
        <v>0</v>
      </c>
      <c r="V74" s="42">
        <v>30</v>
      </c>
      <c r="W74" s="43">
        <f>W9</f>
        <v>157</v>
      </c>
      <c r="X74" s="43">
        <f t="shared" ref="X74:Z74" si="155">X9</f>
        <v>200</v>
      </c>
      <c r="Y74" s="43">
        <f t="shared" si="155"/>
        <v>166</v>
      </c>
      <c r="Z74" s="43">
        <f t="shared" si="155"/>
        <v>169</v>
      </c>
      <c r="AA74" s="41">
        <f t="shared" si="136"/>
        <v>692</v>
      </c>
      <c r="AB74" s="42"/>
      <c r="AC74" s="43"/>
      <c r="AD74" s="43"/>
      <c r="AE74" s="43"/>
      <c r="AF74" s="43"/>
      <c r="AG74" s="41">
        <f t="shared" si="137"/>
        <v>0</v>
      </c>
      <c r="AH74" s="42"/>
      <c r="AI74" s="43"/>
      <c r="AJ74" s="43"/>
      <c r="AK74" s="43"/>
      <c r="AL74" s="43"/>
      <c r="AM74" s="41">
        <f t="shared" si="138"/>
        <v>0</v>
      </c>
      <c r="AN74" s="42"/>
      <c r="AO74" s="43"/>
      <c r="AP74" s="43"/>
      <c r="AQ74" s="43"/>
      <c r="AR74" s="43"/>
      <c r="AS74" s="41">
        <f t="shared" si="139"/>
        <v>0</v>
      </c>
      <c r="AT74" s="44">
        <f t="shared" si="140"/>
        <v>0</v>
      </c>
      <c r="AU74" s="17">
        <f t="shared" si="141"/>
        <v>4</v>
      </c>
      <c r="AV74" s="17">
        <f t="shared" si="142"/>
        <v>0</v>
      </c>
      <c r="AW74" s="17">
        <f t="shared" si="143"/>
        <v>4</v>
      </c>
      <c r="AX74" s="17">
        <f t="shared" si="144"/>
        <v>0</v>
      </c>
      <c r="AY74" s="17">
        <f t="shared" si="145"/>
        <v>0</v>
      </c>
      <c r="AZ74" s="17">
        <f t="shared" si="146"/>
        <v>0</v>
      </c>
      <c r="BA74" s="17">
        <f t="shared" si="147"/>
        <v>8</v>
      </c>
      <c r="BB74" s="17">
        <f t="shared" si="151"/>
        <v>1401</v>
      </c>
      <c r="BC74" s="21">
        <f t="shared" si="148"/>
        <v>175.125</v>
      </c>
    </row>
    <row r="75" spans="1:55" ht="15.75" customHeight="1" x14ac:dyDescent="0.25">
      <c r="A75" s="36"/>
      <c r="B75" s="45"/>
      <c r="C75" s="46"/>
      <c r="D75" s="42"/>
      <c r="E75" s="43"/>
      <c r="F75" s="43"/>
      <c r="G75" s="43"/>
      <c r="H75" s="43"/>
      <c r="I75" s="41">
        <f t="shared" si="132"/>
        <v>0</v>
      </c>
      <c r="J75" s="42"/>
      <c r="K75" s="43"/>
      <c r="L75" s="43"/>
      <c r="M75" s="43"/>
      <c r="N75" s="43"/>
      <c r="O75" s="41">
        <f t="shared" si="133"/>
        <v>0</v>
      </c>
      <c r="P75" s="42"/>
      <c r="Q75" s="43"/>
      <c r="R75" s="43"/>
      <c r="S75" s="43"/>
      <c r="T75" s="43"/>
      <c r="U75" s="41">
        <f t="shared" si="135"/>
        <v>0</v>
      </c>
      <c r="V75" s="42"/>
      <c r="W75" s="43"/>
      <c r="X75" s="43"/>
      <c r="Y75" s="43"/>
      <c r="Z75" s="43"/>
      <c r="AA75" s="41">
        <f t="shared" si="136"/>
        <v>0</v>
      </c>
      <c r="AB75" s="42"/>
      <c r="AC75" s="43"/>
      <c r="AD75" s="43"/>
      <c r="AE75" s="43"/>
      <c r="AF75" s="43"/>
      <c r="AG75" s="41">
        <f t="shared" si="137"/>
        <v>0</v>
      </c>
      <c r="AH75" s="42"/>
      <c r="AI75" s="43"/>
      <c r="AJ75" s="43"/>
      <c r="AK75" s="43"/>
      <c r="AL75" s="43"/>
      <c r="AM75" s="41">
        <f t="shared" si="138"/>
        <v>0</v>
      </c>
      <c r="AN75" s="42"/>
      <c r="AO75" s="43"/>
      <c r="AP75" s="43"/>
      <c r="AQ75" s="43"/>
      <c r="AR75" s="43"/>
      <c r="AS75" s="41">
        <f t="shared" si="139"/>
        <v>0</v>
      </c>
      <c r="AT75" s="44">
        <f t="shared" si="140"/>
        <v>0</v>
      </c>
      <c r="AU75" s="17">
        <f t="shared" si="141"/>
        <v>0</v>
      </c>
      <c r="AV75" s="17">
        <f t="shared" si="142"/>
        <v>0</v>
      </c>
      <c r="AW75" s="17">
        <f t="shared" si="143"/>
        <v>0</v>
      </c>
      <c r="AX75" s="17">
        <f t="shared" si="144"/>
        <v>0</v>
      </c>
      <c r="AY75" s="17">
        <f t="shared" si="145"/>
        <v>0</v>
      </c>
      <c r="AZ75" s="17">
        <f t="shared" si="146"/>
        <v>0</v>
      </c>
      <c r="BA75" s="17">
        <f t="shared" si="147"/>
        <v>0</v>
      </c>
      <c r="BB75" s="17">
        <f t="shared" si="151"/>
        <v>0</v>
      </c>
      <c r="BC75" s="21" t="e">
        <f t="shared" si="148"/>
        <v>#DIV/0!</v>
      </c>
    </row>
    <row r="76" spans="1:55" ht="15.75" customHeight="1" x14ac:dyDescent="0.25">
      <c r="A76" s="36"/>
      <c r="B76" s="45"/>
      <c r="C76" s="46"/>
      <c r="D76" s="42"/>
      <c r="E76" s="43"/>
      <c r="F76" s="43"/>
      <c r="G76" s="43"/>
      <c r="H76" s="43"/>
      <c r="I76" s="41">
        <f t="shared" si="132"/>
        <v>0</v>
      </c>
      <c r="J76" s="42"/>
      <c r="K76" s="43"/>
      <c r="L76" s="43"/>
      <c r="M76" s="43"/>
      <c r="N76" s="43"/>
      <c r="O76" s="41">
        <f t="shared" si="133"/>
        <v>0</v>
      </c>
      <c r="P76" s="42"/>
      <c r="Q76" s="43"/>
      <c r="R76" s="43"/>
      <c r="S76" s="43"/>
      <c r="T76" s="43"/>
      <c r="U76" s="41">
        <f t="shared" si="135"/>
        <v>0</v>
      </c>
      <c r="V76" s="42"/>
      <c r="W76" s="43"/>
      <c r="X76" s="43"/>
      <c r="Y76" s="43"/>
      <c r="Z76" s="43"/>
      <c r="AA76" s="41">
        <f t="shared" si="136"/>
        <v>0</v>
      </c>
      <c r="AB76" s="42"/>
      <c r="AC76" s="43"/>
      <c r="AD76" s="43"/>
      <c r="AE76" s="43"/>
      <c r="AF76" s="43"/>
      <c r="AG76" s="41">
        <f t="shared" si="137"/>
        <v>0</v>
      </c>
      <c r="AH76" s="42"/>
      <c r="AI76" s="43"/>
      <c r="AJ76" s="43"/>
      <c r="AK76" s="43"/>
      <c r="AL76" s="43"/>
      <c r="AM76" s="41">
        <f t="shared" si="138"/>
        <v>0</v>
      </c>
      <c r="AN76" s="42"/>
      <c r="AO76" s="43"/>
      <c r="AP76" s="43"/>
      <c r="AQ76" s="43"/>
      <c r="AR76" s="43"/>
      <c r="AS76" s="41">
        <f t="shared" si="139"/>
        <v>0</v>
      </c>
      <c r="AT76" s="44">
        <f t="shared" si="140"/>
        <v>0</v>
      </c>
      <c r="AU76" s="17">
        <f t="shared" si="141"/>
        <v>0</v>
      </c>
      <c r="AV76" s="17">
        <f t="shared" si="142"/>
        <v>0</v>
      </c>
      <c r="AW76" s="17">
        <f t="shared" si="143"/>
        <v>0</v>
      </c>
      <c r="AX76" s="17">
        <f t="shared" si="144"/>
        <v>0</v>
      </c>
      <c r="AY76" s="17">
        <f t="shared" si="145"/>
        <v>0</v>
      </c>
      <c r="AZ76" s="17">
        <f t="shared" si="146"/>
        <v>0</v>
      </c>
      <c r="BA76" s="17">
        <f t="shared" si="147"/>
        <v>0</v>
      </c>
      <c r="BB76" s="17">
        <f t="shared" si="151"/>
        <v>0</v>
      </c>
      <c r="BC76" s="21" t="e">
        <f t="shared" si="148"/>
        <v>#DIV/0!</v>
      </c>
    </row>
    <row r="77" spans="1:55" ht="15.75" customHeight="1" x14ac:dyDescent="0.25">
      <c r="A77" s="36"/>
      <c r="B77" s="37"/>
      <c r="C77" s="46"/>
      <c r="D77" s="42"/>
      <c r="E77" s="43"/>
      <c r="F77" s="43"/>
      <c r="G77" s="43"/>
      <c r="H77" s="43"/>
      <c r="I77" s="41">
        <f t="shared" si="132"/>
        <v>0</v>
      </c>
      <c r="J77" s="42"/>
      <c r="K77" s="43"/>
      <c r="L77" s="43"/>
      <c r="M77" s="43"/>
      <c r="N77" s="43"/>
      <c r="O77" s="41">
        <f t="shared" si="133"/>
        <v>0</v>
      </c>
      <c r="P77" s="42"/>
      <c r="Q77" s="43"/>
      <c r="R77" s="43"/>
      <c r="S77" s="43"/>
      <c r="T77" s="43"/>
      <c r="U77" s="41">
        <f t="shared" si="135"/>
        <v>0</v>
      </c>
      <c r="V77" s="42"/>
      <c r="W77" s="43"/>
      <c r="X77" s="43"/>
      <c r="Y77" s="43"/>
      <c r="Z77" s="43"/>
      <c r="AA77" s="41">
        <f t="shared" si="136"/>
        <v>0</v>
      </c>
      <c r="AB77" s="42"/>
      <c r="AC77" s="43"/>
      <c r="AD77" s="43"/>
      <c r="AE77" s="43"/>
      <c r="AF77" s="43"/>
      <c r="AG77" s="41">
        <f t="shared" si="137"/>
        <v>0</v>
      </c>
      <c r="AH77" s="42"/>
      <c r="AI77" s="43"/>
      <c r="AJ77" s="43"/>
      <c r="AK77" s="43"/>
      <c r="AL77" s="43"/>
      <c r="AM77" s="41">
        <f t="shared" si="138"/>
        <v>0</v>
      </c>
      <c r="AN77" s="42"/>
      <c r="AO77" s="43"/>
      <c r="AP77" s="43"/>
      <c r="AQ77" s="43"/>
      <c r="AR77" s="43"/>
      <c r="AS77" s="41">
        <f t="shared" si="139"/>
        <v>0</v>
      </c>
      <c r="AT77" s="47"/>
      <c r="AU77" s="21"/>
      <c r="AV77" s="21"/>
      <c r="AW77" s="21"/>
      <c r="AX77" s="21"/>
      <c r="AY77" s="21"/>
      <c r="AZ77" s="21"/>
      <c r="BA77" s="21"/>
      <c r="BB77" s="17">
        <f t="shared" si="151"/>
        <v>0</v>
      </c>
      <c r="BC77" s="21"/>
    </row>
    <row r="78" spans="1:55" ht="15.75" customHeight="1" x14ac:dyDescent="0.25">
      <c r="A78" s="36"/>
      <c r="B78" s="37" t="s">
        <v>32</v>
      </c>
      <c r="C78" s="46"/>
      <c r="D78" s="42"/>
      <c r="E78" s="40">
        <f>SUM(E71:E76)</f>
        <v>277</v>
      </c>
      <c r="F78" s="40">
        <f>SUM(F71:F76)</f>
        <v>262</v>
      </c>
      <c r="G78" s="40">
        <f>SUM(G71:G76)</f>
        <v>298</v>
      </c>
      <c r="H78" s="40">
        <f>SUM(H71:H76)</f>
        <v>305</v>
      </c>
      <c r="I78" s="41">
        <f>SUM(I71:I77)</f>
        <v>1142</v>
      </c>
      <c r="J78" s="42"/>
      <c r="K78" s="40">
        <f>SUM(K71:K76)</f>
        <v>311</v>
      </c>
      <c r="L78" s="40">
        <f>SUM(L71:L76)</f>
        <v>296</v>
      </c>
      <c r="M78" s="40">
        <f>SUM(M71:M76)</f>
        <v>293</v>
      </c>
      <c r="N78" s="40">
        <f>SUM(N71:N76)</f>
        <v>304</v>
      </c>
      <c r="O78" s="41">
        <f>SUM(O71:O77)</f>
        <v>1204</v>
      </c>
      <c r="P78" s="42"/>
      <c r="Q78" s="40">
        <f>SUM(Q71:Q76)</f>
        <v>237</v>
      </c>
      <c r="R78" s="40">
        <f>SUM(R71:R76)</f>
        <v>325</v>
      </c>
      <c r="S78" s="40">
        <f>SUM(S71:S76)</f>
        <v>266</v>
      </c>
      <c r="T78" s="40">
        <f>SUM(T71:T76)</f>
        <v>258</v>
      </c>
      <c r="U78" s="41">
        <f>SUM(U71:U77)</f>
        <v>1086</v>
      </c>
      <c r="V78" s="42"/>
      <c r="W78" s="40">
        <f>SUM(W71:W77)</f>
        <v>255</v>
      </c>
      <c r="X78" s="40">
        <f>SUM(X71:X77)</f>
        <v>325</v>
      </c>
      <c r="Y78" s="40">
        <f>SUM(Y71:Y77)</f>
        <v>298</v>
      </c>
      <c r="Z78" s="40">
        <f>SUM(Z71:Z77)</f>
        <v>303</v>
      </c>
      <c r="AA78" s="41">
        <f>SUM(AA71:AA77)</f>
        <v>1181</v>
      </c>
      <c r="AB78" s="42"/>
      <c r="AC78" s="40">
        <f>SUM(AC71:AC76)</f>
        <v>0</v>
      </c>
      <c r="AD78" s="40">
        <f>SUM(AD71:AD76)</f>
        <v>0</v>
      </c>
      <c r="AE78" s="40">
        <f>SUM(AE71:AE76)</f>
        <v>0</v>
      </c>
      <c r="AF78" s="40">
        <f>SUM(AF71:AF76)</f>
        <v>0</v>
      </c>
      <c r="AG78" s="41">
        <f>SUM(AG71:AG77)</f>
        <v>0</v>
      </c>
      <c r="AH78" s="42"/>
      <c r="AI78" s="40">
        <f>SUM(AI71:AI76)</f>
        <v>0</v>
      </c>
      <c r="AJ78" s="40">
        <f>SUM(AJ71:AJ76)</f>
        <v>0</v>
      </c>
      <c r="AK78" s="40">
        <f>SUM(AK71:AK76)</f>
        <v>0</v>
      </c>
      <c r="AL78" s="40">
        <f>SUM(AL71:AL76)</f>
        <v>0</v>
      </c>
      <c r="AM78" s="41">
        <f>SUM(AM71:AM77)</f>
        <v>0</v>
      </c>
      <c r="AN78" s="42"/>
      <c r="AO78" s="40">
        <f>SUM(AO71:AO76)</f>
        <v>0</v>
      </c>
      <c r="AP78" s="40">
        <f>SUM(AP71:AP76)</f>
        <v>0</v>
      </c>
      <c r="AQ78" s="40">
        <f>SUM(AQ71:AQ76)</f>
        <v>0</v>
      </c>
      <c r="AR78" s="40">
        <f>SUM(AR71:AR76)</f>
        <v>0</v>
      </c>
      <c r="AS78" s="41">
        <f>SUM(AS71:AS77)</f>
        <v>0</v>
      </c>
      <c r="AT78" s="44">
        <f>SUM((IF(E78&gt;0,1,0)+(IF(F78&gt;0,1,0)+(IF(G78&gt;0,1,0)+(IF(H78&gt;0,1,0))))))</f>
        <v>4</v>
      </c>
      <c r="AU78" s="17">
        <f>SUM((IF(K78&gt;0,1,0)+(IF(L78&gt;0,1,0)+(IF(M78&gt;0,1,0)+(IF(N78&gt;0,1,0))))))</f>
        <v>4</v>
      </c>
      <c r="AV78" s="17">
        <f>SUM((IF(Q78&gt;0,1,0)+(IF(R78&gt;0,1,0)+(IF(S78&gt;0,1,0)+(IF(T78&gt;0,1,0))))))</f>
        <v>4</v>
      </c>
      <c r="AW78" s="17">
        <f>SUM((IF(W78&gt;0,1,0)+(IF(X78&gt;0,1,0)+(IF(Y78&gt;0,1,0)+(IF(Z78&gt;0,1,0))))))</f>
        <v>4</v>
      </c>
      <c r="AX78" s="17">
        <f>SUM((IF(AC78&gt;0,1,0)+(IF(AD78&gt;0,1,0)+(IF(AE78&gt;0,1,0)+(IF(AF78&gt;0,1,0))))))</f>
        <v>0</v>
      </c>
      <c r="AY78" s="17">
        <f>SUM((IF(AI78&gt;0,1,0)+(IF(AJ78&gt;0,1,0)+(IF(AK78&gt;0,1,0)+(IF(AL78&gt;0,1,0))))))</f>
        <v>0</v>
      </c>
      <c r="AZ78" s="17">
        <f>SUM((IF(AO78&gt;0,1,0)+(IF(AP78&gt;0,1,0)+(IF(AQ78&gt;0,1,0)+(IF(AR78&gt;0,1,0))))))</f>
        <v>0</v>
      </c>
      <c r="BA78" s="17">
        <f>SUM(AT78:AZ78)</f>
        <v>16</v>
      </c>
      <c r="BB78" s="17">
        <f t="shared" si="151"/>
        <v>4613</v>
      </c>
      <c r="BC78" s="17">
        <f>BB78/BA78</f>
        <v>288.3125</v>
      </c>
    </row>
    <row r="79" spans="1:55" ht="15.75" customHeight="1" x14ac:dyDescent="0.25">
      <c r="A79" s="36"/>
      <c r="B79" s="37" t="s">
        <v>33</v>
      </c>
      <c r="C79" s="46"/>
      <c r="D79" s="39">
        <f>SUM(D71:D76)</f>
        <v>107</v>
      </c>
      <c r="E79" s="40">
        <f>E78+$D$79</f>
        <v>384</v>
      </c>
      <c r="F79" s="40">
        <f>F78+$D$79</f>
        <v>369</v>
      </c>
      <c r="G79" s="40">
        <f>G78+$D$79</f>
        <v>405</v>
      </c>
      <c r="H79" s="40">
        <f>H78+$D$79</f>
        <v>412</v>
      </c>
      <c r="I79" s="41">
        <f>E79+F79+G79+H79</f>
        <v>1570</v>
      </c>
      <c r="J79" s="39">
        <f>SUM(J71:J76)</f>
        <v>97</v>
      </c>
      <c r="K79" s="40">
        <f>K78+$J$79</f>
        <v>408</v>
      </c>
      <c r="L79" s="40">
        <f>L78+$J$79</f>
        <v>393</v>
      </c>
      <c r="M79" s="40">
        <f>M78+$J$79</f>
        <v>390</v>
      </c>
      <c r="N79" s="40">
        <f>N78+$J$79</f>
        <v>401</v>
      </c>
      <c r="O79" s="41">
        <f>K79+L79+M79+N79</f>
        <v>1592</v>
      </c>
      <c r="P79" s="39">
        <f>SUM(P71:P76)</f>
        <v>110</v>
      </c>
      <c r="Q79" s="40">
        <f>Q78+$P$79</f>
        <v>347</v>
      </c>
      <c r="R79" s="40">
        <f>R78+$P$79</f>
        <v>435</v>
      </c>
      <c r="S79" s="40">
        <f>S78+$P$79</f>
        <v>376</v>
      </c>
      <c r="T79" s="40">
        <f>T78+$P$79</f>
        <v>368</v>
      </c>
      <c r="U79" s="41">
        <f>Q79+R79+S79+T79</f>
        <v>1526</v>
      </c>
      <c r="V79" s="39">
        <f>SUM(V71:V76)</f>
        <v>97</v>
      </c>
      <c r="W79" s="40">
        <f>W78+$V$79</f>
        <v>352</v>
      </c>
      <c r="X79" s="40">
        <f>X78+$V$79</f>
        <v>422</v>
      </c>
      <c r="Y79" s="40">
        <f>Y78+$V$79</f>
        <v>395</v>
      </c>
      <c r="Z79" s="40">
        <f>Z78+$V$79</f>
        <v>400</v>
      </c>
      <c r="AA79" s="41">
        <f>W79+X79+Y79+Z79</f>
        <v>1569</v>
      </c>
      <c r="AB79" s="39">
        <f>SUM(AB71:AB76)</f>
        <v>0</v>
      </c>
      <c r="AC79" s="40">
        <f>AC78+$AB$79</f>
        <v>0</v>
      </c>
      <c r="AD79" s="40">
        <f>AD78+$AB$79</f>
        <v>0</v>
      </c>
      <c r="AE79" s="40">
        <f>AE78+$AB$79</f>
        <v>0</v>
      </c>
      <c r="AF79" s="40">
        <f>AF78+$AB$79</f>
        <v>0</v>
      </c>
      <c r="AG79" s="41">
        <f>AC79+AD79+AE79+AF79</f>
        <v>0</v>
      </c>
      <c r="AH79" s="39">
        <f>SUM(AH71:AH76)</f>
        <v>0</v>
      </c>
      <c r="AI79" s="40">
        <f>AI78+$AH$79</f>
        <v>0</v>
      </c>
      <c r="AJ79" s="40">
        <f>AJ78+$AH$79</f>
        <v>0</v>
      </c>
      <c r="AK79" s="40">
        <f>AK78+$AH$79</f>
        <v>0</v>
      </c>
      <c r="AL79" s="40">
        <f>AL78+$AH$79</f>
        <v>0</v>
      </c>
      <c r="AM79" s="41">
        <f>AI79+AJ79+AK79+AL79</f>
        <v>0</v>
      </c>
      <c r="AN79" s="39">
        <f>SUM(AN71:AN76)</f>
        <v>0</v>
      </c>
      <c r="AO79" s="40">
        <f>AO78+$AN$79</f>
        <v>0</v>
      </c>
      <c r="AP79" s="40">
        <f>AP78+$AN$79</f>
        <v>0</v>
      </c>
      <c r="AQ79" s="40">
        <f>AQ78+$AN$79</f>
        <v>0</v>
      </c>
      <c r="AR79" s="40">
        <f>AR78+$AN$79</f>
        <v>0</v>
      </c>
      <c r="AS79" s="41">
        <f>AO79+AP79+AQ79+AR79</f>
        <v>0</v>
      </c>
      <c r="AT79" s="44">
        <f>SUM((IF(E79&gt;0,1,0)+(IF(F79&gt;0,1,0)+(IF(G79&gt;0,1,0)+(IF(H79&gt;0,1,0))))))</f>
        <v>4</v>
      </c>
      <c r="AU79" s="17">
        <f>SUM((IF(K79&gt;0,1,0)+(IF(L79&gt;0,1,0)+(IF(M79&gt;0,1,0)+(IF(N79&gt;0,1,0))))))</f>
        <v>4</v>
      </c>
      <c r="AV79" s="17">
        <f>SUM((IF(Q79&gt;0,1,0)+(IF(R79&gt;0,1,0)+(IF(S79&gt;0,1,0)+(IF(T79&gt;0,1,0))))))</f>
        <v>4</v>
      </c>
      <c r="AW79" s="17">
        <f>SUM((IF(W79&gt;0,1,0)+(IF(X79&gt;0,1,0)+(IF(Y79&gt;0,1,0)+(IF(Z79&gt;0,1,0))))))</f>
        <v>4</v>
      </c>
      <c r="AX79" s="17">
        <f>SUM((IF(AC79&gt;0,1,0)+(IF(AD79&gt;0,1,0)+(IF(AE79&gt;0,1,0)+(IF(AF79&gt;0,1,0))))))</f>
        <v>0</v>
      </c>
      <c r="AY79" s="17">
        <f>SUM((IF(AI79&gt;0,1,0)+(IF(AJ79&gt;0,1,0)+(IF(AK79&gt;0,1,0)+(IF(AL79&gt;0,1,0))))))</f>
        <v>0</v>
      </c>
      <c r="AZ79" s="17">
        <f>SUM((IF(AO79&gt;0,1,0)+(IF(AP79&gt;0,1,0)+(IF(AQ79&gt;0,1,0)+(IF(AR79&gt;0,1,0))))))</f>
        <v>0</v>
      </c>
      <c r="BA79" s="17">
        <f>SUM(AT79:AZ79)</f>
        <v>16</v>
      </c>
      <c r="BB79" s="17">
        <f t="shared" si="151"/>
        <v>6257</v>
      </c>
      <c r="BC79" s="17">
        <f>BB79/BA79</f>
        <v>391.0625</v>
      </c>
    </row>
    <row r="80" spans="1:55" ht="15.75" customHeight="1" x14ac:dyDescent="0.25">
      <c r="A80" s="36"/>
      <c r="B80" s="37" t="s">
        <v>34</v>
      </c>
      <c r="C80" s="46"/>
      <c r="D80" s="42"/>
      <c r="E80" s="40">
        <f t="shared" ref="E80:I81" si="156">IF($D$79&gt;0,IF(E78=E93,0.5,IF(E78&gt;E93,1,0)),0)</f>
        <v>0</v>
      </c>
      <c r="F80" s="40">
        <f t="shared" si="156"/>
        <v>0</v>
      </c>
      <c r="G80" s="40">
        <f t="shared" si="156"/>
        <v>0</v>
      </c>
      <c r="H80" s="40">
        <f t="shared" si="156"/>
        <v>0</v>
      </c>
      <c r="I80" s="41">
        <f t="shared" si="156"/>
        <v>0</v>
      </c>
      <c r="J80" s="42"/>
      <c r="K80" s="40">
        <f>IF($J$79&gt;0,IF(K78=K51,0.5,IF(K78&gt;K51,1,0)),0)</f>
        <v>0</v>
      </c>
      <c r="L80" s="40">
        <f t="shared" ref="L80:O80" si="157">IF($J$79&gt;0,IF(L78=L51,0.5,IF(L78&gt;L51,1,0)),0)</f>
        <v>0</v>
      </c>
      <c r="M80" s="40">
        <f t="shared" si="157"/>
        <v>1</v>
      </c>
      <c r="N80" s="40">
        <f t="shared" si="157"/>
        <v>1</v>
      </c>
      <c r="O80" s="40">
        <f t="shared" si="157"/>
        <v>0</v>
      </c>
      <c r="P80" s="42"/>
      <c r="Q80" s="40">
        <f>IF($P$79&gt;0,IF(Q78=Q140,0.5,IF(Q78&gt;Q140,1,0)),0)</f>
        <v>0</v>
      </c>
      <c r="R80" s="40">
        <f t="shared" ref="R80:U80" si="158">IF($P$79&gt;0,IF(R78=R140,0.5,IF(R78&gt;R140,1,0)),0)</f>
        <v>0</v>
      </c>
      <c r="S80" s="40">
        <f t="shared" si="158"/>
        <v>0</v>
      </c>
      <c r="T80" s="40">
        <f t="shared" si="158"/>
        <v>0</v>
      </c>
      <c r="U80" s="40">
        <f t="shared" si="158"/>
        <v>0</v>
      </c>
      <c r="V80" s="42"/>
      <c r="W80" s="40">
        <f>IF($V$79&gt;0,IF(W78=W122,0.5,IF(W78&gt;W122,1,0)),0)</f>
        <v>0</v>
      </c>
      <c r="X80" s="40">
        <f t="shared" ref="X80:AA80" si="159">IF($V$79&gt;0,IF(X78=X122,0.5,IF(X78&gt;X122,1,0)),0)</f>
        <v>1</v>
      </c>
      <c r="Y80" s="40">
        <f t="shared" si="159"/>
        <v>1</v>
      </c>
      <c r="Z80" s="40">
        <f t="shared" si="159"/>
        <v>1</v>
      </c>
      <c r="AA80" s="40">
        <f t="shared" si="159"/>
        <v>1</v>
      </c>
      <c r="AB80" s="42"/>
      <c r="AC80" s="40">
        <f t="shared" ref="AC80:AG81" si="160">IF($AB$79&gt;0,IF(AC78=AC156,0.5,IF(AC78&gt;AC156,1,0)),0)</f>
        <v>0</v>
      </c>
      <c r="AD80" s="40">
        <f t="shared" si="160"/>
        <v>0</v>
      </c>
      <c r="AE80" s="40">
        <f t="shared" si="160"/>
        <v>0</v>
      </c>
      <c r="AF80" s="40">
        <f t="shared" si="160"/>
        <v>0</v>
      </c>
      <c r="AG80" s="41">
        <f t="shared" si="160"/>
        <v>0</v>
      </c>
      <c r="AH80" s="42"/>
      <c r="AI80" s="40">
        <f>IF($AH$79&gt;0,IF(AI78=AI65,0.5,IF(AI78&gt;AI65,1,0)),0)</f>
        <v>0</v>
      </c>
      <c r="AJ80" s="40">
        <f t="shared" ref="AJ80:AM80" si="161">IF($AH$79&gt;0,IF(AJ78=AJ65,0.5,IF(AJ78&gt;AJ65,1,0)),0)</f>
        <v>0</v>
      </c>
      <c r="AK80" s="40">
        <f t="shared" si="161"/>
        <v>0</v>
      </c>
      <c r="AL80" s="40">
        <f t="shared" si="161"/>
        <v>0</v>
      </c>
      <c r="AM80" s="40">
        <f t="shared" si="161"/>
        <v>0</v>
      </c>
      <c r="AN80" s="42"/>
      <c r="AO80" s="40">
        <f>IF($AN$79&gt;0,IF(AO78=AO106,0.5,IF(AO78&gt;AO106,1,0)),0)</f>
        <v>0</v>
      </c>
      <c r="AP80" s="40">
        <f>IF($AN$79&gt;0,IF(AP78=#REF!,0.5,IF(AP78&gt;#REF!,1,0)),0)</f>
        <v>0</v>
      </c>
      <c r="AQ80" s="40">
        <f>IF($AN$79&gt;0,IF(AQ78=#REF!,0.5,IF(AQ78&gt;#REF!,1,0)),0)</f>
        <v>0</v>
      </c>
      <c r="AR80" s="40">
        <f>IF($AN$79&gt;0,IF(AR78=#REF!,0.5,IF(AR78&gt;#REF!,1,0)),0)</f>
        <v>0</v>
      </c>
      <c r="AS80" s="41">
        <f>IF($AN$79&gt;0,IF(AS78=#REF!,0.5,IF(AS78&gt;#REF!,1,0)),0)</f>
        <v>0</v>
      </c>
      <c r="AT80" s="47"/>
      <c r="AU80" s="21"/>
      <c r="AV80" s="21"/>
      <c r="AW80" s="21"/>
      <c r="AX80" s="21"/>
      <c r="AY80" s="21"/>
      <c r="AZ80" s="21"/>
      <c r="BA80" s="21"/>
      <c r="BB80" s="17">
        <f t="shared" si="151"/>
        <v>1</v>
      </c>
      <c r="BC80" s="21"/>
    </row>
    <row r="81" spans="1:55" ht="15.75" customHeight="1" x14ac:dyDescent="0.25">
      <c r="A81" s="36"/>
      <c r="B81" s="37" t="s">
        <v>35</v>
      </c>
      <c r="C81" s="46"/>
      <c r="D81" s="42"/>
      <c r="E81" s="40">
        <f t="shared" si="156"/>
        <v>0</v>
      </c>
      <c r="F81" s="40">
        <f t="shared" si="156"/>
        <v>0</v>
      </c>
      <c r="G81" s="40">
        <f t="shared" si="156"/>
        <v>1</v>
      </c>
      <c r="H81" s="40">
        <f t="shared" si="156"/>
        <v>1</v>
      </c>
      <c r="I81" s="41">
        <f t="shared" si="156"/>
        <v>0</v>
      </c>
      <c r="J81" s="42"/>
      <c r="K81" s="40">
        <f>IF($J$79&gt;0,IF(K79=K52,0.5,IF(K79&gt;K52,1,0)),0)</f>
        <v>0</v>
      </c>
      <c r="L81" s="40">
        <f t="shared" ref="L81:O81" si="162">IF($J$79&gt;0,IF(L79=L52,0.5,IF(L79&gt;L52,1,0)),0)</f>
        <v>0</v>
      </c>
      <c r="M81" s="40">
        <f t="shared" si="162"/>
        <v>1</v>
      </c>
      <c r="N81" s="40">
        <f t="shared" si="162"/>
        <v>1</v>
      </c>
      <c r="O81" s="40">
        <f t="shared" si="162"/>
        <v>0.5</v>
      </c>
      <c r="P81" s="42"/>
      <c r="Q81" s="40">
        <f>IF($P$79&gt;0,IF(Q79=Q141,0.5,IF(Q79&gt;Q141,1,0)),0)</f>
        <v>0</v>
      </c>
      <c r="R81" s="40">
        <f t="shared" ref="R81:U81" si="163">IF($P$79&gt;0,IF(R79=R141,0.5,IF(R79&gt;R141,1,0)),0)</f>
        <v>0</v>
      </c>
      <c r="S81" s="40">
        <f t="shared" si="163"/>
        <v>0</v>
      </c>
      <c r="T81" s="40">
        <f t="shared" si="163"/>
        <v>0</v>
      </c>
      <c r="U81" s="40">
        <f t="shared" si="163"/>
        <v>0</v>
      </c>
      <c r="V81" s="42"/>
      <c r="W81" s="40">
        <f>IF($V$79&gt;0,IF(W79=W123,0.5,IF(W79&gt;W123,1,0)),0)</f>
        <v>0</v>
      </c>
      <c r="X81" s="40">
        <f t="shared" ref="X81:AA81" si="164">IF($V$79&gt;0,IF(X79=X123,0.5,IF(X79&gt;X123,1,0)),0)</f>
        <v>1</v>
      </c>
      <c r="Y81" s="40">
        <f t="shared" si="164"/>
        <v>1</v>
      </c>
      <c r="Z81" s="40">
        <f t="shared" si="164"/>
        <v>1</v>
      </c>
      <c r="AA81" s="40">
        <f t="shared" si="164"/>
        <v>1</v>
      </c>
      <c r="AB81" s="42"/>
      <c r="AC81" s="40">
        <f t="shared" si="160"/>
        <v>0</v>
      </c>
      <c r="AD81" s="40">
        <f t="shared" si="160"/>
        <v>0</v>
      </c>
      <c r="AE81" s="40">
        <f t="shared" si="160"/>
        <v>0</v>
      </c>
      <c r="AF81" s="40">
        <f t="shared" si="160"/>
        <v>0</v>
      </c>
      <c r="AG81" s="41">
        <f t="shared" si="160"/>
        <v>0</v>
      </c>
      <c r="AH81" s="42"/>
      <c r="AI81" s="40">
        <f>IF($AH$79&gt;0,IF(AI79=AI66,0.5,IF(AI79&gt;AI66,1,0)),0)</f>
        <v>0</v>
      </c>
      <c r="AJ81" s="40">
        <f t="shared" ref="AJ81:AM81" si="165">IF($AH$79&gt;0,IF(AJ79=AJ66,0.5,IF(AJ79&gt;AJ66,1,0)),0)</f>
        <v>0</v>
      </c>
      <c r="AK81" s="40">
        <f t="shared" si="165"/>
        <v>0</v>
      </c>
      <c r="AL81" s="40">
        <f t="shared" si="165"/>
        <v>0</v>
      </c>
      <c r="AM81" s="40">
        <f t="shared" si="165"/>
        <v>0</v>
      </c>
      <c r="AN81" s="42"/>
      <c r="AO81" s="40">
        <f>IF($AN$79&gt;0,IF(AO79=AO107,0.5,IF(AO79&gt;AO107,1,0)),0)</f>
        <v>0</v>
      </c>
      <c r="AP81" s="40">
        <f>IF($AN$79&gt;0,IF(AP79=#REF!,0.5,IF(AP79&gt;#REF!,1,0)),0)</f>
        <v>0</v>
      </c>
      <c r="AQ81" s="40">
        <f>IF($AN$79&gt;0,IF(AQ79=#REF!,0.5,IF(AQ79&gt;#REF!,1,0)),0)</f>
        <v>0</v>
      </c>
      <c r="AR81" s="40">
        <f>IF($AN$79&gt;0,IF(AR79=#REF!,0.5,IF(AR79&gt;#REF!,1,0)),0)</f>
        <v>0</v>
      </c>
      <c r="AS81" s="41">
        <f>IF($AN$79&gt;0,IF(AS79=#REF!,0.5,IF(AS79&gt;#REF!,1,0)),0)</f>
        <v>0</v>
      </c>
      <c r="AT81" s="47"/>
      <c r="AU81" s="21"/>
      <c r="AV81" s="21"/>
      <c r="AW81" s="21"/>
      <c r="AX81" s="21"/>
      <c r="AY81" s="21"/>
      <c r="AZ81" s="21"/>
      <c r="BA81" s="21"/>
      <c r="BB81" s="17">
        <f t="shared" si="151"/>
        <v>1.5</v>
      </c>
      <c r="BC81" s="21"/>
    </row>
    <row r="82" spans="1:55" ht="14.25" customHeight="1" x14ac:dyDescent="0.25">
      <c r="A82" s="48"/>
      <c r="B82" s="49" t="s">
        <v>36</v>
      </c>
      <c r="C82" s="50"/>
      <c r="D82" s="51"/>
      <c r="E82" s="52"/>
      <c r="F82" s="52"/>
      <c r="G82" s="52"/>
      <c r="H82" s="52"/>
      <c r="I82" s="53">
        <f>SUM(E80+F80+G80+H80+I80+E81+F81+G81+H81+I81)</f>
        <v>2</v>
      </c>
      <c r="J82" s="51"/>
      <c r="K82" s="52"/>
      <c r="L82" s="52"/>
      <c r="M82" s="52"/>
      <c r="N82" s="52"/>
      <c r="O82" s="53">
        <f>SUM(K80+L80+M80+N80+O80+K81+L81+M81+N81+O81)</f>
        <v>4.5</v>
      </c>
      <c r="P82" s="51"/>
      <c r="Q82" s="52"/>
      <c r="R82" s="52"/>
      <c r="S82" s="52"/>
      <c r="T82" s="52"/>
      <c r="U82" s="53">
        <f>SUM(Q80+R80+S80+T80+U80+Q81+R81+S81+T81+U81)</f>
        <v>0</v>
      </c>
      <c r="V82" s="51"/>
      <c r="W82" s="52"/>
      <c r="X82" s="52"/>
      <c r="Y82" s="52"/>
      <c r="Z82" s="52"/>
      <c r="AA82" s="53">
        <f>SUM(W80+X80+Y80+Z80+AA80+W81+X81+Y81+Z81+AA81)</f>
        <v>8</v>
      </c>
      <c r="AB82" s="51"/>
      <c r="AC82" s="52"/>
      <c r="AD82" s="52"/>
      <c r="AE82" s="52"/>
      <c r="AF82" s="52"/>
      <c r="AG82" s="53">
        <f>SUM(AC80+AD80+AE80+AF80+AG80+AC81+AD81+AE81+AF81+AG81)</f>
        <v>0</v>
      </c>
      <c r="AH82" s="51"/>
      <c r="AI82" s="52"/>
      <c r="AJ82" s="52"/>
      <c r="AK82" s="52"/>
      <c r="AL82" s="52"/>
      <c r="AM82" s="53">
        <f>SUM(AI80+AJ80+AK80+AL80+AM80+AI81+AJ81+AK81+AL81+AM81)</f>
        <v>0</v>
      </c>
      <c r="AN82" s="51"/>
      <c r="AO82" s="52"/>
      <c r="AP82" s="52"/>
      <c r="AQ82" s="52"/>
      <c r="AR82" s="52"/>
      <c r="AS82" s="53">
        <f>SUM(AO80+AP80+AQ80+AR80+AS80+AO81+AP81+AQ81+AR81+AS81)</f>
        <v>0</v>
      </c>
      <c r="AT82" s="54"/>
      <c r="AU82" s="55"/>
      <c r="AV82" s="55"/>
      <c r="AW82" s="55"/>
      <c r="AX82" s="55"/>
      <c r="AY82" s="55"/>
      <c r="AZ82" s="55"/>
      <c r="BA82" s="55"/>
      <c r="BB82" s="17">
        <f t="shared" si="151"/>
        <v>14.5</v>
      </c>
      <c r="BC82" s="55"/>
    </row>
    <row r="83" spans="1:55" ht="27" customHeight="1" x14ac:dyDescent="0.25">
      <c r="A83" s="30">
        <v>4</v>
      </c>
      <c r="B83" s="116" t="s">
        <v>45</v>
      </c>
      <c r="C83" s="117"/>
      <c r="D83" s="31" t="s">
        <v>23</v>
      </c>
      <c r="E83" s="32" t="s">
        <v>24</v>
      </c>
      <c r="F83" s="32" t="s">
        <v>25</v>
      </c>
      <c r="G83" s="32" t="s">
        <v>26</v>
      </c>
      <c r="H83" s="32" t="s">
        <v>27</v>
      </c>
      <c r="I83" s="33" t="s">
        <v>20</v>
      </c>
      <c r="J83" s="31" t="s">
        <v>23</v>
      </c>
      <c r="K83" s="32" t="s">
        <v>24</v>
      </c>
      <c r="L83" s="32" t="s">
        <v>25</v>
      </c>
      <c r="M83" s="32" t="s">
        <v>26</v>
      </c>
      <c r="N83" s="32" t="s">
        <v>27</v>
      </c>
      <c r="O83" s="33" t="s">
        <v>20</v>
      </c>
      <c r="P83" s="31" t="s">
        <v>23</v>
      </c>
      <c r="Q83" s="32" t="s">
        <v>24</v>
      </c>
      <c r="R83" s="32" t="s">
        <v>25</v>
      </c>
      <c r="S83" s="32" t="s">
        <v>26</v>
      </c>
      <c r="T83" s="32" t="s">
        <v>27</v>
      </c>
      <c r="U83" s="33" t="s">
        <v>20</v>
      </c>
      <c r="V83" s="31" t="s">
        <v>23</v>
      </c>
      <c r="W83" s="32" t="s">
        <v>24</v>
      </c>
      <c r="X83" s="32" t="s">
        <v>25</v>
      </c>
      <c r="Y83" s="32" t="s">
        <v>26</v>
      </c>
      <c r="Z83" s="32" t="s">
        <v>27</v>
      </c>
      <c r="AA83" s="33" t="s">
        <v>20</v>
      </c>
      <c r="AB83" s="31" t="s">
        <v>23</v>
      </c>
      <c r="AC83" s="32" t="s">
        <v>24</v>
      </c>
      <c r="AD83" s="32" t="s">
        <v>25</v>
      </c>
      <c r="AE83" s="32" t="s">
        <v>26</v>
      </c>
      <c r="AF83" s="32" t="s">
        <v>27</v>
      </c>
      <c r="AG83" s="33" t="s">
        <v>20</v>
      </c>
      <c r="AH83" s="31" t="s">
        <v>23</v>
      </c>
      <c r="AI83" s="32" t="s">
        <v>24</v>
      </c>
      <c r="AJ83" s="32" t="s">
        <v>25</v>
      </c>
      <c r="AK83" s="32" t="s">
        <v>26</v>
      </c>
      <c r="AL83" s="32" t="s">
        <v>27</v>
      </c>
      <c r="AM83" s="33" t="s">
        <v>20</v>
      </c>
      <c r="AN83" s="31" t="s">
        <v>23</v>
      </c>
      <c r="AO83" s="32" t="s">
        <v>24</v>
      </c>
      <c r="AP83" s="32" t="s">
        <v>25</v>
      </c>
      <c r="AQ83" s="32" t="s">
        <v>26</v>
      </c>
      <c r="AR83" s="32" t="s">
        <v>27</v>
      </c>
      <c r="AS83" s="33" t="s">
        <v>20</v>
      </c>
      <c r="AT83" s="34"/>
      <c r="AU83" s="35"/>
      <c r="AV83" s="35"/>
      <c r="AW83" s="35"/>
      <c r="AX83" s="35"/>
      <c r="AY83" s="35"/>
      <c r="AZ83" s="35"/>
      <c r="BA83" s="35"/>
      <c r="BB83" s="17"/>
      <c r="BC83" s="35"/>
    </row>
    <row r="84" spans="1:55" ht="15.75" customHeight="1" x14ac:dyDescent="0.25">
      <c r="A84" s="36"/>
      <c r="B84" s="37" t="s">
        <v>28</v>
      </c>
      <c r="C84" s="38" t="s">
        <v>29</v>
      </c>
      <c r="D84" s="39">
        <v>32</v>
      </c>
      <c r="E84" s="40">
        <f>E7</f>
        <v>212</v>
      </c>
      <c r="F84" s="40">
        <f t="shared" ref="F84:H84" si="166">F7</f>
        <v>158</v>
      </c>
      <c r="G84" s="40">
        <f t="shared" si="166"/>
        <v>157</v>
      </c>
      <c r="H84" s="40">
        <f t="shared" si="166"/>
        <v>166</v>
      </c>
      <c r="I84" s="41">
        <f t="shared" ref="I84:I92" si="167">SUM(E84:H84)</f>
        <v>693</v>
      </c>
      <c r="J84" s="42"/>
      <c r="K84" s="43"/>
      <c r="L84" s="43"/>
      <c r="M84" s="43"/>
      <c r="N84" s="43"/>
      <c r="O84" s="41">
        <f t="shared" ref="O84:O92" si="168">SUM(K84:N84)</f>
        <v>0</v>
      </c>
      <c r="P84" s="42"/>
      <c r="Q84" s="43"/>
      <c r="R84" s="43"/>
      <c r="S84" s="43"/>
      <c r="T84" s="43"/>
      <c r="U84" s="41">
        <f t="shared" ref="U84:U92" si="169">SUM(Q84:T84)</f>
        <v>0</v>
      </c>
      <c r="V84" s="42">
        <v>32</v>
      </c>
      <c r="W84" s="43">
        <f>W7</f>
        <v>174</v>
      </c>
      <c r="X84" s="43">
        <f t="shared" ref="X84:Z84" si="170">X7</f>
        <v>191</v>
      </c>
      <c r="Y84" s="43">
        <f t="shared" si="170"/>
        <v>166</v>
      </c>
      <c r="Z84" s="43">
        <f t="shared" si="170"/>
        <v>177</v>
      </c>
      <c r="AA84" s="41">
        <f t="shared" ref="AA84:AA92" si="171">SUM(W84:Z84)</f>
        <v>708</v>
      </c>
      <c r="AB84" s="42"/>
      <c r="AC84" s="43"/>
      <c r="AD84" s="43"/>
      <c r="AE84" s="43"/>
      <c r="AF84" s="43"/>
      <c r="AG84" s="41">
        <f t="shared" ref="AG84:AG92" si="172">SUM(AC84:AF84)</f>
        <v>0</v>
      </c>
      <c r="AH84" s="42"/>
      <c r="AI84" s="43"/>
      <c r="AJ84" s="43"/>
      <c r="AK84" s="43"/>
      <c r="AL84" s="43"/>
      <c r="AM84" s="41">
        <f t="shared" ref="AM84:AM92" si="173">SUM(AI84:AL84)</f>
        <v>0</v>
      </c>
      <c r="AN84" s="42"/>
      <c r="AO84" s="43"/>
      <c r="AP84" s="43"/>
      <c r="AQ84" s="43"/>
      <c r="AR84" s="43"/>
      <c r="AS84" s="41">
        <f t="shared" ref="AS84:AS92" si="174">SUM(AO84:AR84)</f>
        <v>0</v>
      </c>
      <c r="AT84" s="44">
        <f t="shared" ref="AT84:AT94" si="175">SUM((IF(E84&gt;0,1,0)+(IF(F84&gt;0,1,0)+(IF(G84&gt;0,1,0)+(IF(H84&gt;0,1,0))))))</f>
        <v>4</v>
      </c>
      <c r="AU84" s="17">
        <f t="shared" ref="AU84:AU94" si="176">SUM((IF(K84&gt;0,1,0)+(IF(L84&gt;0,1,0)+(IF(M84&gt;0,1,0)+(IF(N84&gt;0,1,0))))))</f>
        <v>0</v>
      </c>
      <c r="AV84" s="17">
        <f t="shared" ref="AV84:AV94" si="177">SUM((IF(Q84&gt;0,1,0)+(IF(R84&gt;0,1,0)+(IF(S84&gt;0,1,0)+(IF(T84&gt;0,1,0))))))</f>
        <v>0</v>
      </c>
      <c r="AW84" s="17">
        <f t="shared" ref="AW84:AW94" si="178">SUM((IF(W84&gt;0,1,0)+(IF(X84&gt;0,1,0)+(IF(Y84&gt;0,1,0)+(IF(Z84&gt;0,1,0))))))</f>
        <v>4</v>
      </c>
      <c r="AX84" s="17">
        <f t="shared" ref="AX84:AX94" si="179">SUM((IF(AC84&gt;0,1,0)+(IF(AD84&gt;0,1,0)+(IF(AE84&gt;0,1,0)+(IF(AF84&gt;0,1,0))))))</f>
        <v>0</v>
      </c>
      <c r="AY84" s="17">
        <f t="shared" ref="AY84:AY94" si="180">SUM((IF(AI84&gt;0,1,0)+(IF(AJ84&gt;0,1,0)+(IF(AK84&gt;0,1,0)+(IF(AL84&gt;0,1,0))))))</f>
        <v>0</v>
      </c>
      <c r="AZ84" s="17">
        <f t="shared" ref="AZ84:AZ94" si="181">SUM((IF(AO84&gt;0,1,0)+(IF(AP84&gt;0,1,0)+(IF(AQ84&gt;0,1,0)+(IF(AR84&gt;0,1,0))))))</f>
        <v>0</v>
      </c>
      <c r="BA84" s="17">
        <f t="shared" ref="BA84:BA94" si="182">SUM(AT84:AZ84)</f>
        <v>8</v>
      </c>
      <c r="BB84" s="17">
        <f t="shared" si="151"/>
        <v>1401</v>
      </c>
      <c r="BC84" s="17">
        <f t="shared" ref="BC84:BC94" si="183">BB84/BA84</f>
        <v>175.125</v>
      </c>
    </row>
    <row r="85" spans="1:55" ht="15.75" customHeight="1" x14ac:dyDescent="0.25">
      <c r="A85" s="36"/>
      <c r="B85" s="37" t="s">
        <v>92</v>
      </c>
      <c r="C85" s="38" t="s">
        <v>90</v>
      </c>
      <c r="D85" s="39">
        <v>41</v>
      </c>
      <c r="E85" s="40">
        <f>E6</f>
        <v>154</v>
      </c>
      <c r="F85" s="40">
        <f t="shared" ref="F85:H85" si="184">F6</f>
        <v>161</v>
      </c>
      <c r="G85" s="40">
        <f t="shared" si="184"/>
        <v>173</v>
      </c>
      <c r="H85" s="40">
        <f t="shared" si="184"/>
        <v>158</v>
      </c>
      <c r="I85" s="41">
        <f t="shared" si="167"/>
        <v>646</v>
      </c>
      <c r="J85" s="42"/>
      <c r="K85" s="43"/>
      <c r="L85" s="43"/>
      <c r="M85" s="43"/>
      <c r="N85" s="43"/>
      <c r="O85" s="41">
        <f t="shared" si="168"/>
        <v>0</v>
      </c>
      <c r="P85" s="42">
        <v>41</v>
      </c>
      <c r="Q85" s="43">
        <f>Q6</f>
        <v>147</v>
      </c>
      <c r="R85" s="43">
        <f t="shared" ref="R85:T85" si="185">R6</f>
        <v>146</v>
      </c>
      <c r="S85" s="43">
        <f t="shared" si="185"/>
        <v>146</v>
      </c>
      <c r="T85" s="43">
        <f t="shared" si="185"/>
        <v>133</v>
      </c>
      <c r="U85" s="41">
        <f t="shared" si="169"/>
        <v>572</v>
      </c>
      <c r="V85" s="42"/>
      <c r="W85" s="43"/>
      <c r="X85" s="43"/>
      <c r="Y85" s="43"/>
      <c r="Z85" s="43"/>
      <c r="AA85" s="41">
        <f t="shared" si="171"/>
        <v>0</v>
      </c>
      <c r="AB85" s="42"/>
      <c r="AC85" s="43"/>
      <c r="AD85" s="43"/>
      <c r="AE85" s="43"/>
      <c r="AF85" s="43"/>
      <c r="AG85" s="41">
        <f t="shared" si="172"/>
        <v>0</v>
      </c>
      <c r="AH85" s="42"/>
      <c r="AI85" s="43"/>
      <c r="AJ85" s="43"/>
      <c r="AK85" s="43"/>
      <c r="AL85" s="43"/>
      <c r="AM85" s="41">
        <f t="shared" si="173"/>
        <v>0</v>
      </c>
      <c r="AN85" s="42"/>
      <c r="AO85" s="43"/>
      <c r="AP85" s="43"/>
      <c r="AQ85" s="43"/>
      <c r="AR85" s="43"/>
      <c r="AS85" s="41">
        <f t="shared" si="174"/>
        <v>0</v>
      </c>
      <c r="AT85" s="44">
        <f t="shared" si="175"/>
        <v>4</v>
      </c>
      <c r="AU85" s="17">
        <f t="shared" si="176"/>
        <v>0</v>
      </c>
      <c r="AV85" s="17">
        <f t="shared" si="177"/>
        <v>4</v>
      </c>
      <c r="AW85" s="17">
        <f t="shared" si="178"/>
        <v>0</v>
      </c>
      <c r="AX85" s="17">
        <f t="shared" si="179"/>
        <v>0</v>
      </c>
      <c r="AY85" s="17">
        <f t="shared" si="180"/>
        <v>0</v>
      </c>
      <c r="AZ85" s="17">
        <f t="shared" si="181"/>
        <v>0</v>
      </c>
      <c r="BA85" s="17">
        <f t="shared" si="182"/>
        <v>8</v>
      </c>
      <c r="BB85" s="17">
        <f t="shared" si="151"/>
        <v>1218</v>
      </c>
      <c r="BC85" s="17">
        <f t="shared" si="183"/>
        <v>152.25</v>
      </c>
    </row>
    <row r="86" spans="1:55" ht="15.75" customHeight="1" x14ac:dyDescent="0.25">
      <c r="A86" s="36"/>
      <c r="B86" s="45" t="s">
        <v>30</v>
      </c>
      <c r="C86" s="38" t="s">
        <v>71</v>
      </c>
      <c r="D86" s="42"/>
      <c r="E86" s="43"/>
      <c r="F86" s="43"/>
      <c r="G86" s="43"/>
      <c r="H86" s="43"/>
      <c r="I86" s="41">
        <f t="shared" si="167"/>
        <v>0</v>
      </c>
      <c r="J86" s="42">
        <v>56</v>
      </c>
      <c r="K86" s="43">
        <f>K21</f>
        <v>115</v>
      </c>
      <c r="L86" s="43">
        <f t="shared" ref="L86:N86" si="186">L21</f>
        <v>152</v>
      </c>
      <c r="M86" s="43">
        <f t="shared" si="186"/>
        <v>120</v>
      </c>
      <c r="N86" s="43">
        <f t="shared" si="186"/>
        <v>138</v>
      </c>
      <c r="O86" s="41">
        <f t="shared" si="168"/>
        <v>525</v>
      </c>
      <c r="P86" s="42"/>
      <c r="Q86" s="43"/>
      <c r="R86" s="43"/>
      <c r="S86" s="43"/>
      <c r="T86" s="43"/>
      <c r="U86" s="41">
        <f t="shared" si="169"/>
        <v>0</v>
      </c>
      <c r="V86" s="42"/>
      <c r="W86" s="43"/>
      <c r="X86" s="43"/>
      <c r="Y86" s="43"/>
      <c r="Z86" s="43"/>
      <c r="AA86" s="41">
        <f t="shared" si="171"/>
        <v>0</v>
      </c>
      <c r="AB86" s="42"/>
      <c r="AC86" s="43"/>
      <c r="AD86" s="43"/>
      <c r="AE86" s="43"/>
      <c r="AF86" s="43"/>
      <c r="AG86" s="41">
        <f t="shared" si="172"/>
        <v>0</v>
      </c>
      <c r="AH86" s="42"/>
      <c r="AI86" s="43"/>
      <c r="AJ86" s="43"/>
      <c r="AK86" s="43"/>
      <c r="AL86" s="43"/>
      <c r="AM86" s="41">
        <f t="shared" si="173"/>
        <v>0</v>
      </c>
      <c r="AN86" s="42"/>
      <c r="AO86" s="43"/>
      <c r="AP86" s="43"/>
      <c r="AQ86" s="43"/>
      <c r="AR86" s="43"/>
      <c r="AS86" s="41">
        <f t="shared" si="174"/>
        <v>0</v>
      </c>
      <c r="AT86" s="44">
        <f t="shared" si="175"/>
        <v>0</v>
      </c>
      <c r="AU86" s="17">
        <f t="shared" si="176"/>
        <v>4</v>
      </c>
      <c r="AV86" s="17">
        <f t="shared" si="177"/>
        <v>0</v>
      </c>
      <c r="AW86" s="17">
        <f t="shared" si="178"/>
        <v>0</v>
      </c>
      <c r="AX86" s="17">
        <f t="shared" si="179"/>
        <v>0</v>
      </c>
      <c r="AY86" s="17">
        <f t="shared" si="180"/>
        <v>0</v>
      </c>
      <c r="AZ86" s="17">
        <f t="shared" si="181"/>
        <v>0</v>
      </c>
      <c r="BA86" s="17">
        <f t="shared" si="182"/>
        <v>4</v>
      </c>
      <c r="BB86" s="17">
        <f t="shared" si="151"/>
        <v>525</v>
      </c>
      <c r="BC86" s="21">
        <f t="shared" si="183"/>
        <v>131.25</v>
      </c>
    </row>
    <row r="87" spans="1:55" ht="15.75" customHeight="1" x14ac:dyDescent="0.25">
      <c r="A87" s="36"/>
      <c r="B87" s="45" t="s">
        <v>93</v>
      </c>
      <c r="C87" s="38" t="s">
        <v>94</v>
      </c>
      <c r="D87" s="42"/>
      <c r="E87" s="43"/>
      <c r="F87" s="43"/>
      <c r="G87" s="43"/>
      <c r="H87" s="43"/>
      <c r="I87" s="41">
        <f t="shared" si="167"/>
        <v>0</v>
      </c>
      <c r="J87" s="42">
        <v>38</v>
      </c>
      <c r="K87" s="43">
        <f>K3</f>
        <v>159</v>
      </c>
      <c r="L87" s="43">
        <f t="shared" ref="L87:N87" si="187">L3</f>
        <v>188</v>
      </c>
      <c r="M87" s="43">
        <f t="shared" si="187"/>
        <v>126</v>
      </c>
      <c r="N87" s="43">
        <f t="shared" si="187"/>
        <v>187</v>
      </c>
      <c r="O87" s="41">
        <f t="shared" si="168"/>
        <v>660</v>
      </c>
      <c r="P87" s="42"/>
      <c r="Q87" s="43"/>
      <c r="R87" s="43"/>
      <c r="S87" s="43"/>
      <c r="T87" s="43"/>
      <c r="U87" s="41">
        <f t="shared" si="169"/>
        <v>0</v>
      </c>
      <c r="V87" s="42">
        <v>38</v>
      </c>
      <c r="W87" s="43">
        <f>W3</f>
        <v>138</v>
      </c>
      <c r="X87" s="43">
        <f t="shared" ref="X87:Z87" si="188">X3</f>
        <v>135</v>
      </c>
      <c r="Y87" s="43">
        <f t="shared" si="188"/>
        <v>168</v>
      </c>
      <c r="Z87" s="43">
        <f t="shared" si="188"/>
        <v>140</v>
      </c>
      <c r="AA87" s="41">
        <f t="shared" si="171"/>
        <v>581</v>
      </c>
      <c r="AB87" s="42"/>
      <c r="AC87" s="43"/>
      <c r="AD87" s="43"/>
      <c r="AE87" s="43"/>
      <c r="AF87" s="43"/>
      <c r="AG87" s="41">
        <f t="shared" si="172"/>
        <v>0</v>
      </c>
      <c r="AH87" s="42"/>
      <c r="AI87" s="43"/>
      <c r="AJ87" s="43"/>
      <c r="AK87" s="43"/>
      <c r="AL87" s="43"/>
      <c r="AM87" s="41">
        <f t="shared" si="173"/>
        <v>0</v>
      </c>
      <c r="AN87" s="42"/>
      <c r="AO87" s="43"/>
      <c r="AP87" s="43"/>
      <c r="AQ87" s="43"/>
      <c r="AR87" s="43"/>
      <c r="AS87" s="41">
        <f t="shared" si="174"/>
        <v>0</v>
      </c>
      <c r="AT87" s="44">
        <f t="shared" si="175"/>
        <v>0</v>
      </c>
      <c r="AU87" s="17">
        <f t="shared" si="176"/>
        <v>4</v>
      </c>
      <c r="AV87" s="17">
        <f t="shared" si="177"/>
        <v>0</v>
      </c>
      <c r="AW87" s="17">
        <f t="shared" si="178"/>
        <v>4</v>
      </c>
      <c r="AX87" s="17">
        <f t="shared" si="179"/>
        <v>0</v>
      </c>
      <c r="AY87" s="17">
        <f t="shared" si="180"/>
        <v>0</v>
      </c>
      <c r="AZ87" s="17">
        <f t="shared" si="181"/>
        <v>0</v>
      </c>
      <c r="BA87" s="17">
        <f t="shared" si="182"/>
        <v>8</v>
      </c>
      <c r="BB87" s="17">
        <f t="shared" si="151"/>
        <v>1241</v>
      </c>
      <c r="BC87" s="21">
        <f t="shared" si="183"/>
        <v>155.125</v>
      </c>
    </row>
    <row r="88" spans="1:55" ht="15.75" customHeight="1" x14ac:dyDescent="0.25">
      <c r="A88" s="36"/>
      <c r="B88" s="45" t="s">
        <v>74</v>
      </c>
      <c r="C88" s="38" t="s">
        <v>75</v>
      </c>
      <c r="D88" s="42"/>
      <c r="E88" s="43"/>
      <c r="F88" s="43"/>
      <c r="G88" s="43"/>
      <c r="H88" s="43"/>
      <c r="I88" s="41">
        <f t="shared" si="167"/>
        <v>0</v>
      </c>
      <c r="J88" s="42"/>
      <c r="K88" s="43"/>
      <c r="L88" s="43"/>
      <c r="M88" s="43"/>
      <c r="N88" s="43"/>
      <c r="O88" s="41">
        <f t="shared" si="168"/>
        <v>0</v>
      </c>
      <c r="P88" s="42">
        <v>44</v>
      </c>
      <c r="Q88" s="43">
        <f>Q12</f>
        <v>170</v>
      </c>
      <c r="R88" s="43">
        <f t="shared" ref="R88:T88" si="189">R12</f>
        <v>146</v>
      </c>
      <c r="S88" s="43">
        <f t="shared" si="189"/>
        <v>159</v>
      </c>
      <c r="T88" s="43">
        <f t="shared" si="189"/>
        <v>152</v>
      </c>
      <c r="U88" s="41">
        <f t="shared" si="169"/>
        <v>627</v>
      </c>
      <c r="V88" s="42"/>
      <c r="W88" s="43"/>
      <c r="X88" s="43"/>
      <c r="Y88" s="43"/>
      <c r="Z88" s="43"/>
      <c r="AA88" s="41">
        <f t="shared" si="171"/>
        <v>0</v>
      </c>
      <c r="AB88" s="42"/>
      <c r="AC88" s="43"/>
      <c r="AD88" s="43"/>
      <c r="AE88" s="43"/>
      <c r="AF88" s="43"/>
      <c r="AG88" s="41">
        <f t="shared" si="172"/>
        <v>0</v>
      </c>
      <c r="AH88" s="42"/>
      <c r="AI88" s="43"/>
      <c r="AJ88" s="43"/>
      <c r="AK88" s="43"/>
      <c r="AL88" s="43"/>
      <c r="AM88" s="41">
        <f t="shared" si="173"/>
        <v>0</v>
      </c>
      <c r="AN88" s="42"/>
      <c r="AO88" s="43"/>
      <c r="AP88" s="43"/>
      <c r="AQ88" s="43"/>
      <c r="AR88" s="43"/>
      <c r="AS88" s="41">
        <f t="shared" si="174"/>
        <v>0</v>
      </c>
      <c r="AT88" s="44">
        <f t="shared" si="175"/>
        <v>0</v>
      </c>
      <c r="AU88" s="17">
        <f t="shared" si="176"/>
        <v>0</v>
      </c>
      <c r="AV88" s="17">
        <f t="shared" si="177"/>
        <v>4</v>
      </c>
      <c r="AW88" s="17">
        <f t="shared" si="178"/>
        <v>0</v>
      </c>
      <c r="AX88" s="17">
        <f t="shared" si="179"/>
        <v>0</v>
      </c>
      <c r="AY88" s="17">
        <f t="shared" si="180"/>
        <v>0</v>
      </c>
      <c r="AZ88" s="17">
        <f t="shared" si="181"/>
        <v>0</v>
      </c>
      <c r="BA88" s="17">
        <f t="shared" si="182"/>
        <v>4</v>
      </c>
      <c r="BB88" s="17">
        <f t="shared" si="151"/>
        <v>627</v>
      </c>
      <c r="BC88" s="21">
        <f t="shared" si="183"/>
        <v>156.75</v>
      </c>
    </row>
    <row r="89" spans="1:55" ht="15.75" customHeight="1" x14ac:dyDescent="0.25">
      <c r="A89" s="36"/>
      <c r="B89" s="45"/>
      <c r="C89" s="38"/>
      <c r="D89" s="42"/>
      <c r="E89" s="43"/>
      <c r="F89" s="43"/>
      <c r="G89" s="43"/>
      <c r="H89" s="43"/>
      <c r="I89" s="41">
        <f t="shared" si="167"/>
        <v>0</v>
      </c>
      <c r="J89" s="42"/>
      <c r="K89" s="43"/>
      <c r="L89" s="43"/>
      <c r="M89" s="43"/>
      <c r="N89" s="43"/>
      <c r="O89" s="41">
        <f t="shared" si="168"/>
        <v>0</v>
      </c>
      <c r="P89" s="42"/>
      <c r="Q89" s="43"/>
      <c r="R89" s="43"/>
      <c r="S89" s="43"/>
      <c r="T89" s="43"/>
      <c r="U89" s="41">
        <f t="shared" si="169"/>
        <v>0</v>
      </c>
      <c r="V89" s="42"/>
      <c r="W89" s="43"/>
      <c r="X89" s="43"/>
      <c r="Y89" s="43"/>
      <c r="Z89" s="43"/>
      <c r="AA89" s="41">
        <f t="shared" si="171"/>
        <v>0</v>
      </c>
      <c r="AB89" s="42"/>
      <c r="AC89" s="43"/>
      <c r="AD89" s="43"/>
      <c r="AE89" s="43"/>
      <c r="AF89" s="43"/>
      <c r="AG89" s="41">
        <f t="shared" si="172"/>
        <v>0</v>
      </c>
      <c r="AH89" s="42"/>
      <c r="AI89" s="43"/>
      <c r="AJ89" s="43"/>
      <c r="AK89" s="43"/>
      <c r="AL89" s="43"/>
      <c r="AM89" s="41">
        <f t="shared" si="173"/>
        <v>0</v>
      </c>
      <c r="AN89" s="42"/>
      <c r="AO89" s="43"/>
      <c r="AP89" s="43"/>
      <c r="AQ89" s="43"/>
      <c r="AR89" s="43"/>
      <c r="AS89" s="41">
        <f t="shared" si="174"/>
        <v>0</v>
      </c>
      <c r="AT89" s="44">
        <f t="shared" si="175"/>
        <v>0</v>
      </c>
      <c r="AU89" s="17">
        <f t="shared" si="176"/>
        <v>0</v>
      </c>
      <c r="AV89" s="17">
        <f t="shared" si="177"/>
        <v>0</v>
      </c>
      <c r="AW89" s="17">
        <f t="shared" si="178"/>
        <v>0</v>
      </c>
      <c r="AX89" s="17">
        <f t="shared" si="179"/>
        <v>0</v>
      </c>
      <c r="AY89" s="17">
        <f t="shared" si="180"/>
        <v>0</v>
      </c>
      <c r="AZ89" s="17">
        <f t="shared" si="181"/>
        <v>0</v>
      </c>
      <c r="BA89" s="17">
        <f t="shared" si="182"/>
        <v>0</v>
      </c>
      <c r="BB89" s="17">
        <f t="shared" si="151"/>
        <v>0</v>
      </c>
      <c r="BC89" s="21" t="e">
        <f t="shared" si="183"/>
        <v>#DIV/0!</v>
      </c>
    </row>
    <row r="90" spans="1:55" ht="15.75" customHeight="1" x14ac:dyDescent="0.25">
      <c r="A90" s="36"/>
      <c r="B90" s="45"/>
      <c r="C90" s="38"/>
      <c r="D90" s="42"/>
      <c r="E90" s="43"/>
      <c r="F90" s="43"/>
      <c r="G90" s="43"/>
      <c r="H90" s="43"/>
      <c r="I90" s="41">
        <f t="shared" si="167"/>
        <v>0</v>
      </c>
      <c r="J90" s="42"/>
      <c r="K90" s="43"/>
      <c r="L90" s="43"/>
      <c r="M90" s="43"/>
      <c r="N90" s="43"/>
      <c r="O90" s="41">
        <f t="shared" si="168"/>
        <v>0</v>
      </c>
      <c r="P90" s="42"/>
      <c r="Q90" s="43"/>
      <c r="R90" s="43"/>
      <c r="S90" s="43"/>
      <c r="T90" s="43"/>
      <c r="U90" s="41">
        <f t="shared" si="169"/>
        <v>0</v>
      </c>
      <c r="V90" s="42"/>
      <c r="W90" s="43"/>
      <c r="X90" s="43"/>
      <c r="Y90" s="43"/>
      <c r="Z90" s="43"/>
      <c r="AA90" s="41">
        <f t="shared" si="171"/>
        <v>0</v>
      </c>
      <c r="AB90" s="42"/>
      <c r="AC90" s="43"/>
      <c r="AD90" s="43"/>
      <c r="AE90" s="43"/>
      <c r="AF90" s="43"/>
      <c r="AG90" s="41">
        <f t="shared" si="172"/>
        <v>0</v>
      </c>
      <c r="AH90" s="42"/>
      <c r="AI90" s="43"/>
      <c r="AJ90" s="43"/>
      <c r="AK90" s="43"/>
      <c r="AL90" s="43"/>
      <c r="AM90" s="41">
        <f t="shared" si="173"/>
        <v>0</v>
      </c>
      <c r="AN90" s="42"/>
      <c r="AO90" s="43"/>
      <c r="AP90" s="43"/>
      <c r="AQ90" s="43"/>
      <c r="AR90" s="43"/>
      <c r="AS90" s="41">
        <f t="shared" si="174"/>
        <v>0</v>
      </c>
      <c r="AT90" s="44">
        <f t="shared" si="175"/>
        <v>0</v>
      </c>
      <c r="AU90" s="17">
        <f t="shared" si="176"/>
        <v>0</v>
      </c>
      <c r="AV90" s="17">
        <f t="shared" si="177"/>
        <v>0</v>
      </c>
      <c r="AW90" s="17">
        <f t="shared" si="178"/>
        <v>0</v>
      </c>
      <c r="AX90" s="17">
        <f t="shared" si="179"/>
        <v>0</v>
      </c>
      <c r="AY90" s="17">
        <f t="shared" si="180"/>
        <v>0</v>
      </c>
      <c r="AZ90" s="17">
        <f t="shared" si="181"/>
        <v>0</v>
      </c>
      <c r="BA90" s="17">
        <f t="shared" si="182"/>
        <v>0</v>
      </c>
      <c r="BB90" s="17">
        <f t="shared" si="151"/>
        <v>0</v>
      </c>
      <c r="BC90" s="21" t="e">
        <f t="shared" ref="BC90" si="190">BB90/BA90</f>
        <v>#DIV/0!</v>
      </c>
    </row>
    <row r="91" spans="1:55" ht="15.75" customHeight="1" x14ac:dyDescent="0.25">
      <c r="A91" s="36"/>
      <c r="B91" s="45"/>
      <c r="C91" s="38"/>
      <c r="D91" s="42"/>
      <c r="E91" s="43"/>
      <c r="F91" s="43"/>
      <c r="G91" s="43"/>
      <c r="H91" s="43"/>
      <c r="I91" s="41">
        <f t="shared" si="167"/>
        <v>0</v>
      </c>
      <c r="J91" s="42"/>
      <c r="K91" s="43"/>
      <c r="L91" s="43"/>
      <c r="M91" s="43"/>
      <c r="N91" s="43"/>
      <c r="O91" s="41">
        <f t="shared" si="168"/>
        <v>0</v>
      </c>
      <c r="P91" s="42"/>
      <c r="Q91" s="43"/>
      <c r="R91" s="43"/>
      <c r="S91" s="43"/>
      <c r="T91" s="43"/>
      <c r="U91" s="41">
        <f t="shared" si="169"/>
        <v>0</v>
      </c>
      <c r="V91" s="42"/>
      <c r="W91" s="43"/>
      <c r="X91" s="43"/>
      <c r="Y91" s="43"/>
      <c r="Z91" s="43"/>
      <c r="AA91" s="41">
        <f t="shared" si="171"/>
        <v>0</v>
      </c>
      <c r="AB91" s="42"/>
      <c r="AC91" s="43"/>
      <c r="AD91" s="43"/>
      <c r="AE91" s="43"/>
      <c r="AF91" s="43"/>
      <c r="AG91" s="41">
        <f t="shared" si="172"/>
        <v>0</v>
      </c>
      <c r="AH91" s="42"/>
      <c r="AI91" s="43"/>
      <c r="AJ91" s="43"/>
      <c r="AK91" s="43"/>
      <c r="AL91" s="43"/>
      <c r="AM91" s="41">
        <f t="shared" si="173"/>
        <v>0</v>
      </c>
      <c r="AN91" s="42"/>
      <c r="AO91" s="43"/>
      <c r="AP91" s="43"/>
      <c r="AQ91" s="43"/>
      <c r="AR91" s="43"/>
      <c r="AS91" s="41">
        <f t="shared" si="174"/>
        <v>0</v>
      </c>
      <c r="AT91" s="44">
        <f t="shared" si="175"/>
        <v>0</v>
      </c>
      <c r="AU91" s="17">
        <f t="shared" si="176"/>
        <v>0</v>
      </c>
      <c r="AV91" s="17">
        <f t="shared" si="177"/>
        <v>0</v>
      </c>
      <c r="AW91" s="17">
        <f t="shared" si="178"/>
        <v>0</v>
      </c>
      <c r="AX91" s="17">
        <f t="shared" si="179"/>
        <v>0</v>
      </c>
      <c r="AY91" s="17">
        <f t="shared" si="180"/>
        <v>0</v>
      </c>
      <c r="AZ91" s="17">
        <f t="shared" si="181"/>
        <v>0</v>
      </c>
      <c r="BA91" s="17">
        <f t="shared" si="182"/>
        <v>0</v>
      </c>
      <c r="BB91" s="17">
        <f t="shared" si="151"/>
        <v>0</v>
      </c>
      <c r="BC91" s="21" t="e">
        <f t="shared" si="183"/>
        <v>#DIV/0!</v>
      </c>
    </row>
    <row r="92" spans="1:55" ht="15.75" customHeight="1" x14ac:dyDescent="0.25">
      <c r="A92" s="36"/>
      <c r="B92" s="45"/>
      <c r="C92" s="38"/>
      <c r="D92" s="42"/>
      <c r="E92" s="43"/>
      <c r="F92" s="43"/>
      <c r="G92" s="43"/>
      <c r="H92" s="43"/>
      <c r="I92" s="41">
        <f t="shared" si="167"/>
        <v>0</v>
      </c>
      <c r="J92" s="42"/>
      <c r="K92" s="43"/>
      <c r="L92" s="43"/>
      <c r="M92" s="43"/>
      <c r="N92" s="43"/>
      <c r="O92" s="41">
        <f t="shared" si="168"/>
        <v>0</v>
      </c>
      <c r="P92" s="42"/>
      <c r="Q92" s="43"/>
      <c r="R92" s="43"/>
      <c r="S92" s="43"/>
      <c r="T92" s="43"/>
      <c r="U92" s="41">
        <f t="shared" si="169"/>
        <v>0</v>
      </c>
      <c r="V92" s="42"/>
      <c r="W92" s="43"/>
      <c r="X92" s="43"/>
      <c r="Y92" s="43"/>
      <c r="Z92" s="43"/>
      <c r="AA92" s="41">
        <f t="shared" si="171"/>
        <v>0</v>
      </c>
      <c r="AB92" s="42"/>
      <c r="AC92" s="43"/>
      <c r="AD92" s="43"/>
      <c r="AE92" s="43"/>
      <c r="AF92" s="43"/>
      <c r="AG92" s="41">
        <f t="shared" si="172"/>
        <v>0</v>
      </c>
      <c r="AH92" s="42"/>
      <c r="AI92" s="43"/>
      <c r="AJ92" s="43"/>
      <c r="AK92" s="43"/>
      <c r="AL92" s="43"/>
      <c r="AM92" s="41">
        <f t="shared" si="173"/>
        <v>0</v>
      </c>
      <c r="AN92" s="42"/>
      <c r="AO92" s="43"/>
      <c r="AP92" s="43"/>
      <c r="AQ92" s="43"/>
      <c r="AR92" s="43"/>
      <c r="AS92" s="41">
        <f t="shared" si="174"/>
        <v>0</v>
      </c>
      <c r="AT92" s="44">
        <f t="shared" si="175"/>
        <v>0</v>
      </c>
      <c r="AU92" s="17">
        <f t="shared" si="176"/>
        <v>0</v>
      </c>
      <c r="AV92" s="17">
        <f t="shared" si="177"/>
        <v>0</v>
      </c>
      <c r="AW92" s="17">
        <f t="shared" si="178"/>
        <v>0</v>
      </c>
      <c r="AX92" s="17">
        <f t="shared" si="179"/>
        <v>0</v>
      </c>
      <c r="AY92" s="17">
        <f t="shared" si="180"/>
        <v>0</v>
      </c>
      <c r="AZ92" s="17">
        <f t="shared" si="181"/>
        <v>0</v>
      </c>
      <c r="BA92" s="17">
        <f t="shared" si="182"/>
        <v>0</v>
      </c>
      <c r="BB92" s="17">
        <f t="shared" si="151"/>
        <v>0</v>
      </c>
      <c r="BC92" s="21" t="e">
        <f t="shared" si="183"/>
        <v>#DIV/0!</v>
      </c>
    </row>
    <row r="93" spans="1:55" ht="15.75" customHeight="1" x14ac:dyDescent="0.25">
      <c r="A93" s="36"/>
      <c r="B93" s="37" t="s">
        <v>32</v>
      </c>
      <c r="C93" s="46"/>
      <c r="D93" s="42"/>
      <c r="E93" s="40">
        <f>SUM(E84:E92)</f>
        <v>366</v>
      </c>
      <c r="F93" s="40">
        <f>SUM(F84:F92)</f>
        <v>319</v>
      </c>
      <c r="G93" s="40">
        <f>SUM(G84:G92)</f>
        <v>330</v>
      </c>
      <c r="H93" s="40">
        <f>SUM(H84:H92)</f>
        <v>324</v>
      </c>
      <c r="I93" s="41">
        <f>SUM(I84:I92)</f>
        <v>1339</v>
      </c>
      <c r="J93" s="42"/>
      <c r="K93" s="40">
        <f>SUM(K84:K92)</f>
        <v>274</v>
      </c>
      <c r="L93" s="40">
        <f>SUM(L84:L92)</f>
        <v>340</v>
      </c>
      <c r="M93" s="40">
        <f>SUM(M84:M92)</f>
        <v>246</v>
      </c>
      <c r="N93" s="40">
        <f>SUM(N84:N92)</f>
        <v>325</v>
      </c>
      <c r="O93" s="41">
        <f>SUM(O84:O92)</f>
        <v>1185</v>
      </c>
      <c r="P93" s="42"/>
      <c r="Q93" s="40">
        <f>SUM(Q84:Q92)</f>
        <v>317</v>
      </c>
      <c r="R93" s="40">
        <f>SUM(R84:R92)</f>
        <v>292</v>
      </c>
      <c r="S93" s="40">
        <f>SUM(S84:S92)</f>
        <v>305</v>
      </c>
      <c r="T93" s="40">
        <f>SUM(T84:T92)</f>
        <v>285</v>
      </c>
      <c r="U93" s="41">
        <f>SUM(U84:U92)</f>
        <v>1199</v>
      </c>
      <c r="V93" s="42"/>
      <c r="W93" s="40">
        <f>SUM(W84:W92)</f>
        <v>312</v>
      </c>
      <c r="X93" s="40">
        <f>SUM(X84:X92)</f>
        <v>326</v>
      </c>
      <c r="Y93" s="40">
        <f>SUM(Y84:Y92)</f>
        <v>334</v>
      </c>
      <c r="Z93" s="40">
        <f>SUM(Z84:Z92)</f>
        <v>317</v>
      </c>
      <c r="AA93" s="41">
        <f>SUM(AA84:AA92)</f>
        <v>1289</v>
      </c>
      <c r="AB93" s="42"/>
      <c r="AC93" s="40">
        <f>SUM(AC84:AC92)</f>
        <v>0</v>
      </c>
      <c r="AD93" s="40">
        <f>SUM(AD84:AD92)</f>
        <v>0</v>
      </c>
      <c r="AE93" s="40">
        <f>SUM(AE84:AE92)</f>
        <v>0</v>
      </c>
      <c r="AF93" s="40">
        <f>SUM(AF84:AF92)</f>
        <v>0</v>
      </c>
      <c r="AG93" s="41">
        <f>SUM(AG84:AG92)</f>
        <v>0</v>
      </c>
      <c r="AH93" s="42"/>
      <c r="AI93" s="40">
        <f>SUM(AI84:AI92)</f>
        <v>0</v>
      </c>
      <c r="AJ93" s="40">
        <f>SUM(AJ84:AJ92)</f>
        <v>0</v>
      </c>
      <c r="AK93" s="40">
        <f>SUM(AK84:AK92)</f>
        <v>0</v>
      </c>
      <c r="AL93" s="40">
        <f>SUM(AL84:AL92)</f>
        <v>0</v>
      </c>
      <c r="AM93" s="41">
        <f>SUM(AM84:AM92)</f>
        <v>0</v>
      </c>
      <c r="AN93" s="42"/>
      <c r="AO93" s="40">
        <f>SUM(AO84:AO92)</f>
        <v>0</v>
      </c>
      <c r="AP93" s="40">
        <f>SUM(AP84:AP92)</f>
        <v>0</v>
      </c>
      <c r="AQ93" s="40">
        <f>SUM(AQ84:AQ92)</f>
        <v>0</v>
      </c>
      <c r="AR93" s="40">
        <f>SUM(AR84:AR92)</f>
        <v>0</v>
      </c>
      <c r="AS93" s="41">
        <f>SUM(AS84:AS92)</f>
        <v>0</v>
      </c>
      <c r="AT93" s="44">
        <f t="shared" si="175"/>
        <v>4</v>
      </c>
      <c r="AU93" s="17">
        <f t="shared" si="176"/>
        <v>4</v>
      </c>
      <c r="AV93" s="17">
        <f t="shared" si="177"/>
        <v>4</v>
      </c>
      <c r="AW93" s="17">
        <f t="shared" si="178"/>
        <v>4</v>
      </c>
      <c r="AX93" s="17">
        <f t="shared" si="179"/>
        <v>0</v>
      </c>
      <c r="AY93" s="17">
        <f t="shared" si="180"/>
        <v>0</v>
      </c>
      <c r="AZ93" s="17">
        <f t="shared" si="181"/>
        <v>0</v>
      </c>
      <c r="BA93" s="17">
        <f t="shared" si="182"/>
        <v>16</v>
      </c>
      <c r="BB93" s="17">
        <f t="shared" si="151"/>
        <v>5012</v>
      </c>
      <c r="BC93" s="17">
        <f t="shared" si="183"/>
        <v>313.25</v>
      </c>
    </row>
    <row r="94" spans="1:55" ht="15.75" customHeight="1" x14ac:dyDescent="0.25">
      <c r="A94" s="36"/>
      <c r="B94" s="37" t="s">
        <v>33</v>
      </c>
      <c r="C94" s="46"/>
      <c r="D94" s="39">
        <f>SUM(D84:D92)</f>
        <v>73</v>
      </c>
      <c r="E94" s="40">
        <f>E93+$D$94</f>
        <v>439</v>
      </c>
      <c r="F94" s="40">
        <f>F93+$D$94</f>
        <v>392</v>
      </c>
      <c r="G94" s="40">
        <f>G93+$D$94</f>
        <v>403</v>
      </c>
      <c r="H94" s="40">
        <f>H93+$D$94</f>
        <v>397</v>
      </c>
      <c r="I94" s="41">
        <f>E94+F94+G94+H94</f>
        <v>1631</v>
      </c>
      <c r="J94" s="39">
        <f>SUM(J84:J92)</f>
        <v>94</v>
      </c>
      <c r="K94" s="40">
        <f>K93+$J$94</f>
        <v>368</v>
      </c>
      <c r="L94" s="40">
        <f>L93+$J$94</f>
        <v>434</v>
      </c>
      <c r="M94" s="40">
        <f>M93+$J$94</f>
        <v>340</v>
      </c>
      <c r="N94" s="40">
        <f>N93+$J$94</f>
        <v>419</v>
      </c>
      <c r="O94" s="41">
        <f>K94+L94+M94+N94</f>
        <v>1561</v>
      </c>
      <c r="P94" s="39">
        <f>SUM(P84:P92)</f>
        <v>85</v>
      </c>
      <c r="Q94" s="40">
        <f>Q93+$P$94</f>
        <v>402</v>
      </c>
      <c r="R94" s="40">
        <f>R93+$P$94</f>
        <v>377</v>
      </c>
      <c r="S94" s="40">
        <f>S93+$P$94</f>
        <v>390</v>
      </c>
      <c r="T94" s="40">
        <f>T93+$P$94</f>
        <v>370</v>
      </c>
      <c r="U94" s="41">
        <f>Q94+R94+S94+T94</f>
        <v>1539</v>
      </c>
      <c r="V94" s="39">
        <f>SUM(V84:V92)</f>
        <v>70</v>
      </c>
      <c r="W94" s="40">
        <f>W93+$V$94</f>
        <v>382</v>
      </c>
      <c r="X94" s="40">
        <f>X93+$V$94</f>
        <v>396</v>
      </c>
      <c r="Y94" s="40">
        <f>Y93+$V$94</f>
        <v>404</v>
      </c>
      <c r="Z94" s="40">
        <f>Z93+$V$94</f>
        <v>387</v>
      </c>
      <c r="AA94" s="41">
        <f>W94+X94+Y94+Z94</f>
        <v>1569</v>
      </c>
      <c r="AB94" s="39">
        <f>SUM(AB84:AB92)</f>
        <v>0</v>
      </c>
      <c r="AC94" s="40">
        <f>AC93+$AB$94</f>
        <v>0</v>
      </c>
      <c r="AD94" s="40">
        <f>AD93+$AB$94</f>
        <v>0</v>
      </c>
      <c r="AE94" s="40">
        <f>AE93+$AB$94</f>
        <v>0</v>
      </c>
      <c r="AF94" s="40">
        <f>AF93+$AB$94</f>
        <v>0</v>
      </c>
      <c r="AG94" s="41">
        <f>AC94+AD94+AE94+AF94</f>
        <v>0</v>
      </c>
      <c r="AH94" s="39">
        <f>SUM(AH84:AH92)</f>
        <v>0</v>
      </c>
      <c r="AI94" s="40">
        <f>AI93+$AH$94</f>
        <v>0</v>
      </c>
      <c r="AJ94" s="40">
        <f>AJ93+$AH$94</f>
        <v>0</v>
      </c>
      <c r="AK94" s="40">
        <f>AK93+$AH$94</f>
        <v>0</v>
      </c>
      <c r="AL94" s="40">
        <f>AL93+$AH$94</f>
        <v>0</v>
      </c>
      <c r="AM94" s="41">
        <f>AI94+AJ94+AK94+AL94</f>
        <v>0</v>
      </c>
      <c r="AN94" s="39">
        <f>SUM(AN84:AN92)</f>
        <v>0</v>
      </c>
      <c r="AO94" s="40">
        <f>AO93+$AN$94</f>
        <v>0</v>
      </c>
      <c r="AP94" s="40">
        <f>AP93+$AN$94</f>
        <v>0</v>
      </c>
      <c r="AQ94" s="40">
        <f>AQ93+$AN$94</f>
        <v>0</v>
      </c>
      <c r="AR94" s="40">
        <f>AR93+$AN$94</f>
        <v>0</v>
      </c>
      <c r="AS94" s="41">
        <f>AO94+AP94+AQ94+AR94</f>
        <v>0</v>
      </c>
      <c r="AT94" s="44">
        <f t="shared" si="175"/>
        <v>4</v>
      </c>
      <c r="AU94" s="17">
        <f t="shared" si="176"/>
        <v>4</v>
      </c>
      <c r="AV94" s="17">
        <f t="shared" si="177"/>
        <v>4</v>
      </c>
      <c r="AW94" s="17">
        <f t="shared" si="178"/>
        <v>4</v>
      </c>
      <c r="AX94" s="17">
        <f t="shared" si="179"/>
        <v>0</v>
      </c>
      <c r="AY94" s="17">
        <f t="shared" si="180"/>
        <v>0</v>
      </c>
      <c r="AZ94" s="17">
        <f t="shared" si="181"/>
        <v>0</v>
      </c>
      <c r="BA94" s="17">
        <f t="shared" si="182"/>
        <v>16</v>
      </c>
      <c r="BB94" s="17">
        <f t="shared" si="151"/>
        <v>6300</v>
      </c>
      <c r="BC94" s="17">
        <f t="shared" si="183"/>
        <v>393.75</v>
      </c>
    </row>
    <row r="95" spans="1:55" ht="15.75" customHeight="1" x14ac:dyDescent="0.25">
      <c r="A95" s="36"/>
      <c r="B95" s="37" t="s">
        <v>34</v>
      </c>
      <c r="C95" s="46"/>
      <c r="D95" s="42"/>
      <c r="E95" s="40">
        <f t="shared" ref="E95:I96" si="191">IF($D$94&gt;0,IF(E93=E78,0.5,IF(E93&gt;E78,1,0)),0)</f>
        <v>1</v>
      </c>
      <c r="F95" s="40">
        <f t="shared" si="191"/>
        <v>1</v>
      </c>
      <c r="G95" s="40">
        <f t="shared" si="191"/>
        <v>1</v>
      </c>
      <c r="H95" s="40">
        <f t="shared" si="191"/>
        <v>1</v>
      </c>
      <c r="I95" s="41">
        <f t="shared" si="191"/>
        <v>1</v>
      </c>
      <c r="J95" s="42"/>
      <c r="K95" s="40">
        <f>IF($J$94&gt;0,IF(K93=K65,0.5,IF(K93&gt;K65,1,0)),0)</f>
        <v>0</v>
      </c>
      <c r="L95" s="40">
        <f t="shared" ref="L95:O95" si="192">IF($J$94&gt;0,IF(L93=L65,0.5,IF(L93&gt;L65,1,0)),0)</f>
        <v>0</v>
      </c>
      <c r="M95" s="40">
        <f t="shared" si="192"/>
        <v>0</v>
      </c>
      <c r="N95" s="40">
        <f t="shared" si="192"/>
        <v>1</v>
      </c>
      <c r="O95" s="40">
        <f t="shared" si="192"/>
        <v>0</v>
      </c>
      <c r="P95" s="42"/>
      <c r="Q95" s="40">
        <f t="shared" ref="Q95:U96" si="193">IF($P$94&gt;0,IF(Q93=Q106,0.5,IF(Q93&gt;Q106,1,0)),0)</f>
        <v>1</v>
      </c>
      <c r="R95" s="40">
        <f t="shared" si="193"/>
        <v>1</v>
      </c>
      <c r="S95" s="40">
        <f t="shared" si="193"/>
        <v>1</v>
      </c>
      <c r="T95" s="40">
        <f t="shared" si="193"/>
        <v>0</v>
      </c>
      <c r="U95" s="41">
        <f t="shared" si="193"/>
        <v>1</v>
      </c>
      <c r="V95" s="42"/>
      <c r="W95" s="40">
        <f>IF($V$94&gt;0,IF(W93=W156,0.5,IF(W93&gt;W156,1,0)),0)</f>
        <v>1</v>
      </c>
      <c r="X95" s="40">
        <f t="shared" ref="X95:AA95" si="194">IF($V$94&gt;0,IF(X93=X156,0.5,IF(X93&gt;X156,1,0)),0)</f>
        <v>1</v>
      </c>
      <c r="Y95" s="40">
        <f t="shared" si="194"/>
        <v>0</v>
      </c>
      <c r="Z95" s="40">
        <f t="shared" si="194"/>
        <v>1</v>
      </c>
      <c r="AA95" s="40">
        <f t="shared" si="194"/>
        <v>1</v>
      </c>
      <c r="AB95" s="42"/>
      <c r="AC95" s="40">
        <f>IF($AB$94&gt;0,IF(AC93=AC122,0.5,IF(AC93&gt;AC122,1,0)),0)</f>
        <v>0</v>
      </c>
      <c r="AD95" s="40">
        <f t="shared" ref="AD95:AG95" si="195">IF($AB$94&gt;0,IF(AD93=AD122,0.5,IF(AD93&gt;AD122,1,0)),0)</f>
        <v>0</v>
      </c>
      <c r="AE95" s="40">
        <f t="shared" si="195"/>
        <v>0</v>
      </c>
      <c r="AF95" s="40">
        <f t="shared" si="195"/>
        <v>0</v>
      </c>
      <c r="AG95" s="40">
        <f t="shared" si="195"/>
        <v>0</v>
      </c>
      <c r="AH95" s="42"/>
      <c r="AI95" s="40">
        <f>IF($AH$94&gt;0,IF(AI93=AI51,0.5,IF(AI93&gt;AI51,1,0)),0)</f>
        <v>0</v>
      </c>
      <c r="AJ95" s="40">
        <f t="shared" ref="AJ95:AM95" si="196">IF($AH$94&gt;0,IF(AJ93=AJ51,0.5,IF(AJ93&gt;AJ51,1,0)),0)</f>
        <v>0</v>
      </c>
      <c r="AK95" s="40">
        <f t="shared" si="196"/>
        <v>0</v>
      </c>
      <c r="AL95" s="40">
        <f t="shared" si="196"/>
        <v>0</v>
      </c>
      <c r="AM95" s="40">
        <f t="shared" si="196"/>
        <v>0</v>
      </c>
      <c r="AN95" s="42"/>
      <c r="AO95" s="40">
        <f>IF($AN$94&gt;0,IF(AO93=AO140,0.5,IF(AO93&gt;AO140,1,0)),0)</f>
        <v>0</v>
      </c>
      <c r="AP95" s="40">
        <f t="shared" ref="AP95:AS95" si="197">IF($AN$94&gt;0,IF(AP93=AP140,0.5,IF(AP93&gt;AP140,1,0)),0)</f>
        <v>0</v>
      </c>
      <c r="AQ95" s="40">
        <f t="shared" si="197"/>
        <v>0</v>
      </c>
      <c r="AR95" s="40">
        <f t="shared" si="197"/>
        <v>0</v>
      </c>
      <c r="AS95" s="40">
        <f t="shared" si="197"/>
        <v>0</v>
      </c>
      <c r="AT95" s="47"/>
      <c r="AU95" s="21"/>
      <c r="AV95" s="21"/>
      <c r="AW95" s="21"/>
      <c r="AX95" s="21"/>
      <c r="AY95" s="21"/>
      <c r="AZ95" s="21"/>
      <c r="BA95" s="21"/>
      <c r="BB95" s="17">
        <f t="shared" si="151"/>
        <v>3</v>
      </c>
      <c r="BC95" s="21"/>
    </row>
    <row r="96" spans="1:55" ht="15.75" customHeight="1" x14ac:dyDescent="0.25">
      <c r="A96" s="36"/>
      <c r="B96" s="37" t="s">
        <v>35</v>
      </c>
      <c r="C96" s="46"/>
      <c r="D96" s="42"/>
      <c r="E96" s="40">
        <f t="shared" si="191"/>
        <v>1</v>
      </c>
      <c r="F96" s="40">
        <f t="shared" si="191"/>
        <v>1</v>
      </c>
      <c r="G96" s="40">
        <f t="shared" si="191"/>
        <v>0</v>
      </c>
      <c r="H96" s="40">
        <f t="shared" si="191"/>
        <v>0</v>
      </c>
      <c r="I96" s="41">
        <f t="shared" si="191"/>
        <v>1</v>
      </c>
      <c r="J96" s="42"/>
      <c r="K96" s="40">
        <f>IF($J$94&gt;0,IF(K94=K66,0.5,IF(K94&gt;K66,1,0)),0)</f>
        <v>0</v>
      </c>
      <c r="L96" s="40">
        <f t="shared" ref="L96:O96" si="198">IF($J$94&gt;0,IF(L94=L66,0.5,IF(L94&gt;L66,1,0)),0)</f>
        <v>1</v>
      </c>
      <c r="M96" s="40">
        <f t="shared" si="198"/>
        <v>0</v>
      </c>
      <c r="N96" s="40">
        <f t="shared" si="198"/>
        <v>1</v>
      </c>
      <c r="O96" s="40">
        <f t="shared" si="198"/>
        <v>0</v>
      </c>
      <c r="P96" s="42"/>
      <c r="Q96" s="40">
        <f t="shared" si="193"/>
        <v>1</v>
      </c>
      <c r="R96" s="40">
        <f t="shared" si="193"/>
        <v>0</v>
      </c>
      <c r="S96" s="40">
        <f t="shared" si="193"/>
        <v>1</v>
      </c>
      <c r="T96" s="40">
        <f t="shared" si="193"/>
        <v>0</v>
      </c>
      <c r="U96" s="41">
        <f t="shared" si="193"/>
        <v>0</v>
      </c>
      <c r="V96" s="42"/>
      <c r="W96" s="40">
        <f>IF($V$94&gt;0,IF(W94=W157,0.5,IF(W94&gt;W157,1,0)),0)</f>
        <v>1</v>
      </c>
      <c r="X96" s="40">
        <f t="shared" ref="X96:AA96" si="199">IF($V$94&gt;0,IF(X94=X157,0.5,IF(X94&gt;X157,1,0)),0)</f>
        <v>1</v>
      </c>
      <c r="Y96" s="40">
        <f t="shared" si="199"/>
        <v>1</v>
      </c>
      <c r="Z96" s="40">
        <f t="shared" si="199"/>
        <v>1</v>
      </c>
      <c r="AA96" s="40">
        <f t="shared" si="199"/>
        <v>1</v>
      </c>
      <c r="AB96" s="42"/>
      <c r="AC96" s="40">
        <f>IF($AB$94&gt;0,IF(AC94=AC123,0.5,IF(AC94&gt;AC123,1,0)),0)</f>
        <v>0</v>
      </c>
      <c r="AD96" s="40">
        <f t="shared" ref="AD96:AG96" si="200">IF($AB$94&gt;0,IF(AD94=AD123,0.5,IF(AD94&gt;AD123,1,0)),0)</f>
        <v>0</v>
      </c>
      <c r="AE96" s="40">
        <f t="shared" si="200"/>
        <v>0</v>
      </c>
      <c r="AF96" s="40">
        <f t="shared" si="200"/>
        <v>0</v>
      </c>
      <c r="AG96" s="40">
        <f t="shared" si="200"/>
        <v>0</v>
      </c>
      <c r="AH96" s="42"/>
      <c r="AI96" s="40">
        <f>IF($AH$94&gt;0,IF(AI94=AI52,0.5,IF(AI94&gt;AI52,1,0)),0)</f>
        <v>0</v>
      </c>
      <c r="AJ96" s="40">
        <f t="shared" ref="AJ96:AM96" si="201">IF($AH$94&gt;0,IF(AJ94=AJ52,0.5,IF(AJ94&gt;AJ52,1,0)),0)</f>
        <v>0</v>
      </c>
      <c r="AK96" s="40">
        <f t="shared" si="201"/>
        <v>0</v>
      </c>
      <c r="AL96" s="40">
        <f t="shared" si="201"/>
        <v>0</v>
      </c>
      <c r="AM96" s="40">
        <f t="shared" si="201"/>
        <v>0</v>
      </c>
      <c r="AN96" s="42"/>
      <c r="AO96" s="40">
        <f>IF($AN$94&gt;0,IF(AO94=AO141,0.5,IF(AO94&gt;AO141,1,0)),0)</f>
        <v>0</v>
      </c>
      <c r="AP96" s="40">
        <f t="shared" ref="AP96:AS96" si="202">IF($AN$94&gt;0,IF(AP94=AP141,0.5,IF(AP94&gt;AP141,1,0)),0)</f>
        <v>0</v>
      </c>
      <c r="AQ96" s="40">
        <f t="shared" si="202"/>
        <v>0</v>
      </c>
      <c r="AR96" s="40">
        <f t="shared" si="202"/>
        <v>0</v>
      </c>
      <c r="AS96" s="40">
        <f t="shared" si="202"/>
        <v>0</v>
      </c>
      <c r="AT96" s="47"/>
      <c r="AU96" s="21"/>
      <c r="AV96" s="21"/>
      <c r="AW96" s="21"/>
      <c r="AX96" s="21"/>
      <c r="AY96" s="21"/>
      <c r="AZ96" s="21"/>
      <c r="BA96" s="21"/>
      <c r="BB96" s="17">
        <f t="shared" si="151"/>
        <v>2</v>
      </c>
      <c r="BC96" s="21"/>
    </row>
    <row r="97" spans="1:55" ht="14.25" customHeight="1" x14ac:dyDescent="0.25">
      <c r="A97" s="48"/>
      <c r="B97" s="49" t="s">
        <v>36</v>
      </c>
      <c r="C97" s="50"/>
      <c r="D97" s="51"/>
      <c r="E97" s="52"/>
      <c r="F97" s="52"/>
      <c r="G97" s="52"/>
      <c r="H97" s="52"/>
      <c r="I97" s="53">
        <f>SUM(E95+F95+G95+H95+I95+E96+F96+G96+H96+I96)</f>
        <v>8</v>
      </c>
      <c r="J97" s="51"/>
      <c r="K97" s="52"/>
      <c r="L97" s="52"/>
      <c r="M97" s="52"/>
      <c r="N97" s="52"/>
      <c r="O97" s="53">
        <f>SUM(K95+L95+M95+N95+O95+K96+L96+M96+N96+O96)</f>
        <v>3</v>
      </c>
      <c r="P97" s="51"/>
      <c r="Q97" s="52"/>
      <c r="R97" s="52"/>
      <c r="S97" s="52"/>
      <c r="T97" s="52"/>
      <c r="U97" s="53">
        <f>SUM(Q95+R95+S95+T95+U95+Q96+R96+S96+T96+U96)</f>
        <v>6</v>
      </c>
      <c r="V97" s="51"/>
      <c r="W97" s="52"/>
      <c r="X97" s="52"/>
      <c r="Y97" s="52"/>
      <c r="Z97" s="52"/>
      <c r="AA97" s="53">
        <f>SUM(W95+X95+Y95+Z95+AA95+W96+X96+Y96+Z96+AA96)</f>
        <v>9</v>
      </c>
      <c r="AB97" s="51"/>
      <c r="AC97" s="52"/>
      <c r="AD97" s="52"/>
      <c r="AE97" s="52"/>
      <c r="AF97" s="52"/>
      <c r="AG97" s="53">
        <f>SUM(AC95+AD95+AE95+AF95+AG95+AC96+AD96+AE96+AF96+AG96)</f>
        <v>0</v>
      </c>
      <c r="AH97" s="51"/>
      <c r="AI97" s="52"/>
      <c r="AJ97" s="52"/>
      <c r="AK97" s="52"/>
      <c r="AL97" s="52"/>
      <c r="AM97" s="53">
        <f>SUM(AI95+AJ95+AK95+AL95+AM95+AI96+AJ96+AK96+AL96+AM96)</f>
        <v>0</v>
      </c>
      <c r="AN97" s="51"/>
      <c r="AO97" s="52"/>
      <c r="AP97" s="52"/>
      <c r="AQ97" s="52"/>
      <c r="AR97" s="52"/>
      <c r="AS97" s="53">
        <f>SUM(AO95+AP95+AQ95+AR95+AS95+AO96+AP96+AQ96+AR96+AS96)</f>
        <v>0</v>
      </c>
      <c r="AT97" s="54"/>
      <c r="AU97" s="55"/>
      <c r="AV97" s="55"/>
      <c r="AW97" s="55"/>
      <c r="AX97" s="55"/>
      <c r="AY97" s="55"/>
      <c r="AZ97" s="55"/>
      <c r="BA97" s="55"/>
      <c r="BB97" s="17">
        <f t="shared" si="151"/>
        <v>26</v>
      </c>
      <c r="BC97" s="55"/>
    </row>
    <row r="98" spans="1:55" ht="27" customHeight="1" x14ac:dyDescent="0.25">
      <c r="A98" s="30">
        <v>5</v>
      </c>
      <c r="B98" s="116" t="s">
        <v>41</v>
      </c>
      <c r="C98" s="118"/>
      <c r="D98" s="31" t="s">
        <v>23</v>
      </c>
      <c r="E98" s="32" t="s">
        <v>24</v>
      </c>
      <c r="F98" s="32" t="s">
        <v>25</v>
      </c>
      <c r="G98" s="32" t="s">
        <v>26</v>
      </c>
      <c r="H98" s="32" t="s">
        <v>27</v>
      </c>
      <c r="I98" s="33" t="s">
        <v>20</v>
      </c>
      <c r="J98" s="31" t="s">
        <v>23</v>
      </c>
      <c r="K98" s="32" t="s">
        <v>24</v>
      </c>
      <c r="L98" s="32" t="s">
        <v>25</v>
      </c>
      <c r="M98" s="32" t="s">
        <v>26</v>
      </c>
      <c r="N98" s="32" t="s">
        <v>27</v>
      </c>
      <c r="O98" s="33" t="s">
        <v>20</v>
      </c>
      <c r="P98" s="31" t="s">
        <v>23</v>
      </c>
      <c r="Q98" s="32" t="s">
        <v>24</v>
      </c>
      <c r="R98" s="32" t="s">
        <v>25</v>
      </c>
      <c r="S98" s="32" t="s">
        <v>26</v>
      </c>
      <c r="T98" s="32" t="s">
        <v>27</v>
      </c>
      <c r="U98" s="33" t="s">
        <v>20</v>
      </c>
      <c r="V98" s="31" t="s">
        <v>23</v>
      </c>
      <c r="W98" s="32" t="s">
        <v>24</v>
      </c>
      <c r="X98" s="32" t="s">
        <v>25</v>
      </c>
      <c r="Y98" s="32" t="s">
        <v>26</v>
      </c>
      <c r="Z98" s="32" t="s">
        <v>27</v>
      </c>
      <c r="AA98" s="33" t="s">
        <v>20</v>
      </c>
      <c r="AB98" s="31" t="s">
        <v>23</v>
      </c>
      <c r="AC98" s="32" t="s">
        <v>24</v>
      </c>
      <c r="AD98" s="32" t="s">
        <v>25</v>
      </c>
      <c r="AE98" s="32" t="s">
        <v>26</v>
      </c>
      <c r="AF98" s="32" t="s">
        <v>27</v>
      </c>
      <c r="AG98" s="33" t="s">
        <v>20</v>
      </c>
      <c r="AH98" s="31" t="s">
        <v>23</v>
      </c>
      <c r="AI98" s="32" t="s">
        <v>24</v>
      </c>
      <c r="AJ98" s="32" t="s">
        <v>25</v>
      </c>
      <c r="AK98" s="32" t="s">
        <v>26</v>
      </c>
      <c r="AL98" s="32" t="s">
        <v>27</v>
      </c>
      <c r="AM98" s="33" t="s">
        <v>20</v>
      </c>
      <c r="AN98" s="31" t="s">
        <v>23</v>
      </c>
      <c r="AO98" s="32" t="s">
        <v>24</v>
      </c>
      <c r="AP98" s="32" t="s">
        <v>25</v>
      </c>
      <c r="AQ98" s="32" t="s">
        <v>26</v>
      </c>
      <c r="AR98" s="32" t="s">
        <v>27</v>
      </c>
      <c r="AS98" s="33" t="s">
        <v>20</v>
      </c>
      <c r="AT98" s="34"/>
      <c r="AU98" s="35"/>
      <c r="AV98" s="35"/>
      <c r="AW98" s="35"/>
      <c r="AX98" s="35"/>
      <c r="AY98" s="35"/>
      <c r="AZ98" s="35"/>
      <c r="BA98" s="35"/>
      <c r="BB98" s="17"/>
      <c r="BC98" s="35"/>
    </row>
    <row r="99" spans="1:55" ht="15.75" customHeight="1" x14ac:dyDescent="0.25">
      <c r="A99" s="36"/>
      <c r="B99" s="37" t="s">
        <v>42</v>
      </c>
      <c r="C99" s="38" t="s">
        <v>43</v>
      </c>
      <c r="D99" s="39">
        <v>44</v>
      </c>
      <c r="E99" s="40">
        <f>E4</f>
        <v>133</v>
      </c>
      <c r="F99" s="40">
        <f t="shared" ref="F99:H99" si="203">F4</f>
        <v>166</v>
      </c>
      <c r="G99" s="40">
        <f t="shared" si="203"/>
        <v>148</v>
      </c>
      <c r="H99" s="40">
        <f t="shared" si="203"/>
        <v>177</v>
      </c>
      <c r="I99" s="41">
        <f t="shared" ref="I99:I105" si="204">SUM(E99:H99)</f>
        <v>624</v>
      </c>
      <c r="J99" s="42">
        <v>44</v>
      </c>
      <c r="K99" s="43">
        <f>K4</f>
        <v>179</v>
      </c>
      <c r="L99" s="43">
        <f t="shared" ref="L99:N99" si="205">L4</f>
        <v>126</v>
      </c>
      <c r="M99" s="43">
        <f t="shared" si="205"/>
        <v>192</v>
      </c>
      <c r="N99" s="43">
        <f t="shared" si="205"/>
        <v>133</v>
      </c>
      <c r="O99" s="41">
        <f t="shared" ref="O99:O105" si="206">SUM(K99:N99)</f>
        <v>630</v>
      </c>
      <c r="P99" s="42">
        <v>44</v>
      </c>
      <c r="Q99" s="43">
        <f>Q4</f>
        <v>131</v>
      </c>
      <c r="R99" s="43">
        <f t="shared" ref="R99:T99" si="207">R4</f>
        <v>153</v>
      </c>
      <c r="S99" s="43">
        <f t="shared" si="207"/>
        <v>125</v>
      </c>
      <c r="T99" s="43">
        <f t="shared" si="207"/>
        <v>171</v>
      </c>
      <c r="U99" s="41">
        <f t="shared" ref="U99:U105" si="208">SUM(Q99:T99)</f>
        <v>580</v>
      </c>
      <c r="V99" s="42">
        <v>47</v>
      </c>
      <c r="W99" s="43">
        <f>W4</f>
        <v>152</v>
      </c>
      <c r="X99" s="43">
        <f t="shared" ref="X99:Z99" si="209">X4</f>
        <v>158</v>
      </c>
      <c r="Y99" s="43">
        <f t="shared" si="209"/>
        <v>153</v>
      </c>
      <c r="Z99" s="43">
        <f t="shared" si="209"/>
        <v>181</v>
      </c>
      <c r="AA99" s="41">
        <f t="shared" ref="AA99:AA105" si="210">SUM(W99:Z99)</f>
        <v>644</v>
      </c>
      <c r="AB99" s="42"/>
      <c r="AC99" s="43"/>
      <c r="AD99" s="43"/>
      <c r="AE99" s="43"/>
      <c r="AF99" s="43"/>
      <c r="AG99" s="41">
        <f t="shared" ref="AG99:AG105" si="211">SUM(AC99:AF99)</f>
        <v>0</v>
      </c>
      <c r="AH99" s="42"/>
      <c r="AI99" s="43"/>
      <c r="AJ99" s="43"/>
      <c r="AK99" s="43"/>
      <c r="AL99" s="43"/>
      <c r="AM99" s="41">
        <f t="shared" ref="AM99:AM105" si="212">SUM(AI99:AL99)</f>
        <v>0</v>
      </c>
      <c r="AN99" s="42"/>
      <c r="AO99" s="43"/>
      <c r="AP99" s="43"/>
      <c r="AQ99" s="43"/>
      <c r="AR99" s="43"/>
      <c r="AS99" s="41">
        <f t="shared" ref="AS99:AS105" si="213">SUM(AO99:AR99)</f>
        <v>0</v>
      </c>
      <c r="AT99" s="44">
        <f t="shared" ref="AT99:AT107" si="214">SUM((IF(E99&gt;0,1,0)+(IF(F99&gt;0,1,0)+(IF(G99&gt;0,1,0)+(IF(H99&gt;0,1,0))))))</f>
        <v>4</v>
      </c>
      <c r="AU99" s="17">
        <f t="shared" ref="AU99:AU107" si="215">SUM((IF(K99&gt;0,1,0)+(IF(L99&gt;0,1,0)+(IF(M99&gt;0,1,0)+(IF(N99&gt;0,1,0))))))</f>
        <v>4</v>
      </c>
      <c r="AV99" s="17">
        <f t="shared" ref="AV99:AV107" si="216">SUM((IF(Q99&gt;0,1,0)+(IF(R99&gt;0,1,0)+(IF(S99&gt;0,1,0)+(IF(T99&gt;0,1,0))))))</f>
        <v>4</v>
      </c>
      <c r="AW99" s="17">
        <f t="shared" ref="AW99:AW107" si="217">SUM((IF(W99&gt;0,1,0)+(IF(X99&gt;0,1,0)+(IF(Y99&gt;0,1,0)+(IF(Z99&gt;0,1,0))))))</f>
        <v>4</v>
      </c>
      <c r="AX99" s="17">
        <f t="shared" ref="AX99:AX107" si="218">SUM((IF(AC99&gt;0,1,0)+(IF(AD99&gt;0,1,0)+(IF(AE99&gt;0,1,0)+(IF(AF99&gt;0,1,0))))))</f>
        <v>0</v>
      </c>
      <c r="AY99" s="17">
        <f t="shared" ref="AY99:AY107" si="219">SUM((IF(AI99&gt;0,1,0)+(IF(AJ99&gt;0,1,0)+(IF(AK99&gt;0,1,0)+(IF(AL99&gt;0,1,0))))))</f>
        <v>0</v>
      </c>
      <c r="AZ99" s="17">
        <f t="shared" ref="AZ99:AZ107" si="220">SUM((IF(AO99&gt;0,1,0)+(IF(AP99&gt;0,1,0)+(IF(AQ99&gt;0,1,0)+(IF(AR99&gt;0,1,0))))))</f>
        <v>0</v>
      </c>
      <c r="BA99" s="17">
        <f t="shared" ref="BA99:BA107" si="221">SUM(AT99:AZ99)</f>
        <v>16</v>
      </c>
      <c r="BB99" s="17">
        <f t="shared" si="151"/>
        <v>2478</v>
      </c>
      <c r="BC99" s="17">
        <f t="shared" ref="BC99:BC107" si="222">BB99/BA99</f>
        <v>154.875</v>
      </c>
    </row>
    <row r="100" spans="1:55" ht="15.75" customHeight="1" x14ac:dyDescent="0.25">
      <c r="A100" s="36"/>
      <c r="B100" s="37" t="s">
        <v>83</v>
      </c>
      <c r="C100" s="38" t="s">
        <v>49</v>
      </c>
      <c r="D100" s="39"/>
      <c r="E100" s="40"/>
      <c r="F100" s="40"/>
      <c r="G100" s="40"/>
      <c r="H100" s="40"/>
      <c r="I100" s="41">
        <f t="shared" si="204"/>
        <v>0</v>
      </c>
      <c r="J100" s="42">
        <v>60</v>
      </c>
      <c r="K100" s="43">
        <f>K28</f>
        <v>161</v>
      </c>
      <c r="L100" s="43">
        <f t="shared" ref="L100:N100" si="223">L28</f>
        <v>117</v>
      </c>
      <c r="M100" s="43">
        <f t="shared" si="223"/>
        <v>135</v>
      </c>
      <c r="N100" s="43">
        <f t="shared" si="223"/>
        <v>125</v>
      </c>
      <c r="O100" s="41">
        <f t="shared" si="206"/>
        <v>538</v>
      </c>
      <c r="P100" s="42"/>
      <c r="Q100" s="43"/>
      <c r="R100" s="43"/>
      <c r="S100" s="43"/>
      <c r="T100" s="43"/>
      <c r="U100" s="41">
        <f t="shared" si="208"/>
        <v>0</v>
      </c>
      <c r="V100" s="42"/>
      <c r="W100" s="43"/>
      <c r="X100" s="43"/>
      <c r="Y100" s="43"/>
      <c r="Z100" s="43"/>
      <c r="AA100" s="41">
        <f t="shared" si="210"/>
        <v>0</v>
      </c>
      <c r="AB100" s="42"/>
      <c r="AC100" s="43"/>
      <c r="AD100" s="43"/>
      <c r="AE100" s="43"/>
      <c r="AF100" s="43"/>
      <c r="AG100" s="41">
        <f t="shared" si="211"/>
        <v>0</v>
      </c>
      <c r="AH100" s="42"/>
      <c r="AI100" s="43"/>
      <c r="AJ100" s="43"/>
      <c r="AK100" s="43"/>
      <c r="AL100" s="43"/>
      <c r="AM100" s="41">
        <f t="shared" si="212"/>
        <v>0</v>
      </c>
      <c r="AN100" s="42"/>
      <c r="AO100" s="43"/>
      <c r="AP100" s="43"/>
      <c r="AQ100" s="43"/>
      <c r="AR100" s="43"/>
      <c r="AS100" s="41">
        <f t="shared" si="213"/>
        <v>0</v>
      </c>
      <c r="AT100" s="44">
        <f t="shared" si="214"/>
        <v>0</v>
      </c>
      <c r="AU100" s="17">
        <f t="shared" si="215"/>
        <v>4</v>
      </c>
      <c r="AV100" s="17">
        <f t="shared" si="216"/>
        <v>0</v>
      </c>
      <c r="AW100" s="17">
        <f t="shared" si="217"/>
        <v>0</v>
      </c>
      <c r="AX100" s="17">
        <f t="shared" si="218"/>
        <v>0</v>
      </c>
      <c r="AY100" s="17">
        <f t="shared" si="219"/>
        <v>0</v>
      </c>
      <c r="AZ100" s="17">
        <f t="shared" si="220"/>
        <v>0</v>
      </c>
      <c r="BA100" s="17">
        <f t="shared" si="221"/>
        <v>4</v>
      </c>
      <c r="BB100" s="17">
        <f t="shared" si="151"/>
        <v>538</v>
      </c>
      <c r="BC100" s="17">
        <f t="shared" si="222"/>
        <v>134.5</v>
      </c>
    </row>
    <row r="101" spans="1:55" ht="15.75" customHeight="1" x14ac:dyDescent="0.25">
      <c r="A101" s="36"/>
      <c r="B101" s="45" t="s">
        <v>84</v>
      </c>
      <c r="C101" s="46" t="s">
        <v>85</v>
      </c>
      <c r="D101" s="42"/>
      <c r="E101" s="43"/>
      <c r="F101" s="43"/>
      <c r="G101" s="43"/>
      <c r="H101" s="43"/>
      <c r="I101" s="41">
        <f t="shared" si="204"/>
        <v>0</v>
      </c>
      <c r="J101" s="42"/>
      <c r="K101" s="43"/>
      <c r="L101" s="43"/>
      <c r="M101" s="43"/>
      <c r="N101" s="43"/>
      <c r="O101" s="41">
        <f t="shared" si="206"/>
        <v>0</v>
      </c>
      <c r="P101" s="42">
        <v>49</v>
      </c>
      <c r="Q101" s="43">
        <f>Q19</f>
        <v>165</v>
      </c>
      <c r="R101" s="43">
        <f t="shared" ref="R101:T101" si="224">R19</f>
        <v>136</v>
      </c>
      <c r="S101" s="43">
        <f t="shared" si="224"/>
        <v>170</v>
      </c>
      <c r="T101" s="43">
        <f t="shared" si="224"/>
        <v>133</v>
      </c>
      <c r="U101" s="41">
        <f t="shared" si="208"/>
        <v>604</v>
      </c>
      <c r="V101" s="42">
        <v>49</v>
      </c>
      <c r="W101" s="43">
        <f>W19</f>
        <v>132</v>
      </c>
      <c r="X101" s="43">
        <f t="shared" ref="X101:Z101" si="225">X19</f>
        <v>156</v>
      </c>
      <c r="Y101" s="43">
        <f t="shared" si="225"/>
        <v>208</v>
      </c>
      <c r="Z101" s="43">
        <f t="shared" si="225"/>
        <v>160</v>
      </c>
      <c r="AA101" s="41">
        <f t="shared" si="210"/>
        <v>656</v>
      </c>
      <c r="AB101" s="42"/>
      <c r="AC101" s="43"/>
      <c r="AD101" s="43"/>
      <c r="AE101" s="43"/>
      <c r="AF101" s="43"/>
      <c r="AG101" s="41">
        <f t="shared" si="211"/>
        <v>0</v>
      </c>
      <c r="AH101" s="42"/>
      <c r="AI101" s="43"/>
      <c r="AJ101" s="43"/>
      <c r="AK101" s="43"/>
      <c r="AL101" s="43"/>
      <c r="AM101" s="41">
        <f t="shared" si="212"/>
        <v>0</v>
      </c>
      <c r="AN101" s="42"/>
      <c r="AO101" s="43"/>
      <c r="AP101" s="43"/>
      <c r="AQ101" s="43"/>
      <c r="AR101" s="43"/>
      <c r="AS101" s="41">
        <f t="shared" si="213"/>
        <v>0</v>
      </c>
      <c r="AT101" s="44">
        <f t="shared" si="214"/>
        <v>0</v>
      </c>
      <c r="AU101" s="17">
        <f t="shared" si="215"/>
        <v>0</v>
      </c>
      <c r="AV101" s="17">
        <f t="shared" si="216"/>
        <v>4</v>
      </c>
      <c r="AW101" s="17">
        <f t="shared" si="217"/>
        <v>4</v>
      </c>
      <c r="AX101" s="17">
        <f t="shared" si="218"/>
        <v>0</v>
      </c>
      <c r="AY101" s="17">
        <f t="shared" si="219"/>
        <v>0</v>
      </c>
      <c r="AZ101" s="17">
        <f t="shared" si="220"/>
        <v>0</v>
      </c>
      <c r="BA101" s="17">
        <f t="shared" si="221"/>
        <v>8</v>
      </c>
      <c r="BB101" s="17">
        <f t="shared" si="151"/>
        <v>1260</v>
      </c>
      <c r="BC101" s="21">
        <f t="shared" si="222"/>
        <v>157.5</v>
      </c>
    </row>
    <row r="102" spans="1:55" ht="15.75" customHeight="1" x14ac:dyDescent="0.25">
      <c r="A102" s="36"/>
      <c r="B102" s="45"/>
      <c r="C102" s="46"/>
      <c r="D102" s="42"/>
      <c r="E102" s="43"/>
      <c r="F102" s="43"/>
      <c r="G102" s="43"/>
      <c r="H102" s="43"/>
      <c r="I102" s="41">
        <f t="shared" si="204"/>
        <v>0</v>
      </c>
      <c r="J102" s="42"/>
      <c r="K102" s="43"/>
      <c r="L102" s="43"/>
      <c r="M102" s="43"/>
      <c r="N102" s="43"/>
      <c r="O102" s="41">
        <f t="shared" si="206"/>
        <v>0</v>
      </c>
      <c r="P102" s="42"/>
      <c r="Q102" s="43"/>
      <c r="R102" s="43"/>
      <c r="S102" s="43"/>
      <c r="T102" s="43"/>
      <c r="U102" s="41">
        <f t="shared" si="208"/>
        <v>0</v>
      </c>
      <c r="V102" s="42"/>
      <c r="W102" s="43"/>
      <c r="X102" s="43"/>
      <c r="Y102" s="43"/>
      <c r="Z102" s="43"/>
      <c r="AA102" s="41">
        <f t="shared" si="210"/>
        <v>0</v>
      </c>
      <c r="AB102" s="42"/>
      <c r="AC102" s="43"/>
      <c r="AD102" s="43"/>
      <c r="AE102" s="43"/>
      <c r="AF102" s="43"/>
      <c r="AG102" s="41">
        <f t="shared" si="211"/>
        <v>0</v>
      </c>
      <c r="AH102" s="42"/>
      <c r="AI102" s="43"/>
      <c r="AJ102" s="43"/>
      <c r="AK102" s="43"/>
      <c r="AL102" s="43"/>
      <c r="AM102" s="41">
        <f t="shared" si="212"/>
        <v>0</v>
      </c>
      <c r="AN102" s="42"/>
      <c r="AO102" s="43"/>
      <c r="AP102" s="43"/>
      <c r="AQ102" s="43"/>
      <c r="AR102" s="43"/>
      <c r="AS102" s="41">
        <f t="shared" si="213"/>
        <v>0</v>
      </c>
      <c r="AT102" s="44">
        <f t="shared" si="214"/>
        <v>0</v>
      </c>
      <c r="AU102" s="17">
        <f t="shared" si="215"/>
        <v>0</v>
      </c>
      <c r="AV102" s="17">
        <f t="shared" si="216"/>
        <v>0</v>
      </c>
      <c r="AW102" s="17">
        <f t="shared" si="217"/>
        <v>0</v>
      </c>
      <c r="AX102" s="17">
        <f t="shared" si="218"/>
        <v>0</v>
      </c>
      <c r="AY102" s="17">
        <f t="shared" si="219"/>
        <v>0</v>
      </c>
      <c r="AZ102" s="17">
        <f t="shared" si="220"/>
        <v>0</v>
      </c>
      <c r="BA102" s="17">
        <f t="shared" si="221"/>
        <v>0</v>
      </c>
      <c r="BB102" s="17">
        <f t="shared" si="151"/>
        <v>0</v>
      </c>
      <c r="BC102" s="21" t="e">
        <f t="shared" si="222"/>
        <v>#DIV/0!</v>
      </c>
    </row>
    <row r="103" spans="1:55" ht="15.75" customHeight="1" x14ac:dyDescent="0.25">
      <c r="A103" s="36"/>
      <c r="B103" s="45"/>
      <c r="C103" s="46"/>
      <c r="D103" s="42"/>
      <c r="E103" s="43"/>
      <c r="F103" s="43"/>
      <c r="G103" s="43"/>
      <c r="H103" s="43"/>
      <c r="I103" s="41">
        <f t="shared" si="204"/>
        <v>0</v>
      </c>
      <c r="J103" s="42"/>
      <c r="K103" s="43"/>
      <c r="L103" s="43"/>
      <c r="M103" s="43"/>
      <c r="N103" s="43"/>
      <c r="O103" s="41">
        <f t="shared" si="206"/>
        <v>0</v>
      </c>
      <c r="P103" s="42"/>
      <c r="Q103" s="43"/>
      <c r="R103" s="43"/>
      <c r="S103" s="43"/>
      <c r="T103" s="43"/>
      <c r="U103" s="41">
        <f t="shared" si="208"/>
        <v>0</v>
      </c>
      <c r="V103" s="42"/>
      <c r="W103" s="43"/>
      <c r="X103" s="43"/>
      <c r="Y103" s="43"/>
      <c r="Z103" s="43"/>
      <c r="AA103" s="41">
        <f t="shared" si="210"/>
        <v>0</v>
      </c>
      <c r="AB103" s="42"/>
      <c r="AC103" s="43"/>
      <c r="AD103" s="43"/>
      <c r="AE103" s="43"/>
      <c r="AF103" s="43"/>
      <c r="AG103" s="41">
        <f t="shared" si="211"/>
        <v>0</v>
      </c>
      <c r="AH103" s="42"/>
      <c r="AI103" s="43"/>
      <c r="AJ103" s="43"/>
      <c r="AK103" s="43"/>
      <c r="AL103" s="43"/>
      <c r="AM103" s="41">
        <f t="shared" si="212"/>
        <v>0</v>
      </c>
      <c r="AN103" s="42"/>
      <c r="AO103" s="43"/>
      <c r="AP103" s="43"/>
      <c r="AQ103" s="43"/>
      <c r="AR103" s="43"/>
      <c r="AS103" s="41">
        <f t="shared" si="213"/>
        <v>0</v>
      </c>
      <c r="AT103" s="44">
        <f t="shared" si="214"/>
        <v>0</v>
      </c>
      <c r="AU103" s="17">
        <f t="shared" si="215"/>
        <v>0</v>
      </c>
      <c r="AV103" s="17">
        <f t="shared" si="216"/>
        <v>0</v>
      </c>
      <c r="AW103" s="17">
        <f t="shared" si="217"/>
        <v>0</v>
      </c>
      <c r="AX103" s="17">
        <f t="shared" si="218"/>
        <v>0</v>
      </c>
      <c r="AY103" s="17">
        <f t="shared" si="219"/>
        <v>0</v>
      </c>
      <c r="AZ103" s="17">
        <f t="shared" si="220"/>
        <v>0</v>
      </c>
      <c r="BA103" s="17">
        <f t="shared" si="221"/>
        <v>0</v>
      </c>
      <c r="BB103" s="17">
        <f t="shared" si="151"/>
        <v>0</v>
      </c>
      <c r="BC103" s="21" t="e">
        <f t="shared" si="222"/>
        <v>#DIV/0!</v>
      </c>
    </row>
    <row r="104" spans="1:55" ht="15.75" customHeight="1" x14ac:dyDescent="0.25">
      <c r="A104" s="36"/>
      <c r="B104" s="45"/>
      <c r="C104" s="46"/>
      <c r="D104" s="42"/>
      <c r="E104" s="43"/>
      <c r="F104" s="43"/>
      <c r="G104" s="43"/>
      <c r="H104" s="43"/>
      <c r="I104" s="41">
        <f t="shared" si="204"/>
        <v>0</v>
      </c>
      <c r="J104" s="42"/>
      <c r="K104" s="43"/>
      <c r="L104" s="43"/>
      <c r="M104" s="43"/>
      <c r="N104" s="43"/>
      <c r="O104" s="41">
        <f t="shared" si="206"/>
        <v>0</v>
      </c>
      <c r="P104" s="42"/>
      <c r="Q104" s="43"/>
      <c r="R104" s="43"/>
      <c r="S104" s="43"/>
      <c r="T104" s="43"/>
      <c r="U104" s="41">
        <f t="shared" si="208"/>
        <v>0</v>
      </c>
      <c r="V104" s="42"/>
      <c r="W104" s="43"/>
      <c r="X104" s="43"/>
      <c r="Y104" s="43"/>
      <c r="Z104" s="43"/>
      <c r="AA104" s="41">
        <f t="shared" si="210"/>
        <v>0</v>
      </c>
      <c r="AB104" s="42"/>
      <c r="AC104" s="43"/>
      <c r="AD104" s="43"/>
      <c r="AE104" s="43"/>
      <c r="AF104" s="43"/>
      <c r="AG104" s="41">
        <f t="shared" si="211"/>
        <v>0</v>
      </c>
      <c r="AH104" s="42"/>
      <c r="AI104" s="43"/>
      <c r="AJ104" s="43"/>
      <c r="AK104" s="43"/>
      <c r="AL104" s="43"/>
      <c r="AM104" s="41">
        <f t="shared" si="212"/>
        <v>0</v>
      </c>
      <c r="AN104" s="42"/>
      <c r="AO104" s="43"/>
      <c r="AP104" s="43"/>
      <c r="AQ104" s="43"/>
      <c r="AR104" s="43"/>
      <c r="AS104" s="41">
        <f t="shared" si="213"/>
        <v>0</v>
      </c>
      <c r="AT104" s="44">
        <f t="shared" si="214"/>
        <v>0</v>
      </c>
      <c r="AU104" s="17">
        <f t="shared" si="215"/>
        <v>0</v>
      </c>
      <c r="AV104" s="17">
        <f t="shared" si="216"/>
        <v>0</v>
      </c>
      <c r="AW104" s="17">
        <f t="shared" si="217"/>
        <v>0</v>
      </c>
      <c r="AX104" s="17">
        <f t="shared" si="218"/>
        <v>0</v>
      </c>
      <c r="AY104" s="17">
        <f t="shared" si="219"/>
        <v>0</v>
      </c>
      <c r="AZ104" s="17">
        <f t="shared" si="220"/>
        <v>0</v>
      </c>
      <c r="BA104" s="17">
        <f t="shared" si="221"/>
        <v>0</v>
      </c>
      <c r="BB104" s="17">
        <f t="shared" si="151"/>
        <v>0</v>
      </c>
      <c r="BC104" s="21" t="e">
        <f t="shared" si="222"/>
        <v>#DIV/0!</v>
      </c>
    </row>
    <row r="105" spans="1:55" ht="15.75" customHeight="1" x14ac:dyDescent="0.25">
      <c r="A105" s="36"/>
      <c r="B105" s="45"/>
      <c r="C105" s="46"/>
      <c r="D105" s="42"/>
      <c r="E105" s="43"/>
      <c r="F105" s="43"/>
      <c r="G105" s="43"/>
      <c r="H105" s="43"/>
      <c r="I105" s="41">
        <f t="shared" si="204"/>
        <v>0</v>
      </c>
      <c r="J105" s="42"/>
      <c r="K105" s="43"/>
      <c r="L105" s="43"/>
      <c r="M105" s="43"/>
      <c r="N105" s="43"/>
      <c r="O105" s="41">
        <f t="shared" si="206"/>
        <v>0</v>
      </c>
      <c r="P105" s="42"/>
      <c r="Q105" s="43"/>
      <c r="R105" s="43"/>
      <c r="S105" s="43"/>
      <c r="T105" s="43"/>
      <c r="U105" s="41">
        <f t="shared" si="208"/>
        <v>0</v>
      </c>
      <c r="V105" s="42"/>
      <c r="W105" s="43"/>
      <c r="X105" s="43"/>
      <c r="Y105" s="43"/>
      <c r="Z105" s="43"/>
      <c r="AA105" s="41">
        <f t="shared" si="210"/>
        <v>0</v>
      </c>
      <c r="AB105" s="42"/>
      <c r="AC105" s="43"/>
      <c r="AD105" s="43"/>
      <c r="AE105" s="43"/>
      <c r="AF105" s="43"/>
      <c r="AG105" s="41">
        <f t="shared" si="211"/>
        <v>0</v>
      </c>
      <c r="AH105" s="42"/>
      <c r="AI105" s="43"/>
      <c r="AJ105" s="43"/>
      <c r="AK105" s="43"/>
      <c r="AL105" s="43"/>
      <c r="AM105" s="41">
        <f t="shared" si="212"/>
        <v>0</v>
      </c>
      <c r="AN105" s="42"/>
      <c r="AO105" s="43"/>
      <c r="AP105" s="43"/>
      <c r="AQ105" s="43"/>
      <c r="AR105" s="43"/>
      <c r="AS105" s="41">
        <f t="shared" si="213"/>
        <v>0</v>
      </c>
      <c r="AT105" s="44">
        <f t="shared" si="214"/>
        <v>0</v>
      </c>
      <c r="AU105" s="17">
        <f t="shared" si="215"/>
        <v>0</v>
      </c>
      <c r="AV105" s="17">
        <f t="shared" si="216"/>
        <v>0</v>
      </c>
      <c r="AW105" s="17">
        <f t="shared" si="217"/>
        <v>0</v>
      </c>
      <c r="AX105" s="17">
        <f t="shared" si="218"/>
        <v>0</v>
      </c>
      <c r="AY105" s="17">
        <f t="shared" si="219"/>
        <v>0</v>
      </c>
      <c r="AZ105" s="17">
        <f t="shared" si="220"/>
        <v>0</v>
      </c>
      <c r="BA105" s="17">
        <f t="shared" si="221"/>
        <v>0</v>
      </c>
      <c r="BB105" s="17">
        <f t="shared" si="151"/>
        <v>0</v>
      </c>
      <c r="BC105" s="21" t="e">
        <f t="shared" si="222"/>
        <v>#DIV/0!</v>
      </c>
    </row>
    <row r="106" spans="1:55" ht="15.75" customHeight="1" x14ac:dyDescent="0.25">
      <c r="A106" s="36"/>
      <c r="B106" s="37" t="s">
        <v>32</v>
      </c>
      <c r="C106" s="46"/>
      <c r="D106" s="42"/>
      <c r="E106" s="40">
        <f>SUM(E99:E105)</f>
        <v>133</v>
      </c>
      <c r="F106" s="40">
        <f>SUM(F99:F105)</f>
        <v>166</v>
      </c>
      <c r="G106" s="40">
        <f>SUM(G99:G105)</f>
        <v>148</v>
      </c>
      <c r="H106" s="40">
        <f>SUM(H99:H105)</f>
        <v>177</v>
      </c>
      <c r="I106" s="41">
        <f>SUM(I99:I105)</f>
        <v>624</v>
      </c>
      <c r="J106" s="42"/>
      <c r="K106" s="40">
        <f>SUM(K99:K105)</f>
        <v>340</v>
      </c>
      <c r="L106" s="40">
        <f>SUM(L99:L105)</f>
        <v>243</v>
      </c>
      <c r="M106" s="40">
        <f>SUM(M99:M105)</f>
        <v>327</v>
      </c>
      <c r="N106" s="40">
        <f>SUM(N99:N105)</f>
        <v>258</v>
      </c>
      <c r="O106" s="41">
        <f>SUM(O99:O105)</f>
        <v>1168</v>
      </c>
      <c r="P106" s="42"/>
      <c r="Q106" s="40">
        <f>SUM(Q99:Q105)</f>
        <v>296</v>
      </c>
      <c r="R106" s="40">
        <f>SUM(R99:R105)</f>
        <v>289</v>
      </c>
      <c r="S106" s="40">
        <f>SUM(S99:S105)</f>
        <v>295</v>
      </c>
      <c r="T106" s="40">
        <f>SUM(T99:T105)</f>
        <v>304</v>
      </c>
      <c r="U106" s="41">
        <f>SUM(U99:U105)</f>
        <v>1184</v>
      </c>
      <c r="V106" s="42"/>
      <c r="W106" s="40">
        <f>SUM(W99:W105)</f>
        <v>284</v>
      </c>
      <c r="X106" s="40">
        <f>SUM(X99:X105)</f>
        <v>314</v>
      </c>
      <c r="Y106" s="40">
        <f>SUM(Y99:Y105)</f>
        <v>361</v>
      </c>
      <c r="Z106" s="40">
        <f>SUM(Z99:Z105)</f>
        <v>341</v>
      </c>
      <c r="AA106" s="41">
        <f>SUM(AA99:AA105)</f>
        <v>1300</v>
      </c>
      <c r="AB106" s="42"/>
      <c r="AC106" s="40">
        <f>SUM(AC99:AC105)</f>
        <v>0</v>
      </c>
      <c r="AD106" s="40">
        <f>SUM(AD99:AD105)</f>
        <v>0</v>
      </c>
      <c r="AE106" s="40">
        <f>SUM(AE99:AE105)</f>
        <v>0</v>
      </c>
      <c r="AF106" s="40">
        <f>SUM(AF99:AF105)</f>
        <v>0</v>
      </c>
      <c r="AG106" s="41">
        <f>SUM(AG99:AG105)</f>
        <v>0</v>
      </c>
      <c r="AH106" s="42"/>
      <c r="AI106" s="40">
        <f>SUM(AI99:AI105)</f>
        <v>0</v>
      </c>
      <c r="AJ106" s="40">
        <f>SUM(AJ99:AJ105)</f>
        <v>0</v>
      </c>
      <c r="AK106" s="40">
        <f>SUM(AK99:AK105)</f>
        <v>0</v>
      </c>
      <c r="AL106" s="40">
        <f>SUM(AL99:AL105)</f>
        <v>0</v>
      </c>
      <c r="AM106" s="41">
        <f>SUM(AM99:AM105)</f>
        <v>0</v>
      </c>
      <c r="AN106" s="42"/>
      <c r="AO106" s="40">
        <f>SUM(AO99:AO105)</f>
        <v>0</v>
      </c>
      <c r="AP106" s="40">
        <f>SUM(AP99:AP105)</f>
        <v>0</v>
      </c>
      <c r="AQ106" s="40">
        <f>SUM(AQ99:AQ105)</f>
        <v>0</v>
      </c>
      <c r="AR106" s="40">
        <f>SUM(AR99:AR105)</f>
        <v>0</v>
      </c>
      <c r="AS106" s="41">
        <f>SUM(AS99:AS105)</f>
        <v>0</v>
      </c>
      <c r="AT106" s="44">
        <f t="shared" si="214"/>
        <v>4</v>
      </c>
      <c r="AU106" s="17">
        <f t="shared" si="215"/>
        <v>4</v>
      </c>
      <c r="AV106" s="17">
        <f t="shared" si="216"/>
        <v>4</v>
      </c>
      <c r="AW106" s="17">
        <f t="shared" si="217"/>
        <v>4</v>
      </c>
      <c r="AX106" s="17">
        <f t="shared" si="218"/>
        <v>0</v>
      </c>
      <c r="AY106" s="17">
        <f t="shared" si="219"/>
        <v>0</v>
      </c>
      <c r="AZ106" s="17">
        <f t="shared" si="220"/>
        <v>0</v>
      </c>
      <c r="BA106" s="17">
        <f t="shared" si="221"/>
        <v>16</v>
      </c>
      <c r="BB106" s="17">
        <f t="shared" si="151"/>
        <v>4276</v>
      </c>
      <c r="BC106" s="17">
        <f t="shared" si="222"/>
        <v>267.25</v>
      </c>
    </row>
    <row r="107" spans="1:55" ht="15.75" customHeight="1" x14ac:dyDescent="0.25">
      <c r="A107" s="36"/>
      <c r="B107" s="37" t="s">
        <v>33</v>
      </c>
      <c r="C107" s="46"/>
      <c r="D107" s="39">
        <f>SUM(D99:D105)</f>
        <v>44</v>
      </c>
      <c r="E107" s="40">
        <f>E106+$D$107</f>
        <v>177</v>
      </c>
      <c r="F107" s="40">
        <f>F106+$D$107</f>
        <v>210</v>
      </c>
      <c r="G107" s="40">
        <f>G106+$D$107</f>
        <v>192</v>
      </c>
      <c r="H107" s="40">
        <f>H106+$D$107</f>
        <v>221</v>
      </c>
      <c r="I107" s="41">
        <f>E107+F107+G107+H107</f>
        <v>800</v>
      </c>
      <c r="J107" s="39">
        <f>SUM(J99:J105)</f>
        <v>104</v>
      </c>
      <c r="K107" s="40">
        <f>K106+$J$107</f>
        <v>444</v>
      </c>
      <c r="L107" s="40">
        <f>L106+$J$107</f>
        <v>347</v>
      </c>
      <c r="M107" s="40">
        <f>M106+$J$107</f>
        <v>431</v>
      </c>
      <c r="N107" s="40">
        <f>N106+$J$107</f>
        <v>362</v>
      </c>
      <c r="O107" s="41">
        <f>K107+L107+M107+N107</f>
        <v>1584</v>
      </c>
      <c r="P107" s="39">
        <f>SUM(P99:P105)</f>
        <v>93</v>
      </c>
      <c r="Q107" s="40">
        <f>Q106+$P$107</f>
        <v>389</v>
      </c>
      <c r="R107" s="40">
        <f>R106+$P$107</f>
        <v>382</v>
      </c>
      <c r="S107" s="40">
        <f>S106+$P$107</f>
        <v>388</v>
      </c>
      <c r="T107" s="40">
        <f>T106+$P$107</f>
        <v>397</v>
      </c>
      <c r="U107" s="41">
        <f>Q107+R107+S107+T107</f>
        <v>1556</v>
      </c>
      <c r="V107" s="39">
        <f>SUM(V99:V105)</f>
        <v>96</v>
      </c>
      <c r="W107" s="40">
        <f>W106+$V$107</f>
        <v>380</v>
      </c>
      <c r="X107" s="40">
        <f>X106+$V$107</f>
        <v>410</v>
      </c>
      <c r="Y107" s="40">
        <f>Y106+$V$107</f>
        <v>457</v>
      </c>
      <c r="Z107" s="40">
        <f>Z106+$V$107</f>
        <v>437</v>
      </c>
      <c r="AA107" s="41">
        <f>W107+X107+Y107+Z107</f>
        <v>1684</v>
      </c>
      <c r="AB107" s="39">
        <f>SUM(AB99:AB105)</f>
        <v>0</v>
      </c>
      <c r="AC107" s="40">
        <f>AC106+$AB$107</f>
        <v>0</v>
      </c>
      <c r="AD107" s="40">
        <f>AD106+$AB$107</f>
        <v>0</v>
      </c>
      <c r="AE107" s="40">
        <f>AE106+$AB$107</f>
        <v>0</v>
      </c>
      <c r="AF107" s="40">
        <f>AF106+$AB$107</f>
        <v>0</v>
      </c>
      <c r="AG107" s="41">
        <f>AC107+AD107+AE107+AF107</f>
        <v>0</v>
      </c>
      <c r="AH107" s="39">
        <f>SUM(AH99:AH105)</f>
        <v>0</v>
      </c>
      <c r="AI107" s="40">
        <f>AI106+$AH$107</f>
        <v>0</v>
      </c>
      <c r="AJ107" s="40">
        <f>AJ106+$AH$107</f>
        <v>0</v>
      </c>
      <c r="AK107" s="40">
        <f>AK106+$AH$107</f>
        <v>0</v>
      </c>
      <c r="AL107" s="40">
        <f>AL106+$AH$107</f>
        <v>0</v>
      </c>
      <c r="AM107" s="41">
        <f>AI107+AJ107+AK107+AL107</f>
        <v>0</v>
      </c>
      <c r="AN107" s="39">
        <f>SUM(AN99:AN105)</f>
        <v>0</v>
      </c>
      <c r="AO107" s="40">
        <f>AO106+$AN$107</f>
        <v>0</v>
      </c>
      <c r="AP107" s="40">
        <f>AP106+$AN$107</f>
        <v>0</v>
      </c>
      <c r="AQ107" s="40">
        <f>AQ106+$AN$107</f>
        <v>0</v>
      </c>
      <c r="AR107" s="40">
        <f>AR106+$AN$107</f>
        <v>0</v>
      </c>
      <c r="AS107" s="41">
        <f>AO107+AP107+AQ107+AR107</f>
        <v>0</v>
      </c>
      <c r="AT107" s="44">
        <f t="shared" si="214"/>
        <v>4</v>
      </c>
      <c r="AU107" s="17">
        <f t="shared" si="215"/>
        <v>4</v>
      </c>
      <c r="AV107" s="17">
        <f t="shared" si="216"/>
        <v>4</v>
      </c>
      <c r="AW107" s="17">
        <f t="shared" si="217"/>
        <v>4</v>
      </c>
      <c r="AX107" s="17">
        <f t="shared" si="218"/>
        <v>0</v>
      </c>
      <c r="AY107" s="17">
        <f t="shared" si="219"/>
        <v>0</v>
      </c>
      <c r="AZ107" s="17">
        <f t="shared" si="220"/>
        <v>0</v>
      </c>
      <c r="BA107" s="17">
        <f t="shared" si="221"/>
        <v>16</v>
      </c>
      <c r="BB107" s="17">
        <f t="shared" si="151"/>
        <v>5624</v>
      </c>
      <c r="BC107" s="17">
        <f t="shared" si="222"/>
        <v>351.5</v>
      </c>
    </row>
    <row r="108" spans="1:55" ht="15.75" customHeight="1" x14ac:dyDescent="0.25">
      <c r="A108" s="36"/>
      <c r="B108" s="37" t="s">
        <v>34</v>
      </c>
      <c r="C108" s="46"/>
      <c r="D108" s="42"/>
      <c r="E108" s="40">
        <f t="shared" ref="E108:I109" si="226">IF($D$107&gt;0,IF(E106=E122,0.5,IF(E106&gt;E122,1,0)),0)</f>
        <v>0</v>
      </c>
      <c r="F108" s="40">
        <f t="shared" si="226"/>
        <v>1</v>
      </c>
      <c r="G108" s="40">
        <f t="shared" si="226"/>
        <v>1</v>
      </c>
      <c r="H108" s="40">
        <f t="shared" si="226"/>
        <v>1</v>
      </c>
      <c r="I108" s="41">
        <f t="shared" si="226"/>
        <v>1</v>
      </c>
      <c r="J108" s="42"/>
      <c r="K108" s="40">
        <f>IF($J$107&gt;0,IF(K106=K140,0.5,IF(K106&gt;K140,1,0)),0)</f>
        <v>1</v>
      </c>
      <c r="L108" s="40">
        <f t="shared" ref="L108:O108" si="227">IF($J$107&gt;0,IF(L106=L140,0.5,IF(L106&gt;L140,1,0)),0)</f>
        <v>0</v>
      </c>
      <c r="M108" s="40">
        <f t="shared" si="227"/>
        <v>1</v>
      </c>
      <c r="N108" s="40">
        <f t="shared" si="227"/>
        <v>0</v>
      </c>
      <c r="O108" s="40">
        <f t="shared" si="227"/>
        <v>0</v>
      </c>
      <c r="P108" s="42"/>
      <c r="Q108" s="40">
        <f>IF($P$107&gt;0,IF(Q106=Q93,0.5,IF(Q106&gt;Q93,1,0)),0)</f>
        <v>0</v>
      </c>
      <c r="R108" s="40">
        <f t="shared" ref="R108:U108" si="228">IF($P$107&gt;0,IF(R106=R93,0.5,IF(R106&gt;R93,1,0)),0)</f>
        <v>0</v>
      </c>
      <c r="S108" s="40">
        <f t="shared" si="228"/>
        <v>0</v>
      </c>
      <c r="T108" s="40">
        <f t="shared" si="228"/>
        <v>1</v>
      </c>
      <c r="U108" s="40">
        <f t="shared" si="228"/>
        <v>0</v>
      </c>
      <c r="V108" s="42"/>
      <c r="W108" s="40">
        <f>IF($V$107&gt;0,IF(W106=W51,0.5,IF(W106&gt;W51,1,0)),0)</f>
        <v>0</v>
      </c>
      <c r="X108" s="40">
        <f t="shared" ref="X108:AA108" si="229">IF($V$107&gt;0,IF(X106=X51,0.5,IF(X106&gt;X51,1,0)),0)</f>
        <v>0</v>
      </c>
      <c r="Y108" s="40">
        <f t="shared" si="229"/>
        <v>1</v>
      </c>
      <c r="Z108" s="40">
        <f t="shared" si="229"/>
        <v>1</v>
      </c>
      <c r="AA108" s="40">
        <f t="shared" si="229"/>
        <v>0</v>
      </c>
      <c r="AB108" s="42"/>
      <c r="AC108" s="40">
        <f>IF($AB$107&gt;0,IF(AC106=AC65,0.5,IF(AC106&gt;AC65,1,0)),0)</f>
        <v>0</v>
      </c>
      <c r="AD108" s="40">
        <f t="shared" ref="AD108:AG108" si="230">IF($AB$107&gt;0,IF(AD106=AD65,0.5,IF(AD106&gt;AD65,1,0)),0)</f>
        <v>0</v>
      </c>
      <c r="AE108" s="40">
        <f t="shared" si="230"/>
        <v>0</v>
      </c>
      <c r="AF108" s="40">
        <f t="shared" si="230"/>
        <v>0</v>
      </c>
      <c r="AG108" s="40">
        <f t="shared" si="230"/>
        <v>0</v>
      </c>
      <c r="AH108" s="42"/>
      <c r="AI108" s="40">
        <f t="shared" ref="AI108:AM109" si="231">IF($AH$107&gt;0,IF(AI106=AI156,0.5,IF(AI106&gt;AI156,1,0)),0)</f>
        <v>0</v>
      </c>
      <c r="AJ108" s="40">
        <f t="shared" si="231"/>
        <v>0</v>
      </c>
      <c r="AK108" s="40">
        <f t="shared" si="231"/>
        <v>0</v>
      </c>
      <c r="AL108" s="40">
        <f t="shared" si="231"/>
        <v>0</v>
      </c>
      <c r="AM108" s="41">
        <f t="shared" si="231"/>
        <v>0</v>
      </c>
      <c r="AN108" s="42"/>
      <c r="AO108" s="40">
        <f>IF($AN$107&gt;0,IF(AO106=AO78,0.5,IF(AO106&gt;AO78,1,0)),0)</f>
        <v>0</v>
      </c>
      <c r="AP108" s="40">
        <f t="shared" ref="AP108:AS108" si="232">IF($AN$107&gt;0,IF(AP106=AP78,0.5,IF(AP106&gt;AP78,1,0)),0)</f>
        <v>0</v>
      </c>
      <c r="AQ108" s="40">
        <f t="shared" si="232"/>
        <v>0</v>
      </c>
      <c r="AR108" s="40">
        <f t="shared" si="232"/>
        <v>0</v>
      </c>
      <c r="AS108" s="40">
        <f t="shared" si="232"/>
        <v>0</v>
      </c>
      <c r="AT108" s="47"/>
      <c r="AU108" s="21"/>
      <c r="AV108" s="21"/>
      <c r="AW108" s="21"/>
      <c r="AX108" s="21"/>
      <c r="AY108" s="21"/>
      <c r="AZ108" s="21"/>
      <c r="BA108" s="21"/>
      <c r="BB108" s="17">
        <f t="shared" si="151"/>
        <v>1</v>
      </c>
      <c r="BC108" s="21"/>
    </row>
    <row r="109" spans="1:55" ht="15.75" customHeight="1" x14ac:dyDescent="0.25">
      <c r="A109" s="36"/>
      <c r="B109" s="37" t="s">
        <v>35</v>
      </c>
      <c r="C109" s="46"/>
      <c r="D109" s="42"/>
      <c r="E109" s="40">
        <f t="shared" si="226"/>
        <v>0</v>
      </c>
      <c r="F109" s="40">
        <f t="shared" si="226"/>
        <v>1</v>
      </c>
      <c r="G109" s="40">
        <f t="shared" si="226"/>
        <v>1</v>
      </c>
      <c r="H109" s="40">
        <f t="shared" si="226"/>
        <v>0</v>
      </c>
      <c r="I109" s="41">
        <f t="shared" si="226"/>
        <v>1</v>
      </c>
      <c r="J109" s="42"/>
      <c r="K109" s="40">
        <f>IF($J$107&gt;0,IF(K107=K141,0.5,IF(K107&gt;K141,1,0)),0)</f>
        <v>1</v>
      </c>
      <c r="L109" s="40">
        <f t="shared" ref="L109:O109" si="233">IF($J$107&gt;0,IF(L107=L141,0.5,IF(L107&gt;L141,1,0)),0)</f>
        <v>0</v>
      </c>
      <c r="M109" s="40">
        <f t="shared" si="233"/>
        <v>1</v>
      </c>
      <c r="N109" s="40">
        <f t="shared" si="233"/>
        <v>0</v>
      </c>
      <c r="O109" s="40">
        <f t="shared" si="233"/>
        <v>0</v>
      </c>
      <c r="P109" s="42"/>
      <c r="Q109" s="40">
        <f t="shared" ref="Q109" si="234">IF($P$107&gt;0,IF(Q107=Q94,0.5,IF(Q107&gt;Q94,1,0)),0)</f>
        <v>0</v>
      </c>
      <c r="R109" s="40">
        <f t="shared" ref="R109:U109" si="235">IF($P$107&gt;0,IF(R107=R94,0.5,IF(R107&gt;R94,1,0)),0)</f>
        <v>1</v>
      </c>
      <c r="S109" s="40">
        <f t="shared" si="235"/>
        <v>0</v>
      </c>
      <c r="T109" s="40">
        <f t="shared" si="235"/>
        <v>1</v>
      </c>
      <c r="U109" s="40">
        <f t="shared" si="235"/>
        <v>1</v>
      </c>
      <c r="V109" s="42"/>
      <c r="W109" s="40">
        <f>IF($V$107&gt;0,IF(W107=W52,0.5,IF(W107&gt;W52,1,0)),0)</f>
        <v>0</v>
      </c>
      <c r="X109" s="40">
        <f t="shared" ref="X109:AA109" si="236">IF($V$107&gt;0,IF(X107=X52,0.5,IF(X107&gt;X52,1,0)),0)</f>
        <v>0</v>
      </c>
      <c r="Y109" s="40">
        <f t="shared" si="236"/>
        <v>1</v>
      </c>
      <c r="Z109" s="40">
        <f t="shared" si="236"/>
        <v>1</v>
      </c>
      <c r="AA109" s="40">
        <f t="shared" si="236"/>
        <v>0</v>
      </c>
      <c r="AB109" s="42"/>
      <c r="AC109" s="40">
        <f>IF($AB$107&gt;0,IF(AC107=AC66,0.5,IF(AC107&gt;AC66,1,0)),0)</f>
        <v>0</v>
      </c>
      <c r="AD109" s="40">
        <f t="shared" ref="AD109:AG109" si="237">IF($AB$107&gt;0,IF(AD107=AD66,0.5,IF(AD107&gt;AD66,1,0)),0)</f>
        <v>0</v>
      </c>
      <c r="AE109" s="40">
        <f t="shared" si="237"/>
        <v>0</v>
      </c>
      <c r="AF109" s="40">
        <f t="shared" si="237"/>
        <v>0</v>
      </c>
      <c r="AG109" s="40">
        <f t="shared" si="237"/>
        <v>0</v>
      </c>
      <c r="AH109" s="42"/>
      <c r="AI109" s="40">
        <f t="shared" si="231"/>
        <v>0</v>
      </c>
      <c r="AJ109" s="40">
        <f t="shared" si="231"/>
        <v>0</v>
      </c>
      <c r="AK109" s="40">
        <f t="shared" si="231"/>
        <v>0</v>
      </c>
      <c r="AL109" s="40">
        <f t="shared" si="231"/>
        <v>0</v>
      </c>
      <c r="AM109" s="41">
        <f t="shared" si="231"/>
        <v>0</v>
      </c>
      <c r="AN109" s="42"/>
      <c r="AO109" s="40">
        <f>IF($AN$107&gt;0,IF(AO107=AO79,0.5,IF(AO107&gt;AO79,1,0)),0)</f>
        <v>0</v>
      </c>
      <c r="AP109" s="40">
        <f t="shared" ref="AP109:AS109" si="238">IF($AN$107&gt;0,IF(AP107=AP79,0.5,IF(AP107&gt;AP79,1,0)),0)</f>
        <v>0</v>
      </c>
      <c r="AQ109" s="40">
        <f t="shared" si="238"/>
        <v>0</v>
      </c>
      <c r="AR109" s="40">
        <f t="shared" si="238"/>
        <v>0</v>
      </c>
      <c r="AS109" s="40">
        <f t="shared" si="238"/>
        <v>0</v>
      </c>
      <c r="AT109" s="47"/>
      <c r="AU109" s="21"/>
      <c r="AV109" s="21"/>
      <c r="AW109" s="21"/>
      <c r="AX109" s="21"/>
      <c r="AY109" s="21"/>
      <c r="AZ109" s="21"/>
      <c r="BA109" s="21"/>
      <c r="BB109" s="17">
        <f t="shared" si="151"/>
        <v>2</v>
      </c>
      <c r="BC109" s="21"/>
    </row>
    <row r="110" spans="1:55" ht="14.25" customHeight="1" x14ac:dyDescent="0.25">
      <c r="A110" s="48"/>
      <c r="B110" s="49" t="s">
        <v>36</v>
      </c>
      <c r="C110" s="50"/>
      <c r="D110" s="51"/>
      <c r="E110" s="52"/>
      <c r="F110" s="52"/>
      <c r="G110" s="52"/>
      <c r="H110" s="52"/>
      <c r="I110" s="53">
        <f>SUM(E108+F108+G108+H108+I108+E109+F109+G109+H109+I109)</f>
        <v>7</v>
      </c>
      <c r="J110" s="51"/>
      <c r="K110" s="52"/>
      <c r="L110" s="52"/>
      <c r="M110" s="52"/>
      <c r="N110" s="52"/>
      <c r="O110" s="53">
        <f>SUM(K108+L108+M108+N108+O108+K109+L109+M109+N109+O109)</f>
        <v>4</v>
      </c>
      <c r="P110" s="51"/>
      <c r="Q110" s="52"/>
      <c r="R110" s="52"/>
      <c r="S110" s="52"/>
      <c r="T110" s="52"/>
      <c r="U110" s="53">
        <f>SUM(Q108+R108+S108+T108+U108+Q109+R109+S109+T109+U109)</f>
        <v>4</v>
      </c>
      <c r="V110" s="51"/>
      <c r="W110" s="52"/>
      <c r="X110" s="52"/>
      <c r="Y110" s="52"/>
      <c r="Z110" s="52"/>
      <c r="AA110" s="53">
        <f>SUM(W108+X108+Y108+Z108+AA108+W109+X109+Y109+Z109+AA109)</f>
        <v>4</v>
      </c>
      <c r="AB110" s="51"/>
      <c r="AC110" s="52"/>
      <c r="AD110" s="52"/>
      <c r="AE110" s="52"/>
      <c r="AF110" s="52"/>
      <c r="AG110" s="53">
        <f>SUM(AC108+AD108+AE108+AF108+AG108+AC109+AD109+AE109+AF109+AG109)</f>
        <v>0</v>
      </c>
      <c r="AH110" s="51"/>
      <c r="AI110" s="52"/>
      <c r="AJ110" s="52"/>
      <c r="AK110" s="52"/>
      <c r="AL110" s="52"/>
      <c r="AM110" s="53">
        <f>SUM(AI108+AJ108+AK108+AL108+AM108+AI109+AJ109+AK109+AL109+AM109)</f>
        <v>0</v>
      </c>
      <c r="AN110" s="51"/>
      <c r="AO110" s="52"/>
      <c r="AP110" s="52"/>
      <c r="AQ110" s="52"/>
      <c r="AR110" s="52"/>
      <c r="AS110" s="53">
        <f>SUM(AO108+AP108+AQ108+AR108+AS108+AO109+AP109+AQ109+AR109+AS109)</f>
        <v>0</v>
      </c>
      <c r="AT110" s="54"/>
      <c r="AU110" s="55"/>
      <c r="AV110" s="55"/>
      <c r="AW110" s="55"/>
      <c r="AX110" s="55"/>
      <c r="AY110" s="55"/>
      <c r="AZ110" s="55"/>
      <c r="BA110" s="55"/>
      <c r="BB110" s="17">
        <f t="shared" si="151"/>
        <v>19</v>
      </c>
      <c r="BC110" s="55"/>
    </row>
    <row r="111" spans="1:55" ht="27" customHeight="1" x14ac:dyDescent="0.25">
      <c r="A111" s="30">
        <v>6</v>
      </c>
      <c r="B111" s="116" t="s">
        <v>53</v>
      </c>
      <c r="C111" s="118"/>
      <c r="D111" s="31" t="s">
        <v>23</v>
      </c>
      <c r="E111" s="32" t="s">
        <v>24</v>
      </c>
      <c r="F111" s="32" t="s">
        <v>25</v>
      </c>
      <c r="G111" s="32" t="s">
        <v>26</v>
      </c>
      <c r="H111" s="32" t="s">
        <v>27</v>
      </c>
      <c r="I111" s="33" t="s">
        <v>20</v>
      </c>
      <c r="J111" s="31" t="s">
        <v>23</v>
      </c>
      <c r="K111" s="32" t="s">
        <v>24</v>
      </c>
      <c r="L111" s="32" t="s">
        <v>25</v>
      </c>
      <c r="M111" s="32" t="s">
        <v>26</v>
      </c>
      <c r="N111" s="32" t="s">
        <v>27</v>
      </c>
      <c r="O111" s="33" t="s">
        <v>20</v>
      </c>
      <c r="P111" s="31" t="s">
        <v>23</v>
      </c>
      <c r="Q111" s="32" t="s">
        <v>24</v>
      </c>
      <c r="R111" s="32" t="s">
        <v>25</v>
      </c>
      <c r="S111" s="32" t="s">
        <v>26</v>
      </c>
      <c r="T111" s="32" t="s">
        <v>27</v>
      </c>
      <c r="U111" s="33" t="s">
        <v>20</v>
      </c>
      <c r="V111" s="31" t="s">
        <v>23</v>
      </c>
      <c r="W111" s="32" t="s">
        <v>24</v>
      </c>
      <c r="X111" s="32" t="s">
        <v>25</v>
      </c>
      <c r="Y111" s="32" t="s">
        <v>26</v>
      </c>
      <c r="Z111" s="32" t="s">
        <v>27</v>
      </c>
      <c r="AA111" s="33" t="s">
        <v>20</v>
      </c>
      <c r="AB111" s="31" t="s">
        <v>23</v>
      </c>
      <c r="AC111" s="32" t="s">
        <v>24</v>
      </c>
      <c r="AD111" s="32" t="s">
        <v>25</v>
      </c>
      <c r="AE111" s="32" t="s">
        <v>26</v>
      </c>
      <c r="AF111" s="32" t="s">
        <v>27</v>
      </c>
      <c r="AG111" s="33" t="s">
        <v>20</v>
      </c>
      <c r="AH111" s="31" t="s">
        <v>23</v>
      </c>
      <c r="AI111" s="32" t="s">
        <v>24</v>
      </c>
      <c r="AJ111" s="32" t="s">
        <v>25</v>
      </c>
      <c r="AK111" s="32" t="s">
        <v>26</v>
      </c>
      <c r="AL111" s="32" t="s">
        <v>27</v>
      </c>
      <c r="AM111" s="33" t="s">
        <v>20</v>
      </c>
      <c r="AN111" s="31" t="s">
        <v>23</v>
      </c>
      <c r="AO111" s="32" t="s">
        <v>24</v>
      </c>
      <c r="AP111" s="32" t="s">
        <v>25</v>
      </c>
      <c r="AQ111" s="32" t="s">
        <v>26</v>
      </c>
      <c r="AR111" s="32" t="s">
        <v>27</v>
      </c>
      <c r="AS111" s="33" t="s">
        <v>20</v>
      </c>
      <c r="AT111" s="34"/>
      <c r="AU111" s="35"/>
      <c r="AV111" s="35"/>
      <c r="AW111" s="35"/>
      <c r="AX111" s="35"/>
      <c r="AY111" s="35"/>
      <c r="AZ111" s="35"/>
      <c r="BA111" s="35"/>
      <c r="BB111" s="17"/>
      <c r="BC111" s="35"/>
    </row>
    <row r="112" spans="1:55" ht="15.75" customHeight="1" x14ac:dyDescent="0.25">
      <c r="A112" s="36"/>
      <c r="B112" s="37" t="s">
        <v>56</v>
      </c>
      <c r="C112" s="38" t="s">
        <v>57</v>
      </c>
      <c r="D112" s="39">
        <v>55</v>
      </c>
      <c r="E112" s="40">
        <f>E5</f>
        <v>148</v>
      </c>
      <c r="F112" s="40">
        <f t="shared" ref="F112:H112" si="239">F5</f>
        <v>124</v>
      </c>
      <c r="G112" s="40">
        <f t="shared" si="239"/>
        <v>120</v>
      </c>
      <c r="H112" s="40">
        <f t="shared" si="239"/>
        <v>172</v>
      </c>
      <c r="I112" s="41">
        <f t="shared" ref="I112:I121" si="240">SUM(E112:H112)</f>
        <v>564</v>
      </c>
      <c r="J112" s="42">
        <v>55</v>
      </c>
      <c r="K112" s="43">
        <f>K5</f>
        <v>220</v>
      </c>
      <c r="L112" s="43">
        <f t="shared" ref="L112:N112" si="241">L5</f>
        <v>262</v>
      </c>
      <c r="M112" s="43">
        <f t="shared" si="241"/>
        <v>252</v>
      </c>
      <c r="N112" s="43">
        <f t="shared" si="241"/>
        <v>25</v>
      </c>
      <c r="O112" s="41">
        <f t="shared" ref="O112:O121" si="242">SUM(K112:N112)</f>
        <v>759</v>
      </c>
      <c r="P112" s="42"/>
      <c r="Q112" s="43"/>
      <c r="R112" s="43"/>
      <c r="S112" s="43"/>
      <c r="T112" s="43"/>
      <c r="U112" s="41">
        <f t="shared" ref="U112:U121" si="243">SUM(Q112:T112)</f>
        <v>0</v>
      </c>
      <c r="V112" s="42"/>
      <c r="W112" s="43"/>
      <c r="X112" s="43"/>
      <c r="Y112" s="43"/>
      <c r="Z112" s="43"/>
      <c r="AA112" s="41">
        <f t="shared" ref="AA112:AA121" si="244">SUM(W112:Z112)</f>
        <v>0</v>
      </c>
      <c r="AB112" s="42"/>
      <c r="AC112" s="43"/>
      <c r="AD112" s="43"/>
      <c r="AE112" s="43"/>
      <c r="AF112" s="43"/>
      <c r="AG112" s="41">
        <f t="shared" ref="AG112:AG121" si="245">SUM(AC112:AF112)</f>
        <v>0</v>
      </c>
      <c r="AH112" s="42"/>
      <c r="AI112" s="43"/>
      <c r="AJ112" s="43"/>
      <c r="AK112" s="43"/>
      <c r="AL112" s="43"/>
      <c r="AM112" s="41">
        <f t="shared" ref="AM112:AM121" si="246">SUM(AI112:AL112)</f>
        <v>0</v>
      </c>
      <c r="AN112" s="42"/>
      <c r="AO112" s="43"/>
      <c r="AP112" s="43"/>
      <c r="AQ112" s="43"/>
      <c r="AR112" s="43"/>
      <c r="AS112" s="41">
        <f t="shared" ref="AS112:AS121" si="247">SUM(AO112:AR112)</f>
        <v>0</v>
      </c>
      <c r="AT112" s="44">
        <f t="shared" ref="AT112:AT123" si="248">SUM((IF(E112&gt;0,1,0)+(IF(F112&gt;0,1,0)+(IF(G112&gt;0,1,0)+(IF(H112&gt;0,1,0))))))</f>
        <v>4</v>
      </c>
      <c r="AU112" s="17">
        <f t="shared" ref="AU112:AU123" si="249">SUM((IF(K112&gt;0,1,0)+(IF(L112&gt;0,1,0)+(IF(M112&gt;0,1,0)+(IF(N112&gt;0,1,0))))))</f>
        <v>4</v>
      </c>
      <c r="AV112" s="17">
        <f t="shared" ref="AV112:AV123" si="250">SUM((IF(Q112&gt;0,1,0)+(IF(R112&gt;0,1,0)+(IF(S112&gt;0,1,0)+(IF(T112&gt;0,1,0))))))</f>
        <v>0</v>
      </c>
      <c r="AW112" s="17">
        <f t="shared" ref="AW112:AW123" si="251">SUM((IF(W112&gt;0,1,0)+(IF(X112&gt;0,1,0)+(IF(Y112&gt;0,1,0)+(IF(Z112&gt;0,1,0))))))</f>
        <v>0</v>
      </c>
      <c r="AX112" s="17">
        <f t="shared" ref="AX112:AX123" si="252">SUM((IF(AC112&gt;0,1,0)+(IF(AD112&gt;0,1,0)+(IF(AE112&gt;0,1,0)+(IF(AF112&gt;0,1,0))))))</f>
        <v>0</v>
      </c>
      <c r="AY112" s="17">
        <f t="shared" ref="AY112:AY123" si="253">SUM((IF(AI112&gt;0,1,0)+(IF(AJ112&gt;0,1,0)+(IF(AK112&gt;0,1,0)+(IF(AL112&gt;0,1,0))))))</f>
        <v>0</v>
      </c>
      <c r="AZ112" s="17">
        <f t="shared" ref="AZ112:AZ123" si="254">SUM((IF(AO112&gt;0,1,0)+(IF(AP112&gt;0,1,0)+(IF(AQ112&gt;0,1,0)+(IF(AR112&gt;0,1,0))))))</f>
        <v>0</v>
      </c>
      <c r="BA112" s="17">
        <f t="shared" ref="BA112:BA123" si="255">SUM(AT112:AZ112)</f>
        <v>8</v>
      </c>
      <c r="BB112" s="17">
        <f t="shared" si="151"/>
        <v>1323</v>
      </c>
      <c r="BC112" s="17">
        <f t="shared" ref="BC112:BC123" si="256">BB112/BA112</f>
        <v>165.375</v>
      </c>
    </row>
    <row r="113" spans="1:55" ht="15.75" customHeight="1" x14ac:dyDescent="0.25">
      <c r="A113" s="36"/>
      <c r="B113" s="37" t="s">
        <v>54</v>
      </c>
      <c r="C113" s="38" t="s">
        <v>55</v>
      </c>
      <c r="D113" s="39"/>
      <c r="E113" s="40"/>
      <c r="F113" s="40"/>
      <c r="G113" s="40"/>
      <c r="H113" s="40"/>
      <c r="I113" s="41">
        <f t="shared" si="240"/>
        <v>0</v>
      </c>
      <c r="J113" s="42">
        <v>47</v>
      </c>
      <c r="K113" s="43">
        <f>K17</f>
        <v>172</v>
      </c>
      <c r="L113" s="43">
        <f t="shared" ref="L113:N113" si="257">L17</f>
        <v>137</v>
      </c>
      <c r="M113" s="43">
        <f t="shared" si="257"/>
        <v>165</v>
      </c>
      <c r="N113" s="43">
        <f t="shared" si="257"/>
        <v>134</v>
      </c>
      <c r="O113" s="41">
        <f t="shared" si="242"/>
        <v>608</v>
      </c>
      <c r="P113" s="42"/>
      <c r="Q113" s="43"/>
      <c r="R113" s="43"/>
      <c r="S113" s="43"/>
      <c r="T113" s="43"/>
      <c r="U113" s="41">
        <f t="shared" si="243"/>
        <v>0</v>
      </c>
      <c r="V113" s="42">
        <v>47</v>
      </c>
      <c r="W113" s="43">
        <f>W17</f>
        <v>124</v>
      </c>
      <c r="X113" s="43">
        <f t="shared" ref="X113:Z113" si="258">X17</f>
        <v>186</v>
      </c>
      <c r="Y113" s="43">
        <f t="shared" si="258"/>
        <v>119</v>
      </c>
      <c r="Z113" s="43">
        <f t="shared" si="258"/>
        <v>145</v>
      </c>
      <c r="AA113" s="41">
        <f t="shared" si="244"/>
        <v>574</v>
      </c>
      <c r="AB113" s="42"/>
      <c r="AC113" s="43"/>
      <c r="AD113" s="43"/>
      <c r="AE113" s="43"/>
      <c r="AF113" s="43"/>
      <c r="AG113" s="41">
        <f t="shared" si="245"/>
        <v>0</v>
      </c>
      <c r="AH113" s="42"/>
      <c r="AI113" s="43"/>
      <c r="AJ113" s="43"/>
      <c r="AK113" s="43"/>
      <c r="AL113" s="43"/>
      <c r="AM113" s="41">
        <f t="shared" si="246"/>
        <v>0</v>
      </c>
      <c r="AN113" s="42"/>
      <c r="AO113" s="43"/>
      <c r="AP113" s="43"/>
      <c r="AQ113" s="43"/>
      <c r="AR113" s="43"/>
      <c r="AS113" s="41">
        <f t="shared" si="247"/>
        <v>0</v>
      </c>
      <c r="AT113" s="44">
        <f t="shared" si="248"/>
        <v>0</v>
      </c>
      <c r="AU113" s="17">
        <f t="shared" si="249"/>
        <v>4</v>
      </c>
      <c r="AV113" s="17">
        <f t="shared" si="250"/>
        <v>0</v>
      </c>
      <c r="AW113" s="17">
        <f t="shared" si="251"/>
        <v>4</v>
      </c>
      <c r="AX113" s="17">
        <f t="shared" si="252"/>
        <v>0</v>
      </c>
      <c r="AY113" s="17">
        <f t="shared" si="253"/>
        <v>0</v>
      </c>
      <c r="AZ113" s="17">
        <f t="shared" si="254"/>
        <v>0</v>
      </c>
      <c r="BA113" s="17">
        <f t="shared" si="255"/>
        <v>8</v>
      </c>
      <c r="BB113" s="17">
        <f t="shared" si="151"/>
        <v>1182</v>
      </c>
      <c r="BC113" s="17">
        <f t="shared" si="256"/>
        <v>147.75</v>
      </c>
    </row>
    <row r="114" spans="1:55" ht="15.75" customHeight="1" x14ac:dyDescent="0.25">
      <c r="A114" s="36"/>
      <c r="B114" s="45" t="s">
        <v>50</v>
      </c>
      <c r="C114" s="46" t="s">
        <v>51</v>
      </c>
      <c r="D114" s="42"/>
      <c r="E114" s="43"/>
      <c r="F114" s="43"/>
      <c r="G114" s="43"/>
      <c r="H114" s="43"/>
      <c r="I114" s="41">
        <f t="shared" si="240"/>
        <v>0</v>
      </c>
      <c r="J114" s="42"/>
      <c r="K114" s="43"/>
      <c r="L114" s="43"/>
      <c r="M114" s="43"/>
      <c r="N114" s="43"/>
      <c r="O114" s="41">
        <f t="shared" si="242"/>
        <v>0</v>
      </c>
      <c r="P114" s="42"/>
      <c r="Q114" s="43"/>
      <c r="R114" s="43"/>
      <c r="S114" s="43"/>
      <c r="T114" s="43"/>
      <c r="U114" s="41">
        <f t="shared" si="243"/>
        <v>0</v>
      </c>
      <c r="V114" s="42">
        <v>60</v>
      </c>
      <c r="W114" s="43">
        <f>W24</f>
        <v>132</v>
      </c>
      <c r="X114" s="43">
        <f t="shared" ref="X114:Z114" si="259">X24</f>
        <v>122</v>
      </c>
      <c r="Y114" s="43">
        <f t="shared" si="259"/>
        <v>143</v>
      </c>
      <c r="Z114" s="43">
        <f t="shared" si="259"/>
        <v>135</v>
      </c>
      <c r="AA114" s="41">
        <f t="shared" si="244"/>
        <v>532</v>
      </c>
      <c r="AB114" s="42"/>
      <c r="AC114" s="43"/>
      <c r="AD114" s="43"/>
      <c r="AE114" s="43"/>
      <c r="AF114" s="43"/>
      <c r="AG114" s="41">
        <f t="shared" si="245"/>
        <v>0</v>
      </c>
      <c r="AH114" s="42"/>
      <c r="AI114" s="43"/>
      <c r="AJ114" s="43"/>
      <c r="AK114" s="43"/>
      <c r="AL114" s="43"/>
      <c r="AM114" s="41">
        <f t="shared" si="246"/>
        <v>0</v>
      </c>
      <c r="AN114" s="42"/>
      <c r="AO114" s="43"/>
      <c r="AP114" s="43"/>
      <c r="AQ114" s="43"/>
      <c r="AR114" s="43"/>
      <c r="AS114" s="41">
        <f t="shared" si="247"/>
        <v>0</v>
      </c>
      <c r="AT114" s="44">
        <f t="shared" si="248"/>
        <v>0</v>
      </c>
      <c r="AU114" s="17">
        <f t="shared" si="249"/>
        <v>0</v>
      </c>
      <c r="AV114" s="17">
        <f t="shared" si="250"/>
        <v>0</v>
      </c>
      <c r="AW114" s="17">
        <f t="shared" si="251"/>
        <v>4</v>
      </c>
      <c r="AX114" s="17">
        <f t="shared" si="252"/>
        <v>0</v>
      </c>
      <c r="AY114" s="17">
        <f t="shared" si="253"/>
        <v>0</v>
      </c>
      <c r="AZ114" s="17">
        <f t="shared" si="254"/>
        <v>0</v>
      </c>
      <c r="BA114" s="17">
        <f t="shared" si="255"/>
        <v>4</v>
      </c>
      <c r="BB114" s="17">
        <f t="shared" si="151"/>
        <v>532</v>
      </c>
      <c r="BC114" s="21">
        <f t="shared" si="256"/>
        <v>133</v>
      </c>
    </row>
    <row r="115" spans="1:55" ht="15.75" customHeight="1" x14ac:dyDescent="0.25">
      <c r="A115" s="36"/>
      <c r="B115" s="45"/>
      <c r="C115" s="46"/>
      <c r="D115" s="42"/>
      <c r="E115" s="43"/>
      <c r="F115" s="43"/>
      <c r="G115" s="43"/>
      <c r="H115" s="43"/>
      <c r="I115" s="41">
        <f t="shared" si="240"/>
        <v>0</v>
      </c>
      <c r="J115" s="42"/>
      <c r="K115" s="43"/>
      <c r="L115" s="43"/>
      <c r="M115" s="43"/>
      <c r="N115" s="43"/>
      <c r="O115" s="41">
        <f t="shared" si="242"/>
        <v>0</v>
      </c>
      <c r="P115" s="42"/>
      <c r="Q115" s="43"/>
      <c r="R115" s="43"/>
      <c r="S115" s="43"/>
      <c r="T115" s="43"/>
      <c r="U115" s="41">
        <f t="shared" si="243"/>
        <v>0</v>
      </c>
      <c r="V115" s="42"/>
      <c r="W115" s="43"/>
      <c r="X115" s="43"/>
      <c r="Y115" s="43"/>
      <c r="Z115" s="43"/>
      <c r="AA115" s="41">
        <f t="shared" si="244"/>
        <v>0</v>
      </c>
      <c r="AB115" s="42"/>
      <c r="AC115" s="43"/>
      <c r="AD115" s="43"/>
      <c r="AE115" s="43"/>
      <c r="AF115" s="43"/>
      <c r="AG115" s="41">
        <f t="shared" si="245"/>
        <v>0</v>
      </c>
      <c r="AH115" s="42"/>
      <c r="AI115" s="43"/>
      <c r="AJ115" s="43"/>
      <c r="AK115" s="43"/>
      <c r="AL115" s="43"/>
      <c r="AM115" s="41">
        <f t="shared" si="246"/>
        <v>0</v>
      </c>
      <c r="AN115" s="42"/>
      <c r="AO115" s="43"/>
      <c r="AP115" s="43"/>
      <c r="AQ115" s="43"/>
      <c r="AR115" s="43"/>
      <c r="AS115" s="41">
        <f t="shared" si="247"/>
        <v>0</v>
      </c>
      <c r="AT115" s="44">
        <f t="shared" si="248"/>
        <v>0</v>
      </c>
      <c r="AU115" s="17">
        <f t="shared" si="249"/>
        <v>0</v>
      </c>
      <c r="AV115" s="17">
        <f t="shared" si="250"/>
        <v>0</v>
      </c>
      <c r="AW115" s="17">
        <f t="shared" si="251"/>
        <v>0</v>
      </c>
      <c r="AX115" s="17">
        <f t="shared" si="252"/>
        <v>0</v>
      </c>
      <c r="AY115" s="17">
        <f t="shared" si="253"/>
        <v>0</v>
      </c>
      <c r="AZ115" s="17">
        <f t="shared" si="254"/>
        <v>0</v>
      </c>
      <c r="BA115" s="17">
        <f t="shared" si="255"/>
        <v>0</v>
      </c>
      <c r="BB115" s="17">
        <f t="shared" si="151"/>
        <v>0</v>
      </c>
      <c r="BC115" s="21" t="e">
        <f t="shared" si="256"/>
        <v>#DIV/0!</v>
      </c>
    </row>
    <row r="116" spans="1:55" ht="15.75" customHeight="1" x14ac:dyDescent="0.25">
      <c r="A116" s="36"/>
      <c r="B116" s="45"/>
      <c r="C116" s="46"/>
      <c r="D116" s="42"/>
      <c r="E116" s="43"/>
      <c r="F116" s="43"/>
      <c r="G116" s="43"/>
      <c r="H116" s="43"/>
      <c r="I116" s="41">
        <f t="shared" si="240"/>
        <v>0</v>
      </c>
      <c r="J116" s="42"/>
      <c r="K116" s="43"/>
      <c r="L116" s="43"/>
      <c r="M116" s="43"/>
      <c r="N116" s="43"/>
      <c r="O116" s="41">
        <f t="shared" si="242"/>
        <v>0</v>
      </c>
      <c r="P116" s="42"/>
      <c r="Q116" s="43"/>
      <c r="R116" s="43"/>
      <c r="S116" s="43"/>
      <c r="T116" s="43"/>
      <c r="U116" s="41">
        <f t="shared" si="243"/>
        <v>0</v>
      </c>
      <c r="V116" s="42"/>
      <c r="W116" s="43"/>
      <c r="X116" s="43"/>
      <c r="Y116" s="43"/>
      <c r="Z116" s="43"/>
      <c r="AA116" s="41">
        <f t="shared" si="244"/>
        <v>0</v>
      </c>
      <c r="AB116" s="42"/>
      <c r="AC116" s="43"/>
      <c r="AD116" s="43"/>
      <c r="AE116" s="43"/>
      <c r="AF116" s="43"/>
      <c r="AG116" s="41">
        <f t="shared" si="245"/>
        <v>0</v>
      </c>
      <c r="AH116" s="42"/>
      <c r="AI116" s="43"/>
      <c r="AJ116" s="43"/>
      <c r="AK116" s="43"/>
      <c r="AL116" s="43"/>
      <c r="AM116" s="41">
        <f t="shared" si="246"/>
        <v>0</v>
      </c>
      <c r="AN116" s="42"/>
      <c r="AO116" s="43"/>
      <c r="AP116" s="43"/>
      <c r="AQ116" s="43"/>
      <c r="AR116" s="43"/>
      <c r="AS116" s="41">
        <f t="shared" si="247"/>
        <v>0</v>
      </c>
      <c r="AT116" s="44">
        <f t="shared" si="248"/>
        <v>0</v>
      </c>
      <c r="AU116" s="17">
        <f t="shared" si="249"/>
        <v>0</v>
      </c>
      <c r="AV116" s="17">
        <f t="shared" si="250"/>
        <v>0</v>
      </c>
      <c r="AW116" s="17">
        <f t="shared" si="251"/>
        <v>0</v>
      </c>
      <c r="AX116" s="17">
        <f t="shared" si="252"/>
        <v>0</v>
      </c>
      <c r="AY116" s="17">
        <f t="shared" si="253"/>
        <v>0</v>
      </c>
      <c r="AZ116" s="17">
        <f t="shared" si="254"/>
        <v>0</v>
      </c>
      <c r="BA116" s="17">
        <f t="shared" si="255"/>
        <v>0</v>
      </c>
      <c r="BB116" s="17">
        <f t="shared" si="151"/>
        <v>0</v>
      </c>
      <c r="BC116" s="21" t="e">
        <f t="shared" si="256"/>
        <v>#DIV/0!</v>
      </c>
    </row>
    <row r="117" spans="1:55" ht="15.75" customHeight="1" x14ac:dyDescent="0.25">
      <c r="A117" s="36"/>
      <c r="B117" s="45"/>
      <c r="C117" s="46"/>
      <c r="D117" s="42"/>
      <c r="E117" s="43"/>
      <c r="F117" s="43"/>
      <c r="G117" s="43"/>
      <c r="H117" s="43"/>
      <c r="I117" s="41">
        <f t="shared" si="240"/>
        <v>0</v>
      </c>
      <c r="J117" s="42"/>
      <c r="K117" s="43"/>
      <c r="L117" s="43"/>
      <c r="M117" s="43"/>
      <c r="N117" s="43"/>
      <c r="O117" s="41">
        <f t="shared" si="242"/>
        <v>0</v>
      </c>
      <c r="P117" s="42"/>
      <c r="Q117" s="43"/>
      <c r="R117" s="43"/>
      <c r="S117" s="43"/>
      <c r="T117" s="43"/>
      <c r="U117" s="41">
        <f t="shared" si="243"/>
        <v>0</v>
      </c>
      <c r="V117" s="42"/>
      <c r="W117" s="43"/>
      <c r="X117" s="43"/>
      <c r="Y117" s="43"/>
      <c r="Z117" s="43"/>
      <c r="AA117" s="41">
        <f t="shared" si="244"/>
        <v>0</v>
      </c>
      <c r="AB117" s="42"/>
      <c r="AC117" s="43"/>
      <c r="AD117" s="43"/>
      <c r="AE117" s="43"/>
      <c r="AF117" s="43"/>
      <c r="AG117" s="41">
        <f t="shared" si="245"/>
        <v>0</v>
      </c>
      <c r="AH117" s="42"/>
      <c r="AI117" s="43"/>
      <c r="AJ117" s="43"/>
      <c r="AK117" s="43"/>
      <c r="AL117" s="43"/>
      <c r="AM117" s="41">
        <f t="shared" si="246"/>
        <v>0</v>
      </c>
      <c r="AN117" s="42"/>
      <c r="AO117" s="43"/>
      <c r="AP117" s="43"/>
      <c r="AQ117" s="43"/>
      <c r="AR117" s="43"/>
      <c r="AS117" s="41">
        <f t="shared" si="247"/>
        <v>0</v>
      </c>
      <c r="AT117" s="44">
        <f t="shared" si="248"/>
        <v>0</v>
      </c>
      <c r="AU117" s="17">
        <f t="shared" si="249"/>
        <v>0</v>
      </c>
      <c r="AV117" s="17">
        <f t="shared" si="250"/>
        <v>0</v>
      </c>
      <c r="AW117" s="17">
        <f t="shared" si="251"/>
        <v>0</v>
      </c>
      <c r="AX117" s="17">
        <f t="shared" si="252"/>
        <v>0</v>
      </c>
      <c r="AY117" s="17">
        <f t="shared" si="253"/>
        <v>0</v>
      </c>
      <c r="AZ117" s="17">
        <f t="shared" si="254"/>
        <v>0</v>
      </c>
      <c r="BA117" s="17">
        <f t="shared" si="255"/>
        <v>0</v>
      </c>
      <c r="BB117" s="17">
        <f t="shared" si="151"/>
        <v>0</v>
      </c>
      <c r="BC117" s="21" t="e">
        <f t="shared" si="256"/>
        <v>#DIV/0!</v>
      </c>
    </row>
    <row r="118" spans="1:55" ht="15.75" customHeight="1" x14ac:dyDescent="0.25">
      <c r="A118" s="36"/>
      <c r="B118" s="45"/>
      <c r="C118" s="46"/>
      <c r="D118" s="42"/>
      <c r="E118" s="43"/>
      <c r="F118" s="43"/>
      <c r="G118" s="43"/>
      <c r="H118" s="43"/>
      <c r="I118" s="41">
        <f t="shared" si="240"/>
        <v>0</v>
      </c>
      <c r="J118" s="42"/>
      <c r="K118" s="43"/>
      <c r="L118" s="43"/>
      <c r="M118" s="43"/>
      <c r="N118" s="43"/>
      <c r="O118" s="41">
        <f t="shared" si="242"/>
        <v>0</v>
      </c>
      <c r="P118" s="42"/>
      <c r="Q118" s="43"/>
      <c r="R118" s="43"/>
      <c r="S118" s="43"/>
      <c r="T118" s="43"/>
      <c r="U118" s="41">
        <f t="shared" si="243"/>
        <v>0</v>
      </c>
      <c r="V118" s="42"/>
      <c r="W118" s="43"/>
      <c r="X118" s="43"/>
      <c r="Y118" s="43"/>
      <c r="Z118" s="43"/>
      <c r="AA118" s="41">
        <f t="shared" si="244"/>
        <v>0</v>
      </c>
      <c r="AB118" s="42"/>
      <c r="AC118" s="43"/>
      <c r="AD118" s="43"/>
      <c r="AE118" s="43"/>
      <c r="AF118" s="43"/>
      <c r="AG118" s="41">
        <f t="shared" si="245"/>
        <v>0</v>
      </c>
      <c r="AH118" s="42"/>
      <c r="AI118" s="43"/>
      <c r="AJ118" s="43"/>
      <c r="AK118" s="43"/>
      <c r="AL118" s="43"/>
      <c r="AM118" s="41">
        <f t="shared" si="246"/>
        <v>0</v>
      </c>
      <c r="AN118" s="42"/>
      <c r="AO118" s="43"/>
      <c r="AP118" s="43"/>
      <c r="AQ118" s="43"/>
      <c r="AR118" s="43"/>
      <c r="AS118" s="41">
        <f t="shared" si="247"/>
        <v>0</v>
      </c>
      <c r="AT118" s="44">
        <f t="shared" si="248"/>
        <v>0</v>
      </c>
      <c r="AU118" s="17">
        <f t="shared" si="249"/>
        <v>0</v>
      </c>
      <c r="AV118" s="17">
        <f t="shared" si="250"/>
        <v>0</v>
      </c>
      <c r="AW118" s="17">
        <f t="shared" si="251"/>
        <v>0</v>
      </c>
      <c r="AX118" s="17">
        <f t="shared" si="252"/>
        <v>0</v>
      </c>
      <c r="AY118" s="17">
        <f t="shared" si="253"/>
        <v>0</v>
      </c>
      <c r="AZ118" s="17">
        <f t="shared" si="254"/>
        <v>0</v>
      </c>
      <c r="BA118" s="17">
        <f t="shared" si="255"/>
        <v>0</v>
      </c>
      <c r="BB118" s="17">
        <f t="shared" si="151"/>
        <v>0</v>
      </c>
      <c r="BC118" s="21" t="e">
        <f t="shared" si="256"/>
        <v>#DIV/0!</v>
      </c>
    </row>
    <row r="119" spans="1:55" ht="15.75" customHeight="1" x14ac:dyDescent="0.25">
      <c r="A119" s="36"/>
      <c r="B119" s="45"/>
      <c r="C119" s="46"/>
      <c r="D119" s="42"/>
      <c r="E119" s="43"/>
      <c r="F119" s="43"/>
      <c r="G119" s="43"/>
      <c r="H119" s="43"/>
      <c r="I119" s="41">
        <f t="shared" si="240"/>
        <v>0</v>
      </c>
      <c r="J119" s="42"/>
      <c r="K119" s="43"/>
      <c r="L119" s="43"/>
      <c r="M119" s="43"/>
      <c r="N119" s="43"/>
      <c r="O119" s="41">
        <f t="shared" si="242"/>
        <v>0</v>
      </c>
      <c r="P119" s="42"/>
      <c r="Q119" s="43"/>
      <c r="R119" s="43"/>
      <c r="S119" s="43"/>
      <c r="T119" s="43"/>
      <c r="U119" s="41">
        <f t="shared" si="243"/>
        <v>0</v>
      </c>
      <c r="V119" s="42"/>
      <c r="W119" s="43"/>
      <c r="X119" s="43"/>
      <c r="Y119" s="43"/>
      <c r="Z119" s="43"/>
      <c r="AA119" s="41">
        <f t="shared" si="244"/>
        <v>0</v>
      </c>
      <c r="AB119" s="42"/>
      <c r="AC119" s="43"/>
      <c r="AD119" s="43"/>
      <c r="AE119" s="43"/>
      <c r="AF119" s="43"/>
      <c r="AG119" s="41">
        <f t="shared" si="245"/>
        <v>0</v>
      </c>
      <c r="AH119" s="42"/>
      <c r="AI119" s="43"/>
      <c r="AJ119" s="43"/>
      <c r="AK119" s="43"/>
      <c r="AL119" s="43"/>
      <c r="AM119" s="41">
        <f t="shared" si="246"/>
        <v>0</v>
      </c>
      <c r="AN119" s="42"/>
      <c r="AO119" s="43"/>
      <c r="AP119" s="43"/>
      <c r="AQ119" s="43"/>
      <c r="AR119" s="43"/>
      <c r="AS119" s="41">
        <f t="shared" si="247"/>
        <v>0</v>
      </c>
      <c r="AT119" s="44">
        <f t="shared" si="248"/>
        <v>0</v>
      </c>
      <c r="AU119" s="17">
        <f t="shared" si="249"/>
        <v>0</v>
      </c>
      <c r="AV119" s="17">
        <f t="shared" si="250"/>
        <v>0</v>
      </c>
      <c r="AW119" s="17">
        <f t="shared" si="251"/>
        <v>0</v>
      </c>
      <c r="AX119" s="17">
        <f t="shared" si="252"/>
        <v>0</v>
      </c>
      <c r="AY119" s="17">
        <f t="shared" si="253"/>
        <v>0</v>
      </c>
      <c r="AZ119" s="17">
        <f t="shared" si="254"/>
        <v>0</v>
      </c>
      <c r="BA119" s="17">
        <f t="shared" si="255"/>
        <v>0</v>
      </c>
      <c r="BB119" s="17">
        <f t="shared" si="151"/>
        <v>0</v>
      </c>
      <c r="BC119" s="21" t="e">
        <f t="shared" si="256"/>
        <v>#DIV/0!</v>
      </c>
    </row>
    <row r="120" spans="1:55" ht="15.75" customHeight="1" x14ac:dyDescent="0.25">
      <c r="A120" s="36"/>
      <c r="B120" s="45"/>
      <c r="C120" s="46"/>
      <c r="D120" s="42"/>
      <c r="E120" s="43"/>
      <c r="F120" s="43"/>
      <c r="G120" s="43"/>
      <c r="H120" s="43"/>
      <c r="I120" s="41">
        <f t="shared" si="240"/>
        <v>0</v>
      </c>
      <c r="J120" s="42"/>
      <c r="K120" s="43"/>
      <c r="L120" s="43"/>
      <c r="M120" s="43"/>
      <c r="N120" s="43"/>
      <c r="O120" s="41">
        <f t="shared" si="242"/>
        <v>0</v>
      </c>
      <c r="P120" s="42"/>
      <c r="Q120" s="43"/>
      <c r="R120" s="43"/>
      <c r="S120" s="43"/>
      <c r="T120" s="43"/>
      <c r="U120" s="41">
        <f t="shared" si="243"/>
        <v>0</v>
      </c>
      <c r="V120" s="42"/>
      <c r="W120" s="43"/>
      <c r="X120" s="43"/>
      <c r="Y120" s="43"/>
      <c r="Z120" s="43"/>
      <c r="AA120" s="41">
        <f t="shared" si="244"/>
        <v>0</v>
      </c>
      <c r="AB120" s="42"/>
      <c r="AC120" s="43"/>
      <c r="AD120" s="43"/>
      <c r="AE120" s="43"/>
      <c r="AF120" s="43"/>
      <c r="AG120" s="41">
        <f t="shared" si="245"/>
        <v>0</v>
      </c>
      <c r="AH120" s="42"/>
      <c r="AI120" s="43"/>
      <c r="AJ120" s="43"/>
      <c r="AK120" s="43"/>
      <c r="AL120" s="43"/>
      <c r="AM120" s="41">
        <f t="shared" si="246"/>
        <v>0</v>
      </c>
      <c r="AN120" s="42"/>
      <c r="AO120" s="43"/>
      <c r="AP120" s="43"/>
      <c r="AQ120" s="43"/>
      <c r="AR120" s="43"/>
      <c r="AS120" s="41">
        <f t="shared" si="247"/>
        <v>0</v>
      </c>
      <c r="AT120" s="44">
        <f t="shared" si="248"/>
        <v>0</v>
      </c>
      <c r="AU120" s="17">
        <f t="shared" si="249"/>
        <v>0</v>
      </c>
      <c r="AV120" s="17">
        <f t="shared" si="250"/>
        <v>0</v>
      </c>
      <c r="AW120" s="17">
        <f t="shared" si="251"/>
        <v>0</v>
      </c>
      <c r="AX120" s="17">
        <f t="shared" si="252"/>
        <v>0</v>
      </c>
      <c r="AY120" s="17">
        <f t="shared" si="253"/>
        <v>0</v>
      </c>
      <c r="AZ120" s="17">
        <f t="shared" si="254"/>
        <v>0</v>
      </c>
      <c r="BA120" s="17">
        <f t="shared" si="255"/>
        <v>0</v>
      </c>
      <c r="BB120" s="17">
        <f t="shared" si="151"/>
        <v>0</v>
      </c>
      <c r="BC120" s="21" t="e">
        <f t="shared" si="256"/>
        <v>#DIV/0!</v>
      </c>
    </row>
    <row r="121" spans="1:55" ht="15.75" customHeight="1" x14ac:dyDescent="0.25">
      <c r="A121" s="36"/>
      <c r="B121" s="45"/>
      <c r="C121" s="46"/>
      <c r="D121" s="42"/>
      <c r="E121" s="43"/>
      <c r="F121" s="43"/>
      <c r="G121" s="43"/>
      <c r="H121" s="43"/>
      <c r="I121" s="41">
        <f t="shared" si="240"/>
        <v>0</v>
      </c>
      <c r="J121" s="42"/>
      <c r="K121" s="43"/>
      <c r="L121" s="43"/>
      <c r="M121" s="43"/>
      <c r="N121" s="43"/>
      <c r="O121" s="41">
        <f t="shared" si="242"/>
        <v>0</v>
      </c>
      <c r="P121" s="42"/>
      <c r="Q121" s="43"/>
      <c r="R121" s="43"/>
      <c r="S121" s="43"/>
      <c r="T121" s="43"/>
      <c r="U121" s="41">
        <f t="shared" si="243"/>
        <v>0</v>
      </c>
      <c r="V121" s="42"/>
      <c r="W121" s="43"/>
      <c r="X121" s="43"/>
      <c r="Y121" s="43"/>
      <c r="Z121" s="43"/>
      <c r="AA121" s="41">
        <f t="shared" si="244"/>
        <v>0</v>
      </c>
      <c r="AB121" s="42"/>
      <c r="AC121" s="43"/>
      <c r="AD121" s="43"/>
      <c r="AE121" s="43"/>
      <c r="AF121" s="43"/>
      <c r="AG121" s="41">
        <f t="shared" si="245"/>
        <v>0</v>
      </c>
      <c r="AH121" s="42"/>
      <c r="AI121" s="43"/>
      <c r="AJ121" s="43"/>
      <c r="AK121" s="43"/>
      <c r="AL121" s="43"/>
      <c r="AM121" s="41">
        <f t="shared" si="246"/>
        <v>0</v>
      </c>
      <c r="AN121" s="42"/>
      <c r="AO121" s="43"/>
      <c r="AP121" s="43"/>
      <c r="AQ121" s="43"/>
      <c r="AR121" s="43"/>
      <c r="AS121" s="41">
        <f t="shared" si="247"/>
        <v>0</v>
      </c>
      <c r="AT121" s="44">
        <f t="shared" si="248"/>
        <v>0</v>
      </c>
      <c r="AU121" s="17">
        <f t="shared" si="249"/>
        <v>0</v>
      </c>
      <c r="AV121" s="17">
        <f t="shared" si="250"/>
        <v>0</v>
      </c>
      <c r="AW121" s="17">
        <f t="shared" si="251"/>
        <v>0</v>
      </c>
      <c r="AX121" s="17">
        <f t="shared" si="252"/>
        <v>0</v>
      </c>
      <c r="AY121" s="17">
        <f t="shared" si="253"/>
        <v>0</v>
      </c>
      <c r="AZ121" s="17">
        <f t="shared" si="254"/>
        <v>0</v>
      </c>
      <c r="BA121" s="17">
        <f t="shared" si="255"/>
        <v>0</v>
      </c>
      <c r="BB121" s="17">
        <f t="shared" si="151"/>
        <v>0</v>
      </c>
      <c r="BC121" s="21" t="e">
        <f t="shared" si="256"/>
        <v>#DIV/0!</v>
      </c>
    </row>
    <row r="122" spans="1:55" ht="15.75" customHeight="1" x14ac:dyDescent="0.25">
      <c r="A122" s="36"/>
      <c r="B122" s="37" t="s">
        <v>32</v>
      </c>
      <c r="C122" s="46"/>
      <c r="D122" s="42"/>
      <c r="E122" s="40">
        <f>SUM(E112:E121)</f>
        <v>148</v>
      </c>
      <c r="F122" s="40">
        <f>SUM(F112:F121)</f>
        <v>124</v>
      </c>
      <c r="G122" s="40">
        <f>SUM(G112:G121)</f>
        <v>120</v>
      </c>
      <c r="H122" s="40">
        <f>SUM(H112:H121)</f>
        <v>172</v>
      </c>
      <c r="I122" s="41">
        <f>SUM(I112:I121)</f>
        <v>564</v>
      </c>
      <c r="J122" s="42"/>
      <c r="K122" s="40">
        <f>SUM(K112:K121)</f>
        <v>392</v>
      </c>
      <c r="L122" s="40">
        <f>SUM(L112:L121)</f>
        <v>399</v>
      </c>
      <c r="M122" s="40">
        <f>SUM(M112:M121)</f>
        <v>417</v>
      </c>
      <c r="N122" s="40">
        <f>SUM(N112:N121)</f>
        <v>159</v>
      </c>
      <c r="O122" s="41">
        <f>SUM(O112:O121)</f>
        <v>1367</v>
      </c>
      <c r="P122" s="42"/>
      <c r="Q122" s="40">
        <f>SUM(Q112:Q121)</f>
        <v>0</v>
      </c>
      <c r="R122" s="40">
        <f>SUM(R112:R121)</f>
        <v>0</v>
      </c>
      <c r="S122" s="40">
        <f>SUM(S112:S121)</f>
        <v>0</v>
      </c>
      <c r="T122" s="40">
        <f>SUM(T112:T121)</f>
        <v>0</v>
      </c>
      <c r="U122" s="41">
        <f>SUM(U112:U121)</f>
        <v>0</v>
      </c>
      <c r="V122" s="42"/>
      <c r="W122" s="40">
        <f>SUM(W112:W121)</f>
        <v>256</v>
      </c>
      <c r="X122" s="40">
        <f>SUM(X112:X121)</f>
        <v>308</v>
      </c>
      <c r="Y122" s="40">
        <f>SUM(Y112:Y121)</f>
        <v>262</v>
      </c>
      <c r="Z122" s="40">
        <f>SUM(Z112:Z121)</f>
        <v>280</v>
      </c>
      <c r="AA122" s="41">
        <f>SUM(AA112:AA121)</f>
        <v>1106</v>
      </c>
      <c r="AB122" s="42"/>
      <c r="AC122" s="40">
        <f>SUM(AC112:AC121)</f>
        <v>0</v>
      </c>
      <c r="AD122" s="40">
        <f>SUM(AD112:AD121)</f>
        <v>0</v>
      </c>
      <c r="AE122" s="40">
        <f>SUM(AE112:AE121)</f>
        <v>0</v>
      </c>
      <c r="AF122" s="40">
        <f>SUM(AF112:AF121)</f>
        <v>0</v>
      </c>
      <c r="AG122" s="41">
        <f>SUM(AG112:AG121)</f>
        <v>0</v>
      </c>
      <c r="AH122" s="42"/>
      <c r="AI122" s="40">
        <f>SUM(AI112:AI121)</f>
        <v>0</v>
      </c>
      <c r="AJ122" s="40">
        <f>SUM(AJ112:AJ121)</f>
        <v>0</v>
      </c>
      <c r="AK122" s="40">
        <f>SUM(AK112:AK121)</f>
        <v>0</v>
      </c>
      <c r="AL122" s="40">
        <f>SUM(AL112:AL121)</f>
        <v>0</v>
      </c>
      <c r="AM122" s="41">
        <f>SUM(AM112:AM121)</f>
        <v>0</v>
      </c>
      <c r="AN122" s="42"/>
      <c r="AO122" s="40">
        <f>SUM(AO112:AO121)</f>
        <v>0</v>
      </c>
      <c r="AP122" s="40">
        <f>SUM(AP112:AP121)</f>
        <v>0</v>
      </c>
      <c r="AQ122" s="40">
        <f>SUM(AQ112:AQ121)</f>
        <v>0</v>
      </c>
      <c r="AR122" s="40">
        <f>SUM(AR112:AR121)</f>
        <v>0</v>
      </c>
      <c r="AS122" s="41">
        <f>SUM(AS112:AS121)</f>
        <v>0</v>
      </c>
      <c r="AT122" s="44">
        <f t="shared" si="248"/>
        <v>4</v>
      </c>
      <c r="AU122" s="17">
        <f t="shared" si="249"/>
        <v>4</v>
      </c>
      <c r="AV122" s="17">
        <f t="shared" si="250"/>
        <v>0</v>
      </c>
      <c r="AW122" s="17">
        <f t="shared" si="251"/>
        <v>4</v>
      </c>
      <c r="AX122" s="17">
        <f t="shared" si="252"/>
        <v>0</v>
      </c>
      <c r="AY122" s="17">
        <f t="shared" si="253"/>
        <v>0</v>
      </c>
      <c r="AZ122" s="17">
        <f t="shared" si="254"/>
        <v>0</v>
      </c>
      <c r="BA122" s="17">
        <f t="shared" si="255"/>
        <v>12</v>
      </c>
      <c r="BB122" s="17">
        <f t="shared" si="151"/>
        <v>3037</v>
      </c>
      <c r="BC122" s="17">
        <f t="shared" si="256"/>
        <v>253.08333333333334</v>
      </c>
    </row>
    <row r="123" spans="1:55" ht="15.75" customHeight="1" x14ac:dyDescent="0.25">
      <c r="A123" s="36"/>
      <c r="B123" s="37" t="s">
        <v>33</v>
      </c>
      <c r="C123" s="46"/>
      <c r="D123" s="39">
        <f>SUM(D112:D121)</f>
        <v>55</v>
      </c>
      <c r="E123" s="40">
        <f>E122+$D$123</f>
        <v>203</v>
      </c>
      <c r="F123" s="40">
        <f>F122+$D$123</f>
        <v>179</v>
      </c>
      <c r="G123" s="40">
        <f>G122+$D$123</f>
        <v>175</v>
      </c>
      <c r="H123" s="40">
        <f>H122+$D$123</f>
        <v>227</v>
      </c>
      <c r="I123" s="41">
        <f>E123+F123+G123+H123</f>
        <v>784</v>
      </c>
      <c r="J123" s="39">
        <f>SUM(J112:J121)</f>
        <v>102</v>
      </c>
      <c r="K123" s="40">
        <f>K122+$J$123</f>
        <v>494</v>
      </c>
      <c r="L123" s="40">
        <f>L122+$J$123</f>
        <v>501</v>
      </c>
      <c r="M123" s="40">
        <f>M122+$J$123</f>
        <v>519</v>
      </c>
      <c r="N123" s="40">
        <f>N122+$J$123</f>
        <v>261</v>
      </c>
      <c r="O123" s="41">
        <f>K123+L123+M123+N123</f>
        <v>1775</v>
      </c>
      <c r="P123" s="39">
        <f>SUM(P112:P121)</f>
        <v>0</v>
      </c>
      <c r="Q123" s="40">
        <f>Q122+$P$123</f>
        <v>0</v>
      </c>
      <c r="R123" s="40">
        <f>R122+$P$123</f>
        <v>0</v>
      </c>
      <c r="S123" s="40">
        <f>S122+$P$123</f>
        <v>0</v>
      </c>
      <c r="T123" s="40">
        <f>T122+$P$123</f>
        <v>0</v>
      </c>
      <c r="U123" s="41">
        <f>Q123+R123+S123+T123</f>
        <v>0</v>
      </c>
      <c r="V123" s="39">
        <f>SUM(V112:V121)</f>
        <v>107</v>
      </c>
      <c r="W123" s="40">
        <f>W122+$V$123</f>
        <v>363</v>
      </c>
      <c r="X123" s="40">
        <f>X122+$V$123</f>
        <v>415</v>
      </c>
      <c r="Y123" s="40">
        <f>Y122+$V$123</f>
        <v>369</v>
      </c>
      <c r="Z123" s="40">
        <f>Z122+$V$123</f>
        <v>387</v>
      </c>
      <c r="AA123" s="41">
        <f>W123+X123+Y123+Z123</f>
        <v>1534</v>
      </c>
      <c r="AB123" s="39">
        <f>SUM(AB112:AB121)</f>
        <v>0</v>
      </c>
      <c r="AC123" s="40">
        <f>AC122+$AB$123</f>
        <v>0</v>
      </c>
      <c r="AD123" s="40">
        <f>AD122+$AB$123</f>
        <v>0</v>
      </c>
      <c r="AE123" s="40">
        <f>AE122+$AB$123</f>
        <v>0</v>
      </c>
      <c r="AF123" s="40">
        <f>AF122+$AB$123</f>
        <v>0</v>
      </c>
      <c r="AG123" s="41">
        <f>AC123+AD123+AE123+AF123</f>
        <v>0</v>
      </c>
      <c r="AH123" s="39">
        <f>SUM(AH112:AH121)</f>
        <v>0</v>
      </c>
      <c r="AI123" s="40">
        <f>AI122+$AH$123</f>
        <v>0</v>
      </c>
      <c r="AJ123" s="40">
        <f>AJ122+$AH$123</f>
        <v>0</v>
      </c>
      <c r="AK123" s="40">
        <f>AK122+$AH$123</f>
        <v>0</v>
      </c>
      <c r="AL123" s="40">
        <f>AL122+$AH$123</f>
        <v>0</v>
      </c>
      <c r="AM123" s="41">
        <f>AI123+AJ123+AK123+AL123</f>
        <v>0</v>
      </c>
      <c r="AN123" s="39">
        <f>SUM(AN112:AN121)</f>
        <v>0</v>
      </c>
      <c r="AO123" s="40">
        <f>AO122+$AN$123</f>
        <v>0</v>
      </c>
      <c r="AP123" s="40">
        <f>AP122+$AN$123</f>
        <v>0</v>
      </c>
      <c r="AQ123" s="40">
        <f>AQ122+$AN$123</f>
        <v>0</v>
      </c>
      <c r="AR123" s="40">
        <f>AR122+$AN$123</f>
        <v>0</v>
      </c>
      <c r="AS123" s="41">
        <f>AO123+AP123+AQ123+AR123</f>
        <v>0</v>
      </c>
      <c r="AT123" s="44">
        <f t="shared" si="248"/>
        <v>4</v>
      </c>
      <c r="AU123" s="17">
        <f t="shared" si="249"/>
        <v>4</v>
      </c>
      <c r="AV123" s="17">
        <f t="shared" si="250"/>
        <v>0</v>
      </c>
      <c r="AW123" s="17">
        <f t="shared" si="251"/>
        <v>4</v>
      </c>
      <c r="AX123" s="17">
        <f t="shared" si="252"/>
        <v>0</v>
      </c>
      <c r="AY123" s="17">
        <f t="shared" si="253"/>
        <v>0</v>
      </c>
      <c r="AZ123" s="17">
        <f t="shared" si="254"/>
        <v>0</v>
      </c>
      <c r="BA123" s="17">
        <f t="shared" si="255"/>
        <v>12</v>
      </c>
      <c r="BB123" s="17">
        <f t="shared" si="151"/>
        <v>4093</v>
      </c>
      <c r="BC123" s="17">
        <f t="shared" si="256"/>
        <v>341.08333333333331</v>
      </c>
    </row>
    <row r="124" spans="1:55" ht="15.75" customHeight="1" x14ac:dyDescent="0.25">
      <c r="A124" s="36"/>
      <c r="B124" s="37" t="s">
        <v>34</v>
      </c>
      <c r="C124" s="46"/>
      <c r="D124" s="42"/>
      <c r="E124" s="40">
        <f t="shared" ref="E124:I125" si="260">IF($D$123&gt;0,IF(E122=E106,0.5,IF(E122&gt;E106,1,0)),0)</f>
        <v>1</v>
      </c>
      <c r="F124" s="40">
        <f t="shared" si="260"/>
        <v>0</v>
      </c>
      <c r="G124" s="40">
        <f t="shared" si="260"/>
        <v>0</v>
      </c>
      <c r="H124" s="40">
        <f t="shared" si="260"/>
        <v>0</v>
      </c>
      <c r="I124" s="41">
        <f t="shared" si="260"/>
        <v>0</v>
      </c>
      <c r="J124" s="42"/>
      <c r="K124" s="40">
        <f>IF($J$123&gt;0,IF(K122=K156,0.5,IF(K122&gt;K156,1,0)),0)</f>
        <v>1</v>
      </c>
      <c r="L124" s="40">
        <f t="shared" ref="L124:O124" si="261">IF($J$123&gt;0,IF(L122=L156,0.5,IF(L122&gt;L156,1,0)),0)</f>
        <v>1</v>
      </c>
      <c r="M124" s="40">
        <f t="shared" si="261"/>
        <v>1</v>
      </c>
      <c r="N124" s="40">
        <f t="shared" si="261"/>
        <v>0</v>
      </c>
      <c r="O124" s="40">
        <f t="shared" si="261"/>
        <v>1</v>
      </c>
      <c r="P124" s="42"/>
      <c r="Q124" s="40">
        <f>IF($P$123&gt;0,IF(Q122=Q65,0.5,IF(Q122&gt;Q65,1,0)),0)</f>
        <v>0</v>
      </c>
      <c r="R124" s="40">
        <f t="shared" ref="R124:U124" si="262">IF($P$123&gt;0,IF(R122=R65,0.5,IF(R122&gt;R65,1,0)),0)</f>
        <v>0</v>
      </c>
      <c r="S124" s="40">
        <f t="shared" si="262"/>
        <v>0</v>
      </c>
      <c r="T124" s="40">
        <f t="shared" si="262"/>
        <v>0</v>
      </c>
      <c r="U124" s="40">
        <f t="shared" si="262"/>
        <v>0</v>
      </c>
      <c r="V124" s="42"/>
      <c r="W124" s="40">
        <f>IF($V$123&gt;0,IF(W122=W78,0.5,IF(W122&gt;W78,1,0)),0)</f>
        <v>1</v>
      </c>
      <c r="X124" s="40">
        <f t="shared" ref="X124:AA124" si="263">IF($V$123&gt;0,IF(X122=X78,0.5,IF(X122&gt;X78,1,0)),0)</f>
        <v>0</v>
      </c>
      <c r="Y124" s="40">
        <f t="shared" si="263"/>
        <v>0</v>
      </c>
      <c r="Z124" s="40">
        <f t="shared" si="263"/>
        <v>0</v>
      </c>
      <c r="AA124" s="40">
        <f t="shared" si="263"/>
        <v>0</v>
      </c>
      <c r="AB124" s="42"/>
      <c r="AC124" s="40">
        <f>IF($AB$123&gt;0,IF(AC122=AC93,0.5,IF(AC122&gt;AC93,1,0)),0)</f>
        <v>0</v>
      </c>
      <c r="AD124" s="40">
        <f t="shared" ref="AD124:AG124" si="264">IF($AB$123&gt;0,IF(AD122=AD93,0.5,IF(AD122&gt;AD93,1,0)),0)</f>
        <v>0</v>
      </c>
      <c r="AE124" s="40">
        <f t="shared" si="264"/>
        <v>0</v>
      </c>
      <c r="AF124" s="40">
        <f t="shared" si="264"/>
        <v>0</v>
      </c>
      <c r="AG124" s="40">
        <f t="shared" si="264"/>
        <v>0</v>
      </c>
      <c r="AH124" s="42"/>
      <c r="AI124" s="40">
        <f>IF($AH$123&gt;0,IF(AI122=AI140,0.5,IF(AI122&gt;AI140,1,0)),0)</f>
        <v>0</v>
      </c>
      <c r="AJ124" s="40">
        <f t="shared" ref="AJ124:AM124" si="265">IF($AH$123&gt;0,IF(AJ122=AJ140,0.5,IF(AJ122&gt;AJ140,1,0)),0)</f>
        <v>0</v>
      </c>
      <c r="AK124" s="40">
        <f t="shared" si="265"/>
        <v>0</v>
      </c>
      <c r="AL124" s="40">
        <f t="shared" si="265"/>
        <v>0</v>
      </c>
      <c r="AM124" s="40">
        <f t="shared" si="265"/>
        <v>0</v>
      </c>
      <c r="AN124" s="42"/>
      <c r="AO124" s="40">
        <f>IF($AN$123&gt;0,IF(AO122=AO51,0.5,IF(AO122&gt;AO51,1,0)),0)</f>
        <v>0</v>
      </c>
      <c r="AP124" s="40">
        <f t="shared" ref="AP124:AS124" si="266">IF($AN$123&gt;0,IF(AP122=AP51,0.5,IF(AP122&gt;AP51,1,0)),0)</f>
        <v>0</v>
      </c>
      <c r="AQ124" s="40">
        <f t="shared" si="266"/>
        <v>0</v>
      </c>
      <c r="AR124" s="40">
        <f t="shared" si="266"/>
        <v>0</v>
      </c>
      <c r="AS124" s="40">
        <f t="shared" si="266"/>
        <v>0</v>
      </c>
      <c r="AT124" s="47"/>
      <c r="AU124" s="21"/>
      <c r="AV124" s="21"/>
      <c r="AW124" s="21"/>
      <c r="AX124" s="21"/>
      <c r="AY124" s="21"/>
      <c r="AZ124" s="21"/>
      <c r="BA124" s="21"/>
      <c r="BB124" s="17">
        <f t="shared" si="151"/>
        <v>1</v>
      </c>
      <c r="BC124" s="21"/>
    </row>
    <row r="125" spans="1:55" ht="15.75" customHeight="1" x14ac:dyDescent="0.25">
      <c r="A125" s="36"/>
      <c r="B125" s="37" t="s">
        <v>35</v>
      </c>
      <c r="C125" s="46"/>
      <c r="D125" s="42"/>
      <c r="E125" s="40">
        <f t="shared" si="260"/>
        <v>1</v>
      </c>
      <c r="F125" s="40">
        <f t="shared" si="260"/>
        <v>0</v>
      </c>
      <c r="G125" s="40">
        <f t="shared" si="260"/>
        <v>0</v>
      </c>
      <c r="H125" s="40">
        <f t="shared" si="260"/>
        <v>1</v>
      </c>
      <c r="I125" s="41">
        <f t="shared" si="260"/>
        <v>0</v>
      </c>
      <c r="J125" s="42"/>
      <c r="K125" s="40">
        <f>IF($J$123&gt;0,IF(K123=K157,0.5,IF(K123&gt;K157,1,0)),0)</f>
        <v>1</v>
      </c>
      <c r="L125" s="40">
        <f t="shared" ref="L125:O125" si="267">IF($J$123&gt;0,IF(L123=L157,0.5,IF(L123&gt;L157,1,0)),0)</f>
        <v>1</v>
      </c>
      <c r="M125" s="40">
        <f t="shared" si="267"/>
        <v>1</v>
      </c>
      <c r="N125" s="40">
        <f t="shared" si="267"/>
        <v>0</v>
      </c>
      <c r="O125" s="40">
        <f t="shared" si="267"/>
        <v>1</v>
      </c>
      <c r="P125" s="42"/>
      <c r="Q125" s="40">
        <f>IF($P$123&gt;0,IF(Q123=Q66,0.5,IF(Q123&gt;Q66,1,0)),0)</f>
        <v>0</v>
      </c>
      <c r="R125" s="40">
        <f t="shared" ref="R125:U125" si="268">IF($P$123&gt;0,IF(R123=R66,0.5,IF(R123&gt;R66,1,0)),0)</f>
        <v>0</v>
      </c>
      <c r="S125" s="40">
        <f t="shared" si="268"/>
        <v>0</v>
      </c>
      <c r="T125" s="40">
        <f t="shared" si="268"/>
        <v>0</v>
      </c>
      <c r="U125" s="40">
        <f t="shared" si="268"/>
        <v>0</v>
      </c>
      <c r="V125" s="42"/>
      <c r="W125" s="40">
        <f>IF($V$123&gt;0,IF(W123=W79,0.5,IF(W123&gt;W79,1,0)),0)</f>
        <v>1</v>
      </c>
      <c r="X125" s="40">
        <f t="shared" ref="X125:AA125" si="269">IF($V$123&gt;0,IF(X123=X79,0.5,IF(X123&gt;X79,1,0)),0)</f>
        <v>0</v>
      </c>
      <c r="Y125" s="40">
        <f t="shared" si="269"/>
        <v>0</v>
      </c>
      <c r="Z125" s="40">
        <f t="shared" si="269"/>
        <v>0</v>
      </c>
      <c r="AA125" s="40">
        <f t="shared" si="269"/>
        <v>0</v>
      </c>
      <c r="AB125" s="42"/>
      <c r="AC125" s="40">
        <f>IF($AB$123&gt;0,IF(AC123=AC94,0.5,IF(AC123&gt;AC94,1,0)),0)</f>
        <v>0</v>
      </c>
      <c r="AD125" s="40">
        <f t="shared" ref="AD125:AG125" si="270">IF($AB$123&gt;0,IF(AD123=AD94,0.5,IF(AD123&gt;AD94,1,0)),0)</f>
        <v>0</v>
      </c>
      <c r="AE125" s="40">
        <f t="shared" si="270"/>
        <v>0</v>
      </c>
      <c r="AF125" s="40">
        <f t="shared" si="270"/>
        <v>0</v>
      </c>
      <c r="AG125" s="40">
        <f t="shared" si="270"/>
        <v>0</v>
      </c>
      <c r="AH125" s="42"/>
      <c r="AI125" s="40">
        <f>IF($AH$123&gt;0,IF(AI123=AI141,0.5,IF(AI123&gt;AI141,1,0)),0)</f>
        <v>0</v>
      </c>
      <c r="AJ125" s="40">
        <f t="shared" ref="AJ125:AM125" si="271">IF($AH$123&gt;0,IF(AJ123=AJ141,0.5,IF(AJ123&gt;AJ141,1,0)),0)</f>
        <v>0</v>
      </c>
      <c r="AK125" s="40">
        <f t="shared" si="271"/>
        <v>0</v>
      </c>
      <c r="AL125" s="40">
        <f t="shared" si="271"/>
        <v>0</v>
      </c>
      <c r="AM125" s="40">
        <f t="shared" si="271"/>
        <v>0</v>
      </c>
      <c r="AN125" s="42"/>
      <c r="AO125" s="40">
        <f>IF($AN$123&gt;0,IF(AO123=AO52,0.5,IF(AO123&gt;AO52,1,0)),0)</f>
        <v>0</v>
      </c>
      <c r="AP125" s="40">
        <f t="shared" ref="AP125:AS125" si="272">IF($AN$123&gt;0,IF(AP123=AP52,0.5,IF(AP123&gt;AP52,1,0)),0)</f>
        <v>0</v>
      </c>
      <c r="AQ125" s="40">
        <f t="shared" si="272"/>
        <v>0</v>
      </c>
      <c r="AR125" s="40">
        <f t="shared" si="272"/>
        <v>0</v>
      </c>
      <c r="AS125" s="40">
        <f t="shared" si="272"/>
        <v>0</v>
      </c>
      <c r="AT125" s="47"/>
      <c r="AU125" s="21"/>
      <c r="AV125" s="21"/>
      <c r="AW125" s="21"/>
      <c r="AX125" s="21"/>
      <c r="AY125" s="21"/>
      <c r="AZ125" s="21"/>
      <c r="BA125" s="21"/>
      <c r="BB125" s="17">
        <f t="shared" si="151"/>
        <v>1</v>
      </c>
      <c r="BC125" s="21"/>
    </row>
    <row r="126" spans="1:55" ht="14.25" customHeight="1" x14ac:dyDescent="0.25">
      <c r="A126" s="48"/>
      <c r="B126" s="49" t="s">
        <v>36</v>
      </c>
      <c r="C126" s="50"/>
      <c r="D126" s="51"/>
      <c r="E126" s="52"/>
      <c r="F126" s="52"/>
      <c r="G126" s="52"/>
      <c r="H126" s="52"/>
      <c r="I126" s="53">
        <f>SUM(E124+F124+G124+H124+I124+E125+F125+G125+H125+I125)</f>
        <v>3</v>
      </c>
      <c r="J126" s="51"/>
      <c r="K126" s="52"/>
      <c r="L126" s="52"/>
      <c r="M126" s="52"/>
      <c r="N126" s="52"/>
      <c r="O126" s="53">
        <f>SUM(K124+L124+M124+N124+O124+K125+L125+M125+N125+O125)</f>
        <v>8</v>
      </c>
      <c r="P126" s="51"/>
      <c r="Q126" s="52"/>
      <c r="R126" s="52"/>
      <c r="S126" s="52"/>
      <c r="T126" s="52"/>
      <c r="U126" s="53">
        <f>SUM(Q124+R124+S124+T124+U124+Q125+R125+S125+T125+U125)</f>
        <v>0</v>
      </c>
      <c r="V126" s="51"/>
      <c r="W126" s="52"/>
      <c r="X126" s="52"/>
      <c r="Y126" s="52"/>
      <c r="Z126" s="52"/>
      <c r="AA126" s="53">
        <f>SUM(W124+X124+Y124+Z124+AA124+W125+X125+Y125+Z125+AA125)</f>
        <v>2</v>
      </c>
      <c r="AB126" s="51"/>
      <c r="AC126" s="52"/>
      <c r="AD126" s="52"/>
      <c r="AE126" s="52"/>
      <c r="AF126" s="52"/>
      <c r="AG126" s="53">
        <f>SUM(AC124+AD124+AE124+AF124+AG124+AC125+AD125+AE125+AF125+AG125)</f>
        <v>0</v>
      </c>
      <c r="AH126" s="51"/>
      <c r="AI126" s="52"/>
      <c r="AJ126" s="52"/>
      <c r="AK126" s="52"/>
      <c r="AL126" s="52"/>
      <c r="AM126" s="53">
        <f>SUM(AI124+AJ124+AK124+AL124+AM124+AI125+AJ125+AK125+AL125+AM125)</f>
        <v>0</v>
      </c>
      <c r="AN126" s="51"/>
      <c r="AO126" s="52"/>
      <c r="AP126" s="52"/>
      <c r="AQ126" s="52"/>
      <c r="AR126" s="52"/>
      <c r="AS126" s="53">
        <f>SUM(AO124+AP124+AQ124+AR124+AS124+AO125+AP125+AQ125+AR125+AS125)</f>
        <v>0</v>
      </c>
      <c r="AT126" s="54"/>
      <c r="AU126" s="55"/>
      <c r="AV126" s="55"/>
      <c r="AW126" s="55"/>
      <c r="AX126" s="55"/>
      <c r="AY126" s="55"/>
      <c r="AZ126" s="55"/>
      <c r="BA126" s="55"/>
      <c r="BB126" s="17">
        <f t="shared" si="151"/>
        <v>13</v>
      </c>
      <c r="BC126" s="55"/>
    </row>
    <row r="127" spans="1:55" ht="27" customHeight="1" x14ac:dyDescent="0.25">
      <c r="A127" s="30">
        <v>7</v>
      </c>
      <c r="B127" s="116" t="s">
        <v>65</v>
      </c>
      <c r="C127" s="118"/>
      <c r="D127" s="31" t="s">
        <v>23</v>
      </c>
      <c r="E127" s="32" t="s">
        <v>24</v>
      </c>
      <c r="F127" s="32" t="s">
        <v>25</v>
      </c>
      <c r="G127" s="32" t="s">
        <v>26</v>
      </c>
      <c r="H127" s="32" t="s">
        <v>27</v>
      </c>
      <c r="I127" s="33" t="s">
        <v>20</v>
      </c>
      <c r="J127" s="31" t="s">
        <v>23</v>
      </c>
      <c r="K127" s="32" t="s">
        <v>24</v>
      </c>
      <c r="L127" s="32" t="s">
        <v>25</v>
      </c>
      <c r="M127" s="32" t="s">
        <v>26</v>
      </c>
      <c r="N127" s="32" t="s">
        <v>27</v>
      </c>
      <c r="O127" s="33" t="s">
        <v>20</v>
      </c>
      <c r="P127" s="31" t="s">
        <v>23</v>
      </c>
      <c r="Q127" s="32" t="s">
        <v>24</v>
      </c>
      <c r="R127" s="32" t="s">
        <v>25</v>
      </c>
      <c r="S127" s="32" t="s">
        <v>26</v>
      </c>
      <c r="T127" s="32" t="s">
        <v>27</v>
      </c>
      <c r="U127" s="33" t="s">
        <v>20</v>
      </c>
      <c r="V127" s="31" t="s">
        <v>23</v>
      </c>
      <c r="W127" s="32" t="s">
        <v>24</v>
      </c>
      <c r="X127" s="32" t="s">
        <v>25</v>
      </c>
      <c r="Y127" s="32" t="s">
        <v>26</v>
      </c>
      <c r="Z127" s="32" t="s">
        <v>27</v>
      </c>
      <c r="AA127" s="33" t="s">
        <v>20</v>
      </c>
      <c r="AB127" s="31" t="s">
        <v>23</v>
      </c>
      <c r="AC127" s="32" t="s">
        <v>24</v>
      </c>
      <c r="AD127" s="32" t="s">
        <v>25</v>
      </c>
      <c r="AE127" s="32" t="s">
        <v>26</v>
      </c>
      <c r="AF127" s="32" t="s">
        <v>27</v>
      </c>
      <c r="AG127" s="33" t="s">
        <v>20</v>
      </c>
      <c r="AH127" s="31" t="s">
        <v>23</v>
      </c>
      <c r="AI127" s="32" t="s">
        <v>24</v>
      </c>
      <c r="AJ127" s="32" t="s">
        <v>25</v>
      </c>
      <c r="AK127" s="32" t="s">
        <v>26</v>
      </c>
      <c r="AL127" s="32" t="s">
        <v>27</v>
      </c>
      <c r="AM127" s="33" t="s">
        <v>20</v>
      </c>
      <c r="AN127" s="31" t="s">
        <v>23</v>
      </c>
      <c r="AO127" s="32" t="s">
        <v>24</v>
      </c>
      <c r="AP127" s="32" t="s">
        <v>25</v>
      </c>
      <c r="AQ127" s="32" t="s">
        <v>26</v>
      </c>
      <c r="AR127" s="32" t="s">
        <v>27</v>
      </c>
      <c r="AS127" s="33" t="s">
        <v>20</v>
      </c>
      <c r="AT127" s="34"/>
      <c r="AU127" s="35"/>
      <c r="AV127" s="35"/>
      <c r="AW127" s="35"/>
      <c r="AX127" s="35"/>
      <c r="AY127" s="35"/>
      <c r="AZ127" s="35"/>
      <c r="BA127" s="35"/>
      <c r="BB127" s="17"/>
      <c r="BC127" s="35"/>
    </row>
    <row r="128" spans="1:55" ht="15.75" customHeight="1" x14ac:dyDescent="0.25">
      <c r="A128" s="36"/>
      <c r="B128" s="37" t="s">
        <v>46</v>
      </c>
      <c r="C128" s="38" t="s">
        <v>47</v>
      </c>
      <c r="D128" s="39">
        <v>49</v>
      </c>
      <c r="E128" s="40">
        <f>E26</f>
        <v>137</v>
      </c>
      <c r="F128" s="40">
        <f t="shared" ref="F128:H128" si="273">F26</f>
        <v>151</v>
      </c>
      <c r="G128" s="40">
        <f t="shared" si="273"/>
        <v>147</v>
      </c>
      <c r="H128" s="40">
        <f t="shared" si="273"/>
        <v>162</v>
      </c>
      <c r="I128" s="41">
        <f t="shared" ref="I128:I139" si="274">SUM(E128:H128)</f>
        <v>597</v>
      </c>
      <c r="J128" s="42"/>
      <c r="K128" s="43"/>
      <c r="L128" s="43"/>
      <c r="M128" s="43"/>
      <c r="N128" s="43"/>
      <c r="O128" s="41">
        <f t="shared" ref="O128:O139" si="275">SUM(K128:N128)</f>
        <v>0</v>
      </c>
      <c r="P128" s="42">
        <v>49</v>
      </c>
      <c r="Q128" s="43">
        <f>Q26</f>
        <v>158</v>
      </c>
      <c r="R128" s="43">
        <f t="shared" ref="R128:T128" si="276">R26</f>
        <v>174</v>
      </c>
      <c r="S128" s="43">
        <f t="shared" si="276"/>
        <v>144</v>
      </c>
      <c r="T128" s="43">
        <f t="shared" si="276"/>
        <v>124</v>
      </c>
      <c r="U128" s="41">
        <f t="shared" ref="U128:U139" si="277">SUM(Q128:T128)</f>
        <v>600</v>
      </c>
      <c r="V128" s="42">
        <v>49</v>
      </c>
      <c r="W128" s="43">
        <f>W26</f>
        <v>165</v>
      </c>
      <c r="X128" s="43">
        <f t="shared" ref="X128:Z128" si="278">X26</f>
        <v>156</v>
      </c>
      <c r="Y128" s="43">
        <f t="shared" si="278"/>
        <v>186</v>
      </c>
      <c r="Z128" s="43">
        <f t="shared" si="278"/>
        <v>131</v>
      </c>
      <c r="AA128" s="41">
        <f t="shared" ref="AA128:AA139" si="279">SUM(W128:Z128)</f>
        <v>638</v>
      </c>
      <c r="AB128" s="42"/>
      <c r="AC128" s="43"/>
      <c r="AD128" s="43"/>
      <c r="AE128" s="43"/>
      <c r="AF128" s="43"/>
      <c r="AG128" s="41">
        <f t="shared" ref="AG128:AG139" si="280">SUM(AC128:AF128)</f>
        <v>0</v>
      </c>
      <c r="AH128" s="42"/>
      <c r="AI128" s="43"/>
      <c r="AJ128" s="43"/>
      <c r="AK128" s="43"/>
      <c r="AL128" s="43"/>
      <c r="AM128" s="41">
        <f t="shared" ref="AM128:AM139" si="281">SUM(AI128:AL128)</f>
        <v>0</v>
      </c>
      <c r="AN128" s="42"/>
      <c r="AO128" s="43"/>
      <c r="AP128" s="43"/>
      <c r="AQ128" s="43"/>
      <c r="AR128" s="43"/>
      <c r="AS128" s="41">
        <f t="shared" ref="AS128:AS139" si="282">SUM(AO128:AR128)</f>
        <v>0</v>
      </c>
      <c r="AT128" s="44">
        <f t="shared" ref="AT128:AT141" si="283">SUM((IF(E128&gt;0,1,0)+(IF(F128&gt;0,1,0)+(IF(G128&gt;0,1,0)+(IF(H128&gt;0,1,0))))))</f>
        <v>4</v>
      </c>
      <c r="AU128" s="17">
        <f t="shared" ref="AU128:AU141" si="284">SUM((IF(K128&gt;0,1,0)+(IF(L128&gt;0,1,0)+(IF(M128&gt;0,1,0)+(IF(N128&gt;0,1,0))))))</f>
        <v>0</v>
      </c>
      <c r="AV128" s="17">
        <f t="shared" ref="AV128:AV141" si="285">SUM((IF(Q128&gt;0,1,0)+(IF(R128&gt;0,1,0)+(IF(S128&gt;0,1,0)+(IF(T128&gt;0,1,0))))))</f>
        <v>4</v>
      </c>
      <c r="AW128" s="17">
        <f t="shared" ref="AW128:AW141" si="286">SUM((IF(W128&gt;0,1,0)+(IF(X128&gt;0,1,0)+(IF(Y128&gt;0,1,0)+(IF(Z128&gt;0,1,0))))))</f>
        <v>4</v>
      </c>
      <c r="AX128" s="17">
        <f t="shared" ref="AX128:AX141" si="287">SUM((IF(AC128&gt;0,1,0)+(IF(AD128&gt;0,1,0)+(IF(AE128&gt;0,1,0)+(IF(AF128&gt;0,1,0))))))</f>
        <v>0</v>
      </c>
      <c r="AY128" s="17">
        <f t="shared" ref="AY128:AY141" si="288">SUM((IF(AI128&gt;0,1,0)+(IF(AJ128&gt;0,1,0)+(IF(AK128&gt;0,1,0)+(IF(AL128&gt;0,1,0))))))</f>
        <v>0</v>
      </c>
      <c r="AZ128" s="17">
        <f t="shared" ref="AZ128:AZ141" si="289">SUM((IF(AO128&gt;0,1,0)+(IF(AP128&gt;0,1,0)+(IF(AQ128&gt;0,1,0)+(IF(AR128&gt;0,1,0))))))</f>
        <v>0</v>
      </c>
      <c r="BA128" s="17">
        <f t="shared" ref="BA128:BA141" si="290">SUM(AT128:AZ128)</f>
        <v>12</v>
      </c>
      <c r="BB128" s="17">
        <f t="shared" si="151"/>
        <v>1835</v>
      </c>
      <c r="BC128" s="17">
        <f t="shared" ref="BC128:BC141" si="291">BB128/BA128</f>
        <v>152.91666666666666</v>
      </c>
    </row>
    <row r="129" spans="1:55" ht="15.75" customHeight="1" x14ac:dyDescent="0.25">
      <c r="A129" s="36"/>
      <c r="B129" s="37" t="s">
        <v>30</v>
      </c>
      <c r="C129" s="38" t="s">
        <v>31</v>
      </c>
      <c r="D129" s="39">
        <v>54</v>
      </c>
      <c r="E129" s="40">
        <f>E22</f>
        <v>116</v>
      </c>
      <c r="F129" s="40">
        <f t="shared" ref="F129:H129" si="292">F22</f>
        <v>128</v>
      </c>
      <c r="G129" s="40">
        <f t="shared" si="292"/>
        <v>178</v>
      </c>
      <c r="H129" s="40">
        <f t="shared" si="292"/>
        <v>148</v>
      </c>
      <c r="I129" s="41">
        <f t="shared" si="274"/>
        <v>570</v>
      </c>
      <c r="J129" s="42"/>
      <c r="K129" s="43"/>
      <c r="L129" s="43"/>
      <c r="M129" s="43"/>
      <c r="N129" s="43"/>
      <c r="O129" s="41">
        <f t="shared" si="275"/>
        <v>0</v>
      </c>
      <c r="P129" s="42">
        <v>54</v>
      </c>
      <c r="Q129" s="43">
        <f>Q22</f>
        <v>157</v>
      </c>
      <c r="R129" s="43">
        <f t="shared" ref="R129:T129" si="293">R22</f>
        <v>173</v>
      </c>
      <c r="S129" s="43">
        <f t="shared" si="293"/>
        <v>155</v>
      </c>
      <c r="T129" s="43">
        <f t="shared" si="293"/>
        <v>166</v>
      </c>
      <c r="U129" s="41">
        <f t="shared" si="277"/>
        <v>651</v>
      </c>
      <c r="V129" s="42"/>
      <c r="W129" s="43"/>
      <c r="X129" s="43"/>
      <c r="Y129" s="43"/>
      <c r="Z129" s="43"/>
      <c r="AA129" s="41">
        <f t="shared" si="279"/>
        <v>0</v>
      </c>
      <c r="AB129" s="42"/>
      <c r="AC129" s="43"/>
      <c r="AD129" s="43"/>
      <c r="AE129" s="43"/>
      <c r="AF129" s="43"/>
      <c r="AG129" s="41">
        <f t="shared" si="280"/>
        <v>0</v>
      </c>
      <c r="AH129" s="42"/>
      <c r="AI129" s="43"/>
      <c r="AJ129" s="43"/>
      <c r="AK129" s="43"/>
      <c r="AL129" s="43"/>
      <c r="AM129" s="41">
        <f t="shared" si="281"/>
        <v>0</v>
      </c>
      <c r="AN129" s="42"/>
      <c r="AO129" s="43"/>
      <c r="AP129" s="43"/>
      <c r="AQ129" s="43"/>
      <c r="AR129" s="43"/>
      <c r="AS129" s="41">
        <f t="shared" si="282"/>
        <v>0</v>
      </c>
      <c r="AT129" s="44">
        <f t="shared" si="283"/>
        <v>4</v>
      </c>
      <c r="AU129" s="17">
        <f t="shared" si="284"/>
        <v>0</v>
      </c>
      <c r="AV129" s="17">
        <f t="shared" si="285"/>
        <v>4</v>
      </c>
      <c r="AW129" s="17">
        <f t="shared" si="286"/>
        <v>0</v>
      </c>
      <c r="AX129" s="17">
        <f t="shared" si="287"/>
        <v>0</v>
      </c>
      <c r="AY129" s="17">
        <f t="shared" si="288"/>
        <v>0</v>
      </c>
      <c r="AZ129" s="17">
        <f t="shared" si="289"/>
        <v>0</v>
      </c>
      <c r="BA129" s="17">
        <f t="shared" si="290"/>
        <v>8</v>
      </c>
      <c r="BB129" s="17">
        <f t="shared" si="151"/>
        <v>1221</v>
      </c>
      <c r="BC129" s="17">
        <f t="shared" si="291"/>
        <v>152.625</v>
      </c>
    </row>
    <row r="130" spans="1:55" ht="15.75" customHeight="1" x14ac:dyDescent="0.25">
      <c r="A130" s="36"/>
      <c r="B130" s="45" t="s">
        <v>86</v>
      </c>
      <c r="C130" s="46" t="s">
        <v>68</v>
      </c>
      <c r="D130" s="42"/>
      <c r="E130" s="43"/>
      <c r="F130" s="43"/>
      <c r="G130" s="43"/>
      <c r="H130" s="43"/>
      <c r="I130" s="41">
        <f t="shared" si="274"/>
        <v>0</v>
      </c>
      <c r="J130" s="42">
        <v>54</v>
      </c>
      <c r="K130" s="43">
        <f>K15</f>
        <v>129</v>
      </c>
      <c r="L130" s="43">
        <f t="shared" ref="L130:N130" si="294">L15</f>
        <v>158</v>
      </c>
      <c r="M130" s="43">
        <f t="shared" si="294"/>
        <v>139</v>
      </c>
      <c r="N130" s="43">
        <f t="shared" si="294"/>
        <v>142</v>
      </c>
      <c r="O130" s="41">
        <f t="shared" si="275"/>
        <v>568</v>
      </c>
      <c r="P130" s="42"/>
      <c r="Q130" s="43"/>
      <c r="R130" s="43"/>
      <c r="S130" s="43"/>
      <c r="T130" s="43"/>
      <c r="U130" s="41">
        <f t="shared" si="277"/>
        <v>0</v>
      </c>
      <c r="V130" s="42"/>
      <c r="W130" s="43"/>
      <c r="X130" s="43"/>
      <c r="Y130" s="43"/>
      <c r="Z130" s="43"/>
      <c r="AA130" s="41">
        <f t="shared" si="279"/>
        <v>0</v>
      </c>
      <c r="AB130" s="42"/>
      <c r="AC130" s="43"/>
      <c r="AD130" s="43"/>
      <c r="AE130" s="43"/>
      <c r="AF130" s="43"/>
      <c r="AG130" s="41">
        <f t="shared" si="280"/>
        <v>0</v>
      </c>
      <c r="AH130" s="42"/>
      <c r="AI130" s="43"/>
      <c r="AJ130" s="43"/>
      <c r="AK130" s="43"/>
      <c r="AL130" s="43"/>
      <c r="AM130" s="41">
        <f t="shared" si="281"/>
        <v>0</v>
      </c>
      <c r="AN130" s="42"/>
      <c r="AO130" s="43"/>
      <c r="AP130" s="43"/>
      <c r="AQ130" s="43"/>
      <c r="AR130" s="43"/>
      <c r="AS130" s="41">
        <f t="shared" si="282"/>
        <v>0</v>
      </c>
      <c r="AT130" s="44">
        <f t="shared" si="283"/>
        <v>0</v>
      </c>
      <c r="AU130" s="17">
        <f t="shared" si="284"/>
        <v>4</v>
      </c>
      <c r="AV130" s="17">
        <f t="shared" si="285"/>
        <v>0</v>
      </c>
      <c r="AW130" s="17">
        <f t="shared" si="286"/>
        <v>0</v>
      </c>
      <c r="AX130" s="17">
        <f t="shared" si="287"/>
        <v>0</v>
      </c>
      <c r="AY130" s="17">
        <f t="shared" si="288"/>
        <v>0</v>
      </c>
      <c r="AZ130" s="17">
        <f t="shared" si="289"/>
        <v>0</v>
      </c>
      <c r="BA130" s="17">
        <f t="shared" si="290"/>
        <v>4</v>
      </c>
      <c r="BB130" s="17">
        <f t="shared" si="151"/>
        <v>568</v>
      </c>
      <c r="BC130" s="21">
        <f t="shared" si="291"/>
        <v>142</v>
      </c>
    </row>
    <row r="131" spans="1:55" ht="15.75" customHeight="1" x14ac:dyDescent="0.25">
      <c r="A131" s="36"/>
      <c r="B131" s="45" t="s">
        <v>72</v>
      </c>
      <c r="C131" s="46" t="s">
        <v>73</v>
      </c>
      <c r="D131" s="42"/>
      <c r="E131" s="43"/>
      <c r="F131" s="43"/>
      <c r="G131" s="43"/>
      <c r="H131" s="43"/>
      <c r="I131" s="41">
        <f t="shared" si="274"/>
        <v>0</v>
      </c>
      <c r="J131" s="42">
        <v>42</v>
      </c>
      <c r="K131" s="43">
        <f>K29</f>
        <v>177</v>
      </c>
      <c r="L131" s="43">
        <f t="shared" ref="L131:N131" si="295">L29</f>
        <v>147</v>
      </c>
      <c r="M131" s="43">
        <f t="shared" si="295"/>
        <v>148</v>
      </c>
      <c r="N131" s="43">
        <f t="shared" si="295"/>
        <v>166</v>
      </c>
      <c r="O131" s="41">
        <f t="shared" si="275"/>
        <v>638</v>
      </c>
      <c r="P131" s="42"/>
      <c r="Q131" s="43"/>
      <c r="R131" s="43"/>
      <c r="S131" s="43"/>
      <c r="T131" s="43"/>
      <c r="U131" s="41">
        <f t="shared" si="277"/>
        <v>0</v>
      </c>
      <c r="V131" s="42">
        <v>42</v>
      </c>
      <c r="W131" s="43">
        <f>W29</f>
        <v>188</v>
      </c>
      <c r="X131" s="43">
        <f t="shared" ref="X131:Z131" si="296">X29</f>
        <v>158</v>
      </c>
      <c r="Y131" s="43">
        <f t="shared" si="296"/>
        <v>164</v>
      </c>
      <c r="Z131" s="43">
        <f t="shared" si="296"/>
        <v>158</v>
      </c>
      <c r="AA131" s="41">
        <f t="shared" si="279"/>
        <v>668</v>
      </c>
      <c r="AB131" s="42"/>
      <c r="AC131" s="43"/>
      <c r="AD131" s="43"/>
      <c r="AE131" s="43"/>
      <c r="AF131" s="43"/>
      <c r="AG131" s="41">
        <f t="shared" si="280"/>
        <v>0</v>
      </c>
      <c r="AH131" s="42"/>
      <c r="AI131" s="43"/>
      <c r="AJ131" s="43"/>
      <c r="AK131" s="43"/>
      <c r="AL131" s="43"/>
      <c r="AM131" s="41">
        <f t="shared" si="281"/>
        <v>0</v>
      </c>
      <c r="AN131" s="42"/>
      <c r="AO131" s="43"/>
      <c r="AP131" s="43"/>
      <c r="AQ131" s="43"/>
      <c r="AR131" s="43"/>
      <c r="AS131" s="41">
        <f t="shared" si="282"/>
        <v>0</v>
      </c>
      <c r="AT131" s="44">
        <f t="shared" si="283"/>
        <v>0</v>
      </c>
      <c r="AU131" s="17">
        <f t="shared" si="284"/>
        <v>4</v>
      </c>
      <c r="AV131" s="17">
        <f t="shared" si="285"/>
        <v>0</v>
      </c>
      <c r="AW131" s="17">
        <f t="shared" si="286"/>
        <v>4</v>
      </c>
      <c r="AX131" s="17">
        <f t="shared" si="287"/>
        <v>0</v>
      </c>
      <c r="AY131" s="17">
        <f t="shared" si="288"/>
        <v>0</v>
      </c>
      <c r="AZ131" s="17">
        <f t="shared" si="289"/>
        <v>0</v>
      </c>
      <c r="BA131" s="17">
        <f t="shared" si="290"/>
        <v>8</v>
      </c>
      <c r="BB131" s="17">
        <f t="shared" si="151"/>
        <v>1306</v>
      </c>
      <c r="BC131" s="21">
        <f t="shared" si="291"/>
        <v>163.25</v>
      </c>
    </row>
    <row r="132" spans="1:55" ht="15.75" customHeight="1" x14ac:dyDescent="0.25">
      <c r="A132" s="36"/>
      <c r="B132" s="45"/>
      <c r="C132" s="46"/>
      <c r="D132" s="42"/>
      <c r="E132" s="43"/>
      <c r="F132" s="43"/>
      <c r="G132" s="43"/>
      <c r="H132" s="43"/>
      <c r="I132" s="41">
        <f t="shared" si="274"/>
        <v>0</v>
      </c>
      <c r="J132" s="42"/>
      <c r="K132" s="43"/>
      <c r="L132" s="43"/>
      <c r="M132" s="43"/>
      <c r="N132" s="43"/>
      <c r="O132" s="41">
        <f t="shared" si="275"/>
        <v>0</v>
      </c>
      <c r="P132" s="42"/>
      <c r="Q132" s="43"/>
      <c r="R132" s="43"/>
      <c r="S132" s="43"/>
      <c r="T132" s="43"/>
      <c r="U132" s="41">
        <f t="shared" si="277"/>
        <v>0</v>
      </c>
      <c r="V132" s="42"/>
      <c r="W132" s="43"/>
      <c r="X132" s="43"/>
      <c r="Y132" s="43"/>
      <c r="Z132" s="43"/>
      <c r="AA132" s="41">
        <f t="shared" si="279"/>
        <v>0</v>
      </c>
      <c r="AB132" s="42"/>
      <c r="AC132" s="43"/>
      <c r="AD132" s="43"/>
      <c r="AE132" s="43"/>
      <c r="AF132" s="43"/>
      <c r="AG132" s="41">
        <f t="shared" si="280"/>
        <v>0</v>
      </c>
      <c r="AH132" s="42"/>
      <c r="AI132" s="43"/>
      <c r="AJ132" s="43"/>
      <c r="AK132" s="43"/>
      <c r="AL132" s="43"/>
      <c r="AM132" s="41">
        <f t="shared" si="281"/>
        <v>0</v>
      </c>
      <c r="AN132" s="42"/>
      <c r="AO132" s="43"/>
      <c r="AP132" s="43"/>
      <c r="AQ132" s="43"/>
      <c r="AR132" s="43"/>
      <c r="AS132" s="41">
        <f t="shared" si="282"/>
        <v>0</v>
      </c>
      <c r="AT132" s="44">
        <f t="shared" si="283"/>
        <v>0</v>
      </c>
      <c r="AU132" s="17">
        <f t="shared" si="284"/>
        <v>0</v>
      </c>
      <c r="AV132" s="17">
        <f t="shared" si="285"/>
        <v>0</v>
      </c>
      <c r="AW132" s="17">
        <f t="shared" si="286"/>
        <v>0</v>
      </c>
      <c r="AX132" s="17">
        <f t="shared" si="287"/>
        <v>0</v>
      </c>
      <c r="AY132" s="17">
        <f t="shared" si="288"/>
        <v>0</v>
      </c>
      <c r="AZ132" s="17">
        <f t="shared" si="289"/>
        <v>0</v>
      </c>
      <c r="BA132" s="17">
        <f t="shared" si="290"/>
        <v>0</v>
      </c>
      <c r="BB132" s="17">
        <f t="shared" si="151"/>
        <v>0</v>
      </c>
      <c r="BC132" s="21" t="e">
        <f t="shared" si="291"/>
        <v>#DIV/0!</v>
      </c>
    </row>
    <row r="133" spans="1:55" ht="15.75" customHeight="1" x14ac:dyDescent="0.25">
      <c r="A133" s="36"/>
      <c r="B133" s="45"/>
      <c r="C133" s="46"/>
      <c r="D133" s="42"/>
      <c r="E133" s="43"/>
      <c r="F133" s="43"/>
      <c r="G133" s="43"/>
      <c r="H133" s="43"/>
      <c r="I133" s="41">
        <f t="shared" si="274"/>
        <v>0</v>
      </c>
      <c r="J133" s="42"/>
      <c r="K133" s="43"/>
      <c r="L133" s="43"/>
      <c r="M133" s="43"/>
      <c r="N133" s="43"/>
      <c r="O133" s="41">
        <f t="shared" si="275"/>
        <v>0</v>
      </c>
      <c r="P133" s="42"/>
      <c r="Q133" s="43"/>
      <c r="R133" s="43"/>
      <c r="S133" s="43"/>
      <c r="T133" s="43"/>
      <c r="U133" s="41">
        <f t="shared" si="277"/>
        <v>0</v>
      </c>
      <c r="V133" s="42"/>
      <c r="W133" s="43"/>
      <c r="X133" s="43"/>
      <c r="Y133" s="43"/>
      <c r="Z133" s="43"/>
      <c r="AA133" s="41">
        <f t="shared" si="279"/>
        <v>0</v>
      </c>
      <c r="AB133" s="42"/>
      <c r="AC133" s="43"/>
      <c r="AD133" s="43"/>
      <c r="AE133" s="43"/>
      <c r="AF133" s="43"/>
      <c r="AG133" s="41">
        <f t="shared" si="280"/>
        <v>0</v>
      </c>
      <c r="AH133" s="42"/>
      <c r="AI133" s="43"/>
      <c r="AJ133" s="43"/>
      <c r="AK133" s="43"/>
      <c r="AL133" s="43"/>
      <c r="AM133" s="41">
        <f t="shared" si="281"/>
        <v>0</v>
      </c>
      <c r="AN133" s="42"/>
      <c r="AO133" s="43"/>
      <c r="AP133" s="43"/>
      <c r="AQ133" s="43"/>
      <c r="AR133" s="43"/>
      <c r="AS133" s="41">
        <f t="shared" si="282"/>
        <v>0</v>
      </c>
      <c r="AT133" s="44">
        <f t="shared" si="283"/>
        <v>0</v>
      </c>
      <c r="AU133" s="17">
        <f t="shared" si="284"/>
        <v>0</v>
      </c>
      <c r="AV133" s="17">
        <f t="shared" si="285"/>
        <v>0</v>
      </c>
      <c r="AW133" s="17">
        <f t="shared" si="286"/>
        <v>0</v>
      </c>
      <c r="AX133" s="17">
        <f t="shared" si="287"/>
        <v>0</v>
      </c>
      <c r="AY133" s="17">
        <f t="shared" si="288"/>
        <v>0</v>
      </c>
      <c r="AZ133" s="17">
        <f t="shared" si="289"/>
        <v>0</v>
      </c>
      <c r="BA133" s="17">
        <f t="shared" si="290"/>
        <v>0</v>
      </c>
      <c r="BB133" s="17">
        <f t="shared" si="151"/>
        <v>0</v>
      </c>
      <c r="BC133" s="21" t="e">
        <f t="shared" si="291"/>
        <v>#DIV/0!</v>
      </c>
    </row>
    <row r="134" spans="1:55" ht="15.75" customHeight="1" x14ac:dyDescent="0.25">
      <c r="A134" s="36"/>
      <c r="B134" s="45"/>
      <c r="C134" s="46"/>
      <c r="D134" s="42"/>
      <c r="E134" s="43"/>
      <c r="F134" s="43"/>
      <c r="G134" s="43"/>
      <c r="H134" s="43"/>
      <c r="I134" s="41">
        <f t="shared" si="274"/>
        <v>0</v>
      </c>
      <c r="J134" s="42"/>
      <c r="K134" s="43"/>
      <c r="L134" s="43"/>
      <c r="M134" s="43"/>
      <c r="N134" s="43"/>
      <c r="O134" s="41">
        <f t="shared" si="275"/>
        <v>0</v>
      </c>
      <c r="P134" s="42"/>
      <c r="Q134" s="43"/>
      <c r="R134" s="43"/>
      <c r="S134" s="43"/>
      <c r="T134" s="43"/>
      <c r="U134" s="41">
        <f t="shared" si="277"/>
        <v>0</v>
      </c>
      <c r="V134" s="42"/>
      <c r="W134" s="43"/>
      <c r="X134" s="43"/>
      <c r="Y134" s="43"/>
      <c r="Z134" s="43"/>
      <c r="AA134" s="41">
        <f t="shared" si="279"/>
        <v>0</v>
      </c>
      <c r="AB134" s="42"/>
      <c r="AC134" s="43"/>
      <c r="AD134" s="43"/>
      <c r="AE134" s="43"/>
      <c r="AF134" s="43"/>
      <c r="AG134" s="41">
        <f t="shared" si="280"/>
        <v>0</v>
      </c>
      <c r="AH134" s="42"/>
      <c r="AI134" s="43"/>
      <c r="AJ134" s="43"/>
      <c r="AK134" s="43"/>
      <c r="AL134" s="43"/>
      <c r="AM134" s="41">
        <f t="shared" si="281"/>
        <v>0</v>
      </c>
      <c r="AN134" s="42"/>
      <c r="AO134" s="43"/>
      <c r="AP134" s="43"/>
      <c r="AQ134" s="43"/>
      <c r="AR134" s="43"/>
      <c r="AS134" s="41">
        <f t="shared" si="282"/>
        <v>0</v>
      </c>
      <c r="AT134" s="44">
        <f t="shared" si="283"/>
        <v>0</v>
      </c>
      <c r="AU134" s="17">
        <f t="shared" si="284"/>
        <v>0</v>
      </c>
      <c r="AV134" s="17">
        <f t="shared" si="285"/>
        <v>0</v>
      </c>
      <c r="AW134" s="17">
        <f t="shared" si="286"/>
        <v>0</v>
      </c>
      <c r="AX134" s="17">
        <f t="shared" si="287"/>
        <v>0</v>
      </c>
      <c r="AY134" s="17">
        <f t="shared" si="288"/>
        <v>0</v>
      </c>
      <c r="AZ134" s="17">
        <f t="shared" si="289"/>
        <v>0</v>
      </c>
      <c r="BA134" s="17">
        <f t="shared" si="290"/>
        <v>0</v>
      </c>
      <c r="BB134" s="17">
        <f t="shared" si="151"/>
        <v>0</v>
      </c>
      <c r="BC134" s="21" t="e">
        <f t="shared" si="291"/>
        <v>#DIV/0!</v>
      </c>
    </row>
    <row r="135" spans="1:55" ht="15.75" customHeight="1" x14ac:dyDescent="0.25">
      <c r="A135" s="36"/>
      <c r="B135" s="45"/>
      <c r="C135" s="46"/>
      <c r="D135" s="42"/>
      <c r="E135" s="43"/>
      <c r="F135" s="43"/>
      <c r="G135" s="43"/>
      <c r="H135" s="43"/>
      <c r="I135" s="41">
        <f t="shared" si="274"/>
        <v>0</v>
      </c>
      <c r="J135" s="42"/>
      <c r="K135" s="43"/>
      <c r="L135" s="43"/>
      <c r="M135" s="43"/>
      <c r="N135" s="43"/>
      <c r="O135" s="41">
        <f t="shared" si="275"/>
        <v>0</v>
      </c>
      <c r="P135" s="42"/>
      <c r="Q135" s="43"/>
      <c r="R135" s="43"/>
      <c r="S135" s="43"/>
      <c r="T135" s="43"/>
      <c r="U135" s="41">
        <f t="shared" si="277"/>
        <v>0</v>
      </c>
      <c r="V135" s="42"/>
      <c r="W135" s="43"/>
      <c r="X135" s="43"/>
      <c r="Y135" s="43"/>
      <c r="Z135" s="43"/>
      <c r="AA135" s="41">
        <f t="shared" si="279"/>
        <v>0</v>
      </c>
      <c r="AB135" s="42"/>
      <c r="AC135" s="43"/>
      <c r="AD135" s="43"/>
      <c r="AE135" s="43"/>
      <c r="AF135" s="43"/>
      <c r="AG135" s="41">
        <f t="shared" si="280"/>
        <v>0</v>
      </c>
      <c r="AH135" s="42"/>
      <c r="AI135" s="43"/>
      <c r="AJ135" s="43"/>
      <c r="AK135" s="43"/>
      <c r="AL135" s="43"/>
      <c r="AM135" s="41">
        <f t="shared" si="281"/>
        <v>0</v>
      </c>
      <c r="AN135" s="42"/>
      <c r="AO135" s="43"/>
      <c r="AP135" s="43"/>
      <c r="AQ135" s="43"/>
      <c r="AR135" s="43"/>
      <c r="AS135" s="41">
        <f t="shared" si="282"/>
        <v>0</v>
      </c>
      <c r="AT135" s="44">
        <f t="shared" si="283"/>
        <v>0</v>
      </c>
      <c r="AU135" s="17">
        <f t="shared" si="284"/>
        <v>0</v>
      </c>
      <c r="AV135" s="17">
        <f t="shared" si="285"/>
        <v>0</v>
      </c>
      <c r="AW135" s="17">
        <f t="shared" si="286"/>
        <v>0</v>
      </c>
      <c r="AX135" s="17">
        <f t="shared" si="287"/>
        <v>0</v>
      </c>
      <c r="AY135" s="17">
        <f t="shared" si="288"/>
        <v>0</v>
      </c>
      <c r="AZ135" s="17">
        <f t="shared" si="289"/>
        <v>0</v>
      </c>
      <c r="BA135" s="17">
        <f t="shared" si="290"/>
        <v>0</v>
      </c>
      <c r="BB135" s="17">
        <f t="shared" si="151"/>
        <v>0</v>
      </c>
      <c r="BC135" s="21" t="e">
        <f t="shared" si="291"/>
        <v>#DIV/0!</v>
      </c>
    </row>
    <row r="136" spans="1:55" ht="15.75" customHeight="1" x14ac:dyDescent="0.25">
      <c r="A136" s="36"/>
      <c r="B136" s="45"/>
      <c r="C136" s="46"/>
      <c r="D136" s="42"/>
      <c r="E136" s="43"/>
      <c r="F136" s="43"/>
      <c r="G136" s="43"/>
      <c r="H136" s="43"/>
      <c r="I136" s="41">
        <f t="shared" si="274"/>
        <v>0</v>
      </c>
      <c r="J136" s="42"/>
      <c r="K136" s="43"/>
      <c r="L136" s="43"/>
      <c r="M136" s="43"/>
      <c r="N136" s="43"/>
      <c r="O136" s="41">
        <f t="shared" si="275"/>
        <v>0</v>
      </c>
      <c r="P136" s="42"/>
      <c r="Q136" s="43"/>
      <c r="R136" s="43"/>
      <c r="S136" s="43"/>
      <c r="T136" s="43"/>
      <c r="U136" s="41">
        <f t="shared" si="277"/>
        <v>0</v>
      </c>
      <c r="V136" s="42"/>
      <c r="W136" s="43"/>
      <c r="X136" s="43"/>
      <c r="Y136" s="43"/>
      <c r="Z136" s="43"/>
      <c r="AA136" s="41">
        <f t="shared" si="279"/>
        <v>0</v>
      </c>
      <c r="AB136" s="42"/>
      <c r="AC136" s="43"/>
      <c r="AD136" s="43"/>
      <c r="AE136" s="43"/>
      <c r="AF136" s="43"/>
      <c r="AG136" s="41">
        <f t="shared" si="280"/>
        <v>0</v>
      </c>
      <c r="AH136" s="42"/>
      <c r="AI136" s="43"/>
      <c r="AJ136" s="43"/>
      <c r="AK136" s="43"/>
      <c r="AL136" s="43"/>
      <c r="AM136" s="41">
        <f t="shared" si="281"/>
        <v>0</v>
      </c>
      <c r="AN136" s="42"/>
      <c r="AO136" s="43"/>
      <c r="AP136" s="43"/>
      <c r="AQ136" s="43"/>
      <c r="AR136" s="43"/>
      <c r="AS136" s="41">
        <f t="shared" si="282"/>
        <v>0</v>
      </c>
      <c r="AT136" s="44">
        <f t="shared" si="283"/>
        <v>0</v>
      </c>
      <c r="AU136" s="17">
        <f t="shared" si="284"/>
        <v>0</v>
      </c>
      <c r="AV136" s="17">
        <f t="shared" si="285"/>
        <v>0</v>
      </c>
      <c r="AW136" s="17">
        <f t="shared" si="286"/>
        <v>0</v>
      </c>
      <c r="AX136" s="17">
        <f t="shared" si="287"/>
        <v>0</v>
      </c>
      <c r="AY136" s="17">
        <f t="shared" si="288"/>
        <v>0</v>
      </c>
      <c r="AZ136" s="17">
        <f t="shared" si="289"/>
        <v>0</v>
      </c>
      <c r="BA136" s="17">
        <f t="shared" si="290"/>
        <v>0</v>
      </c>
      <c r="BB136" s="17">
        <f t="shared" ref="BB136:BB160" si="297">I136+O136+U136+AA136+AG136+AM136+AS136</f>
        <v>0</v>
      </c>
      <c r="BC136" s="21" t="e">
        <f t="shared" si="291"/>
        <v>#DIV/0!</v>
      </c>
    </row>
    <row r="137" spans="1:55" ht="15.75" customHeight="1" x14ac:dyDescent="0.25">
      <c r="A137" s="36"/>
      <c r="B137" s="45"/>
      <c r="C137" s="46"/>
      <c r="D137" s="42"/>
      <c r="E137" s="43"/>
      <c r="F137" s="43"/>
      <c r="G137" s="43"/>
      <c r="H137" s="43"/>
      <c r="I137" s="41">
        <f t="shared" si="274"/>
        <v>0</v>
      </c>
      <c r="J137" s="42"/>
      <c r="K137" s="43"/>
      <c r="L137" s="43"/>
      <c r="M137" s="43"/>
      <c r="N137" s="43"/>
      <c r="O137" s="41">
        <f t="shared" si="275"/>
        <v>0</v>
      </c>
      <c r="P137" s="42"/>
      <c r="Q137" s="43"/>
      <c r="R137" s="43"/>
      <c r="S137" s="43"/>
      <c r="T137" s="43"/>
      <c r="U137" s="41">
        <f t="shared" si="277"/>
        <v>0</v>
      </c>
      <c r="V137" s="42"/>
      <c r="W137" s="43"/>
      <c r="X137" s="43"/>
      <c r="Y137" s="43"/>
      <c r="Z137" s="43"/>
      <c r="AA137" s="41">
        <f t="shared" si="279"/>
        <v>0</v>
      </c>
      <c r="AB137" s="42"/>
      <c r="AC137" s="43"/>
      <c r="AD137" s="43"/>
      <c r="AE137" s="43"/>
      <c r="AF137" s="43"/>
      <c r="AG137" s="41">
        <f t="shared" si="280"/>
        <v>0</v>
      </c>
      <c r="AH137" s="42"/>
      <c r="AI137" s="43"/>
      <c r="AJ137" s="43"/>
      <c r="AK137" s="43"/>
      <c r="AL137" s="43"/>
      <c r="AM137" s="41">
        <f t="shared" si="281"/>
        <v>0</v>
      </c>
      <c r="AN137" s="42"/>
      <c r="AO137" s="43"/>
      <c r="AP137" s="43"/>
      <c r="AQ137" s="43"/>
      <c r="AR137" s="43"/>
      <c r="AS137" s="41">
        <f t="shared" si="282"/>
        <v>0</v>
      </c>
      <c r="AT137" s="44">
        <f t="shared" si="283"/>
        <v>0</v>
      </c>
      <c r="AU137" s="17">
        <f t="shared" si="284"/>
        <v>0</v>
      </c>
      <c r="AV137" s="17">
        <f t="shared" si="285"/>
        <v>0</v>
      </c>
      <c r="AW137" s="17">
        <f t="shared" si="286"/>
        <v>0</v>
      </c>
      <c r="AX137" s="17">
        <f t="shared" si="287"/>
        <v>0</v>
      </c>
      <c r="AY137" s="17">
        <f t="shared" si="288"/>
        <v>0</v>
      </c>
      <c r="AZ137" s="17">
        <f t="shared" si="289"/>
        <v>0</v>
      </c>
      <c r="BA137" s="17">
        <f t="shared" si="290"/>
        <v>0</v>
      </c>
      <c r="BB137" s="17">
        <f t="shared" si="297"/>
        <v>0</v>
      </c>
      <c r="BC137" s="21" t="e">
        <f t="shared" si="291"/>
        <v>#DIV/0!</v>
      </c>
    </row>
    <row r="138" spans="1:55" ht="15.75" customHeight="1" x14ac:dyDescent="0.25">
      <c r="A138" s="36"/>
      <c r="B138" s="45"/>
      <c r="C138" s="46"/>
      <c r="D138" s="42"/>
      <c r="E138" s="43"/>
      <c r="F138" s="43"/>
      <c r="G138" s="43"/>
      <c r="H138" s="43"/>
      <c r="I138" s="41">
        <f t="shared" si="274"/>
        <v>0</v>
      </c>
      <c r="J138" s="42"/>
      <c r="K138" s="43"/>
      <c r="L138" s="43"/>
      <c r="M138" s="43"/>
      <c r="N138" s="43"/>
      <c r="O138" s="41">
        <f t="shared" si="275"/>
        <v>0</v>
      </c>
      <c r="P138" s="42"/>
      <c r="Q138" s="43"/>
      <c r="R138" s="43"/>
      <c r="S138" s="43"/>
      <c r="T138" s="43"/>
      <c r="U138" s="41">
        <f t="shared" si="277"/>
        <v>0</v>
      </c>
      <c r="V138" s="42"/>
      <c r="W138" s="43"/>
      <c r="X138" s="43"/>
      <c r="Y138" s="43"/>
      <c r="Z138" s="43"/>
      <c r="AA138" s="41">
        <f t="shared" si="279"/>
        <v>0</v>
      </c>
      <c r="AB138" s="42"/>
      <c r="AC138" s="43"/>
      <c r="AD138" s="43"/>
      <c r="AE138" s="43"/>
      <c r="AF138" s="43"/>
      <c r="AG138" s="41">
        <f t="shared" si="280"/>
        <v>0</v>
      </c>
      <c r="AH138" s="42"/>
      <c r="AI138" s="43"/>
      <c r="AJ138" s="43"/>
      <c r="AK138" s="43"/>
      <c r="AL138" s="43"/>
      <c r="AM138" s="41">
        <f t="shared" si="281"/>
        <v>0</v>
      </c>
      <c r="AN138" s="42"/>
      <c r="AO138" s="43"/>
      <c r="AP138" s="43"/>
      <c r="AQ138" s="43"/>
      <c r="AR138" s="43"/>
      <c r="AS138" s="41">
        <f t="shared" si="282"/>
        <v>0</v>
      </c>
      <c r="AT138" s="44">
        <f t="shared" si="283"/>
        <v>0</v>
      </c>
      <c r="AU138" s="17">
        <f t="shared" si="284"/>
        <v>0</v>
      </c>
      <c r="AV138" s="17">
        <f t="shared" si="285"/>
        <v>0</v>
      </c>
      <c r="AW138" s="17">
        <f t="shared" si="286"/>
        <v>0</v>
      </c>
      <c r="AX138" s="17">
        <f t="shared" si="287"/>
        <v>0</v>
      </c>
      <c r="AY138" s="17">
        <f t="shared" si="288"/>
        <v>0</v>
      </c>
      <c r="AZ138" s="17">
        <f t="shared" si="289"/>
        <v>0</v>
      </c>
      <c r="BA138" s="17">
        <f t="shared" si="290"/>
        <v>0</v>
      </c>
      <c r="BB138" s="17">
        <f t="shared" si="297"/>
        <v>0</v>
      </c>
      <c r="BC138" s="21" t="e">
        <f t="shared" si="291"/>
        <v>#DIV/0!</v>
      </c>
    </row>
    <row r="139" spans="1:55" ht="15.75" customHeight="1" x14ac:dyDescent="0.25">
      <c r="A139" s="36"/>
      <c r="B139" s="45"/>
      <c r="C139" s="46"/>
      <c r="D139" s="42"/>
      <c r="E139" s="43"/>
      <c r="F139" s="43"/>
      <c r="G139" s="43"/>
      <c r="H139" s="43"/>
      <c r="I139" s="41">
        <f t="shared" si="274"/>
        <v>0</v>
      </c>
      <c r="J139" s="42"/>
      <c r="K139" s="43"/>
      <c r="L139" s="43"/>
      <c r="M139" s="43"/>
      <c r="N139" s="43"/>
      <c r="O139" s="41">
        <f t="shared" si="275"/>
        <v>0</v>
      </c>
      <c r="P139" s="42"/>
      <c r="Q139" s="43"/>
      <c r="R139" s="43"/>
      <c r="S139" s="43"/>
      <c r="T139" s="43"/>
      <c r="U139" s="41">
        <f t="shared" si="277"/>
        <v>0</v>
      </c>
      <c r="V139" s="42"/>
      <c r="W139" s="43"/>
      <c r="X139" s="43"/>
      <c r="Y139" s="43"/>
      <c r="Z139" s="43"/>
      <c r="AA139" s="41">
        <f t="shared" si="279"/>
        <v>0</v>
      </c>
      <c r="AB139" s="42"/>
      <c r="AC139" s="43"/>
      <c r="AD139" s="43"/>
      <c r="AE139" s="43"/>
      <c r="AF139" s="43"/>
      <c r="AG139" s="41">
        <f t="shared" si="280"/>
        <v>0</v>
      </c>
      <c r="AH139" s="42"/>
      <c r="AI139" s="43"/>
      <c r="AJ139" s="43"/>
      <c r="AK139" s="43"/>
      <c r="AL139" s="43"/>
      <c r="AM139" s="41">
        <f t="shared" si="281"/>
        <v>0</v>
      </c>
      <c r="AN139" s="42"/>
      <c r="AO139" s="43"/>
      <c r="AP139" s="43"/>
      <c r="AQ139" s="43"/>
      <c r="AR139" s="43"/>
      <c r="AS139" s="41">
        <f t="shared" si="282"/>
        <v>0</v>
      </c>
      <c r="AT139" s="44">
        <f t="shared" si="283"/>
        <v>0</v>
      </c>
      <c r="AU139" s="17">
        <f t="shared" si="284"/>
        <v>0</v>
      </c>
      <c r="AV139" s="17">
        <f t="shared" si="285"/>
        <v>0</v>
      </c>
      <c r="AW139" s="17">
        <f t="shared" si="286"/>
        <v>0</v>
      </c>
      <c r="AX139" s="17">
        <f t="shared" si="287"/>
        <v>0</v>
      </c>
      <c r="AY139" s="17">
        <f t="shared" si="288"/>
        <v>0</v>
      </c>
      <c r="AZ139" s="17">
        <f t="shared" si="289"/>
        <v>0</v>
      </c>
      <c r="BA139" s="17">
        <f t="shared" si="290"/>
        <v>0</v>
      </c>
      <c r="BB139" s="17">
        <f t="shared" si="297"/>
        <v>0</v>
      </c>
      <c r="BC139" s="21" t="e">
        <f t="shared" si="291"/>
        <v>#DIV/0!</v>
      </c>
    </row>
    <row r="140" spans="1:55" ht="18" customHeight="1" x14ac:dyDescent="0.25">
      <c r="A140" s="36"/>
      <c r="B140" s="37" t="s">
        <v>32</v>
      </c>
      <c r="C140" s="46"/>
      <c r="D140" s="42"/>
      <c r="E140" s="40">
        <f>SUM(E128:E139)</f>
        <v>253</v>
      </c>
      <c r="F140" s="40">
        <f>SUM(F128:F139)</f>
        <v>279</v>
      </c>
      <c r="G140" s="40">
        <f>SUM(G128:G139)</f>
        <v>325</v>
      </c>
      <c r="H140" s="40">
        <f>SUM(H128:H139)</f>
        <v>310</v>
      </c>
      <c r="I140" s="41">
        <f>SUM(I128:I139)</f>
        <v>1167</v>
      </c>
      <c r="J140" s="42"/>
      <c r="K140" s="40">
        <f>SUM(K128:K139)</f>
        <v>306</v>
      </c>
      <c r="L140" s="40">
        <f>SUM(L128:L139)</f>
        <v>305</v>
      </c>
      <c r="M140" s="40">
        <f>SUM(M128:M139)</f>
        <v>287</v>
      </c>
      <c r="N140" s="40">
        <f>SUM(N128:N139)</f>
        <v>308</v>
      </c>
      <c r="O140" s="41">
        <f>SUM(O128:O139)</f>
        <v>1206</v>
      </c>
      <c r="P140" s="42"/>
      <c r="Q140" s="40">
        <f>SUM(Q128:Q139)</f>
        <v>315</v>
      </c>
      <c r="R140" s="40">
        <f>SUM(R128:R139)</f>
        <v>347</v>
      </c>
      <c r="S140" s="40">
        <f>SUM(S128:S139)</f>
        <v>299</v>
      </c>
      <c r="T140" s="40">
        <f>SUM(T128:T139)</f>
        <v>290</v>
      </c>
      <c r="U140" s="41">
        <f>SUM(U128:U139)</f>
        <v>1251</v>
      </c>
      <c r="V140" s="42"/>
      <c r="W140" s="40">
        <f>SUM(W128:W139)</f>
        <v>353</v>
      </c>
      <c r="X140" s="40">
        <f>SUM(X128:X139)</f>
        <v>314</v>
      </c>
      <c r="Y140" s="40">
        <f>SUM(Y128:Y139)</f>
        <v>350</v>
      </c>
      <c r="Z140" s="40">
        <f>SUM(Z128:Z139)</f>
        <v>289</v>
      </c>
      <c r="AA140" s="41">
        <f>SUM(AA128:AA139)</f>
        <v>1306</v>
      </c>
      <c r="AB140" s="42"/>
      <c r="AC140" s="40">
        <f>SUM(AC128:AC139)</f>
        <v>0</v>
      </c>
      <c r="AD140" s="40">
        <f>SUM(AD128:AD139)</f>
        <v>0</v>
      </c>
      <c r="AE140" s="40">
        <f>SUM(AE128:AE139)</f>
        <v>0</v>
      </c>
      <c r="AF140" s="40">
        <f>SUM(AF128:AF139)</f>
        <v>0</v>
      </c>
      <c r="AG140" s="41">
        <f>SUM(AG128:AG139)</f>
        <v>0</v>
      </c>
      <c r="AH140" s="42"/>
      <c r="AI140" s="40">
        <f>SUM(AI128:AI139)</f>
        <v>0</v>
      </c>
      <c r="AJ140" s="40">
        <f>SUM(AJ128:AJ139)</f>
        <v>0</v>
      </c>
      <c r="AK140" s="40">
        <f>SUM(AK128:AK139)</f>
        <v>0</v>
      </c>
      <c r="AL140" s="40">
        <f>SUM(AL128:AL139)</f>
        <v>0</v>
      </c>
      <c r="AM140" s="41">
        <f>SUM(AM128:AM139)</f>
        <v>0</v>
      </c>
      <c r="AN140" s="42"/>
      <c r="AO140" s="40">
        <f>SUM(AO128:AO139)</f>
        <v>0</v>
      </c>
      <c r="AP140" s="40">
        <f>SUM(AP128:AP139)</f>
        <v>0</v>
      </c>
      <c r="AQ140" s="40">
        <f>SUM(AQ128:AQ139)</f>
        <v>0</v>
      </c>
      <c r="AR140" s="40">
        <f>SUM(AR128:AR139)</f>
        <v>0</v>
      </c>
      <c r="AS140" s="41">
        <f>SUM(AS128:AS139)</f>
        <v>0</v>
      </c>
      <c r="AT140" s="44">
        <f t="shared" si="283"/>
        <v>4</v>
      </c>
      <c r="AU140" s="17">
        <f t="shared" si="284"/>
        <v>4</v>
      </c>
      <c r="AV140" s="17">
        <f t="shared" si="285"/>
        <v>4</v>
      </c>
      <c r="AW140" s="17">
        <f t="shared" si="286"/>
        <v>4</v>
      </c>
      <c r="AX140" s="17">
        <f t="shared" si="287"/>
        <v>0</v>
      </c>
      <c r="AY140" s="17">
        <f t="shared" si="288"/>
        <v>0</v>
      </c>
      <c r="AZ140" s="17">
        <f t="shared" si="289"/>
        <v>0</v>
      </c>
      <c r="BA140" s="17">
        <f t="shared" si="290"/>
        <v>16</v>
      </c>
      <c r="BB140" s="17">
        <f t="shared" si="297"/>
        <v>4930</v>
      </c>
      <c r="BC140" s="17">
        <f t="shared" si="291"/>
        <v>308.125</v>
      </c>
    </row>
    <row r="141" spans="1:55" ht="15.75" customHeight="1" x14ac:dyDescent="0.25">
      <c r="A141" s="36"/>
      <c r="B141" s="37" t="s">
        <v>33</v>
      </c>
      <c r="C141" s="46"/>
      <c r="D141" s="39">
        <f>SUM(D128:D139)</f>
        <v>103</v>
      </c>
      <c r="E141" s="40">
        <f>E140+$D$141</f>
        <v>356</v>
      </c>
      <c r="F141" s="40">
        <f>F140+$D$141</f>
        <v>382</v>
      </c>
      <c r="G141" s="40">
        <f>G140+$D$141</f>
        <v>428</v>
      </c>
      <c r="H141" s="40">
        <f>H140+$D$141</f>
        <v>413</v>
      </c>
      <c r="I141" s="41">
        <f>E141+F141+G141+H141</f>
        <v>1579</v>
      </c>
      <c r="J141" s="39">
        <f>SUM(J128:J139)</f>
        <v>96</v>
      </c>
      <c r="K141" s="40">
        <f>K140+$J$141</f>
        <v>402</v>
      </c>
      <c r="L141" s="40">
        <f>L140+$J$141</f>
        <v>401</v>
      </c>
      <c r="M141" s="40">
        <f>M140+$J$141</f>
        <v>383</v>
      </c>
      <c r="N141" s="40">
        <f>N140+$J$141</f>
        <v>404</v>
      </c>
      <c r="O141" s="41">
        <f>K141+L141+M141+N141</f>
        <v>1590</v>
      </c>
      <c r="P141" s="39">
        <f>SUM(P128:P139)</f>
        <v>103</v>
      </c>
      <c r="Q141" s="40">
        <f>Q140+$P$141</f>
        <v>418</v>
      </c>
      <c r="R141" s="40">
        <f>R140+$P$141</f>
        <v>450</v>
      </c>
      <c r="S141" s="40">
        <f>S140+$P$141</f>
        <v>402</v>
      </c>
      <c r="T141" s="40">
        <f>T140+$P$141</f>
        <v>393</v>
      </c>
      <c r="U141" s="41">
        <f>Q141+R141+S141+T141</f>
        <v>1663</v>
      </c>
      <c r="V141" s="39">
        <f>SUM(V128:V139)</f>
        <v>91</v>
      </c>
      <c r="W141" s="40">
        <f>W140+$V$141</f>
        <v>444</v>
      </c>
      <c r="X141" s="40">
        <f>X140+$V$141</f>
        <v>405</v>
      </c>
      <c r="Y141" s="40">
        <f>Y140+$V$141</f>
        <v>441</v>
      </c>
      <c r="Z141" s="40">
        <f>Z140+$V$141</f>
        <v>380</v>
      </c>
      <c r="AA141" s="41">
        <f>W141+X141+Y141+Z141</f>
        <v>1670</v>
      </c>
      <c r="AB141" s="39">
        <f>SUM(AB128:AB139)</f>
        <v>0</v>
      </c>
      <c r="AC141" s="40">
        <f>AC140+$AB$141</f>
        <v>0</v>
      </c>
      <c r="AD141" s="40">
        <f>AD140+$AB$141</f>
        <v>0</v>
      </c>
      <c r="AE141" s="40">
        <f>AE140+$AB$141</f>
        <v>0</v>
      </c>
      <c r="AF141" s="40">
        <f>AF140+$AB$141</f>
        <v>0</v>
      </c>
      <c r="AG141" s="41">
        <f>AC141+AD141+AE141+AF141</f>
        <v>0</v>
      </c>
      <c r="AH141" s="39">
        <f>SUM(AH128:AH139)</f>
        <v>0</v>
      </c>
      <c r="AI141" s="40">
        <f>AI140+$AH$141</f>
        <v>0</v>
      </c>
      <c r="AJ141" s="40">
        <f>AJ140+$AH$141</f>
        <v>0</v>
      </c>
      <c r="AK141" s="40">
        <f>AK140+$AH$141</f>
        <v>0</v>
      </c>
      <c r="AL141" s="40">
        <f>AL140+$AH$141</f>
        <v>0</v>
      </c>
      <c r="AM141" s="41">
        <f>AI141+AJ141+AK141+AL141</f>
        <v>0</v>
      </c>
      <c r="AN141" s="39">
        <f>SUM(AN128:AN139)</f>
        <v>0</v>
      </c>
      <c r="AO141" s="40">
        <f>AO140+$AN$141</f>
        <v>0</v>
      </c>
      <c r="AP141" s="40">
        <f>AP140+$AN$141</f>
        <v>0</v>
      </c>
      <c r="AQ141" s="40">
        <f>AQ140+$AN$141</f>
        <v>0</v>
      </c>
      <c r="AR141" s="40">
        <f>AR140+$AN$141</f>
        <v>0</v>
      </c>
      <c r="AS141" s="41">
        <f>AO141+AP141+AQ141+AR141</f>
        <v>0</v>
      </c>
      <c r="AT141" s="44">
        <f t="shared" si="283"/>
        <v>4</v>
      </c>
      <c r="AU141" s="17">
        <f t="shared" si="284"/>
        <v>4</v>
      </c>
      <c r="AV141" s="17">
        <f t="shared" si="285"/>
        <v>4</v>
      </c>
      <c r="AW141" s="17">
        <f t="shared" si="286"/>
        <v>4</v>
      </c>
      <c r="AX141" s="17">
        <f t="shared" si="287"/>
        <v>0</v>
      </c>
      <c r="AY141" s="17">
        <f t="shared" si="288"/>
        <v>0</v>
      </c>
      <c r="AZ141" s="17">
        <f t="shared" si="289"/>
        <v>0</v>
      </c>
      <c r="BA141" s="17">
        <f t="shared" si="290"/>
        <v>16</v>
      </c>
      <c r="BB141" s="17">
        <f t="shared" si="297"/>
        <v>6502</v>
      </c>
      <c r="BC141" s="17">
        <f t="shared" si="291"/>
        <v>406.375</v>
      </c>
    </row>
    <row r="142" spans="1:55" ht="15.75" customHeight="1" x14ac:dyDescent="0.25">
      <c r="A142" s="36"/>
      <c r="B142" s="37" t="s">
        <v>34</v>
      </c>
      <c r="C142" s="46"/>
      <c r="D142" s="42"/>
      <c r="E142" s="40">
        <f t="shared" ref="E142:I143" si="298">IF($D$141&gt;0,IF(E140=E156,0.5,IF(E140&gt;E156,1,0)),0)</f>
        <v>0.5</v>
      </c>
      <c r="F142" s="40">
        <f t="shared" si="298"/>
        <v>0.5</v>
      </c>
      <c r="G142" s="40">
        <f t="shared" si="298"/>
        <v>0.5</v>
      </c>
      <c r="H142" s="40">
        <f t="shared" si="298"/>
        <v>0.5</v>
      </c>
      <c r="I142" s="41">
        <f t="shared" si="298"/>
        <v>0.5</v>
      </c>
      <c r="J142" s="42"/>
      <c r="K142" s="40">
        <f>IF($J$141&gt;0,IF(K140=K106,0.5,IF(K140&gt;K106,1,0)),0)</f>
        <v>0</v>
      </c>
      <c r="L142" s="40">
        <f t="shared" ref="L142:O142" si="299">IF($J$141&gt;0,IF(L140=L106,0.5,IF(L140&gt;L106,1,0)),0)</f>
        <v>1</v>
      </c>
      <c r="M142" s="40">
        <f t="shared" si="299"/>
        <v>0</v>
      </c>
      <c r="N142" s="40">
        <f t="shared" si="299"/>
        <v>1</v>
      </c>
      <c r="O142" s="40">
        <f t="shared" si="299"/>
        <v>1</v>
      </c>
      <c r="P142" s="42"/>
      <c r="Q142" s="40">
        <f>IF($P$141&gt;0,IF(Q140=Q78,0.5,IF(Q140&gt;Q78,1,0)),0)</f>
        <v>1</v>
      </c>
      <c r="R142" s="40">
        <f t="shared" ref="R142:U142" si="300">IF($P$141&gt;0,IF(R140=R78,0.5,IF(R140&gt;R78,1,0)),0)</f>
        <v>1</v>
      </c>
      <c r="S142" s="40">
        <f t="shared" si="300"/>
        <v>1</v>
      </c>
      <c r="T142" s="40">
        <f t="shared" si="300"/>
        <v>1</v>
      </c>
      <c r="U142" s="40">
        <f t="shared" si="300"/>
        <v>1</v>
      </c>
      <c r="V142" s="42"/>
      <c r="W142" s="40">
        <f>IF($V$141&gt;0,IF(W140=W65,0.5,IF(W140&gt;W65,1,0)),0)</f>
        <v>1</v>
      </c>
      <c r="X142" s="40">
        <f t="shared" ref="X142:AA142" si="301">IF($V$141&gt;0,IF(X140=X65,0.5,IF(X140&gt;X65,1,0)),0)</f>
        <v>1</v>
      </c>
      <c r="Y142" s="40">
        <f t="shared" si="301"/>
        <v>1</v>
      </c>
      <c r="Z142" s="40">
        <f t="shared" si="301"/>
        <v>0</v>
      </c>
      <c r="AA142" s="40">
        <f t="shared" si="301"/>
        <v>1</v>
      </c>
      <c r="AB142" s="42"/>
      <c r="AC142" s="40">
        <f>IF($AB$141&gt;0,IF(AC140=AC51,0.5,IF(AC140&gt;AC51,1,0)),0)</f>
        <v>0</v>
      </c>
      <c r="AD142" s="40">
        <f t="shared" ref="AD142:AG142" si="302">IF($AB$141&gt;0,IF(AD140=AD51,0.5,IF(AD140&gt;AD51,1,0)),0)</f>
        <v>0</v>
      </c>
      <c r="AE142" s="40">
        <f t="shared" si="302"/>
        <v>0</v>
      </c>
      <c r="AF142" s="40">
        <f t="shared" si="302"/>
        <v>0</v>
      </c>
      <c r="AG142" s="40">
        <f t="shared" si="302"/>
        <v>0</v>
      </c>
      <c r="AH142" s="42"/>
      <c r="AI142" s="40">
        <f>IF($AH$141&gt;0,IF(AI140=AI122,0.5,IF(AI140&gt;AI122,1,0)),0)</f>
        <v>0</v>
      </c>
      <c r="AJ142" s="40">
        <f t="shared" ref="AJ142:AM142" si="303">IF($AH$141&gt;0,IF(AJ140=AJ122,0.5,IF(AJ140&gt;AJ122,1,0)),0)</f>
        <v>0</v>
      </c>
      <c r="AK142" s="40">
        <f t="shared" si="303"/>
        <v>0</v>
      </c>
      <c r="AL142" s="40">
        <f t="shared" si="303"/>
        <v>0</v>
      </c>
      <c r="AM142" s="40">
        <f t="shared" si="303"/>
        <v>0</v>
      </c>
      <c r="AN142" s="42"/>
      <c r="AO142" s="40">
        <f>IF($AN$141&gt;0,IF(AO140=AO93,0.5,IF(AO140&gt;AO93,1,0)),0)</f>
        <v>0</v>
      </c>
      <c r="AP142" s="40">
        <f t="shared" ref="AP142:AS142" si="304">IF($AN$141&gt;0,IF(AP140=AP93,0.5,IF(AP140&gt;AP93,1,0)),0)</f>
        <v>0</v>
      </c>
      <c r="AQ142" s="40">
        <f t="shared" si="304"/>
        <v>0</v>
      </c>
      <c r="AR142" s="40">
        <f t="shared" si="304"/>
        <v>0</v>
      </c>
      <c r="AS142" s="40">
        <f t="shared" si="304"/>
        <v>0</v>
      </c>
      <c r="AT142" s="47"/>
      <c r="AU142" s="21"/>
      <c r="AV142" s="21"/>
      <c r="AW142" s="21"/>
      <c r="AX142" s="21"/>
      <c r="AY142" s="21"/>
      <c r="AZ142" s="21"/>
      <c r="BA142" s="21"/>
      <c r="BB142" s="17">
        <f t="shared" si="297"/>
        <v>3.5</v>
      </c>
      <c r="BC142" s="21"/>
    </row>
    <row r="143" spans="1:55" ht="15.75" customHeight="1" x14ac:dyDescent="0.25">
      <c r="A143" s="36"/>
      <c r="B143" s="37" t="s">
        <v>35</v>
      </c>
      <c r="C143" s="46"/>
      <c r="D143" s="42"/>
      <c r="E143" s="40">
        <f t="shared" si="298"/>
        <v>0.5</v>
      </c>
      <c r="F143" s="40">
        <f t="shared" si="298"/>
        <v>0.5</v>
      </c>
      <c r="G143" s="40">
        <f t="shared" si="298"/>
        <v>0.5</v>
      </c>
      <c r="H143" s="40">
        <f t="shared" si="298"/>
        <v>0.5</v>
      </c>
      <c r="I143" s="41">
        <f t="shared" si="298"/>
        <v>0.5</v>
      </c>
      <c r="J143" s="42"/>
      <c r="K143" s="40">
        <f>IF($J$141&gt;0,IF(K141=K107,0.5,IF(K141&gt;K107,1,0)),0)</f>
        <v>0</v>
      </c>
      <c r="L143" s="40">
        <f t="shared" ref="L143:O143" si="305">IF($J$141&gt;0,IF(L141=L107,0.5,IF(L141&gt;L107,1,0)),0)</f>
        <v>1</v>
      </c>
      <c r="M143" s="40">
        <f t="shared" si="305"/>
        <v>0</v>
      </c>
      <c r="N143" s="40">
        <f t="shared" si="305"/>
        <v>1</v>
      </c>
      <c r="O143" s="40">
        <f t="shared" si="305"/>
        <v>1</v>
      </c>
      <c r="P143" s="42"/>
      <c r="Q143" s="40">
        <f>IF($P$141&gt;0,IF(Q141=Q79,0.5,IF(Q141&gt;Q79,1,0)),0)</f>
        <v>1</v>
      </c>
      <c r="R143" s="40">
        <f t="shared" ref="R143:U143" si="306">IF($P$141&gt;0,IF(R141=R79,0.5,IF(R141&gt;R79,1,0)),0)</f>
        <v>1</v>
      </c>
      <c r="S143" s="40">
        <f t="shared" si="306"/>
        <v>1</v>
      </c>
      <c r="T143" s="40">
        <f t="shared" si="306"/>
        <v>1</v>
      </c>
      <c r="U143" s="40">
        <f t="shared" si="306"/>
        <v>1</v>
      </c>
      <c r="V143" s="42"/>
      <c r="W143" s="40">
        <f>IF($V$141&gt;0,IF(W141=W66,0.5,IF(W141&gt;W66,1,0)),0)</f>
        <v>1</v>
      </c>
      <c r="X143" s="40">
        <f t="shared" ref="X143:AA143" si="307">IF($V$141&gt;0,IF(X141=X66,0.5,IF(X141&gt;X66,1,0)),0)</f>
        <v>1</v>
      </c>
      <c r="Y143" s="40">
        <f t="shared" si="307"/>
        <v>1</v>
      </c>
      <c r="Z143" s="40">
        <f t="shared" si="307"/>
        <v>0</v>
      </c>
      <c r="AA143" s="40">
        <f t="shared" si="307"/>
        <v>1</v>
      </c>
      <c r="AB143" s="42"/>
      <c r="AC143" s="40">
        <f>IF($AB$141&gt;0,IF(AC141=AC52,0.5,IF(AC141&gt;AC52,1,0)),0)</f>
        <v>0</v>
      </c>
      <c r="AD143" s="40">
        <f t="shared" ref="AD143:AG143" si="308">IF($AB$141&gt;0,IF(AD141=AD52,0.5,IF(AD141&gt;AD52,1,0)),0)</f>
        <v>0</v>
      </c>
      <c r="AE143" s="40">
        <f t="shared" si="308"/>
        <v>0</v>
      </c>
      <c r="AF143" s="40">
        <f t="shared" si="308"/>
        <v>0</v>
      </c>
      <c r="AG143" s="40">
        <f t="shared" si="308"/>
        <v>0</v>
      </c>
      <c r="AH143" s="42"/>
      <c r="AI143" s="40">
        <f>IF($AH$141&gt;0,IF(AI141=AI123,0.5,IF(AI141&gt;AI123,1,0)),0)</f>
        <v>0</v>
      </c>
      <c r="AJ143" s="40">
        <f t="shared" ref="AJ143:AM143" si="309">IF($AH$141&gt;0,IF(AJ141=AJ123,0.5,IF(AJ141&gt;AJ123,1,0)),0)</f>
        <v>0</v>
      </c>
      <c r="AK143" s="40">
        <f t="shared" si="309"/>
        <v>0</v>
      </c>
      <c r="AL143" s="40">
        <f t="shared" si="309"/>
        <v>0</v>
      </c>
      <c r="AM143" s="40">
        <f t="shared" si="309"/>
        <v>0</v>
      </c>
      <c r="AN143" s="42"/>
      <c r="AO143" s="40">
        <f>IF($AN$141&gt;0,IF(AO141=AO94,0.5,IF(AO141&gt;AO94,1,0)),0)</f>
        <v>0</v>
      </c>
      <c r="AP143" s="40">
        <f t="shared" ref="AP143:AS143" si="310">IF($AN$141&gt;0,IF(AP141=AP94,0.5,IF(AP141&gt;AP94,1,0)),0)</f>
        <v>0</v>
      </c>
      <c r="AQ143" s="40">
        <f t="shared" si="310"/>
        <v>0</v>
      </c>
      <c r="AR143" s="40">
        <f t="shared" si="310"/>
        <v>0</v>
      </c>
      <c r="AS143" s="40">
        <f t="shared" si="310"/>
        <v>0</v>
      </c>
      <c r="AT143" s="47"/>
      <c r="AU143" s="21"/>
      <c r="AV143" s="21"/>
      <c r="AW143" s="21"/>
      <c r="AX143" s="21"/>
      <c r="AY143" s="21"/>
      <c r="AZ143" s="21"/>
      <c r="BA143" s="21"/>
      <c r="BB143" s="17">
        <f t="shared" si="297"/>
        <v>3.5</v>
      </c>
      <c r="BC143" s="21"/>
    </row>
    <row r="144" spans="1:55" ht="14.25" customHeight="1" x14ac:dyDescent="0.25">
      <c r="A144" s="48"/>
      <c r="B144" s="49" t="s">
        <v>36</v>
      </c>
      <c r="C144" s="50"/>
      <c r="D144" s="51"/>
      <c r="E144" s="52"/>
      <c r="F144" s="52"/>
      <c r="G144" s="52"/>
      <c r="H144" s="52"/>
      <c r="I144" s="53">
        <f>SUM(E142+F142+G142+H142+I142+E143+F143+G143+H143+I143)</f>
        <v>5</v>
      </c>
      <c r="J144" s="51"/>
      <c r="K144" s="52"/>
      <c r="L144" s="52"/>
      <c r="M144" s="52"/>
      <c r="N144" s="52"/>
      <c r="O144" s="53">
        <f>SUM(K142+L142+M142+N142+O142+K143+L143+M143+N143+O143)</f>
        <v>6</v>
      </c>
      <c r="P144" s="51"/>
      <c r="Q144" s="52"/>
      <c r="R144" s="52"/>
      <c r="S144" s="52"/>
      <c r="T144" s="52"/>
      <c r="U144" s="53">
        <f>SUM(Q142+R142+S142+T142+U142+Q143+R143+S143+T143+U143)</f>
        <v>10</v>
      </c>
      <c r="V144" s="51"/>
      <c r="W144" s="52"/>
      <c r="X144" s="52"/>
      <c r="Y144" s="52"/>
      <c r="Z144" s="52"/>
      <c r="AA144" s="53">
        <f>SUM(W142+X142+Y142+Z142+AA142+W143+X143+Y143+Z143+AA143)</f>
        <v>8</v>
      </c>
      <c r="AB144" s="51"/>
      <c r="AC144" s="52"/>
      <c r="AD144" s="52"/>
      <c r="AE144" s="52"/>
      <c r="AF144" s="52"/>
      <c r="AG144" s="53">
        <f>SUM(AC142+AD142+AE142+AF142+AG142+AC143+AD143+AE143+AF143+AG143)</f>
        <v>0</v>
      </c>
      <c r="AH144" s="51"/>
      <c r="AI144" s="52"/>
      <c r="AJ144" s="52"/>
      <c r="AK144" s="52"/>
      <c r="AL144" s="52"/>
      <c r="AM144" s="53">
        <f>SUM(AI142+AJ142+AK142+AL142+AM142+AI143+AJ143+AK143+AL143+AM143)</f>
        <v>0</v>
      </c>
      <c r="AN144" s="51"/>
      <c r="AO144" s="52"/>
      <c r="AP144" s="52"/>
      <c r="AQ144" s="52"/>
      <c r="AR144" s="52"/>
      <c r="AS144" s="53">
        <f>SUM(AO142+AP142+AQ142+AR142+AS142+AO143+AP143+AQ143+AR143+AS143)</f>
        <v>0</v>
      </c>
      <c r="AT144" s="54"/>
      <c r="AU144" s="55"/>
      <c r="AV144" s="55"/>
      <c r="AW144" s="55"/>
      <c r="AX144" s="55"/>
      <c r="AY144" s="55"/>
      <c r="AZ144" s="55"/>
      <c r="BA144" s="55"/>
      <c r="BB144" s="17">
        <f t="shared" si="297"/>
        <v>29</v>
      </c>
      <c r="BC144" s="55"/>
    </row>
    <row r="145" spans="1:55" ht="27" customHeight="1" x14ac:dyDescent="0.25">
      <c r="A145" s="30">
        <v>8</v>
      </c>
      <c r="B145" s="116" t="s">
        <v>91</v>
      </c>
      <c r="C145" s="117"/>
      <c r="D145" s="31" t="s">
        <v>23</v>
      </c>
      <c r="E145" s="32" t="s">
        <v>24</v>
      </c>
      <c r="F145" s="32" t="s">
        <v>25</v>
      </c>
      <c r="G145" s="32" t="s">
        <v>26</v>
      </c>
      <c r="H145" s="32" t="s">
        <v>27</v>
      </c>
      <c r="I145" s="33" t="s">
        <v>20</v>
      </c>
      <c r="J145" s="31" t="s">
        <v>23</v>
      </c>
      <c r="K145" s="32" t="s">
        <v>24</v>
      </c>
      <c r="L145" s="32" t="s">
        <v>25</v>
      </c>
      <c r="M145" s="32" t="s">
        <v>26</v>
      </c>
      <c r="N145" s="32" t="s">
        <v>27</v>
      </c>
      <c r="O145" s="33" t="s">
        <v>20</v>
      </c>
      <c r="P145" s="31" t="s">
        <v>23</v>
      </c>
      <c r="Q145" s="32" t="s">
        <v>24</v>
      </c>
      <c r="R145" s="32" t="s">
        <v>25</v>
      </c>
      <c r="S145" s="32" t="s">
        <v>26</v>
      </c>
      <c r="T145" s="32" t="s">
        <v>27</v>
      </c>
      <c r="U145" s="33" t="s">
        <v>20</v>
      </c>
      <c r="V145" s="31" t="s">
        <v>23</v>
      </c>
      <c r="W145" s="32" t="s">
        <v>24</v>
      </c>
      <c r="X145" s="32" t="s">
        <v>25</v>
      </c>
      <c r="Y145" s="32" t="s">
        <v>26</v>
      </c>
      <c r="Z145" s="32" t="s">
        <v>27</v>
      </c>
      <c r="AA145" s="33" t="s">
        <v>20</v>
      </c>
      <c r="AB145" s="31" t="s">
        <v>23</v>
      </c>
      <c r="AC145" s="32" t="s">
        <v>24</v>
      </c>
      <c r="AD145" s="32" t="s">
        <v>25</v>
      </c>
      <c r="AE145" s="32" t="s">
        <v>26</v>
      </c>
      <c r="AF145" s="32" t="s">
        <v>27</v>
      </c>
      <c r="AG145" s="33" t="s">
        <v>20</v>
      </c>
      <c r="AH145" s="31" t="s">
        <v>23</v>
      </c>
      <c r="AI145" s="32" t="s">
        <v>24</v>
      </c>
      <c r="AJ145" s="32" t="s">
        <v>25</v>
      </c>
      <c r="AK145" s="32" t="s">
        <v>26</v>
      </c>
      <c r="AL145" s="32" t="s">
        <v>27</v>
      </c>
      <c r="AM145" s="33" t="s">
        <v>20</v>
      </c>
      <c r="AN145" s="31" t="s">
        <v>23</v>
      </c>
      <c r="AO145" s="32" t="s">
        <v>24</v>
      </c>
      <c r="AP145" s="32" t="s">
        <v>25</v>
      </c>
      <c r="AQ145" s="32" t="s">
        <v>26</v>
      </c>
      <c r="AR145" s="32" t="s">
        <v>27</v>
      </c>
      <c r="AS145" s="33" t="s">
        <v>20</v>
      </c>
      <c r="AT145" s="34"/>
      <c r="AU145" s="35"/>
      <c r="AV145" s="35"/>
      <c r="AW145" s="35"/>
      <c r="AX145" s="35"/>
      <c r="AY145" s="35"/>
      <c r="AZ145" s="35"/>
      <c r="BA145" s="35"/>
      <c r="BB145" s="17"/>
      <c r="BC145" s="35"/>
    </row>
    <row r="146" spans="1:55" ht="15.75" customHeight="1" x14ac:dyDescent="0.25">
      <c r="A146" s="36"/>
      <c r="B146" s="37" t="s">
        <v>84</v>
      </c>
      <c r="C146" s="38" t="s">
        <v>85</v>
      </c>
      <c r="D146" s="39"/>
      <c r="E146" s="40"/>
      <c r="F146" s="40"/>
      <c r="G146" s="40"/>
      <c r="H146" s="40"/>
      <c r="I146" s="41">
        <f t="shared" ref="I146:I155" si="311">SUM(E146:H146)</f>
        <v>0</v>
      </c>
      <c r="J146" s="42">
        <v>49</v>
      </c>
      <c r="K146" s="43">
        <f>K19</f>
        <v>137</v>
      </c>
      <c r="L146" s="43">
        <f t="shared" ref="L146:N146" si="312">L19</f>
        <v>170</v>
      </c>
      <c r="M146" s="43">
        <f t="shared" si="312"/>
        <v>171</v>
      </c>
      <c r="N146" s="43">
        <f t="shared" si="312"/>
        <v>124</v>
      </c>
      <c r="O146" s="41">
        <f t="shared" ref="O146:O155" si="313">SUM(K146:N146)</f>
        <v>602</v>
      </c>
      <c r="P146" s="42"/>
      <c r="Q146" s="43"/>
      <c r="R146" s="43"/>
      <c r="S146" s="43"/>
      <c r="T146" s="43"/>
      <c r="U146" s="41">
        <f t="shared" ref="U146:U155" si="314">SUM(Q146:T146)</f>
        <v>0</v>
      </c>
      <c r="V146" s="42"/>
      <c r="W146" s="43"/>
      <c r="X146" s="43"/>
      <c r="Y146" s="43"/>
      <c r="Z146" s="43"/>
      <c r="AA146" s="41">
        <f t="shared" ref="AA146:AA155" si="315">SUM(W146:Z146)</f>
        <v>0</v>
      </c>
      <c r="AB146" s="42"/>
      <c r="AC146" s="43"/>
      <c r="AD146" s="43"/>
      <c r="AE146" s="43"/>
      <c r="AF146" s="43"/>
      <c r="AG146" s="41">
        <f t="shared" ref="AG146:AG155" si="316">SUM(AC146:AF146)</f>
        <v>0</v>
      </c>
      <c r="AH146" s="42"/>
      <c r="AI146" s="43"/>
      <c r="AJ146" s="43"/>
      <c r="AK146" s="43"/>
      <c r="AL146" s="43"/>
      <c r="AM146" s="41">
        <f t="shared" ref="AM146:AM155" si="317">SUM(AI146:AL146)</f>
        <v>0</v>
      </c>
      <c r="AN146" s="42"/>
      <c r="AO146" s="43"/>
      <c r="AP146" s="43"/>
      <c r="AQ146" s="43"/>
      <c r="AR146" s="43"/>
      <c r="AS146" s="41">
        <f t="shared" ref="AS146:AS155" si="318">SUM(AO146:AR146)</f>
        <v>0</v>
      </c>
      <c r="AT146" s="44">
        <f t="shared" ref="AT146:AT157" si="319">SUM((IF(E146&gt;0,1,0)+(IF(F146&gt;0,1,0)+(IF(G146&gt;0,1,0)+(IF(H146&gt;0,1,0))))))</f>
        <v>0</v>
      </c>
      <c r="AU146" s="17">
        <f t="shared" ref="AU146:AU157" si="320">SUM((IF(K146&gt;0,1,0)+(IF(L146&gt;0,1,0)+(IF(M146&gt;0,1,0)+(IF(N146&gt;0,1,0))))))</f>
        <v>4</v>
      </c>
      <c r="AV146" s="17">
        <f t="shared" ref="AV146:AV157" si="321">SUM((IF(Q146&gt;0,1,0)+(IF(R146&gt;0,1,0)+(IF(S146&gt;0,1,0)+(IF(T146&gt;0,1,0))))))</f>
        <v>0</v>
      </c>
      <c r="AW146" s="17">
        <f t="shared" ref="AW146:AW157" si="322">SUM((IF(W146&gt;0,1,0)+(IF(X146&gt;0,1,0)+(IF(Y146&gt;0,1,0)+(IF(Z146&gt;0,1,0))))))</f>
        <v>0</v>
      </c>
      <c r="AX146" s="17">
        <f t="shared" ref="AX146:AX157" si="323">SUM((IF(AC146&gt;0,1,0)+(IF(AD146&gt;0,1,0)+(IF(AE146&gt;0,1,0)+(IF(AF146&gt;0,1,0))))))</f>
        <v>0</v>
      </c>
      <c r="AY146" s="17">
        <f t="shared" ref="AY146:AY157" si="324">SUM((IF(AI146&gt;0,1,0)+(IF(AJ146&gt;0,1,0)+(IF(AK146&gt;0,1,0)+(IF(AL146&gt;0,1,0))))))</f>
        <v>0</v>
      </c>
      <c r="AZ146" s="17">
        <f t="shared" ref="AZ146:AZ157" si="325">SUM((IF(AO146&gt;0,1,0)+(IF(AP146&gt;0,1,0)+(IF(AQ146&gt;0,1,0)+(IF(AR146&gt;0,1,0))))))</f>
        <v>0</v>
      </c>
      <c r="BA146" s="17">
        <f t="shared" ref="BA146:BA157" si="326">SUM(AT146:AZ146)</f>
        <v>4</v>
      </c>
      <c r="BB146" s="17">
        <f t="shared" si="297"/>
        <v>602</v>
      </c>
      <c r="BC146" s="17">
        <f t="shared" ref="BC146:BC157" si="327">BB146/BA146</f>
        <v>150.5</v>
      </c>
    </row>
    <row r="147" spans="1:55" ht="15.75" customHeight="1" x14ac:dyDescent="0.25">
      <c r="A147" s="36"/>
      <c r="B147" s="37" t="s">
        <v>48</v>
      </c>
      <c r="C147" s="38" t="s">
        <v>43</v>
      </c>
      <c r="D147" s="39"/>
      <c r="E147" s="40"/>
      <c r="F147" s="40"/>
      <c r="G147" s="40"/>
      <c r="H147" s="40"/>
      <c r="I147" s="41">
        <f t="shared" si="311"/>
        <v>0</v>
      </c>
      <c r="J147" s="42">
        <v>51</v>
      </c>
      <c r="K147" s="43">
        <f>K27</f>
        <v>147</v>
      </c>
      <c r="L147" s="43">
        <f t="shared" ref="L147:N147" si="328">L27</f>
        <v>142</v>
      </c>
      <c r="M147" s="43">
        <f t="shared" si="328"/>
        <v>167</v>
      </c>
      <c r="N147" s="43">
        <f t="shared" si="328"/>
        <v>133</v>
      </c>
      <c r="O147" s="41">
        <f t="shared" si="313"/>
        <v>589</v>
      </c>
      <c r="P147" s="42"/>
      <c r="Q147" s="43"/>
      <c r="R147" s="43"/>
      <c r="S147" s="43"/>
      <c r="T147" s="43"/>
      <c r="U147" s="41">
        <f t="shared" si="314"/>
        <v>0</v>
      </c>
      <c r="V147" s="42"/>
      <c r="W147" s="43"/>
      <c r="X147" s="43"/>
      <c r="Y147" s="43"/>
      <c r="Z147" s="43"/>
      <c r="AA147" s="41">
        <f t="shared" si="315"/>
        <v>0</v>
      </c>
      <c r="AB147" s="42"/>
      <c r="AC147" s="43"/>
      <c r="AD147" s="43"/>
      <c r="AE147" s="43"/>
      <c r="AF147" s="43"/>
      <c r="AG147" s="41">
        <f t="shared" si="316"/>
        <v>0</v>
      </c>
      <c r="AH147" s="42"/>
      <c r="AI147" s="43"/>
      <c r="AJ147" s="43"/>
      <c r="AK147" s="43"/>
      <c r="AL147" s="43"/>
      <c r="AM147" s="41">
        <f t="shared" si="317"/>
        <v>0</v>
      </c>
      <c r="AN147" s="42"/>
      <c r="AO147" s="43"/>
      <c r="AP147" s="43"/>
      <c r="AQ147" s="43"/>
      <c r="AR147" s="43"/>
      <c r="AS147" s="41">
        <f t="shared" si="318"/>
        <v>0</v>
      </c>
      <c r="AT147" s="44">
        <f t="shared" si="319"/>
        <v>0</v>
      </c>
      <c r="AU147" s="17">
        <f t="shared" si="320"/>
        <v>4</v>
      </c>
      <c r="AV147" s="17">
        <f t="shared" si="321"/>
        <v>0</v>
      </c>
      <c r="AW147" s="17">
        <f t="shared" si="322"/>
        <v>0</v>
      </c>
      <c r="AX147" s="17">
        <f t="shared" si="323"/>
        <v>0</v>
      </c>
      <c r="AY147" s="17">
        <f t="shared" si="324"/>
        <v>0</v>
      </c>
      <c r="AZ147" s="17">
        <f t="shared" si="325"/>
        <v>0</v>
      </c>
      <c r="BA147" s="17">
        <f t="shared" si="326"/>
        <v>4</v>
      </c>
      <c r="BB147" s="17">
        <f t="shared" si="297"/>
        <v>589</v>
      </c>
      <c r="BC147" s="17">
        <f t="shared" si="327"/>
        <v>147.25</v>
      </c>
    </row>
    <row r="148" spans="1:55" ht="15.75" customHeight="1" x14ac:dyDescent="0.25">
      <c r="A148" s="36"/>
      <c r="B148" s="45" t="s">
        <v>30</v>
      </c>
      <c r="C148" s="46" t="s">
        <v>31</v>
      </c>
      <c r="D148" s="42"/>
      <c r="E148" s="43"/>
      <c r="F148" s="43"/>
      <c r="G148" s="43"/>
      <c r="H148" s="43"/>
      <c r="I148" s="41">
        <f t="shared" si="311"/>
        <v>0</v>
      </c>
      <c r="J148" s="42"/>
      <c r="K148" s="43"/>
      <c r="L148" s="43"/>
      <c r="M148" s="43"/>
      <c r="N148" s="43"/>
      <c r="O148" s="41">
        <f t="shared" si="313"/>
        <v>0</v>
      </c>
      <c r="P148" s="42"/>
      <c r="Q148" s="43"/>
      <c r="R148" s="43"/>
      <c r="S148" s="43"/>
      <c r="T148" s="43"/>
      <c r="U148" s="41">
        <f t="shared" si="314"/>
        <v>0</v>
      </c>
      <c r="V148" s="42">
        <v>47</v>
      </c>
      <c r="W148" s="43">
        <v>172</v>
      </c>
      <c r="X148" s="43">
        <v>192</v>
      </c>
      <c r="Y148" s="43">
        <v>225</v>
      </c>
      <c r="Z148" s="43">
        <v>159</v>
      </c>
      <c r="AA148" s="41">
        <f t="shared" si="315"/>
        <v>748</v>
      </c>
      <c r="AB148" s="42"/>
      <c r="AC148" s="43"/>
      <c r="AD148" s="43"/>
      <c r="AE148" s="43"/>
      <c r="AF148" s="43"/>
      <c r="AG148" s="41">
        <f t="shared" si="316"/>
        <v>0</v>
      </c>
      <c r="AH148" s="42"/>
      <c r="AI148" s="43"/>
      <c r="AJ148" s="43"/>
      <c r="AK148" s="43"/>
      <c r="AL148" s="43"/>
      <c r="AM148" s="41">
        <f t="shared" si="317"/>
        <v>0</v>
      </c>
      <c r="AN148" s="42"/>
      <c r="AO148" s="43"/>
      <c r="AP148" s="43"/>
      <c r="AQ148" s="43"/>
      <c r="AR148" s="43"/>
      <c r="AS148" s="41">
        <f t="shared" si="318"/>
        <v>0</v>
      </c>
      <c r="AT148" s="44">
        <f t="shared" si="319"/>
        <v>0</v>
      </c>
      <c r="AU148" s="17">
        <f t="shared" si="320"/>
        <v>0</v>
      </c>
      <c r="AV148" s="17">
        <f t="shared" si="321"/>
        <v>0</v>
      </c>
      <c r="AW148" s="17">
        <f t="shared" si="322"/>
        <v>4</v>
      </c>
      <c r="AX148" s="17">
        <f t="shared" si="323"/>
        <v>0</v>
      </c>
      <c r="AY148" s="17">
        <f t="shared" si="324"/>
        <v>0</v>
      </c>
      <c r="AZ148" s="17">
        <f t="shared" si="325"/>
        <v>0</v>
      </c>
      <c r="BA148" s="17">
        <f t="shared" si="326"/>
        <v>4</v>
      </c>
      <c r="BB148" s="17">
        <f t="shared" si="297"/>
        <v>748</v>
      </c>
      <c r="BC148" s="21">
        <f t="shared" si="327"/>
        <v>187</v>
      </c>
    </row>
    <row r="149" spans="1:55" ht="15.75" customHeight="1" x14ac:dyDescent="0.25">
      <c r="A149" s="36"/>
      <c r="B149" s="45"/>
      <c r="C149" s="46"/>
      <c r="D149" s="42"/>
      <c r="E149" s="43"/>
      <c r="F149" s="43"/>
      <c r="G149" s="43"/>
      <c r="H149" s="43"/>
      <c r="I149" s="41">
        <f t="shared" si="311"/>
        <v>0</v>
      </c>
      <c r="J149" s="42"/>
      <c r="K149" s="43"/>
      <c r="L149" s="43"/>
      <c r="M149" s="43"/>
      <c r="N149" s="43"/>
      <c r="O149" s="41">
        <f t="shared" si="313"/>
        <v>0</v>
      </c>
      <c r="P149" s="42"/>
      <c r="Q149" s="43"/>
      <c r="R149" s="43"/>
      <c r="S149" s="43"/>
      <c r="T149" s="43"/>
      <c r="U149" s="41">
        <f t="shared" si="314"/>
        <v>0</v>
      </c>
      <c r="V149" s="42"/>
      <c r="W149" s="43"/>
      <c r="X149" s="43"/>
      <c r="Y149" s="43"/>
      <c r="Z149" s="43"/>
      <c r="AA149" s="41">
        <f t="shared" si="315"/>
        <v>0</v>
      </c>
      <c r="AB149" s="42"/>
      <c r="AC149" s="43"/>
      <c r="AD149" s="43"/>
      <c r="AE149" s="43"/>
      <c r="AF149" s="43"/>
      <c r="AG149" s="41">
        <f t="shared" si="316"/>
        <v>0</v>
      </c>
      <c r="AH149" s="42"/>
      <c r="AI149" s="43"/>
      <c r="AJ149" s="43"/>
      <c r="AK149" s="43"/>
      <c r="AL149" s="43"/>
      <c r="AM149" s="41">
        <f t="shared" si="317"/>
        <v>0</v>
      </c>
      <c r="AN149" s="42"/>
      <c r="AO149" s="43"/>
      <c r="AP149" s="43"/>
      <c r="AQ149" s="43"/>
      <c r="AR149" s="43"/>
      <c r="AS149" s="41">
        <f t="shared" si="318"/>
        <v>0</v>
      </c>
      <c r="AT149" s="44">
        <f t="shared" si="319"/>
        <v>0</v>
      </c>
      <c r="AU149" s="17">
        <f t="shared" si="320"/>
        <v>0</v>
      </c>
      <c r="AV149" s="17">
        <f t="shared" si="321"/>
        <v>0</v>
      </c>
      <c r="AW149" s="17">
        <f t="shared" si="322"/>
        <v>0</v>
      </c>
      <c r="AX149" s="17">
        <f t="shared" si="323"/>
        <v>0</v>
      </c>
      <c r="AY149" s="17">
        <f t="shared" si="324"/>
        <v>0</v>
      </c>
      <c r="AZ149" s="17">
        <f t="shared" si="325"/>
        <v>0</v>
      </c>
      <c r="BA149" s="17">
        <f t="shared" si="326"/>
        <v>0</v>
      </c>
      <c r="BB149" s="17">
        <f t="shared" si="297"/>
        <v>0</v>
      </c>
      <c r="BC149" s="21" t="e">
        <f t="shared" si="327"/>
        <v>#DIV/0!</v>
      </c>
    </row>
    <row r="150" spans="1:55" ht="15.75" customHeight="1" x14ac:dyDescent="0.25">
      <c r="A150" s="36"/>
      <c r="B150" s="88"/>
      <c r="C150" s="89"/>
      <c r="D150" s="42"/>
      <c r="E150" s="43"/>
      <c r="F150" s="43"/>
      <c r="G150" s="43"/>
      <c r="H150" s="43"/>
      <c r="I150" s="41">
        <f t="shared" si="311"/>
        <v>0</v>
      </c>
      <c r="J150" s="42"/>
      <c r="K150" s="43"/>
      <c r="L150" s="43"/>
      <c r="M150" s="43"/>
      <c r="N150" s="43"/>
      <c r="O150" s="41">
        <f t="shared" si="313"/>
        <v>0</v>
      </c>
      <c r="P150" s="42"/>
      <c r="Q150" s="43"/>
      <c r="R150" s="43"/>
      <c r="S150" s="43"/>
      <c r="T150" s="43"/>
      <c r="U150" s="41">
        <f t="shared" si="314"/>
        <v>0</v>
      </c>
      <c r="V150" s="42"/>
      <c r="W150" s="43"/>
      <c r="X150" s="43"/>
      <c r="Y150" s="43"/>
      <c r="Z150" s="43"/>
      <c r="AA150" s="41">
        <f t="shared" si="315"/>
        <v>0</v>
      </c>
      <c r="AB150" s="42"/>
      <c r="AC150" s="43"/>
      <c r="AD150" s="43"/>
      <c r="AE150" s="43"/>
      <c r="AF150" s="43"/>
      <c r="AG150" s="41">
        <f t="shared" si="316"/>
        <v>0</v>
      </c>
      <c r="AH150" s="42"/>
      <c r="AI150" s="43"/>
      <c r="AJ150" s="43"/>
      <c r="AK150" s="43"/>
      <c r="AL150" s="43"/>
      <c r="AM150" s="41">
        <f t="shared" si="317"/>
        <v>0</v>
      </c>
      <c r="AN150" s="42"/>
      <c r="AO150" s="43"/>
      <c r="AP150" s="43"/>
      <c r="AQ150" s="43"/>
      <c r="AR150" s="43"/>
      <c r="AS150" s="41">
        <f t="shared" si="318"/>
        <v>0</v>
      </c>
      <c r="AT150" s="44">
        <f t="shared" si="319"/>
        <v>0</v>
      </c>
      <c r="AU150" s="17">
        <f t="shared" si="320"/>
        <v>0</v>
      </c>
      <c r="AV150" s="17">
        <f t="shared" si="321"/>
        <v>0</v>
      </c>
      <c r="AW150" s="17">
        <f t="shared" si="322"/>
        <v>0</v>
      </c>
      <c r="AX150" s="17">
        <f t="shared" si="323"/>
        <v>0</v>
      </c>
      <c r="AY150" s="17">
        <f t="shared" si="324"/>
        <v>0</v>
      </c>
      <c r="AZ150" s="17">
        <f t="shared" si="325"/>
        <v>0</v>
      </c>
      <c r="BA150" s="17">
        <f t="shared" si="326"/>
        <v>0</v>
      </c>
      <c r="BB150" s="17">
        <f t="shared" si="297"/>
        <v>0</v>
      </c>
      <c r="BC150" s="21" t="e">
        <f t="shared" si="327"/>
        <v>#DIV/0!</v>
      </c>
    </row>
    <row r="151" spans="1:55" ht="15.75" customHeight="1" x14ac:dyDescent="0.25">
      <c r="A151" s="36"/>
      <c r="B151" s="45"/>
      <c r="C151" s="46"/>
      <c r="D151" s="42"/>
      <c r="E151" s="43"/>
      <c r="F151" s="43"/>
      <c r="G151" s="43"/>
      <c r="H151" s="43"/>
      <c r="I151" s="41">
        <f t="shared" si="311"/>
        <v>0</v>
      </c>
      <c r="J151" s="42"/>
      <c r="K151" s="43"/>
      <c r="L151" s="43"/>
      <c r="M151" s="43"/>
      <c r="N151" s="43"/>
      <c r="O151" s="41">
        <f t="shared" si="313"/>
        <v>0</v>
      </c>
      <c r="P151" s="42"/>
      <c r="Q151" s="43"/>
      <c r="R151" s="43"/>
      <c r="S151" s="43"/>
      <c r="T151" s="43"/>
      <c r="U151" s="41">
        <f t="shared" si="314"/>
        <v>0</v>
      </c>
      <c r="V151" s="42"/>
      <c r="W151" s="43"/>
      <c r="X151" s="43"/>
      <c r="Y151" s="43"/>
      <c r="Z151" s="43"/>
      <c r="AA151" s="41">
        <f t="shared" si="315"/>
        <v>0</v>
      </c>
      <c r="AB151" s="42"/>
      <c r="AC151" s="43"/>
      <c r="AD151" s="43"/>
      <c r="AE151" s="43"/>
      <c r="AF151" s="43"/>
      <c r="AG151" s="41">
        <f t="shared" si="316"/>
        <v>0</v>
      </c>
      <c r="AH151" s="42"/>
      <c r="AI151" s="43"/>
      <c r="AJ151" s="43"/>
      <c r="AK151" s="43"/>
      <c r="AL151" s="43"/>
      <c r="AM151" s="41">
        <f t="shared" si="317"/>
        <v>0</v>
      </c>
      <c r="AN151" s="42"/>
      <c r="AO151" s="43"/>
      <c r="AP151" s="43"/>
      <c r="AQ151" s="43"/>
      <c r="AR151" s="43"/>
      <c r="AS151" s="41">
        <f t="shared" si="318"/>
        <v>0</v>
      </c>
      <c r="AT151" s="44">
        <f t="shared" si="319"/>
        <v>0</v>
      </c>
      <c r="AU151" s="17">
        <f t="shared" si="320"/>
        <v>0</v>
      </c>
      <c r="AV151" s="17">
        <f t="shared" si="321"/>
        <v>0</v>
      </c>
      <c r="AW151" s="17">
        <f t="shared" si="322"/>
        <v>0</v>
      </c>
      <c r="AX151" s="17">
        <f t="shared" si="323"/>
        <v>0</v>
      </c>
      <c r="AY151" s="17">
        <f t="shared" si="324"/>
        <v>0</v>
      </c>
      <c r="AZ151" s="17">
        <f t="shared" si="325"/>
        <v>0</v>
      </c>
      <c r="BA151" s="17">
        <f t="shared" si="326"/>
        <v>0</v>
      </c>
      <c r="BB151" s="17">
        <f t="shared" si="297"/>
        <v>0</v>
      </c>
      <c r="BC151" s="21" t="e">
        <f t="shared" si="327"/>
        <v>#DIV/0!</v>
      </c>
    </row>
    <row r="152" spans="1:55" ht="15.75" customHeight="1" x14ac:dyDescent="0.25">
      <c r="A152" s="36"/>
      <c r="B152" s="45"/>
      <c r="C152" s="46"/>
      <c r="D152" s="42"/>
      <c r="E152" s="43"/>
      <c r="F152" s="43"/>
      <c r="G152" s="43"/>
      <c r="H152" s="43"/>
      <c r="I152" s="41">
        <f t="shared" si="311"/>
        <v>0</v>
      </c>
      <c r="J152" s="42"/>
      <c r="K152" s="43"/>
      <c r="L152" s="43"/>
      <c r="M152" s="43"/>
      <c r="N152" s="43"/>
      <c r="O152" s="41">
        <f t="shared" si="313"/>
        <v>0</v>
      </c>
      <c r="P152" s="42"/>
      <c r="Q152" s="43"/>
      <c r="R152" s="43"/>
      <c r="S152" s="43"/>
      <c r="T152" s="43"/>
      <c r="U152" s="41">
        <f t="shared" si="314"/>
        <v>0</v>
      </c>
      <c r="V152" s="42"/>
      <c r="W152" s="43"/>
      <c r="X152" s="43"/>
      <c r="Y152" s="43"/>
      <c r="Z152" s="43"/>
      <c r="AA152" s="41">
        <f t="shared" si="315"/>
        <v>0</v>
      </c>
      <c r="AB152" s="42"/>
      <c r="AC152" s="43"/>
      <c r="AD152" s="43"/>
      <c r="AE152" s="43"/>
      <c r="AF152" s="43"/>
      <c r="AG152" s="41">
        <f t="shared" si="316"/>
        <v>0</v>
      </c>
      <c r="AH152" s="42"/>
      <c r="AI152" s="43"/>
      <c r="AJ152" s="43"/>
      <c r="AK152" s="43"/>
      <c r="AL152" s="43"/>
      <c r="AM152" s="41">
        <f t="shared" si="317"/>
        <v>0</v>
      </c>
      <c r="AN152" s="42"/>
      <c r="AO152" s="43"/>
      <c r="AP152" s="43"/>
      <c r="AQ152" s="43"/>
      <c r="AR152" s="43"/>
      <c r="AS152" s="41">
        <f t="shared" si="318"/>
        <v>0</v>
      </c>
      <c r="AT152" s="44">
        <f t="shared" si="319"/>
        <v>0</v>
      </c>
      <c r="AU152" s="17">
        <f t="shared" si="320"/>
        <v>0</v>
      </c>
      <c r="AV152" s="17">
        <f t="shared" si="321"/>
        <v>0</v>
      </c>
      <c r="AW152" s="17">
        <f t="shared" si="322"/>
        <v>0</v>
      </c>
      <c r="AX152" s="17">
        <f t="shared" si="323"/>
        <v>0</v>
      </c>
      <c r="AY152" s="17">
        <f t="shared" si="324"/>
        <v>0</v>
      </c>
      <c r="AZ152" s="17">
        <f t="shared" si="325"/>
        <v>0</v>
      </c>
      <c r="BA152" s="17">
        <f t="shared" si="326"/>
        <v>0</v>
      </c>
      <c r="BB152" s="17">
        <f t="shared" si="297"/>
        <v>0</v>
      </c>
      <c r="BC152" s="21" t="e">
        <f t="shared" si="327"/>
        <v>#DIV/0!</v>
      </c>
    </row>
    <row r="153" spans="1:55" ht="15.75" customHeight="1" x14ac:dyDescent="0.25">
      <c r="A153" s="36"/>
      <c r="B153" s="45"/>
      <c r="C153" s="46"/>
      <c r="D153" s="42"/>
      <c r="E153" s="43"/>
      <c r="F153" s="43"/>
      <c r="G153" s="43"/>
      <c r="H153" s="43"/>
      <c r="I153" s="41">
        <f t="shared" si="311"/>
        <v>0</v>
      </c>
      <c r="J153" s="42"/>
      <c r="K153" s="43"/>
      <c r="L153" s="43"/>
      <c r="M153" s="43"/>
      <c r="N153" s="43"/>
      <c r="O153" s="41">
        <f t="shared" si="313"/>
        <v>0</v>
      </c>
      <c r="P153" s="42"/>
      <c r="Q153" s="43"/>
      <c r="R153" s="43"/>
      <c r="S153" s="43"/>
      <c r="T153" s="43"/>
      <c r="U153" s="41">
        <f t="shared" si="314"/>
        <v>0</v>
      </c>
      <c r="V153" s="42"/>
      <c r="W153" s="43"/>
      <c r="X153" s="43"/>
      <c r="Y153" s="43"/>
      <c r="Z153" s="43"/>
      <c r="AA153" s="41">
        <f t="shared" si="315"/>
        <v>0</v>
      </c>
      <c r="AB153" s="42"/>
      <c r="AC153" s="43"/>
      <c r="AD153" s="43"/>
      <c r="AE153" s="43"/>
      <c r="AF153" s="43"/>
      <c r="AG153" s="41">
        <f t="shared" si="316"/>
        <v>0</v>
      </c>
      <c r="AH153" s="42"/>
      <c r="AI153" s="43"/>
      <c r="AJ153" s="43"/>
      <c r="AK153" s="43"/>
      <c r="AL153" s="43"/>
      <c r="AM153" s="41">
        <f t="shared" si="317"/>
        <v>0</v>
      </c>
      <c r="AN153" s="42"/>
      <c r="AO153" s="43"/>
      <c r="AP153" s="43"/>
      <c r="AQ153" s="43"/>
      <c r="AR153" s="43"/>
      <c r="AS153" s="41">
        <f t="shared" si="318"/>
        <v>0</v>
      </c>
      <c r="AT153" s="44">
        <f t="shared" si="319"/>
        <v>0</v>
      </c>
      <c r="AU153" s="17">
        <f t="shared" si="320"/>
        <v>0</v>
      </c>
      <c r="AV153" s="17">
        <f t="shared" si="321"/>
        <v>0</v>
      </c>
      <c r="AW153" s="17">
        <f t="shared" si="322"/>
        <v>0</v>
      </c>
      <c r="AX153" s="17">
        <f t="shared" si="323"/>
        <v>0</v>
      </c>
      <c r="AY153" s="17">
        <f t="shared" si="324"/>
        <v>0</v>
      </c>
      <c r="AZ153" s="17">
        <f t="shared" si="325"/>
        <v>0</v>
      </c>
      <c r="BA153" s="17">
        <f t="shared" si="326"/>
        <v>0</v>
      </c>
      <c r="BB153" s="17">
        <f t="shared" si="297"/>
        <v>0</v>
      </c>
      <c r="BC153" s="21" t="e">
        <f t="shared" si="327"/>
        <v>#DIV/0!</v>
      </c>
    </row>
    <row r="154" spans="1:55" ht="15.75" customHeight="1" x14ac:dyDescent="0.25">
      <c r="A154" s="36"/>
      <c r="B154" s="45" t="s">
        <v>44</v>
      </c>
      <c r="C154" s="46"/>
      <c r="D154" s="39">
        <v>49</v>
      </c>
      <c r="E154" s="40">
        <v>137</v>
      </c>
      <c r="F154" s="40">
        <v>151</v>
      </c>
      <c r="G154" s="40">
        <v>147</v>
      </c>
      <c r="H154" s="40">
        <v>162</v>
      </c>
      <c r="I154" s="41">
        <f t="shared" si="311"/>
        <v>597</v>
      </c>
      <c r="J154" s="42"/>
      <c r="K154" s="43"/>
      <c r="L154" s="43"/>
      <c r="M154" s="43"/>
      <c r="N154" s="43"/>
      <c r="O154" s="41">
        <f t="shared" si="313"/>
        <v>0</v>
      </c>
      <c r="P154" s="42">
        <v>50</v>
      </c>
      <c r="Q154" s="43">
        <v>152</v>
      </c>
      <c r="R154" s="43">
        <v>174</v>
      </c>
      <c r="S154" s="43">
        <v>143</v>
      </c>
      <c r="T154" s="43">
        <v>124</v>
      </c>
      <c r="U154" s="41">
        <f t="shared" si="314"/>
        <v>593</v>
      </c>
      <c r="V154" s="42"/>
      <c r="W154" s="43"/>
      <c r="X154" s="43"/>
      <c r="Y154" s="43"/>
      <c r="Z154" s="43"/>
      <c r="AA154" s="41">
        <f t="shared" si="315"/>
        <v>0</v>
      </c>
      <c r="AB154" s="42"/>
      <c r="AC154" s="43"/>
      <c r="AD154" s="43"/>
      <c r="AE154" s="43"/>
      <c r="AF154" s="43"/>
      <c r="AG154" s="41">
        <f t="shared" si="316"/>
        <v>0</v>
      </c>
      <c r="AH154" s="42"/>
      <c r="AI154" s="43"/>
      <c r="AJ154" s="43"/>
      <c r="AK154" s="43"/>
      <c r="AL154" s="43"/>
      <c r="AM154" s="41">
        <f t="shared" si="317"/>
        <v>0</v>
      </c>
      <c r="AN154" s="42"/>
      <c r="AO154" s="43"/>
      <c r="AP154" s="43"/>
      <c r="AQ154" s="43"/>
      <c r="AR154" s="43"/>
      <c r="AS154" s="41">
        <f t="shared" si="318"/>
        <v>0</v>
      </c>
      <c r="AT154" s="44">
        <f t="shared" si="319"/>
        <v>4</v>
      </c>
      <c r="AU154" s="17">
        <f t="shared" si="320"/>
        <v>0</v>
      </c>
      <c r="AV154" s="17">
        <f t="shared" si="321"/>
        <v>4</v>
      </c>
      <c r="AW154" s="17">
        <f t="shared" si="322"/>
        <v>0</v>
      </c>
      <c r="AX154" s="17">
        <f t="shared" si="323"/>
        <v>0</v>
      </c>
      <c r="AY154" s="17">
        <f t="shared" si="324"/>
        <v>0</v>
      </c>
      <c r="AZ154" s="17">
        <f t="shared" si="325"/>
        <v>0</v>
      </c>
      <c r="BA154" s="17">
        <f t="shared" si="326"/>
        <v>8</v>
      </c>
      <c r="BB154" s="17">
        <f t="shared" si="297"/>
        <v>1190</v>
      </c>
      <c r="BC154" s="21">
        <f t="shared" si="327"/>
        <v>148.75</v>
      </c>
    </row>
    <row r="155" spans="1:55" ht="15.75" customHeight="1" x14ac:dyDescent="0.25">
      <c r="A155" s="36"/>
      <c r="B155" s="45" t="s">
        <v>44</v>
      </c>
      <c r="C155" s="46"/>
      <c r="D155" s="39">
        <v>54</v>
      </c>
      <c r="E155" s="40">
        <v>116</v>
      </c>
      <c r="F155" s="40">
        <v>128</v>
      </c>
      <c r="G155" s="40">
        <v>178</v>
      </c>
      <c r="H155" s="40">
        <v>148</v>
      </c>
      <c r="I155" s="41">
        <f t="shared" si="311"/>
        <v>570</v>
      </c>
      <c r="J155" s="42"/>
      <c r="K155" s="43"/>
      <c r="L155" s="43"/>
      <c r="M155" s="43"/>
      <c r="N155" s="43"/>
      <c r="O155" s="41">
        <f t="shared" si="313"/>
        <v>0</v>
      </c>
      <c r="P155" s="42">
        <v>25</v>
      </c>
      <c r="Q155" s="43">
        <v>168</v>
      </c>
      <c r="R155" s="43">
        <v>160</v>
      </c>
      <c r="S155" s="43">
        <v>164</v>
      </c>
      <c r="T155" s="43">
        <v>174</v>
      </c>
      <c r="U155" s="41">
        <f t="shared" si="314"/>
        <v>666</v>
      </c>
      <c r="V155" s="42"/>
      <c r="W155" s="43">
        <v>120</v>
      </c>
      <c r="X155" s="43">
        <v>120</v>
      </c>
      <c r="Y155" s="43">
        <v>120</v>
      </c>
      <c r="Z155" s="43">
        <v>120</v>
      </c>
      <c r="AA155" s="41">
        <f t="shared" si="315"/>
        <v>480</v>
      </c>
      <c r="AB155" s="42"/>
      <c r="AC155" s="43"/>
      <c r="AD155" s="43"/>
      <c r="AE155" s="43"/>
      <c r="AF155" s="43"/>
      <c r="AG155" s="41">
        <f t="shared" si="316"/>
        <v>0</v>
      </c>
      <c r="AH155" s="42"/>
      <c r="AI155" s="43"/>
      <c r="AJ155" s="43"/>
      <c r="AK155" s="43"/>
      <c r="AL155" s="43"/>
      <c r="AM155" s="41">
        <f t="shared" si="317"/>
        <v>0</v>
      </c>
      <c r="AN155" s="42"/>
      <c r="AO155" s="43"/>
      <c r="AP155" s="43"/>
      <c r="AQ155" s="43"/>
      <c r="AR155" s="43"/>
      <c r="AS155" s="41">
        <f t="shared" si="318"/>
        <v>0</v>
      </c>
      <c r="AT155" s="44">
        <f t="shared" si="319"/>
        <v>4</v>
      </c>
      <c r="AU155" s="17">
        <f t="shared" si="320"/>
        <v>0</v>
      </c>
      <c r="AV155" s="17">
        <f t="shared" si="321"/>
        <v>4</v>
      </c>
      <c r="AW155" s="17">
        <f t="shared" si="322"/>
        <v>4</v>
      </c>
      <c r="AX155" s="17">
        <f t="shared" si="323"/>
        <v>0</v>
      </c>
      <c r="AY155" s="17">
        <f t="shared" si="324"/>
        <v>0</v>
      </c>
      <c r="AZ155" s="17">
        <f t="shared" si="325"/>
        <v>0</v>
      </c>
      <c r="BA155" s="17">
        <f t="shared" si="326"/>
        <v>12</v>
      </c>
      <c r="BB155" s="17">
        <f t="shared" si="297"/>
        <v>1716</v>
      </c>
      <c r="BC155" s="21">
        <f t="shared" si="327"/>
        <v>143</v>
      </c>
    </row>
    <row r="156" spans="1:55" ht="15.75" customHeight="1" x14ac:dyDescent="0.25">
      <c r="A156" s="36"/>
      <c r="B156" s="37" t="s">
        <v>32</v>
      </c>
      <c r="C156" s="46"/>
      <c r="D156" s="42"/>
      <c r="E156" s="40">
        <f>SUM(E146:E155)</f>
        <v>253</v>
      </c>
      <c r="F156" s="40">
        <f>SUM(F146:F155)</f>
        <v>279</v>
      </c>
      <c r="G156" s="40">
        <f>SUM(G146:G155)</f>
        <v>325</v>
      </c>
      <c r="H156" s="40">
        <f>SUM(H146:H155)</f>
        <v>310</v>
      </c>
      <c r="I156" s="41">
        <f>SUM(I146:I155)</f>
        <v>1167</v>
      </c>
      <c r="J156" s="42"/>
      <c r="K156" s="40">
        <f>SUM(K146:K155)</f>
        <v>284</v>
      </c>
      <c r="L156" s="40">
        <f>SUM(L146:L155)</f>
        <v>312</v>
      </c>
      <c r="M156" s="40">
        <f>SUM(M146:M155)</f>
        <v>338</v>
      </c>
      <c r="N156" s="40">
        <f>SUM(N146:N155)</f>
        <v>257</v>
      </c>
      <c r="O156" s="41">
        <f>SUM(O146:O155)</f>
        <v>1191</v>
      </c>
      <c r="P156" s="42"/>
      <c r="Q156" s="40">
        <f>SUM(Q146:Q155)</f>
        <v>320</v>
      </c>
      <c r="R156" s="40">
        <f>SUM(R146:R155)</f>
        <v>334</v>
      </c>
      <c r="S156" s="40">
        <f>SUM(S146:S155)</f>
        <v>307</v>
      </c>
      <c r="T156" s="40">
        <f>SUM(T146:T155)</f>
        <v>298</v>
      </c>
      <c r="U156" s="41">
        <f>SUM(U146:U155)</f>
        <v>1259</v>
      </c>
      <c r="V156" s="42"/>
      <c r="W156" s="40">
        <f>SUM(W146:W155)</f>
        <v>292</v>
      </c>
      <c r="X156" s="40">
        <f>SUM(X146:X155)</f>
        <v>312</v>
      </c>
      <c r="Y156" s="40">
        <f>SUM(Y146:Y155)</f>
        <v>345</v>
      </c>
      <c r="Z156" s="40">
        <f>SUM(Z146:Z155)</f>
        <v>279</v>
      </c>
      <c r="AA156" s="41">
        <f>SUM(AA146:AA155)</f>
        <v>1228</v>
      </c>
      <c r="AB156" s="42"/>
      <c r="AC156" s="40">
        <f>SUM(AC146:AC155)</f>
        <v>0</v>
      </c>
      <c r="AD156" s="40">
        <f>SUM(AD146:AD155)</f>
        <v>0</v>
      </c>
      <c r="AE156" s="40">
        <f>SUM(AE146:AE155)</f>
        <v>0</v>
      </c>
      <c r="AF156" s="40">
        <f>SUM(AF146:AF155)</f>
        <v>0</v>
      </c>
      <c r="AG156" s="41">
        <f>SUM(AG146:AG155)</f>
        <v>0</v>
      </c>
      <c r="AH156" s="42"/>
      <c r="AI156" s="40">
        <f>SUM(AI146:AI155)</f>
        <v>0</v>
      </c>
      <c r="AJ156" s="40">
        <f>SUM(AJ146:AJ155)</f>
        <v>0</v>
      </c>
      <c r="AK156" s="40">
        <f>SUM(AK146:AK155)</f>
        <v>0</v>
      </c>
      <c r="AL156" s="40">
        <f>SUM(AL146:AL155)</f>
        <v>0</v>
      </c>
      <c r="AM156" s="41">
        <f>SUM(AM146:AM155)</f>
        <v>0</v>
      </c>
      <c r="AN156" s="42"/>
      <c r="AO156" s="40">
        <f>SUM(AO146:AO155)</f>
        <v>0</v>
      </c>
      <c r="AP156" s="40">
        <f>SUM(AP146:AP155)</f>
        <v>0</v>
      </c>
      <c r="AQ156" s="40">
        <f>SUM(AQ146:AQ155)</f>
        <v>0</v>
      </c>
      <c r="AR156" s="40">
        <f>SUM(AR146:AR155)</f>
        <v>0</v>
      </c>
      <c r="AS156" s="41">
        <f>SUM(AS146:AS155)</f>
        <v>0</v>
      </c>
      <c r="AT156" s="44">
        <f t="shared" si="319"/>
        <v>4</v>
      </c>
      <c r="AU156" s="17">
        <f t="shared" si="320"/>
        <v>4</v>
      </c>
      <c r="AV156" s="17">
        <f t="shared" si="321"/>
        <v>4</v>
      </c>
      <c r="AW156" s="17">
        <f t="shared" si="322"/>
        <v>4</v>
      </c>
      <c r="AX156" s="17">
        <f t="shared" si="323"/>
        <v>0</v>
      </c>
      <c r="AY156" s="17">
        <f t="shared" si="324"/>
        <v>0</v>
      </c>
      <c r="AZ156" s="17">
        <f t="shared" si="325"/>
        <v>0</v>
      </c>
      <c r="BA156" s="17">
        <f t="shared" si="326"/>
        <v>16</v>
      </c>
      <c r="BB156" s="17">
        <f t="shared" si="297"/>
        <v>4845</v>
      </c>
      <c r="BC156" s="17">
        <f t="shared" si="327"/>
        <v>302.8125</v>
      </c>
    </row>
    <row r="157" spans="1:55" ht="15.75" customHeight="1" x14ac:dyDescent="0.25">
      <c r="A157" s="36"/>
      <c r="B157" s="37" t="s">
        <v>33</v>
      </c>
      <c r="C157" s="46"/>
      <c r="D157" s="39">
        <f>SUM(D146:D155)</f>
        <v>103</v>
      </c>
      <c r="E157" s="40">
        <f>E156+$D$157</f>
        <v>356</v>
      </c>
      <c r="F157" s="40">
        <f>F156+$D$157</f>
        <v>382</v>
      </c>
      <c r="G157" s="40">
        <f>G156+$D$157</f>
        <v>428</v>
      </c>
      <c r="H157" s="40">
        <f>H156+$D$157</f>
        <v>413</v>
      </c>
      <c r="I157" s="41">
        <f>E157+F157+G157+H157</f>
        <v>1579</v>
      </c>
      <c r="J157" s="39">
        <f>SUM(J146:J155)</f>
        <v>100</v>
      </c>
      <c r="K157" s="40">
        <f>K156+$J$157</f>
        <v>384</v>
      </c>
      <c r="L157" s="40">
        <f>L156+$J$157</f>
        <v>412</v>
      </c>
      <c r="M157" s="40">
        <f>M156+$J$157</f>
        <v>438</v>
      </c>
      <c r="N157" s="40">
        <f>N156+$J$157</f>
        <v>357</v>
      </c>
      <c r="O157" s="41">
        <f>K157+L157+M157+N157</f>
        <v>1591</v>
      </c>
      <c r="P157" s="39">
        <f>SUM(P146:P155)</f>
        <v>75</v>
      </c>
      <c r="Q157" s="40">
        <f>Q156+$P$157</f>
        <v>395</v>
      </c>
      <c r="R157" s="40">
        <f>R156+$P$157</f>
        <v>409</v>
      </c>
      <c r="S157" s="40">
        <f>S156+$P$157</f>
        <v>382</v>
      </c>
      <c r="T157" s="40">
        <f>T156+$P$157</f>
        <v>373</v>
      </c>
      <c r="U157" s="41">
        <f>Q157+R157+S157+T157</f>
        <v>1559</v>
      </c>
      <c r="V157" s="39">
        <f>SUM(V146:V155)</f>
        <v>47</v>
      </c>
      <c r="W157" s="40">
        <f>W156+$V$157</f>
        <v>339</v>
      </c>
      <c r="X157" s="40">
        <f>X156+$V$157</f>
        <v>359</v>
      </c>
      <c r="Y157" s="40">
        <f>Y156+$V$157</f>
        <v>392</v>
      </c>
      <c r="Z157" s="40">
        <f>Z156+$V$157</f>
        <v>326</v>
      </c>
      <c r="AA157" s="41">
        <f>W157+X157+Y157+Z157</f>
        <v>1416</v>
      </c>
      <c r="AB157" s="39">
        <f>SUM(AB146:AB155)</f>
        <v>0</v>
      </c>
      <c r="AC157" s="40">
        <f>AC156+$AB$157</f>
        <v>0</v>
      </c>
      <c r="AD157" s="40">
        <f>AD156+$AB$157</f>
        <v>0</v>
      </c>
      <c r="AE157" s="40">
        <f>AE156+$AB$157</f>
        <v>0</v>
      </c>
      <c r="AF157" s="40">
        <f>AF156+$AB$157</f>
        <v>0</v>
      </c>
      <c r="AG157" s="41">
        <f>AC157+AD157+AE157+AF157</f>
        <v>0</v>
      </c>
      <c r="AH157" s="39">
        <f>SUM(AH146:AH155)</f>
        <v>0</v>
      </c>
      <c r="AI157" s="40">
        <f>AI156+$AH$157</f>
        <v>0</v>
      </c>
      <c r="AJ157" s="40">
        <f>AJ156+$AH$157</f>
        <v>0</v>
      </c>
      <c r="AK157" s="40">
        <f>AK156+$AH$157</f>
        <v>0</v>
      </c>
      <c r="AL157" s="40">
        <f>AL156+$AH$157</f>
        <v>0</v>
      </c>
      <c r="AM157" s="41">
        <f>AI157+AJ157+AK157+AL157</f>
        <v>0</v>
      </c>
      <c r="AN157" s="39">
        <f>SUM(AN146:AN155)</f>
        <v>0</v>
      </c>
      <c r="AO157" s="40">
        <f>AO156+$AN$157</f>
        <v>0</v>
      </c>
      <c r="AP157" s="40">
        <f>AP156+$AN$157</f>
        <v>0</v>
      </c>
      <c r="AQ157" s="40">
        <f>AQ156+$AN$157</f>
        <v>0</v>
      </c>
      <c r="AR157" s="40">
        <f>AR156+$AN$157</f>
        <v>0</v>
      </c>
      <c r="AS157" s="41">
        <f>AO157+AP157+AQ157+AR157</f>
        <v>0</v>
      </c>
      <c r="AT157" s="44">
        <f t="shared" si="319"/>
        <v>4</v>
      </c>
      <c r="AU157" s="17">
        <f t="shared" si="320"/>
        <v>4</v>
      </c>
      <c r="AV157" s="17">
        <f t="shared" si="321"/>
        <v>4</v>
      </c>
      <c r="AW157" s="17">
        <f t="shared" si="322"/>
        <v>4</v>
      </c>
      <c r="AX157" s="17">
        <f t="shared" si="323"/>
        <v>0</v>
      </c>
      <c r="AY157" s="17">
        <f t="shared" si="324"/>
        <v>0</v>
      </c>
      <c r="AZ157" s="17">
        <f t="shared" si="325"/>
        <v>0</v>
      </c>
      <c r="BA157" s="17">
        <f t="shared" si="326"/>
        <v>16</v>
      </c>
      <c r="BB157" s="17">
        <f t="shared" si="297"/>
        <v>6145</v>
      </c>
      <c r="BC157" s="17">
        <f t="shared" si="327"/>
        <v>384.0625</v>
      </c>
    </row>
    <row r="158" spans="1:55" ht="15.75" customHeight="1" x14ac:dyDescent="0.25">
      <c r="A158" s="36"/>
      <c r="B158" s="37" t="s">
        <v>34</v>
      </c>
      <c r="C158" s="46"/>
      <c r="D158" s="42"/>
      <c r="E158" s="40">
        <f t="shared" ref="E158:I159" si="329">IF($D$157&gt;0,IF(E156=E140,0.5,IF(E156&gt;E140,1,0)),0)</f>
        <v>0.5</v>
      </c>
      <c r="F158" s="40">
        <f t="shared" si="329"/>
        <v>0.5</v>
      </c>
      <c r="G158" s="40">
        <f t="shared" si="329"/>
        <v>0.5</v>
      </c>
      <c r="H158" s="40">
        <f t="shared" si="329"/>
        <v>0.5</v>
      </c>
      <c r="I158" s="41">
        <f t="shared" si="329"/>
        <v>0.5</v>
      </c>
      <c r="J158" s="42"/>
      <c r="K158" s="40">
        <f>IF($J$157&gt;0,IF(K156=K122,0.5,IF(K156&gt;K122,1,0)),0)</f>
        <v>0</v>
      </c>
      <c r="L158" s="40">
        <f t="shared" ref="L158:O158" si="330">IF($J$157&gt;0,IF(L156=L122,0.5,IF(L156&gt;L122,1,0)),0)</f>
        <v>0</v>
      </c>
      <c r="M158" s="40">
        <f t="shared" si="330"/>
        <v>0</v>
      </c>
      <c r="N158" s="40">
        <f t="shared" si="330"/>
        <v>1</v>
      </c>
      <c r="O158" s="40">
        <f t="shared" si="330"/>
        <v>0</v>
      </c>
      <c r="P158" s="42"/>
      <c r="Q158" s="40">
        <f>IF($P$157&gt;0,IF(Q156=Q51,0.5,IF(Q156&gt;Q51,1,0)),0)</f>
        <v>0.5</v>
      </c>
      <c r="R158" s="40">
        <f t="shared" ref="R158:U158" si="331">IF($P$157&gt;0,IF(R156=R51,0.5,IF(R156&gt;R51,1,0)),0)</f>
        <v>0.5</v>
      </c>
      <c r="S158" s="40">
        <f t="shared" si="331"/>
        <v>0.5</v>
      </c>
      <c r="T158" s="40">
        <f t="shared" si="331"/>
        <v>0.5</v>
      </c>
      <c r="U158" s="40">
        <f t="shared" si="331"/>
        <v>0.5</v>
      </c>
      <c r="V158" s="42"/>
      <c r="W158" s="40">
        <f>IF($V$157&gt;0,IF(W156=W93,0.5,IF(W156&gt;W93,1,0)),0)</f>
        <v>0</v>
      </c>
      <c r="X158" s="40">
        <f t="shared" ref="X158:AA158" si="332">IF($V$157&gt;0,IF(X156=X93,0.5,IF(X156&gt;X93,1,0)),0)</f>
        <v>0</v>
      </c>
      <c r="Y158" s="40">
        <f t="shared" si="332"/>
        <v>1</v>
      </c>
      <c r="Z158" s="40">
        <f t="shared" si="332"/>
        <v>0</v>
      </c>
      <c r="AA158" s="40">
        <f t="shared" si="332"/>
        <v>0</v>
      </c>
      <c r="AB158" s="42"/>
      <c r="AC158" s="40">
        <f t="shared" ref="AC158:AG159" si="333">IF($AB$157&gt;0,IF(AC156=AC78,0.5,IF(AC156&gt;AC78,1,0)),0)</f>
        <v>0</v>
      </c>
      <c r="AD158" s="40">
        <f t="shared" si="333"/>
        <v>0</v>
      </c>
      <c r="AE158" s="40">
        <f t="shared" si="333"/>
        <v>0</v>
      </c>
      <c r="AF158" s="40">
        <f t="shared" si="333"/>
        <v>0</v>
      </c>
      <c r="AG158" s="41">
        <f t="shared" si="333"/>
        <v>0</v>
      </c>
      <c r="AH158" s="42"/>
      <c r="AI158" s="40">
        <f t="shared" ref="AI158:AM159" si="334">IF($AH$157&gt;0,IF(AI156=AI106,0.5,IF(AI156&gt;AI106,1,0)),0)</f>
        <v>0</v>
      </c>
      <c r="AJ158" s="40">
        <f t="shared" si="334"/>
        <v>0</v>
      </c>
      <c r="AK158" s="40">
        <f t="shared" si="334"/>
        <v>0</v>
      </c>
      <c r="AL158" s="40">
        <f t="shared" si="334"/>
        <v>0</v>
      </c>
      <c r="AM158" s="41">
        <f t="shared" si="334"/>
        <v>0</v>
      </c>
      <c r="AN158" s="42"/>
      <c r="AO158" s="40">
        <f t="shared" ref="AO158:AS159" si="335">IF($AN$157&gt;0,IF(AO156=AO65,0.5,IF(AO156&gt;AO65,1,0)),0)</f>
        <v>0</v>
      </c>
      <c r="AP158" s="40">
        <f t="shared" si="335"/>
        <v>0</v>
      </c>
      <c r="AQ158" s="40">
        <f t="shared" si="335"/>
        <v>0</v>
      </c>
      <c r="AR158" s="40">
        <f t="shared" si="335"/>
        <v>0</v>
      </c>
      <c r="AS158" s="41">
        <f t="shared" si="335"/>
        <v>0</v>
      </c>
      <c r="AT158" s="47"/>
      <c r="AU158" s="21"/>
      <c r="AV158" s="21"/>
      <c r="AW158" s="21"/>
      <c r="AX158" s="21"/>
      <c r="AY158" s="21"/>
      <c r="AZ158" s="21"/>
      <c r="BA158" s="21"/>
      <c r="BB158" s="17">
        <f t="shared" si="297"/>
        <v>1</v>
      </c>
      <c r="BC158" s="21"/>
    </row>
    <row r="159" spans="1:55" ht="15.75" customHeight="1" x14ac:dyDescent="0.25">
      <c r="A159" s="36"/>
      <c r="B159" s="37" t="s">
        <v>35</v>
      </c>
      <c r="C159" s="46"/>
      <c r="D159" s="42"/>
      <c r="E159" s="40">
        <f t="shared" si="329"/>
        <v>0.5</v>
      </c>
      <c r="F159" s="40">
        <f t="shared" si="329"/>
        <v>0.5</v>
      </c>
      <c r="G159" s="40">
        <f t="shared" si="329"/>
        <v>0.5</v>
      </c>
      <c r="H159" s="40">
        <f t="shared" si="329"/>
        <v>0.5</v>
      </c>
      <c r="I159" s="41">
        <f t="shared" si="329"/>
        <v>0.5</v>
      </c>
      <c r="J159" s="42"/>
      <c r="K159" s="40">
        <f>IF($J$157&gt;0,IF(K157=K123,0.5,IF(K157&gt;K123,1,0)),0)</f>
        <v>0</v>
      </c>
      <c r="L159" s="40">
        <f t="shared" ref="L159:O159" si="336">IF($J$157&gt;0,IF(L157=L123,0.5,IF(L157&gt;L123,1,0)),0)</f>
        <v>0</v>
      </c>
      <c r="M159" s="40">
        <f t="shared" si="336"/>
        <v>0</v>
      </c>
      <c r="N159" s="40">
        <f t="shared" si="336"/>
        <v>1</v>
      </c>
      <c r="O159" s="40">
        <f t="shared" si="336"/>
        <v>0</v>
      </c>
      <c r="P159" s="42"/>
      <c r="Q159" s="40">
        <f>IF($P$157&gt;0,IF(Q157=Q52,0.5,IF(Q157&gt;Q52,1,0)),0)</f>
        <v>0.5</v>
      </c>
      <c r="R159" s="40">
        <f t="shared" ref="R159:U159" si="337">IF($P$157&gt;0,IF(R157=R52,0.5,IF(R157&gt;R52,1,0)),0)</f>
        <v>0.5</v>
      </c>
      <c r="S159" s="40">
        <f t="shared" si="337"/>
        <v>0.5</v>
      </c>
      <c r="T159" s="40">
        <f t="shared" si="337"/>
        <v>0.5</v>
      </c>
      <c r="U159" s="40">
        <f t="shared" si="337"/>
        <v>0.5</v>
      </c>
      <c r="V159" s="42"/>
      <c r="W159" s="40">
        <f>IF($V$157&gt;0,IF(W157=W94,0.5,IF(W157&gt;W94,1,0)),0)</f>
        <v>0</v>
      </c>
      <c r="X159" s="40">
        <f t="shared" ref="X159:AA159" si="338">IF($V$157&gt;0,IF(X157=X94,0.5,IF(X157&gt;X94,1,0)),0)</f>
        <v>0</v>
      </c>
      <c r="Y159" s="40">
        <f t="shared" si="338"/>
        <v>0</v>
      </c>
      <c r="Z159" s="40">
        <f t="shared" si="338"/>
        <v>0</v>
      </c>
      <c r="AA159" s="40">
        <f t="shared" si="338"/>
        <v>0</v>
      </c>
      <c r="AB159" s="42"/>
      <c r="AC159" s="40">
        <f t="shared" si="333"/>
        <v>0</v>
      </c>
      <c r="AD159" s="40">
        <f t="shared" si="333"/>
        <v>0</v>
      </c>
      <c r="AE159" s="40">
        <f t="shared" si="333"/>
        <v>0</v>
      </c>
      <c r="AF159" s="40">
        <f t="shared" si="333"/>
        <v>0</v>
      </c>
      <c r="AG159" s="41">
        <f t="shared" si="333"/>
        <v>0</v>
      </c>
      <c r="AH159" s="42"/>
      <c r="AI159" s="40">
        <f t="shared" si="334"/>
        <v>0</v>
      </c>
      <c r="AJ159" s="40">
        <f t="shared" si="334"/>
        <v>0</v>
      </c>
      <c r="AK159" s="40">
        <f t="shared" si="334"/>
        <v>0</v>
      </c>
      <c r="AL159" s="40">
        <f t="shared" si="334"/>
        <v>0</v>
      </c>
      <c r="AM159" s="41">
        <f t="shared" si="334"/>
        <v>0</v>
      </c>
      <c r="AN159" s="42"/>
      <c r="AO159" s="40">
        <f t="shared" si="335"/>
        <v>0</v>
      </c>
      <c r="AP159" s="40">
        <f t="shared" si="335"/>
        <v>0</v>
      </c>
      <c r="AQ159" s="40">
        <f t="shared" si="335"/>
        <v>0</v>
      </c>
      <c r="AR159" s="40">
        <f t="shared" si="335"/>
        <v>0</v>
      </c>
      <c r="AS159" s="41">
        <f t="shared" si="335"/>
        <v>0</v>
      </c>
      <c r="AT159" s="47"/>
      <c r="AU159" s="21"/>
      <c r="AV159" s="21"/>
      <c r="AW159" s="21"/>
      <c r="AX159" s="21"/>
      <c r="AY159" s="21"/>
      <c r="AZ159" s="21"/>
      <c r="BA159" s="21"/>
      <c r="BB159" s="17">
        <f t="shared" si="297"/>
        <v>1</v>
      </c>
      <c r="BC159" s="21"/>
    </row>
    <row r="160" spans="1:55" ht="14.25" customHeight="1" x14ac:dyDescent="0.25">
      <c r="A160" s="48"/>
      <c r="B160" s="49" t="s">
        <v>36</v>
      </c>
      <c r="C160" s="50"/>
      <c r="D160" s="51"/>
      <c r="E160" s="52"/>
      <c r="F160" s="52"/>
      <c r="G160" s="52"/>
      <c r="H160" s="52"/>
      <c r="I160" s="53">
        <f>SUM(E158+F158+G158+H158+I158+E159+F159+G159+H159+I159)</f>
        <v>5</v>
      </c>
      <c r="J160" s="51"/>
      <c r="K160" s="52"/>
      <c r="L160" s="52"/>
      <c r="M160" s="52"/>
      <c r="N160" s="52"/>
      <c r="O160" s="53">
        <f>SUM(K158+L158+M158+N158+O158+K159+L159+M159+N159+O159)</f>
        <v>2</v>
      </c>
      <c r="P160" s="51"/>
      <c r="Q160" s="52"/>
      <c r="R160" s="52"/>
      <c r="S160" s="52"/>
      <c r="T160" s="52"/>
      <c r="U160" s="53">
        <f>SUM(Q158+R158+S158+T158+U158+Q159+R159+S159+T159+U159)</f>
        <v>5</v>
      </c>
      <c r="V160" s="51"/>
      <c r="W160" s="52"/>
      <c r="X160" s="52"/>
      <c r="Y160" s="52"/>
      <c r="Z160" s="52"/>
      <c r="AA160" s="53">
        <f>SUM(W158+X158+Y158+Z158+AA158+W159+X159+Y159+Z159+AA159)</f>
        <v>1</v>
      </c>
      <c r="AB160" s="51"/>
      <c r="AC160" s="52"/>
      <c r="AD160" s="52"/>
      <c r="AE160" s="52"/>
      <c r="AF160" s="52"/>
      <c r="AG160" s="53">
        <f>SUM(AC158+AD158+AE158+AF158+AG158+AC159+AD159+AE159+AF159+AG159)</f>
        <v>0</v>
      </c>
      <c r="AH160" s="51"/>
      <c r="AI160" s="52"/>
      <c r="AJ160" s="52"/>
      <c r="AK160" s="52"/>
      <c r="AL160" s="52"/>
      <c r="AM160" s="53">
        <f>SUM(AI158+AJ158+AK158+AL158+AM158+AI159+AJ159+AK159+AL159+AM159)</f>
        <v>0</v>
      </c>
      <c r="AN160" s="51"/>
      <c r="AO160" s="52"/>
      <c r="AP160" s="52"/>
      <c r="AQ160" s="52"/>
      <c r="AR160" s="52"/>
      <c r="AS160" s="53">
        <f>SUM(AO158+AP158+AQ158+AR158+AS158+AO159+AP159+AQ159+AR159+AS159)</f>
        <v>0</v>
      </c>
      <c r="AT160" s="54"/>
      <c r="AU160" s="55"/>
      <c r="AV160" s="55"/>
      <c r="AW160" s="55"/>
      <c r="AX160" s="55"/>
      <c r="AY160" s="55"/>
      <c r="AZ160" s="55"/>
      <c r="BA160" s="55"/>
      <c r="BB160" s="17">
        <f t="shared" si="297"/>
        <v>13</v>
      </c>
      <c r="BC160" s="55"/>
    </row>
    <row r="161" spans="1:55" ht="15" customHeight="1" x14ac:dyDescent="0.2">
      <c r="A161" s="56"/>
      <c r="B161" s="57"/>
      <c r="C161" s="58"/>
      <c r="D161" s="59"/>
      <c r="E161" s="60"/>
      <c r="F161" s="60"/>
      <c r="G161" s="60"/>
      <c r="H161" s="60"/>
      <c r="I161" s="61"/>
      <c r="J161" s="59"/>
      <c r="K161" s="60"/>
      <c r="L161" s="60"/>
      <c r="M161" s="60"/>
      <c r="N161" s="60"/>
      <c r="O161" s="61"/>
      <c r="P161" s="59"/>
      <c r="Q161" s="60"/>
      <c r="R161" s="60"/>
      <c r="S161" s="60"/>
      <c r="T161" s="60"/>
      <c r="U161" s="61"/>
      <c r="V161" s="59"/>
      <c r="W161" s="60"/>
      <c r="X161" s="60"/>
      <c r="Y161" s="60"/>
      <c r="Z161" s="60"/>
      <c r="AA161" s="61"/>
      <c r="AB161" s="59"/>
      <c r="AC161" s="60"/>
      <c r="AD161" s="60"/>
      <c r="AE161" s="60"/>
      <c r="AF161" s="60"/>
      <c r="AG161" s="61"/>
      <c r="AH161" s="59"/>
      <c r="AI161" s="60"/>
      <c r="AJ161" s="60"/>
      <c r="AK161" s="60"/>
      <c r="AL161" s="60"/>
      <c r="AM161" s="61"/>
      <c r="AN161" s="59"/>
      <c r="AO161" s="60"/>
      <c r="AP161" s="60"/>
      <c r="AQ161" s="60"/>
      <c r="AR161" s="60"/>
      <c r="AS161" s="61"/>
      <c r="AT161" s="34"/>
      <c r="AU161" s="35"/>
      <c r="AV161" s="35"/>
      <c r="AW161" s="35"/>
      <c r="AX161" s="35"/>
      <c r="AY161" s="35"/>
      <c r="AZ161" s="35"/>
      <c r="BA161" s="35"/>
      <c r="BB161" s="35"/>
      <c r="BC161" s="35"/>
    </row>
    <row r="162" spans="1:55" ht="15" customHeight="1" x14ac:dyDescent="0.2">
      <c r="A162" s="62"/>
      <c r="B162" s="63"/>
      <c r="C162" s="64"/>
      <c r="D162" s="65"/>
      <c r="E162" s="66"/>
      <c r="F162" s="66"/>
      <c r="G162" s="66"/>
      <c r="H162" s="66"/>
      <c r="I162" s="67"/>
      <c r="J162" s="65"/>
      <c r="K162" s="66"/>
      <c r="L162" s="66"/>
      <c r="M162" s="66"/>
      <c r="N162" s="66"/>
      <c r="O162" s="67"/>
      <c r="P162" s="65"/>
      <c r="Q162" s="66"/>
      <c r="R162" s="66"/>
      <c r="S162" s="66"/>
      <c r="T162" s="66"/>
      <c r="U162" s="67"/>
      <c r="V162" s="65"/>
      <c r="W162" s="66"/>
      <c r="X162" s="66"/>
      <c r="Y162" s="66"/>
      <c r="Z162" s="66"/>
      <c r="AA162" s="67"/>
      <c r="AB162" s="65"/>
      <c r="AC162" s="66"/>
      <c r="AD162" s="66"/>
      <c r="AE162" s="66"/>
      <c r="AF162" s="66"/>
      <c r="AG162" s="67"/>
      <c r="AH162" s="65"/>
      <c r="AI162" s="66"/>
      <c r="AJ162" s="66"/>
      <c r="AK162" s="66"/>
      <c r="AL162" s="66"/>
      <c r="AM162" s="67"/>
      <c r="AN162" s="65"/>
      <c r="AO162" s="66"/>
      <c r="AP162" s="66"/>
      <c r="AQ162" s="66"/>
      <c r="AR162" s="66"/>
      <c r="AS162" s="67"/>
      <c r="AT162" s="47"/>
      <c r="AU162" s="21"/>
      <c r="AV162" s="21"/>
      <c r="AW162" s="21"/>
      <c r="AX162" s="21"/>
      <c r="AY162" s="21"/>
      <c r="AZ162" s="21"/>
      <c r="BA162" s="21"/>
      <c r="BB162" s="21"/>
      <c r="BC162" s="21"/>
    </row>
    <row r="163" spans="1:55" ht="15" customHeight="1" x14ac:dyDescent="0.2">
      <c r="A163" s="62"/>
      <c r="B163" s="63"/>
      <c r="C163" s="64"/>
      <c r="D163" s="65"/>
      <c r="E163" s="66"/>
      <c r="F163" s="66"/>
      <c r="G163" s="66"/>
      <c r="H163" s="66"/>
      <c r="I163" s="68">
        <f>I156+I140+I122+I106+I93+I78+I65+I51</f>
        <v>8678</v>
      </c>
      <c r="J163" s="65"/>
      <c r="K163" s="66"/>
      <c r="L163" s="66"/>
      <c r="M163" s="66"/>
      <c r="N163" s="66"/>
      <c r="O163" s="68">
        <f>O156+O140+O122+O106+O93+O78+O65+O51</f>
        <v>9947</v>
      </c>
      <c r="P163" s="65"/>
      <c r="Q163" s="66"/>
      <c r="R163" s="66"/>
      <c r="S163" s="66"/>
      <c r="T163" s="66"/>
      <c r="U163" s="68">
        <f>U156+U140+U122+U106+U93+U78+U65+U51</f>
        <v>8561</v>
      </c>
      <c r="V163" s="65"/>
      <c r="W163" s="66"/>
      <c r="X163" s="66"/>
      <c r="Y163" s="66"/>
      <c r="Z163" s="66"/>
      <c r="AA163" s="68">
        <f>AA156+AA140+AA122+AA106+AA93+AA78+AA65+AA51</f>
        <v>10006</v>
      </c>
      <c r="AB163" s="65"/>
      <c r="AC163" s="66"/>
      <c r="AD163" s="66"/>
      <c r="AE163" s="66"/>
      <c r="AF163" s="66"/>
      <c r="AG163" s="67"/>
      <c r="AH163" s="65"/>
      <c r="AI163" s="66"/>
      <c r="AJ163" s="66"/>
      <c r="AK163" s="66"/>
      <c r="AL163" s="66"/>
      <c r="AM163" s="67"/>
      <c r="AN163" s="65"/>
      <c r="AO163" s="66"/>
      <c r="AP163" s="66"/>
      <c r="AQ163" s="66"/>
      <c r="AR163" s="66"/>
      <c r="AS163" s="67"/>
      <c r="AT163" s="47"/>
      <c r="AU163" s="21"/>
      <c r="AV163" s="21"/>
      <c r="AW163" s="21"/>
      <c r="AX163" s="21"/>
      <c r="AY163" s="21"/>
      <c r="AZ163" s="21"/>
      <c r="BA163" s="21"/>
      <c r="BB163" s="21"/>
      <c r="BC163" s="21"/>
    </row>
    <row r="164" spans="1:55" ht="15" customHeight="1" x14ac:dyDescent="0.2">
      <c r="A164" s="69"/>
      <c r="B164" s="70"/>
      <c r="C164" s="71"/>
      <c r="D164" s="72"/>
      <c r="E164" s="73"/>
      <c r="F164" s="73"/>
      <c r="G164" s="73"/>
      <c r="H164" s="73"/>
      <c r="I164" s="74">
        <f>I163/80</f>
        <v>108.47499999999999</v>
      </c>
      <c r="J164" s="72"/>
      <c r="K164" s="73"/>
      <c r="L164" s="73"/>
      <c r="M164" s="73"/>
      <c r="N164" s="73"/>
      <c r="O164" s="74">
        <f>O163/80</f>
        <v>124.33750000000001</v>
      </c>
      <c r="P164" s="72"/>
      <c r="Q164" s="73"/>
      <c r="R164" s="73"/>
      <c r="S164" s="73"/>
      <c r="T164" s="73"/>
      <c r="U164" s="74">
        <f>U163/80</f>
        <v>107.0125</v>
      </c>
      <c r="V164" s="72"/>
      <c r="W164" s="73"/>
      <c r="X164" s="73"/>
      <c r="Y164" s="73"/>
      <c r="Z164" s="73"/>
      <c r="AA164" s="74">
        <f>AA163/72</f>
        <v>138.97222222222223</v>
      </c>
      <c r="AB164" s="72"/>
      <c r="AC164" s="73"/>
      <c r="AD164" s="73"/>
      <c r="AE164" s="73"/>
      <c r="AF164" s="73"/>
      <c r="AG164" s="75"/>
      <c r="AH164" s="72"/>
      <c r="AI164" s="73"/>
      <c r="AJ164" s="73"/>
      <c r="AK164" s="73"/>
      <c r="AL164" s="73"/>
      <c r="AM164" s="75"/>
      <c r="AN164" s="72"/>
      <c r="AO164" s="73"/>
      <c r="AP164" s="73"/>
      <c r="AQ164" s="73"/>
      <c r="AR164" s="73"/>
      <c r="AS164" s="75"/>
      <c r="AT164" s="47"/>
      <c r="AU164" s="21"/>
      <c r="AV164" s="21"/>
      <c r="AW164" s="21"/>
      <c r="AX164" s="21"/>
      <c r="AY164" s="21"/>
      <c r="AZ164" s="21"/>
      <c r="BA164" s="21"/>
      <c r="BB164" s="21"/>
      <c r="BC164" s="21"/>
    </row>
  </sheetData>
  <mergeCells count="15">
    <mergeCell ref="AN1:AS1"/>
    <mergeCell ref="D1:I1"/>
    <mergeCell ref="B39:C39"/>
    <mergeCell ref="B56:C56"/>
    <mergeCell ref="B70:C70"/>
    <mergeCell ref="AH1:AM1"/>
    <mergeCell ref="AB1:AG1"/>
    <mergeCell ref="V1:AA1"/>
    <mergeCell ref="P1:U1"/>
    <mergeCell ref="J1:O1"/>
    <mergeCell ref="B83:C83"/>
    <mergeCell ref="B98:C98"/>
    <mergeCell ref="B111:C111"/>
    <mergeCell ref="B127:C127"/>
    <mergeCell ref="B145:C145"/>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showGridLines="0" zoomScale="80" zoomScaleNormal="80" workbookViewId="0">
      <selection activeCell="J7" sqref="I7:J7"/>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6" t="s">
        <v>63</v>
      </c>
      <c r="B1" s="76" t="s">
        <v>64</v>
      </c>
      <c r="C1" s="76" t="s">
        <v>80</v>
      </c>
      <c r="D1" s="76" t="s">
        <v>81</v>
      </c>
      <c r="E1" s="76" t="s">
        <v>19</v>
      </c>
      <c r="F1" s="76" t="s">
        <v>20</v>
      </c>
      <c r="G1" s="85" t="s">
        <v>23</v>
      </c>
      <c r="H1" s="77" t="s">
        <v>21</v>
      </c>
      <c r="I1" s="78"/>
    </row>
    <row r="2" spans="1:9" x14ac:dyDescent="0.2">
      <c r="A2" s="79">
        <f>'Détail par équipe'!B34</f>
        <v>0</v>
      </c>
      <c r="B2" s="79">
        <f>'Détail par équipe'!C34</f>
        <v>0</v>
      </c>
      <c r="C2" s="87"/>
      <c r="D2" s="87"/>
      <c r="E2" s="79">
        <f>'Détail par équipe'!BA34</f>
        <v>0</v>
      </c>
      <c r="F2" s="79">
        <f>'Détail par équipe'!BB34</f>
        <v>0</v>
      </c>
      <c r="G2" s="86" t="e">
        <f>ROUNDDOWN(IF(H2&gt;220,0,((220-H2)*0.7)),0)</f>
        <v>#DIV/0!</v>
      </c>
      <c r="H2" s="82" t="e">
        <f>ROUNDDOWN(F2/E2,0)</f>
        <v>#DIV/0!</v>
      </c>
      <c r="I2" s="81"/>
    </row>
    <row r="3" spans="1:9" x14ac:dyDescent="0.2">
      <c r="A3" s="79" t="str">
        <f>'Détail par équipe'!B3</f>
        <v>André</v>
      </c>
      <c r="B3" s="79" t="str">
        <f>'Détail par équipe'!C3</f>
        <v>Daniel</v>
      </c>
      <c r="C3" s="87"/>
      <c r="D3" s="87"/>
      <c r="E3" s="79">
        <f>'Détail par équipe'!BA3</f>
        <v>8</v>
      </c>
      <c r="F3" s="79">
        <f>'Détail par équipe'!BB3</f>
        <v>1241</v>
      </c>
      <c r="G3" s="86">
        <f>ROUNDDOWN(IF(H3&gt;220,0,((220-H3)*0.7)),0)</f>
        <v>45</v>
      </c>
      <c r="H3" s="82">
        <f>ROUNDDOWN(F3/E3,0)</f>
        <v>155</v>
      </c>
      <c r="I3" s="81"/>
    </row>
    <row r="4" spans="1:9" x14ac:dyDescent="0.2">
      <c r="A4" s="79" t="str">
        <f>'Détail par équipe'!B4</f>
        <v>Blot</v>
      </c>
      <c r="B4" s="79" t="str">
        <f>'Détail par équipe'!C4</f>
        <v>Bernard</v>
      </c>
      <c r="C4" s="80"/>
      <c r="D4" s="80"/>
      <c r="E4" s="79">
        <f>'Détail par équipe'!BA4</f>
        <v>16</v>
      </c>
      <c r="F4" s="79">
        <f>'Détail par équipe'!BB4</f>
        <v>2478</v>
      </c>
      <c r="G4" s="86">
        <f>ROUNDDOWN(IF(H4&gt;220,0,((220-H4)*0.7)),0)</f>
        <v>46</v>
      </c>
      <c r="H4" s="82">
        <f>ROUNDDOWN(F4/E4,0)</f>
        <v>154</v>
      </c>
      <c r="I4" s="81"/>
    </row>
    <row r="5" spans="1:9" x14ac:dyDescent="0.2">
      <c r="A5" s="79" t="str">
        <f>'Détail par équipe'!B5</f>
        <v>Bottecchia</v>
      </c>
      <c r="B5" s="79" t="str">
        <f>'Détail par équipe'!C5</f>
        <v>Philippe</v>
      </c>
      <c r="C5" s="80"/>
      <c r="D5" s="80"/>
      <c r="E5" s="79">
        <f>'Détail par équipe'!BA5</f>
        <v>8</v>
      </c>
      <c r="F5" s="79">
        <f>'Détail par équipe'!BB5</f>
        <v>1323</v>
      </c>
      <c r="G5" s="86">
        <f>ROUNDDOWN(IF(H5&gt;220,0,((220-H5)*0.7)),0)</f>
        <v>38</v>
      </c>
      <c r="H5" s="82">
        <f>ROUNDDOWN(F5/E5,0)</f>
        <v>165</v>
      </c>
      <c r="I5" s="83"/>
    </row>
    <row r="6" spans="1:9" x14ac:dyDescent="0.2">
      <c r="A6" s="79" t="str">
        <f>'Détail par équipe'!B6</f>
        <v>Briere</v>
      </c>
      <c r="B6" s="79" t="str">
        <f>'Détail par équipe'!C6</f>
        <v>Didier</v>
      </c>
      <c r="C6" s="79"/>
      <c r="D6" s="79"/>
      <c r="E6" s="79">
        <f>'Détail par équipe'!BA6</f>
        <v>8</v>
      </c>
      <c r="F6" s="79">
        <f>'Détail par équipe'!BB6</f>
        <v>1218</v>
      </c>
      <c r="G6" s="86">
        <f>ROUNDDOWN(IF(H6&gt;220,0,((220-H6)*0.7)),0)</f>
        <v>47</v>
      </c>
      <c r="H6" s="82">
        <f>ROUNDDOWN(F6/E6,0)</f>
        <v>152</v>
      </c>
      <c r="I6" s="81"/>
    </row>
    <row r="7" spans="1:9" x14ac:dyDescent="0.2">
      <c r="A7" s="79" t="str">
        <f>'Détail par équipe'!B7</f>
        <v>Cadic</v>
      </c>
      <c r="B7" s="79" t="str">
        <f>'Détail par équipe'!C7</f>
        <v>Michel</v>
      </c>
      <c r="C7" s="80"/>
      <c r="D7" s="80"/>
      <c r="E7" s="79">
        <f>'Détail par équipe'!BA7</f>
        <v>8</v>
      </c>
      <c r="F7" s="79">
        <f>'Détail par équipe'!BB7</f>
        <v>1401</v>
      </c>
      <c r="G7" s="86">
        <f>ROUNDDOWN(IF(H7&gt;220,0,((220-H7)*0.7)),0)</f>
        <v>31</v>
      </c>
      <c r="H7" s="82">
        <f>ROUNDDOWN(F7/E7,0)</f>
        <v>175</v>
      </c>
      <c r="I7" s="84"/>
    </row>
    <row r="8" spans="1:9" x14ac:dyDescent="0.2">
      <c r="A8" s="79" t="str">
        <f>'Détail par équipe'!B8</f>
        <v>Darribau</v>
      </c>
      <c r="B8" s="79" t="str">
        <f>'Détail par équipe'!C8</f>
        <v>Hervé</v>
      </c>
      <c r="C8" s="80"/>
      <c r="D8" s="80"/>
      <c r="E8" s="79">
        <f>'Détail par équipe'!BA8</f>
        <v>0</v>
      </c>
      <c r="F8" s="79">
        <f>'Détail par équipe'!BB8</f>
        <v>0</v>
      </c>
      <c r="G8" s="86" t="e">
        <f>ROUNDDOWN(IF(H8&gt;220,0,((220-H8)*0.7)),0)</f>
        <v>#DIV/0!</v>
      </c>
      <c r="H8" s="82" t="e">
        <f>ROUNDDOWN(F8/E8,0)</f>
        <v>#DIV/0!</v>
      </c>
      <c r="I8" s="81"/>
    </row>
    <row r="9" spans="1:9" x14ac:dyDescent="0.2">
      <c r="A9" s="79" t="str">
        <f>'Détail par équipe'!B9</f>
        <v>Derchez</v>
      </c>
      <c r="B9" s="79" t="str">
        <f>'Détail par équipe'!C9</f>
        <v>Jean-Paul</v>
      </c>
      <c r="C9" s="80"/>
      <c r="D9" s="80"/>
      <c r="E9" s="79">
        <f>'Détail par équipe'!BA9</f>
        <v>8</v>
      </c>
      <c r="F9" s="79">
        <f>'Détail par équipe'!BB9</f>
        <v>1401</v>
      </c>
      <c r="G9" s="86">
        <f>ROUNDDOWN(IF(H9&gt;220,0,((220-H9)*0.7)),0)</f>
        <v>31</v>
      </c>
      <c r="H9" s="82">
        <f>ROUNDDOWN(F9/E9,0)</f>
        <v>175</v>
      </c>
      <c r="I9" s="83"/>
    </row>
    <row r="10" spans="1:9" x14ac:dyDescent="0.2">
      <c r="A10" s="79" t="str">
        <f>'Détail par équipe'!B10</f>
        <v>Froloff</v>
      </c>
      <c r="B10" s="79" t="str">
        <f>'Détail par équipe'!C10</f>
        <v>Roger</v>
      </c>
      <c r="C10" s="80"/>
      <c r="D10" s="80"/>
      <c r="E10" s="79">
        <f>'Détail par équipe'!BA10</f>
        <v>0</v>
      </c>
      <c r="F10" s="79">
        <f>'Détail par équipe'!BB10</f>
        <v>0</v>
      </c>
      <c r="G10" s="86" t="e">
        <f>ROUNDDOWN(IF(H10&gt;220,0,((220-H10)*0.7)),0)</f>
        <v>#DIV/0!</v>
      </c>
      <c r="H10" s="82" t="e">
        <f>ROUNDDOWN(F10/E10,0)</f>
        <v>#DIV/0!</v>
      </c>
      <c r="I10" s="81"/>
    </row>
    <row r="11" spans="1:9" x14ac:dyDescent="0.2">
      <c r="A11" s="79" t="str">
        <f>'Détail par équipe'!B11</f>
        <v>Girardy</v>
      </c>
      <c r="B11" s="79" t="str">
        <f>'Détail par équipe'!C11</f>
        <v>Maguy</v>
      </c>
      <c r="C11" s="80"/>
      <c r="D11" s="80"/>
      <c r="E11" s="79">
        <f>'Détail par équipe'!BA11</f>
        <v>8</v>
      </c>
      <c r="F11" s="79">
        <f>'Détail par équipe'!BB11</f>
        <v>984</v>
      </c>
      <c r="G11" s="86">
        <f>ROUNDDOWN(IF(H11&gt;220,0,((220-H11)*0.7)),0)</f>
        <v>67</v>
      </c>
      <c r="H11" s="82">
        <f>ROUNDDOWN(F11/E11,0)</f>
        <v>123</v>
      </c>
      <c r="I11" s="81"/>
    </row>
    <row r="12" spans="1:9" x14ac:dyDescent="0.2">
      <c r="A12" s="79" t="str">
        <f>'Détail par équipe'!B12</f>
        <v>Godivaux</v>
      </c>
      <c r="B12" s="79" t="str">
        <f>'Détail par équipe'!C12</f>
        <v>Nicole</v>
      </c>
      <c r="C12" s="80"/>
      <c r="D12" s="80"/>
      <c r="E12" s="79">
        <f>'Détail par équipe'!BA12</f>
        <v>4</v>
      </c>
      <c r="F12" s="79">
        <f>'Détail par équipe'!BB12</f>
        <v>627</v>
      </c>
      <c r="G12" s="86">
        <f>ROUNDDOWN(IF(H12&gt;220,0,((220-H12)*0.7)),0)</f>
        <v>44</v>
      </c>
      <c r="H12" s="82">
        <f>ROUNDDOWN(F12/E12,0)</f>
        <v>156</v>
      </c>
      <c r="I12" s="81"/>
    </row>
    <row r="13" spans="1:9" x14ac:dyDescent="0.2">
      <c r="A13" s="79" t="str">
        <f>'Détail par équipe'!B13</f>
        <v>Guille</v>
      </c>
      <c r="B13" s="79" t="str">
        <f>'Détail par équipe'!C13</f>
        <v>Pascal</v>
      </c>
      <c r="C13" s="80"/>
      <c r="D13" s="80"/>
      <c r="E13" s="79">
        <f>'Détail par équipe'!BA13</f>
        <v>16</v>
      </c>
      <c r="F13" s="79">
        <f>'Détail par équipe'!BB13</f>
        <v>2238</v>
      </c>
      <c r="G13" s="86">
        <f>ROUNDDOWN(IF(H13&gt;220,0,((220-H13)*0.7)),0)</f>
        <v>56</v>
      </c>
      <c r="H13" s="82">
        <f>ROUNDDOWN(F13/E13,0)</f>
        <v>139</v>
      </c>
      <c r="I13" s="81"/>
    </row>
    <row r="14" spans="1:9" x14ac:dyDescent="0.2">
      <c r="A14" s="79" t="str">
        <f>'Détail par équipe'!B14</f>
        <v>Hasle</v>
      </c>
      <c r="B14" s="79" t="str">
        <f>'Détail par équipe'!C14</f>
        <v>Bernard</v>
      </c>
      <c r="C14" s="80"/>
      <c r="D14" s="80"/>
      <c r="E14" s="79">
        <f>'Détail par équipe'!BA14</f>
        <v>0</v>
      </c>
      <c r="F14" s="79">
        <f>'Détail par équipe'!BB14</f>
        <v>0</v>
      </c>
      <c r="G14" s="86" t="e">
        <f>ROUNDDOWN(IF(H14&gt;220,0,((220-H14)*0.7)),0)</f>
        <v>#DIV/0!</v>
      </c>
      <c r="H14" s="82" t="e">
        <f>ROUNDDOWN(F14/E14,0)</f>
        <v>#DIV/0!</v>
      </c>
      <c r="I14" s="81"/>
    </row>
    <row r="15" spans="1:9" x14ac:dyDescent="0.2">
      <c r="A15" s="79" t="str">
        <f>'Détail par équipe'!B15</f>
        <v xml:space="preserve">Lamy </v>
      </c>
      <c r="B15" s="79" t="str">
        <f>'Détail par équipe'!C15</f>
        <v>Eliane</v>
      </c>
      <c r="C15" s="80"/>
      <c r="D15" s="80"/>
      <c r="E15" s="79">
        <f>'Détail par équipe'!BA15</f>
        <v>4</v>
      </c>
      <c r="F15" s="79">
        <f>'Détail par équipe'!BB15</f>
        <v>568</v>
      </c>
      <c r="G15" s="86">
        <f>ROUNDDOWN(IF(H15&gt;220,0,((220-H15)*0.7)),0)</f>
        <v>54</v>
      </c>
      <c r="H15" s="82">
        <f>ROUNDDOWN(F15/E15,0)</f>
        <v>142</v>
      </c>
      <c r="I15" s="81"/>
    </row>
    <row r="16" spans="1:9" x14ac:dyDescent="0.2">
      <c r="A16" s="79" t="str">
        <f>'Détail par équipe'!B16</f>
        <v>Malenfer</v>
      </c>
      <c r="B16" s="79" t="str">
        <f>'Détail par équipe'!C16</f>
        <v>Pascal</v>
      </c>
      <c r="C16" s="80"/>
      <c r="D16" s="80"/>
      <c r="E16" s="79">
        <f>'Détail par équipe'!BA16</f>
        <v>0</v>
      </c>
      <c r="F16" s="79">
        <f>'Détail par équipe'!BB16</f>
        <v>0</v>
      </c>
      <c r="G16" s="86" t="e">
        <f>ROUNDDOWN(IF(H16&gt;220,0,((220-H16)*0.7)),0)</f>
        <v>#DIV/0!</v>
      </c>
      <c r="H16" s="82" t="e">
        <f>ROUNDDOWN(F16/E16,0)</f>
        <v>#DIV/0!</v>
      </c>
      <c r="I16" s="83"/>
    </row>
    <row r="17" spans="1:9" x14ac:dyDescent="0.2">
      <c r="A17" s="79" t="str">
        <f>'Détail par équipe'!B17</f>
        <v>Micaud</v>
      </c>
      <c r="B17" s="79" t="str">
        <f>'Détail par équipe'!C17</f>
        <v>Brigitte</v>
      </c>
      <c r="C17" s="80"/>
      <c r="D17" s="80"/>
      <c r="E17" s="79">
        <f>'Détail par équipe'!BA17</f>
        <v>8</v>
      </c>
      <c r="F17" s="79">
        <f>'Détail par équipe'!BB17</f>
        <v>1182</v>
      </c>
      <c r="G17" s="86">
        <f>ROUNDDOWN(IF(H17&gt;220,0,((220-H17)*0.7)),0)</f>
        <v>51</v>
      </c>
      <c r="H17" s="82">
        <f>ROUNDDOWN(F17/E17,0)</f>
        <v>147</v>
      </c>
      <c r="I17" s="81"/>
    </row>
    <row r="18" spans="1:9" x14ac:dyDescent="0.2">
      <c r="A18" s="79" t="str">
        <f>'Détail par équipe'!B18</f>
        <v>Mollet</v>
      </c>
      <c r="B18" s="79" t="str">
        <f>'Détail par équipe'!C18</f>
        <v>Bernard</v>
      </c>
      <c r="C18" s="80"/>
      <c r="D18" s="80"/>
      <c r="E18" s="79">
        <f>'Détail par équipe'!BA18</f>
        <v>4</v>
      </c>
      <c r="F18" s="79">
        <f>'Détail par équipe'!BB18</f>
        <v>596</v>
      </c>
      <c r="G18" s="86">
        <f>ROUNDDOWN(IF(H18&gt;220,0,((220-H18)*0.7)),0)</f>
        <v>49</v>
      </c>
      <c r="H18" s="82">
        <f>ROUNDDOWN(F18/E18,0)</f>
        <v>149</v>
      </c>
      <c r="I18" s="84"/>
    </row>
    <row r="19" spans="1:9" x14ac:dyDescent="0.2">
      <c r="A19" s="79" t="str">
        <f>'Détail par équipe'!B19</f>
        <v>Milich</v>
      </c>
      <c r="B19" s="79" t="str">
        <f>'Détail par équipe'!C19</f>
        <v>Oscar</v>
      </c>
      <c r="C19" s="80"/>
      <c r="D19" s="80"/>
      <c r="E19" s="79">
        <f>'Détail par équipe'!BA19</f>
        <v>12</v>
      </c>
      <c r="F19" s="79">
        <f>'Détail par équipe'!BB19</f>
        <v>1862</v>
      </c>
      <c r="G19" s="86">
        <f>ROUNDDOWN(IF(H19&gt;220,0,((220-H19)*0.7)),0)</f>
        <v>45</v>
      </c>
      <c r="H19" s="82">
        <f>ROUNDDOWN(F19/E19,0)</f>
        <v>155</v>
      </c>
      <c r="I19" s="81"/>
    </row>
    <row r="20" spans="1:9" x14ac:dyDescent="0.2">
      <c r="A20" s="79" t="str">
        <f>'Détail par équipe'!B20</f>
        <v>Nguyen</v>
      </c>
      <c r="B20" s="79" t="str">
        <f>'Détail par équipe'!C20</f>
        <v>Jean</v>
      </c>
      <c r="C20" s="80"/>
      <c r="D20" s="80"/>
      <c r="E20" s="79">
        <f>'Détail par équipe'!BA20</f>
        <v>4</v>
      </c>
      <c r="F20" s="79">
        <f>'Détail par équipe'!BB20</f>
        <v>668</v>
      </c>
      <c r="G20" s="86">
        <f>ROUNDDOWN(IF(H20&gt;220,0,((220-H20)*0.7)),0)</f>
        <v>37</v>
      </c>
      <c r="H20" s="82">
        <f>ROUNDDOWN(F20/E20,0)</f>
        <v>167</v>
      </c>
      <c r="I20" s="81"/>
    </row>
    <row r="21" spans="1:9" x14ac:dyDescent="0.2">
      <c r="A21" s="79" t="str">
        <f>'Détail par équipe'!B21</f>
        <v>Parralejo</v>
      </c>
      <c r="B21" s="79" t="str">
        <f>'Détail par équipe'!C21</f>
        <v>Isabel</v>
      </c>
      <c r="C21" s="80"/>
      <c r="D21" s="80"/>
      <c r="E21" s="79">
        <f>'Détail par équipe'!BA21</f>
        <v>12</v>
      </c>
      <c r="F21" s="79">
        <f>'Détail par équipe'!BB21</f>
        <v>1570</v>
      </c>
      <c r="G21" s="86">
        <f>ROUNDDOWN(IF(H21&gt;220,0,((220-H21)*0.7)),0)</f>
        <v>63</v>
      </c>
      <c r="H21" s="82">
        <f>ROUNDDOWN(F21/E21,0)</f>
        <v>130</v>
      </c>
      <c r="I21" s="83"/>
    </row>
    <row r="22" spans="1:9" x14ac:dyDescent="0.2">
      <c r="A22" s="79" t="str">
        <f>'Détail par équipe'!B22</f>
        <v>Parralejo</v>
      </c>
      <c r="B22" s="79" t="str">
        <f>'Détail par équipe'!C22</f>
        <v>Tony</v>
      </c>
      <c r="C22" s="80"/>
      <c r="D22" s="80"/>
      <c r="E22" s="79">
        <f>'Détail par équipe'!BA22</f>
        <v>12</v>
      </c>
      <c r="F22" s="79">
        <f>'Détail par équipe'!BB22</f>
        <v>1969</v>
      </c>
      <c r="G22" s="86">
        <f>ROUNDDOWN(IF(H22&gt;220,0,((220-H22)*0.7)),0)</f>
        <v>39</v>
      </c>
      <c r="H22" s="82">
        <f>ROUNDDOWN(F22/E22,0)</f>
        <v>164</v>
      </c>
      <c r="I22" s="81"/>
    </row>
    <row r="23" spans="1:9" x14ac:dyDescent="0.2">
      <c r="A23" s="79" t="str">
        <f>'Détail par équipe'!B23</f>
        <v>Puyaubreau</v>
      </c>
      <c r="B23" s="79" t="str">
        <f>'Détail par équipe'!C23</f>
        <v>François</v>
      </c>
      <c r="C23" s="92"/>
      <c r="D23" s="92"/>
      <c r="E23" s="79">
        <f>'Détail par équipe'!BA23</f>
        <v>8</v>
      </c>
      <c r="F23" s="79">
        <f>'Détail par équipe'!BB23</f>
        <v>1353</v>
      </c>
      <c r="G23" s="86">
        <f>ROUNDDOWN(IF(H23&gt;220,0,((220-H23)*0.7)),0)</f>
        <v>35</v>
      </c>
      <c r="H23" s="82">
        <f>ROUNDDOWN(F23/E23,0)</f>
        <v>169</v>
      </c>
      <c r="I23" s="81"/>
    </row>
    <row r="24" spans="1:9" x14ac:dyDescent="0.2">
      <c r="A24" s="79" t="str">
        <f>'Détail par équipe'!B24</f>
        <v>Quibeuf</v>
      </c>
      <c r="B24" s="79" t="str">
        <f>'Détail par équipe'!C24</f>
        <v>Catherine</v>
      </c>
      <c r="C24" s="92"/>
      <c r="D24" s="92"/>
      <c r="E24" s="79">
        <f>'Détail par équipe'!BA24</f>
        <v>4</v>
      </c>
      <c r="F24" s="79">
        <f>'Détail par équipe'!BB24</f>
        <v>532</v>
      </c>
      <c r="G24" s="86">
        <f>ROUNDDOWN(IF(H24&gt;220,0,((220-H24)*0.7)),0)</f>
        <v>60</v>
      </c>
      <c r="H24" s="82">
        <f>ROUNDDOWN(F24/E24,0)</f>
        <v>133</v>
      </c>
      <c r="I24" s="81"/>
    </row>
    <row r="25" spans="1:9" x14ac:dyDescent="0.2">
      <c r="A25" s="79" t="str">
        <f>'Détail par équipe'!B25</f>
        <v>Remondin</v>
      </c>
      <c r="B25" s="79" t="str">
        <f>'Détail par équipe'!C25</f>
        <v>Jacky</v>
      </c>
      <c r="C25" s="96"/>
      <c r="D25" s="96"/>
      <c r="E25" s="79">
        <f>'Détail par équipe'!BA25</f>
        <v>8</v>
      </c>
      <c r="F25" s="79">
        <f>'Détail par équipe'!BB25</f>
        <v>1402</v>
      </c>
      <c r="G25" s="86">
        <f>ROUNDDOWN(IF(H25&gt;220,0,((220-H25)*0.7)),0)</f>
        <v>31</v>
      </c>
      <c r="H25" s="82">
        <f>ROUNDDOWN(F25/E25,0)</f>
        <v>175</v>
      </c>
      <c r="I25" s="81"/>
    </row>
    <row r="26" spans="1:9" x14ac:dyDescent="0.2">
      <c r="A26" s="79" t="str">
        <f>'Détail par équipe'!B26</f>
        <v>Roussel</v>
      </c>
      <c r="B26" s="79" t="str">
        <f>'Détail par équipe'!C26</f>
        <v>Jacky</v>
      </c>
      <c r="C26" s="80"/>
      <c r="D26" s="80"/>
      <c r="E26" s="79">
        <f>'Détail par équipe'!BA26</f>
        <v>12</v>
      </c>
      <c r="F26" s="79">
        <f>'Détail par équipe'!BB26</f>
        <v>1835</v>
      </c>
      <c r="G26" s="86">
        <f>ROUNDDOWN(IF(H26&gt;220,0,((220-H26)*0.7)),0)</f>
        <v>47</v>
      </c>
      <c r="H26" s="82">
        <f>ROUNDDOWN(F26/E26,0)</f>
        <v>152</v>
      </c>
      <c r="I26" s="83"/>
    </row>
    <row r="27" spans="1:9" x14ac:dyDescent="0.2">
      <c r="A27" s="79" t="str">
        <f>'Détail par équipe'!B27</f>
        <v>Schambert</v>
      </c>
      <c r="B27" s="79" t="str">
        <f>'Détail par équipe'!C27</f>
        <v>Bernard</v>
      </c>
      <c r="C27" s="93"/>
      <c r="D27" s="93"/>
      <c r="E27" s="79">
        <f>'Détail par équipe'!BA27</f>
        <v>12</v>
      </c>
      <c r="F27" s="79">
        <f>'Détail par équipe'!BB27</f>
        <v>1772</v>
      </c>
      <c r="G27" s="86">
        <f>ROUNDDOWN(IF(H27&gt;220,0,((220-H27)*0.7)),0)</f>
        <v>51</v>
      </c>
      <c r="H27" s="82">
        <f>ROUNDDOWN(F27/E27,0)</f>
        <v>147</v>
      </c>
      <c r="I27" s="81"/>
    </row>
    <row r="28" spans="1:9" x14ac:dyDescent="0.2">
      <c r="A28" s="79" t="str">
        <f>'Détail par équipe'!B28</f>
        <v>Soleihac</v>
      </c>
      <c r="B28" s="79" t="str">
        <f>'Détail par équipe'!C28</f>
        <v>Christian</v>
      </c>
      <c r="C28" s="80"/>
      <c r="D28" s="80"/>
      <c r="E28" s="79">
        <f>'Détail par équipe'!BA28</f>
        <v>4</v>
      </c>
      <c r="F28" s="79">
        <f>'Détail par équipe'!BB28</f>
        <v>538</v>
      </c>
      <c r="G28" s="86">
        <f>ROUNDDOWN(IF(H28&gt;220,0,((220-H28)*0.7)),0)</f>
        <v>60</v>
      </c>
      <c r="H28" s="82">
        <f>ROUNDDOWN(F28/E28,0)</f>
        <v>134</v>
      </c>
      <c r="I28" s="81"/>
    </row>
    <row r="29" spans="1:9" x14ac:dyDescent="0.2">
      <c r="A29" s="79" t="str">
        <f>'Détail par équipe'!B29</f>
        <v>Trouvé</v>
      </c>
      <c r="B29" s="79" t="str">
        <f>'Détail par équipe'!C29</f>
        <v>Francis</v>
      </c>
      <c r="C29" s="80"/>
      <c r="D29" s="80"/>
      <c r="E29" s="79">
        <f>'Détail par équipe'!BA29</f>
        <v>8</v>
      </c>
      <c r="F29" s="79">
        <f>'Détail par équipe'!BB29</f>
        <v>1306</v>
      </c>
      <c r="G29" s="86">
        <f>ROUNDDOWN(IF(H29&gt;220,0,((220-H29)*0.7)),0)</f>
        <v>39</v>
      </c>
      <c r="H29" s="82">
        <f>ROUNDDOWN(F29/E29,0)</f>
        <v>163</v>
      </c>
      <c r="I29" s="81"/>
    </row>
    <row r="30" spans="1:9" x14ac:dyDescent="0.2">
      <c r="A30" s="79" t="str">
        <f>'Détail par équipe'!B30</f>
        <v>Wosinski</v>
      </c>
      <c r="B30" s="79" t="str">
        <f>'Détail par équipe'!C30</f>
        <v>Stéphane</v>
      </c>
      <c r="C30" s="80"/>
      <c r="D30" s="80"/>
      <c r="E30" s="79">
        <f>'Détail par équipe'!BA30</f>
        <v>16</v>
      </c>
      <c r="F30" s="79">
        <f>'Détail par équipe'!BB30</f>
        <v>2994</v>
      </c>
      <c r="G30" s="86">
        <f>ROUNDDOWN(IF(H30&gt;220,0,((220-H30)*0.7)),0)</f>
        <v>23</v>
      </c>
      <c r="H30" s="82">
        <f>ROUNDDOWN(F30/E30,0)</f>
        <v>187</v>
      </c>
      <c r="I30" s="81"/>
    </row>
    <row r="31" spans="1:9" s="95" customFormat="1" x14ac:dyDescent="0.2">
      <c r="A31" s="79">
        <f>'Détail par équipe'!B31</f>
        <v>0</v>
      </c>
      <c r="B31" s="79" t="str">
        <f>'Détail par équipe'!C31</f>
        <v>Orian</v>
      </c>
      <c r="C31" s="80"/>
      <c r="D31" s="80"/>
      <c r="E31" s="79">
        <f>'Détail par équipe'!BA31</f>
        <v>8</v>
      </c>
      <c r="F31" s="79">
        <f>'Détail par équipe'!BB31</f>
        <v>1204</v>
      </c>
      <c r="G31" s="86">
        <f>ROUNDDOWN(IF(H31&gt;220,0,((220-H31)*0.7)),0)</f>
        <v>49</v>
      </c>
      <c r="H31" s="82">
        <f>ROUNDDOWN(F31/E31,0)</f>
        <v>150</v>
      </c>
      <c r="I31" s="94"/>
    </row>
    <row r="32" spans="1:9" x14ac:dyDescent="0.2"/>
  </sheetData>
  <sortState xmlns:xlrd2="http://schemas.microsoft.com/office/spreadsheetml/2017/richdata2" ref="A2:H32">
    <sortCondition ref="A2:A32"/>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2024-10-09T11:03:10Z</cp:lastPrinted>
  <dcterms:created xsi:type="dcterms:W3CDTF">2022-09-19T13:35:18Z</dcterms:created>
  <dcterms:modified xsi:type="dcterms:W3CDTF">2024-10-09T11:04:23Z</dcterms:modified>
</cp:coreProperties>
</file>