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E537264-5757-41D6-8948-DBE183AC82B1}"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Moyennes!$A$1:$H$38</definedName>
  </definedNames>
  <calcPr calcId="181029"/>
</workbook>
</file>

<file path=xl/calcChain.xml><?xml version="1.0" encoding="utf-8"?>
<calcChain xmlns="http://schemas.openxmlformats.org/spreadsheetml/2006/main">
  <c r="BB88" i="3" l="1"/>
  <c r="BC88" i="3"/>
  <c r="BD88" i="3"/>
  <c r="BB89" i="3"/>
  <c r="BC89" i="3"/>
  <c r="BD89" i="3"/>
  <c r="BA88" i="3"/>
  <c r="BA89" i="3"/>
  <c r="BB172" i="3"/>
  <c r="BC172" i="3"/>
  <c r="BD172" i="3"/>
  <c r="BA172" i="3"/>
  <c r="BB184" i="3"/>
  <c r="BC184" i="3"/>
  <c r="BD184" i="3"/>
  <c r="BB190" i="3"/>
  <c r="BC190" i="3"/>
  <c r="BD190" i="3"/>
  <c r="BA190" i="3"/>
  <c r="BA184" i="3"/>
  <c r="BB158" i="3"/>
  <c r="BC158" i="3"/>
  <c r="BD158" i="3"/>
  <c r="BB159" i="3"/>
  <c r="BC159" i="3"/>
  <c r="BD159" i="3"/>
  <c r="BA158" i="3"/>
  <c r="BA159" i="3"/>
  <c r="BB104" i="3"/>
  <c r="BC104" i="3"/>
  <c r="BD104" i="3"/>
  <c r="BA104" i="3"/>
  <c r="BB107" i="3"/>
  <c r="BC107" i="3"/>
  <c r="BD107" i="3"/>
  <c r="BA107" i="3"/>
  <c r="BB60" i="3"/>
  <c r="BC60" i="3"/>
  <c r="BD60" i="3"/>
  <c r="BB61" i="3"/>
  <c r="BC61" i="3"/>
  <c r="BD61" i="3"/>
  <c r="BA61" i="3"/>
  <c r="BA60" i="3"/>
  <c r="BB139" i="3"/>
  <c r="BC139" i="3"/>
  <c r="BD139" i="3"/>
  <c r="BB142" i="3"/>
  <c r="BC142" i="3"/>
  <c r="BD142" i="3"/>
  <c r="BA142" i="3"/>
  <c r="BA139" i="3"/>
  <c r="BB53" i="3"/>
  <c r="BC53" i="3"/>
  <c r="BD53" i="3"/>
  <c r="BA53" i="3"/>
  <c r="BB43" i="3"/>
  <c r="BC43" i="3"/>
  <c r="BD43" i="3"/>
  <c r="BA43" i="3"/>
  <c r="BB123" i="3"/>
  <c r="BC123" i="3"/>
  <c r="BD123" i="3"/>
  <c r="BB126" i="3"/>
  <c r="BC126" i="3"/>
  <c r="BD126" i="3"/>
  <c r="BA126" i="3"/>
  <c r="BA123" i="3"/>
  <c r="BB74" i="3"/>
  <c r="BC74" i="3"/>
  <c r="BD74" i="3"/>
  <c r="BB75" i="3"/>
  <c r="BC75" i="3"/>
  <c r="BD75" i="3"/>
  <c r="BA75" i="3"/>
  <c r="BA74" i="3"/>
  <c r="AV187" i="3"/>
  <c r="AW187" i="3"/>
  <c r="AX187" i="3"/>
  <c r="AV191" i="3"/>
  <c r="AW191" i="3"/>
  <c r="AX191" i="3"/>
  <c r="AU187" i="3"/>
  <c r="AU191" i="3"/>
  <c r="AV122" i="3"/>
  <c r="AW122" i="3"/>
  <c r="AX122" i="3"/>
  <c r="AV125" i="3"/>
  <c r="AW125" i="3"/>
  <c r="AX125" i="3"/>
  <c r="AU122" i="3"/>
  <c r="AU125" i="3"/>
  <c r="AV172" i="3"/>
  <c r="AW172" i="3"/>
  <c r="AX172" i="3"/>
  <c r="AV174" i="3"/>
  <c r="AW174" i="3"/>
  <c r="AX174" i="3"/>
  <c r="AU174" i="3"/>
  <c r="AU172" i="3"/>
  <c r="AV74" i="3"/>
  <c r="AW74" i="3"/>
  <c r="AX74" i="3"/>
  <c r="AV75" i="3"/>
  <c r="AW75" i="3"/>
  <c r="AX75" i="3"/>
  <c r="AU75" i="3"/>
  <c r="AU74" i="3"/>
  <c r="AV45" i="3"/>
  <c r="AW45" i="3"/>
  <c r="AX45" i="3"/>
  <c r="AV49" i="3"/>
  <c r="AW49" i="3"/>
  <c r="AX49" i="3"/>
  <c r="AU49" i="3"/>
  <c r="AU45" i="3"/>
  <c r="AV156" i="3"/>
  <c r="AW156" i="3"/>
  <c r="AX156" i="3"/>
  <c r="AV157" i="3"/>
  <c r="AW157" i="3"/>
  <c r="AX157" i="3"/>
  <c r="AU157" i="3"/>
  <c r="AU156" i="3"/>
  <c r="AV89" i="3"/>
  <c r="AW89" i="3"/>
  <c r="AX89" i="3"/>
  <c r="AU89" i="3"/>
  <c r="AV61" i="3"/>
  <c r="AW61" i="3"/>
  <c r="AX61" i="3"/>
  <c r="AV63" i="3"/>
  <c r="AW63" i="3"/>
  <c r="AX63" i="3"/>
  <c r="AU63" i="3"/>
  <c r="AU61" i="3"/>
  <c r="AV107" i="3"/>
  <c r="AW107" i="3"/>
  <c r="AX107" i="3"/>
  <c r="AU107" i="3"/>
  <c r="AV112" i="3"/>
  <c r="AW112" i="3"/>
  <c r="AX112" i="3"/>
  <c r="AU112" i="3"/>
  <c r="BG145" i="3"/>
  <c r="AV138" i="3"/>
  <c r="AW138" i="3"/>
  <c r="AX138" i="3"/>
  <c r="AV139" i="3"/>
  <c r="AW139" i="3"/>
  <c r="AX139" i="3"/>
  <c r="AU139" i="3"/>
  <c r="AU138" i="3"/>
  <c r="AP109" i="3"/>
  <c r="AQ109" i="3"/>
  <c r="AR109" i="3"/>
  <c r="AP112" i="3"/>
  <c r="AQ112" i="3"/>
  <c r="AR112" i="3"/>
  <c r="AO112" i="3"/>
  <c r="AO109" i="3"/>
  <c r="AP44" i="3"/>
  <c r="AQ44" i="3"/>
  <c r="AR44" i="3"/>
  <c r="AP45" i="3"/>
  <c r="AQ45" i="3"/>
  <c r="AR45" i="3"/>
  <c r="AO45" i="3"/>
  <c r="AO44" i="3"/>
  <c r="AP87" i="3"/>
  <c r="AQ87" i="3"/>
  <c r="AR87" i="3"/>
  <c r="AP89" i="3"/>
  <c r="AQ89" i="3"/>
  <c r="AR89" i="3"/>
  <c r="AO89" i="3"/>
  <c r="AO87" i="3"/>
  <c r="AP127" i="3"/>
  <c r="AQ127" i="3"/>
  <c r="AR127" i="3"/>
  <c r="AP129" i="3"/>
  <c r="AQ129" i="3"/>
  <c r="AR129" i="3"/>
  <c r="AO129" i="3"/>
  <c r="AO127" i="3"/>
  <c r="AP174" i="3"/>
  <c r="AQ174" i="3"/>
  <c r="AR174" i="3"/>
  <c r="AP175" i="3"/>
  <c r="AQ175" i="3"/>
  <c r="AR175" i="3"/>
  <c r="AO175" i="3"/>
  <c r="AO174" i="3"/>
  <c r="AP138" i="3"/>
  <c r="AQ138" i="3"/>
  <c r="AR138" i="3"/>
  <c r="AP139" i="3"/>
  <c r="AQ139" i="3"/>
  <c r="AR139" i="3"/>
  <c r="AO139" i="3"/>
  <c r="AO138" i="3"/>
  <c r="AP74" i="3"/>
  <c r="AQ74" i="3"/>
  <c r="AR74" i="3"/>
  <c r="AP78" i="3"/>
  <c r="AQ78" i="3"/>
  <c r="AR78" i="3"/>
  <c r="AO74" i="3"/>
  <c r="AO78" i="3"/>
  <c r="AP185" i="3"/>
  <c r="AQ185" i="3"/>
  <c r="AR185" i="3"/>
  <c r="AP192" i="3"/>
  <c r="AQ192" i="3"/>
  <c r="AR192" i="3"/>
  <c r="AO192" i="3"/>
  <c r="H36" i="4"/>
  <c r="G36" i="4" s="1"/>
  <c r="F36" i="4"/>
  <c r="E36" i="4"/>
  <c r="B36" i="4"/>
  <c r="C36" i="4"/>
  <c r="D36" i="4"/>
  <c r="A36" i="4"/>
  <c r="AO185" i="3"/>
  <c r="AP156" i="3"/>
  <c r="AQ156" i="3"/>
  <c r="AR156" i="3"/>
  <c r="AP157" i="3"/>
  <c r="AQ157" i="3"/>
  <c r="AR157" i="3"/>
  <c r="AO157" i="3"/>
  <c r="AO156" i="3"/>
  <c r="AP60" i="3"/>
  <c r="AQ60" i="3"/>
  <c r="AR60" i="3"/>
  <c r="AP61" i="3"/>
  <c r="AQ61" i="3"/>
  <c r="AR61" i="3"/>
  <c r="AO61" i="3"/>
  <c r="AO60" i="3"/>
  <c r="AO15" i="3"/>
  <c r="BF37" i="3"/>
  <c r="BG37" i="3"/>
  <c r="BH37" i="3"/>
  <c r="BI37" i="3"/>
  <c r="BJ37" i="3"/>
  <c r="BK37" i="3"/>
  <c r="BL37" i="3"/>
  <c r="BM37" i="3"/>
  <c r="BN37" i="3"/>
  <c r="BE37" i="3"/>
  <c r="AY37" i="3"/>
  <c r="AS37" i="3"/>
  <c r="BP37" i="3" s="1"/>
  <c r="AJ60" i="3"/>
  <c r="AK60" i="3"/>
  <c r="AL60" i="3"/>
  <c r="AJ61" i="3"/>
  <c r="AK61" i="3"/>
  <c r="AL61" i="3"/>
  <c r="AI61" i="3"/>
  <c r="AI60" i="3"/>
  <c r="AJ139" i="3"/>
  <c r="AK139" i="3"/>
  <c r="AL139" i="3"/>
  <c r="AJ141" i="3"/>
  <c r="AK141" i="3"/>
  <c r="AL141" i="3"/>
  <c r="AI139" i="3"/>
  <c r="AI141" i="3"/>
  <c r="AJ156" i="3"/>
  <c r="AK156" i="3"/>
  <c r="AL156" i="3"/>
  <c r="AJ160" i="3"/>
  <c r="AK160" i="3"/>
  <c r="AL160" i="3"/>
  <c r="AI160" i="3"/>
  <c r="AI156" i="3"/>
  <c r="AJ112" i="3"/>
  <c r="AK112" i="3"/>
  <c r="AL112" i="3"/>
  <c r="AJ113" i="3"/>
  <c r="AK113" i="3"/>
  <c r="AL113" i="3"/>
  <c r="AI113" i="3"/>
  <c r="AI112" i="3"/>
  <c r="AJ185" i="3"/>
  <c r="AK185" i="3"/>
  <c r="AL185" i="3"/>
  <c r="AJ191" i="3"/>
  <c r="AK191" i="3"/>
  <c r="AL191" i="3"/>
  <c r="AI191" i="3"/>
  <c r="AI185" i="3"/>
  <c r="AJ87" i="3"/>
  <c r="AK87" i="3"/>
  <c r="AL87" i="3"/>
  <c r="AJ89" i="3"/>
  <c r="AK89" i="3"/>
  <c r="AL89" i="3"/>
  <c r="AI89" i="3"/>
  <c r="AI87" i="3"/>
  <c r="AJ172" i="3"/>
  <c r="AK172" i="3"/>
  <c r="AL172" i="3"/>
  <c r="AJ174" i="3"/>
  <c r="AK174" i="3"/>
  <c r="AL174" i="3"/>
  <c r="AI174" i="3"/>
  <c r="AI172" i="3"/>
  <c r="AJ127" i="3"/>
  <c r="AK127" i="3"/>
  <c r="AL127" i="3"/>
  <c r="AJ129" i="3"/>
  <c r="AK129" i="3"/>
  <c r="AL129" i="3"/>
  <c r="AI129" i="3"/>
  <c r="AI127" i="3"/>
  <c r="AJ74" i="3"/>
  <c r="AK74" i="3"/>
  <c r="AL74" i="3"/>
  <c r="AJ75" i="3"/>
  <c r="AK75" i="3"/>
  <c r="AL75" i="3"/>
  <c r="AI75" i="3"/>
  <c r="AI74" i="3"/>
  <c r="AJ44" i="3"/>
  <c r="AK44" i="3"/>
  <c r="AL44" i="3"/>
  <c r="AJ45" i="3"/>
  <c r="AK45" i="3"/>
  <c r="AL45" i="3"/>
  <c r="AI45" i="3"/>
  <c r="AI44" i="3"/>
  <c r="AD74" i="3"/>
  <c r="AE74" i="3"/>
  <c r="AF74" i="3"/>
  <c r="AD78" i="3"/>
  <c r="AE78" i="3"/>
  <c r="AF78" i="3"/>
  <c r="AC78" i="3"/>
  <c r="AC74" i="3"/>
  <c r="C78" i="3"/>
  <c r="B78" i="3"/>
  <c r="AD156" i="3"/>
  <c r="AE156" i="3"/>
  <c r="AF156" i="3"/>
  <c r="AD159" i="3"/>
  <c r="AE159" i="3"/>
  <c r="AF159" i="3"/>
  <c r="AC159" i="3"/>
  <c r="AC156" i="3"/>
  <c r="AD138" i="3"/>
  <c r="AE138" i="3"/>
  <c r="AF138" i="3"/>
  <c r="AD139" i="3"/>
  <c r="AE139" i="3"/>
  <c r="AF139" i="3"/>
  <c r="AC139" i="3"/>
  <c r="AC138" i="3"/>
  <c r="AD187" i="3"/>
  <c r="AE187" i="3"/>
  <c r="AF187" i="3"/>
  <c r="AD189" i="3"/>
  <c r="AE189" i="3"/>
  <c r="AF189" i="3"/>
  <c r="AC189" i="3"/>
  <c r="AC187" i="3"/>
  <c r="C187" i="3"/>
  <c r="B187" i="3"/>
  <c r="AD61" i="3"/>
  <c r="AE61" i="3"/>
  <c r="AF61" i="3"/>
  <c r="AD63" i="3"/>
  <c r="AE63" i="3"/>
  <c r="AF63" i="3"/>
  <c r="AC61" i="3"/>
  <c r="AC63" i="3"/>
  <c r="B39" i="4"/>
  <c r="A39" i="4"/>
  <c r="C63" i="3"/>
  <c r="B63" i="3"/>
  <c r="AD121" i="3"/>
  <c r="AE121" i="3"/>
  <c r="AF121" i="3"/>
  <c r="AD127" i="3"/>
  <c r="AE127" i="3"/>
  <c r="AF127" i="3"/>
  <c r="AC121" i="3"/>
  <c r="AC127" i="3"/>
  <c r="AD51" i="3"/>
  <c r="AE51" i="3"/>
  <c r="AF51" i="3"/>
  <c r="AC51" i="3"/>
  <c r="AG52" i="3"/>
  <c r="AD88" i="3"/>
  <c r="AE88" i="3"/>
  <c r="AF88" i="3"/>
  <c r="AD89" i="3"/>
  <c r="AE89" i="3"/>
  <c r="AF89" i="3"/>
  <c r="AC89" i="3"/>
  <c r="AC88" i="3"/>
  <c r="AD172" i="3"/>
  <c r="AE172" i="3"/>
  <c r="AF172" i="3"/>
  <c r="AD174" i="3"/>
  <c r="AE174" i="3"/>
  <c r="AF174" i="3"/>
  <c r="BE40" i="3"/>
  <c r="AY40" i="3"/>
  <c r="AS40" i="3"/>
  <c r="AM40" i="3"/>
  <c r="AG40" i="3"/>
  <c r="AC174" i="3"/>
  <c r="AC172" i="3"/>
  <c r="AD103" i="3"/>
  <c r="AE103" i="3"/>
  <c r="AF103" i="3"/>
  <c r="AD104" i="3"/>
  <c r="AE104" i="3"/>
  <c r="AF104" i="3"/>
  <c r="AC104" i="3"/>
  <c r="AC103" i="3"/>
  <c r="X156" i="3"/>
  <c r="Y156" i="3"/>
  <c r="Z156" i="3"/>
  <c r="X159" i="3"/>
  <c r="Y159" i="3"/>
  <c r="Z159" i="3"/>
  <c r="W159" i="3"/>
  <c r="W156" i="3"/>
  <c r="X138" i="3"/>
  <c r="Y138" i="3"/>
  <c r="Z138" i="3"/>
  <c r="X139" i="3"/>
  <c r="Y139" i="3"/>
  <c r="Z139" i="3"/>
  <c r="W139" i="3"/>
  <c r="W138" i="3"/>
  <c r="X88" i="3"/>
  <c r="Y88" i="3"/>
  <c r="Z88" i="3"/>
  <c r="X91" i="3"/>
  <c r="Y91" i="3"/>
  <c r="Z91" i="3"/>
  <c r="W91" i="3"/>
  <c r="W88" i="3"/>
  <c r="X172" i="3"/>
  <c r="Y172" i="3"/>
  <c r="Z172" i="3"/>
  <c r="X174" i="3"/>
  <c r="Y174" i="3"/>
  <c r="Z174" i="3"/>
  <c r="W174" i="3"/>
  <c r="W172" i="3"/>
  <c r="X44" i="3"/>
  <c r="Y44" i="3"/>
  <c r="Z44" i="3"/>
  <c r="X51" i="3"/>
  <c r="Y51" i="3"/>
  <c r="Z51" i="3"/>
  <c r="W51" i="3"/>
  <c r="W44" i="3"/>
  <c r="X74" i="3"/>
  <c r="Y74" i="3"/>
  <c r="Z74" i="3"/>
  <c r="X75" i="3"/>
  <c r="Y75" i="3"/>
  <c r="Z75" i="3"/>
  <c r="W75" i="3"/>
  <c r="W74" i="3"/>
  <c r="X103" i="3"/>
  <c r="Y103" i="3"/>
  <c r="Z103" i="3"/>
  <c r="X104" i="3"/>
  <c r="Y104" i="3"/>
  <c r="Z104" i="3"/>
  <c r="W104" i="3"/>
  <c r="W103" i="3"/>
  <c r="X123" i="3"/>
  <c r="Y123" i="3"/>
  <c r="Z123" i="3"/>
  <c r="X129" i="3"/>
  <c r="Y129" i="3"/>
  <c r="Z129" i="3"/>
  <c r="W129" i="3"/>
  <c r="W123" i="3"/>
  <c r="X60" i="3"/>
  <c r="Y60" i="3"/>
  <c r="Z60" i="3"/>
  <c r="X61" i="3"/>
  <c r="Y61" i="3"/>
  <c r="Z61" i="3"/>
  <c r="W61" i="3"/>
  <c r="W60" i="3"/>
  <c r="L185" i="3"/>
  <c r="M185" i="3"/>
  <c r="N185" i="3"/>
  <c r="K185" i="3"/>
  <c r="X189" i="3"/>
  <c r="Y189" i="3"/>
  <c r="Z189" i="3"/>
  <c r="X190" i="3"/>
  <c r="Y190" i="3"/>
  <c r="Z190" i="3"/>
  <c r="W190" i="3"/>
  <c r="W189" i="3"/>
  <c r="AA35" i="3"/>
  <c r="R138" i="3"/>
  <c r="S138" i="3"/>
  <c r="T138" i="3"/>
  <c r="R139" i="3"/>
  <c r="S139" i="3"/>
  <c r="T139" i="3"/>
  <c r="Q139" i="3"/>
  <c r="Q138" i="3"/>
  <c r="R123" i="3"/>
  <c r="S123" i="3"/>
  <c r="T123" i="3"/>
  <c r="R125" i="3"/>
  <c r="S125" i="3"/>
  <c r="T125" i="3"/>
  <c r="Q125" i="3"/>
  <c r="Q123" i="3"/>
  <c r="R60" i="3"/>
  <c r="S60" i="3"/>
  <c r="T60" i="3"/>
  <c r="R61" i="3"/>
  <c r="S61" i="3"/>
  <c r="T61" i="3"/>
  <c r="Q61" i="3"/>
  <c r="Q60" i="3"/>
  <c r="R74" i="3"/>
  <c r="S74" i="3"/>
  <c r="T74" i="3"/>
  <c r="R75" i="3"/>
  <c r="S75" i="3"/>
  <c r="T75" i="3"/>
  <c r="Q75" i="3"/>
  <c r="Q74" i="3"/>
  <c r="R172" i="3"/>
  <c r="S172" i="3"/>
  <c r="T172" i="3"/>
  <c r="R174" i="3"/>
  <c r="S174" i="3"/>
  <c r="T174" i="3"/>
  <c r="Q174" i="3"/>
  <c r="Q172" i="3"/>
  <c r="R156" i="3"/>
  <c r="S156" i="3"/>
  <c r="T156" i="3"/>
  <c r="R159" i="3"/>
  <c r="S159" i="3"/>
  <c r="T159" i="3"/>
  <c r="Q159" i="3"/>
  <c r="Q156" i="3"/>
  <c r="R88" i="3"/>
  <c r="S88" i="3"/>
  <c r="T88" i="3"/>
  <c r="R91" i="3"/>
  <c r="S91" i="3"/>
  <c r="T91" i="3"/>
  <c r="Q91" i="3"/>
  <c r="Q88" i="3"/>
  <c r="R102" i="3"/>
  <c r="S102" i="3"/>
  <c r="T102" i="3"/>
  <c r="R103" i="3"/>
  <c r="S103" i="3"/>
  <c r="T103" i="3"/>
  <c r="Q103" i="3"/>
  <c r="Q102" i="3"/>
  <c r="R186" i="3"/>
  <c r="S186" i="3"/>
  <c r="T186" i="3"/>
  <c r="R188" i="3"/>
  <c r="S188" i="3"/>
  <c r="T188" i="3"/>
  <c r="Q186" i="3"/>
  <c r="Q188" i="3"/>
  <c r="P188" i="3"/>
  <c r="R45" i="3"/>
  <c r="S45" i="3"/>
  <c r="T45" i="3"/>
  <c r="R53" i="3"/>
  <c r="S53" i="3"/>
  <c r="T53" i="3"/>
  <c r="Q53" i="3"/>
  <c r="Q45" i="3"/>
  <c r="BO37" i="3" l="1"/>
  <c r="BQ37" i="3" s="1"/>
  <c r="L172" i="3"/>
  <c r="M172" i="3"/>
  <c r="N172" i="3"/>
  <c r="L174" i="3"/>
  <c r="M174" i="3"/>
  <c r="N174" i="3"/>
  <c r="K174" i="3"/>
  <c r="K172" i="3"/>
  <c r="L60" i="3"/>
  <c r="M60" i="3"/>
  <c r="N60" i="3"/>
  <c r="L61" i="3"/>
  <c r="M61" i="3"/>
  <c r="N61" i="3"/>
  <c r="K61" i="3"/>
  <c r="K60" i="3"/>
  <c r="L74" i="3"/>
  <c r="M74" i="3"/>
  <c r="N74" i="3"/>
  <c r="L75" i="3"/>
  <c r="M75" i="3"/>
  <c r="N75" i="3"/>
  <c r="K75" i="3"/>
  <c r="K74" i="3"/>
  <c r="L138" i="3"/>
  <c r="M138" i="3"/>
  <c r="N138" i="3"/>
  <c r="L139" i="3"/>
  <c r="M139" i="3"/>
  <c r="N139" i="3"/>
  <c r="K139" i="3"/>
  <c r="K138" i="3"/>
  <c r="L123" i="3"/>
  <c r="M123" i="3"/>
  <c r="N123" i="3"/>
  <c r="L124" i="3"/>
  <c r="M124" i="3"/>
  <c r="N124" i="3"/>
  <c r="K124" i="3"/>
  <c r="K123" i="3"/>
  <c r="L44" i="3"/>
  <c r="M44" i="3"/>
  <c r="N44" i="3"/>
  <c r="L50" i="3"/>
  <c r="M50" i="3"/>
  <c r="N50" i="3"/>
  <c r="K50" i="3"/>
  <c r="K44" i="3"/>
  <c r="L186" i="3"/>
  <c r="M186" i="3"/>
  <c r="N186" i="3"/>
  <c r="K186" i="3"/>
  <c r="L103" i="3"/>
  <c r="M103" i="3"/>
  <c r="N103" i="3"/>
  <c r="L109" i="3"/>
  <c r="M109" i="3"/>
  <c r="N109" i="3"/>
  <c r="K109" i="3"/>
  <c r="K103" i="3"/>
  <c r="BF103" i="3"/>
  <c r="BH103" i="3"/>
  <c r="BI103" i="3"/>
  <c r="BJ103" i="3"/>
  <c r="BK103" i="3"/>
  <c r="BL103" i="3"/>
  <c r="BM103" i="3"/>
  <c r="BN103" i="3"/>
  <c r="BE103" i="3"/>
  <c r="AY103" i="3"/>
  <c r="AS103" i="3"/>
  <c r="AM103" i="3"/>
  <c r="AG103" i="3"/>
  <c r="AA103" i="3"/>
  <c r="U103" i="3"/>
  <c r="U104" i="3"/>
  <c r="I103" i="3"/>
  <c r="L88" i="3"/>
  <c r="M88" i="3"/>
  <c r="N88" i="3"/>
  <c r="L89" i="3"/>
  <c r="M89" i="3"/>
  <c r="N89" i="3"/>
  <c r="K88" i="3"/>
  <c r="K89" i="3"/>
  <c r="L157" i="3"/>
  <c r="M157" i="3"/>
  <c r="N157" i="3"/>
  <c r="L159" i="3"/>
  <c r="M159" i="3"/>
  <c r="N159" i="3"/>
  <c r="K157" i="3"/>
  <c r="K159" i="3"/>
  <c r="F184" i="3"/>
  <c r="G184" i="3"/>
  <c r="H184" i="3"/>
  <c r="F185" i="3"/>
  <c r="G185" i="3"/>
  <c r="H185" i="3"/>
  <c r="E185" i="3"/>
  <c r="E184" i="3"/>
  <c r="F174" i="3"/>
  <c r="G174" i="3"/>
  <c r="H174" i="3"/>
  <c r="F175" i="3"/>
  <c r="G175" i="3"/>
  <c r="H175" i="3"/>
  <c r="E174" i="3"/>
  <c r="E175" i="3"/>
  <c r="F156" i="3"/>
  <c r="G156" i="3"/>
  <c r="H156" i="3"/>
  <c r="F157" i="3"/>
  <c r="G157" i="3"/>
  <c r="H157" i="3"/>
  <c r="E157" i="3"/>
  <c r="E156" i="3"/>
  <c r="F139" i="3"/>
  <c r="G139" i="3"/>
  <c r="H139" i="3"/>
  <c r="F142" i="3"/>
  <c r="G142" i="3"/>
  <c r="H142" i="3"/>
  <c r="E139" i="3"/>
  <c r="E142" i="3"/>
  <c r="F121" i="3"/>
  <c r="G121" i="3"/>
  <c r="H121" i="3"/>
  <c r="F123" i="3"/>
  <c r="G123" i="3"/>
  <c r="H123" i="3"/>
  <c r="E121" i="3"/>
  <c r="E123" i="3"/>
  <c r="F104" i="3"/>
  <c r="G104" i="3"/>
  <c r="H104" i="3"/>
  <c r="F110" i="3"/>
  <c r="G110" i="3"/>
  <c r="H110" i="3"/>
  <c r="E110" i="3"/>
  <c r="E104" i="3"/>
  <c r="F89" i="3"/>
  <c r="G89" i="3"/>
  <c r="H89" i="3"/>
  <c r="F91" i="3"/>
  <c r="G91" i="3"/>
  <c r="H91" i="3"/>
  <c r="E91" i="3"/>
  <c r="E89" i="3"/>
  <c r="F74" i="3"/>
  <c r="G74" i="3"/>
  <c r="H74" i="3"/>
  <c r="F75" i="3"/>
  <c r="G75" i="3"/>
  <c r="H75" i="3"/>
  <c r="E75" i="3"/>
  <c r="E74" i="3"/>
  <c r="F60" i="3"/>
  <c r="G60" i="3"/>
  <c r="H60" i="3"/>
  <c r="F61" i="3"/>
  <c r="G61" i="3"/>
  <c r="H61" i="3"/>
  <c r="E61" i="3"/>
  <c r="E60" i="3"/>
  <c r="F44" i="3"/>
  <c r="G44" i="3"/>
  <c r="H44" i="3"/>
  <c r="F46" i="3"/>
  <c r="G46" i="3"/>
  <c r="H46" i="3"/>
  <c r="E44" i="3"/>
  <c r="E46" i="3"/>
  <c r="BG103" i="3" l="1"/>
  <c r="BO103" i="3"/>
  <c r="O103" i="3"/>
  <c r="BP103" i="3" s="1"/>
  <c r="BQ103" i="3" s="1"/>
  <c r="U8" i="3"/>
  <c r="O8" i="3"/>
  <c r="I8" i="3"/>
  <c r="BA150" i="3"/>
  <c r="I121" i="3"/>
  <c r="O121" i="3"/>
  <c r="U121" i="3"/>
  <c r="AA121" i="3"/>
  <c r="AG121" i="3"/>
  <c r="AM121" i="3"/>
  <c r="BF121" i="3"/>
  <c r="BG121" i="3"/>
  <c r="BH121" i="3"/>
  <c r="BI121" i="3"/>
  <c r="BJ121" i="3"/>
  <c r="BK121" i="3"/>
  <c r="BL121" i="3"/>
  <c r="BN121" i="3"/>
  <c r="BE121" i="3"/>
  <c r="AY28" i="3"/>
  <c r="B7" i="4"/>
  <c r="A7" i="4"/>
  <c r="AA8" i="3"/>
  <c r="AG8" i="3"/>
  <c r="AS8" i="3"/>
  <c r="AY8" i="3"/>
  <c r="BE8" i="3"/>
  <c r="BF8" i="3"/>
  <c r="BG8" i="3"/>
  <c r="BH8" i="3"/>
  <c r="BI8" i="3"/>
  <c r="BJ8" i="3"/>
  <c r="BK8" i="3"/>
  <c r="BL8" i="3"/>
  <c r="BM8" i="3"/>
  <c r="BN8" i="3"/>
  <c r="AM8" i="3"/>
  <c r="BF112" i="3"/>
  <c r="BG112" i="3"/>
  <c r="BH112" i="3"/>
  <c r="BI112" i="3"/>
  <c r="BK112" i="3"/>
  <c r="BL112" i="3"/>
  <c r="BM112" i="3"/>
  <c r="BN112" i="3"/>
  <c r="BE112" i="3"/>
  <c r="AY112" i="3"/>
  <c r="AS112" i="3"/>
  <c r="AM112" i="3"/>
  <c r="AA112" i="3"/>
  <c r="U112" i="3"/>
  <c r="O112" i="3"/>
  <c r="I112" i="3"/>
  <c r="B5" i="4"/>
  <c r="A5" i="4"/>
  <c r="BF6" i="3"/>
  <c r="BG6" i="3"/>
  <c r="BH6" i="3"/>
  <c r="BI6" i="3"/>
  <c r="BJ6" i="3"/>
  <c r="BK6" i="3"/>
  <c r="BL6" i="3"/>
  <c r="BM6" i="3"/>
  <c r="BN6" i="3"/>
  <c r="BE6" i="3"/>
  <c r="AY6" i="3"/>
  <c r="AS6" i="3"/>
  <c r="AM6" i="3"/>
  <c r="AG6" i="3"/>
  <c r="AA6" i="3"/>
  <c r="U6" i="3"/>
  <c r="O6" i="3"/>
  <c r="I6" i="3"/>
  <c r="BF129" i="3"/>
  <c r="BG129" i="3"/>
  <c r="BH129" i="3"/>
  <c r="BJ129" i="3"/>
  <c r="BK129" i="3"/>
  <c r="BL129" i="3"/>
  <c r="BM129" i="3"/>
  <c r="BN129" i="3"/>
  <c r="BE129" i="3"/>
  <c r="AY129" i="3"/>
  <c r="AS129" i="3"/>
  <c r="AM129" i="3"/>
  <c r="AM130" i="3"/>
  <c r="AG129" i="3"/>
  <c r="U129" i="3"/>
  <c r="O129" i="3"/>
  <c r="I129" i="3"/>
  <c r="U108" i="3"/>
  <c r="U106" i="3"/>
  <c r="BF111" i="3"/>
  <c r="BH111" i="3"/>
  <c r="BI111" i="3"/>
  <c r="BJ111" i="3"/>
  <c r="BK111" i="3"/>
  <c r="BL111" i="3"/>
  <c r="BM111" i="3"/>
  <c r="BN111" i="3"/>
  <c r="BE111" i="3"/>
  <c r="AY111" i="3"/>
  <c r="AS111" i="3"/>
  <c r="AM111" i="3"/>
  <c r="AG111" i="3"/>
  <c r="AA111" i="3"/>
  <c r="U111" i="3"/>
  <c r="U113" i="3"/>
  <c r="I111" i="3"/>
  <c r="B37" i="4"/>
  <c r="A37" i="4"/>
  <c r="BF38" i="3"/>
  <c r="BG38" i="3"/>
  <c r="BH38" i="3"/>
  <c r="BI38" i="3"/>
  <c r="BJ38" i="3"/>
  <c r="BK38" i="3"/>
  <c r="BL38" i="3"/>
  <c r="BM38" i="3"/>
  <c r="BN38" i="3"/>
  <c r="BE38" i="3"/>
  <c r="AY38" i="3"/>
  <c r="AS38" i="3"/>
  <c r="AM38" i="3"/>
  <c r="AG38" i="3"/>
  <c r="AA38" i="3"/>
  <c r="U38" i="3"/>
  <c r="O38" i="3"/>
  <c r="I38" i="3"/>
  <c r="BG110" i="3"/>
  <c r="BH110" i="3"/>
  <c r="BI110" i="3"/>
  <c r="BJ110" i="3"/>
  <c r="BK110" i="3"/>
  <c r="BL110" i="3"/>
  <c r="BM110" i="3"/>
  <c r="BN110" i="3"/>
  <c r="BE110" i="3"/>
  <c r="AY110" i="3"/>
  <c r="AS110" i="3"/>
  <c r="AM110" i="3"/>
  <c r="AG110" i="3"/>
  <c r="AA110" i="3"/>
  <c r="U110" i="3"/>
  <c r="O110" i="3"/>
  <c r="B2" i="4"/>
  <c r="A2" i="4"/>
  <c r="BF3" i="3"/>
  <c r="BG3" i="3"/>
  <c r="BH3" i="3"/>
  <c r="BI3" i="3"/>
  <c r="BJ3" i="3"/>
  <c r="BK3" i="3"/>
  <c r="BL3" i="3"/>
  <c r="BM3" i="3"/>
  <c r="BN3" i="3"/>
  <c r="BE3" i="3"/>
  <c r="AY3" i="3"/>
  <c r="AS3" i="3"/>
  <c r="AM3" i="3"/>
  <c r="AG3" i="3"/>
  <c r="AA3" i="3"/>
  <c r="U3" i="3"/>
  <c r="O3" i="3"/>
  <c r="I3" i="3"/>
  <c r="BM121" i="3" l="1"/>
  <c r="AY121" i="3"/>
  <c r="BP121" i="3" s="1"/>
  <c r="BO121" i="3"/>
  <c r="BP8" i="3"/>
  <c r="F7" i="4" s="1"/>
  <c r="BO8" i="3"/>
  <c r="E7" i="4" s="1"/>
  <c r="BJ112" i="3"/>
  <c r="BO112" i="3" s="1"/>
  <c r="BI129" i="3"/>
  <c r="BO129" i="3" s="1"/>
  <c r="AG112" i="3"/>
  <c r="BP112" i="3" s="1"/>
  <c r="BP6" i="3"/>
  <c r="F5" i="4" s="1"/>
  <c r="BO6" i="3"/>
  <c r="E5" i="4" s="1"/>
  <c r="AA129" i="3"/>
  <c r="BP129" i="3" s="1"/>
  <c r="U109" i="3"/>
  <c r="U107" i="3"/>
  <c r="BG111" i="3"/>
  <c r="BO111" i="3" s="1"/>
  <c r="O111" i="3"/>
  <c r="BP111" i="3" s="1"/>
  <c r="BP38" i="3"/>
  <c r="F37" i="4" s="1"/>
  <c r="BF110" i="3"/>
  <c r="BO110" i="3" s="1"/>
  <c r="BO38" i="3"/>
  <c r="I110" i="3"/>
  <c r="BP110" i="3" s="1"/>
  <c r="BP3" i="3"/>
  <c r="F2" i="4" s="1"/>
  <c r="BO3" i="3"/>
  <c r="G18" i="2"/>
  <c r="BF109" i="3"/>
  <c r="BG109" i="3"/>
  <c r="BH109" i="3"/>
  <c r="BI109" i="3"/>
  <c r="BJ109" i="3"/>
  <c r="BK109" i="3"/>
  <c r="BM109" i="3"/>
  <c r="AY109" i="3"/>
  <c r="AM109" i="3"/>
  <c r="AG109" i="3"/>
  <c r="AA109" i="3"/>
  <c r="O109" i="3"/>
  <c r="I109" i="3"/>
  <c r="B23" i="4"/>
  <c r="A23" i="4"/>
  <c r="AS39" i="3"/>
  <c r="AY39" i="3"/>
  <c r="BE39" i="3"/>
  <c r="AM39" i="3"/>
  <c r="O39" i="3"/>
  <c r="U39" i="3"/>
  <c r="AA39" i="3"/>
  <c r="I39" i="3"/>
  <c r="BF24" i="3"/>
  <c r="BG24" i="3"/>
  <c r="BH24" i="3"/>
  <c r="BI24" i="3"/>
  <c r="BJ24" i="3"/>
  <c r="BK24" i="3"/>
  <c r="BL24" i="3"/>
  <c r="BM24" i="3"/>
  <c r="BN24" i="3"/>
  <c r="BE24" i="3"/>
  <c r="AY24" i="3"/>
  <c r="AS24" i="3"/>
  <c r="AM24" i="3"/>
  <c r="AG24" i="3"/>
  <c r="AA24" i="3"/>
  <c r="U24" i="3"/>
  <c r="O24" i="3"/>
  <c r="I24" i="3"/>
  <c r="A38" i="4"/>
  <c r="B38" i="4"/>
  <c r="AG39" i="3"/>
  <c r="AA22" i="3"/>
  <c r="AA5" i="3"/>
  <c r="C5" i="2"/>
  <c r="N12" i="2"/>
  <c r="BE5" i="3"/>
  <c r="BE7" i="3"/>
  <c r="BE9" i="3"/>
  <c r="BE10" i="3"/>
  <c r="BE11" i="3"/>
  <c r="BE12" i="3"/>
  <c r="BE13" i="3"/>
  <c r="BE14" i="3"/>
  <c r="BE15" i="3"/>
  <c r="BE16" i="3"/>
  <c r="BE17" i="3"/>
  <c r="BE18" i="3"/>
  <c r="BE19" i="3"/>
  <c r="BE20" i="3"/>
  <c r="BE21" i="3"/>
  <c r="BE22" i="3"/>
  <c r="BE23" i="3"/>
  <c r="BE25" i="3"/>
  <c r="BE26" i="3"/>
  <c r="BE27" i="3"/>
  <c r="BE28" i="3"/>
  <c r="BE29" i="3"/>
  <c r="BE30" i="3"/>
  <c r="BE31" i="3"/>
  <c r="BE32" i="3"/>
  <c r="BE33" i="3"/>
  <c r="BE34" i="3"/>
  <c r="BE35" i="3"/>
  <c r="BE36" i="3"/>
  <c r="BE4" i="3"/>
  <c r="AY5" i="3"/>
  <c r="AY7" i="3"/>
  <c r="AY9" i="3"/>
  <c r="AY10" i="3"/>
  <c r="AY11" i="3"/>
  <c r="AY12" i="3"/>
  <c r="AY13" i="3"/>
  <c r="AY14" i="3"/>
  <c r="AY15" i="3"/>
  <c r="AY16" i="3"/>
  <c r="AY17" i="3"/>
  <c r="AY18" i="3"/>
  <c r="AY19" i="3"/>
  <c r="AY20" i="3"/>
  <c r="AY21" i="3"/>
  <c r="AY22" i="3"/>
  <c r="AY23" i="3"/>
  <c r="AY25" i="3"/>
  <c r="AY26" i="3"/>
  <c r="AY27" i="3"/>
  <c r="AY29" i="3"/>
  <c r="AY30" i="3"/>
  <c r="AY31" i="3"/>
  <c r="AY32" i="3"/>
  <c r="AY33" i="3"/>
  <c r="AY34" i="3"/>
  <c r="AY35" i="3"/>
  <c r="AY36" i="3"/>
  <c r="AY4" i="3"/>
  <c r="AS5" i="3"/>
  <c r="AS7" i="3"/>
  <c r="AS9" i="3"/>
  <c r="AS10" i="3"/>
  <c r="AS11" i="3"/>
  <c r="AS12" i="3"/>
  <c r="AS13" i="3"/>
  <c r="AS14" i="3"/>
  <c r="AS15" i="3"/>
  <c r="AS16" i="3"/>
  <c r="AS17" i="3"/>
  <c r="AS18" i="3"/>
  <c r="AS19" i="3"/>
  <c r="AS20" i="3"/>
  <c r="AS21" i="3"/>
  <c r="AS22" i="3"/>
  <c r="AS23" i="3"/>
  <c r="AS25" i="3"/>
  <c r="AS26" i="3"/>
  <c r="AS27" i="3"/>
  <c r="AS28" i="3"/>
  <c r="AS29" i="3"/>
  <c r="AS30" i="3"/>
  <c r="AS31" i="3"/>
  <c r="AS32" i="3"/>
  <c r="AS33" i="3"/>
  <c r="AS34" i="3"/>
  <c r="AS35" i="3"/>
  <c r="AS36" i="3"/>
  <c r="AS4" i="3"/>
  <c r="AM5" i="3"/>
  <c r="AM7" i="3"/>
  <c r="AM9" i="3"/>
  <c r="AM10" i="3"/>
  <c r="AM11" i="3"/>
  <c r="AM12" i="3"/>
  <c r="AM13" i="3"/>
  <c r="AM14" i="3"/>
  <c r="AM15" i="3"/>
  <c r="AM16" i="3"/>
  <c r="AM17" i="3"/>
  <c r="AM18" i="3"/>
  <c r="AM19" i="3"/>
  <c r="AM20" i="3"/>
  <c r="AM21" i="3"/>
  <c r="AM22" i="3"/>
  <c r="AM23" i="3"/>
  <c r="AM25" i="3"/>
  <c r="AM26" i="3"/>
  <c r="AM27" i="3"/>
  <c r="AM28" i="3"/>
  <c r="AM29" i="3"/>
  <c r="AM30" i="3"/>
  <c r="AM31" i="3"/>
  <c r="AM32" i="3"/>
  <c r="AM33" i="3"/>
  <c r="AM34" i="3"/>
  <c r="AM35" i="3"/>
  <c r="AM36" i="3"/>
  <c r="AM4" i="3"/>
  <c r="AG5" i="3"/>
  <c r="AG7" i="3"/>
  <c r="AG9" i="3"/>
  <c r="AG10" i="3"/>
  <c r="AG11" i="3"/>
  <c r="AG12" i="3"/>
  <c r="AG13" i="3"/>
  <c r="AG14" i="3"/>
  <c r="AG15" i="3"/>
  <c r="AG16" i="3"/>
  <c r="AG17" i="3"/>
  <c r="AG18" i="3"/>
  <c r="AG19" i="3"/>
  <c r="AG20" i="3"/>
  <c r="AG21" i="3"/>
  <c r="AG22" i="3"/>
  <c r="AG23" i="3"/>
  <c r="AG25" i="3"/>
  <c r="AG26" i="3"/>
  <c r="AG27" i="3"/>
  <c r="AG28" i="3"/>
  <c r="AG29" i="3"/>
  <c r="AG30" i="3"/>
  <c r="AG31" i="3"/>
  <c r="AG32" i="3"/>
  <c r="AG33" i="3"/>
  <c r="AG34" i="3"/>
  <c r="AG35" i="3"/>
  <c r="AG36" i="3"/>
  <c r="AG4" i="3"/>
  <c r="AA7" i="3"/>
  <c r="AA9" i="3"/>
  <c r="AA10" i="3"/>
  <c r="AA11" i="3"/>
  <c r="AA12" i="3"/>
  <c r="AA13" i="3"/>
  <c r="AA14" i="3"/>
  <c r="AA15" i="3"/>
  <c r="AA16" i="3"/>
  <c r="AA17" i="3"/>
  <c r="AA18" i="3"/>
  <c r="AA19" i="3"/>
  <c r="AA20" i="3"/>
  <c r="AA21" i="3"/>
  <c r="AA23" i="3"/>
  <c r="AA25" i="3"/>
  <c r="AA26" i="3"/>
  <c r="AA27" i="3"/>
  <c r="AA28" i="3"/>
  <c r="AA29" i="3"/>
  <c r="AA30" i="3"/>
  <c r="AA31" i="3"/>
  <c r="AA32" i="3"/>
  <c r="AA33" i="3"/>
  <c r="AA34" i="3"/>
  <c r="AA36" i="3"/>
  <c r="AA4" i="3"/>
  <c r="U5" i="3"/>
  <c r="U7" i="3"/>
  <c r="U9" i="3"/>
  <c r="U10" i="3"/>
  <c r="U11" i="3"/>
  <c r="U12" i="3"/>
  <c r="U13" i="3"/>
  <c r="U14" i="3"/>
  <c r="U15" i="3"/>
  <c r="U16" i="3"/>
  <c r="U17" i="3"/>
  <c r="U18" i="3"/>
  <c r="U19" i="3"/>
  <c r="U20" i="3"/>
  <c r="U21" i="3"/>
  <c r="U22" i="3"/>
  <c r="U23" i="3"/>
  <c r="U25" i="3"/>
  <c r="U26" i="3"/>
  <c r="U27" i="3"/>
  <c r="U28" i="3"/>
  <c r="U29" i="3"/>
  <c r="U30" i="3"/>
  <c r="U31" i="3"/>
  <c r="U32" i="3"/>
  <c r="U33" i="3"/>
  <c r="U34" i="3"/>
  <c r="U35" i="3"/>
  <c r="U36" i="3"/>
  <c r="U4" i="3"/>
  <c r="O5" i="3"/>
  <c r="O7" i="3"/>
  <c r="O9" i="3"/>
  <c r="O10" i="3"/>
  <c r="O11" i="3"/>
  <c r="O12" i="3"/>
  <c r="O13" i="3"/>
  <c r="O14" i="3"/>
  <c r="O15" i="3"/>
  <c r="O16" i="3"/>
  <c r="O17" i="3"/>
  <c r="O18" i="3"/>
  <c r="O19" i="3"/>
  <c r="O20" i="3"/>
  <c r="O21" i="3"/>
  <c r="O22" i="3"/>
  <c r="O23" i="3"/>
  <c r="O25" i="3"/>
  <c r="O26" i="3"/>
  <c r="O27" i="3"/>
  <c r="O28" i="3"/>
  <c r="O29" i="3"/>
  <c r="O30" i="3"/>
  <c r="O31" i="3"/>
  <c r="O32" i="3"/>
  <c r="O33" i="3"/>
  <c r="O34" i="3"/>
  <c r="O35" i="3"/>
  <c r="O36" i="3"/>
  <c r="O4" i="3"/>
  <c r="I5" i="3"/>
  <c r="I7" i="3"/>
  <c r="I9" i="3"/>
  <c r="I10" i="3"/>
  <c r="I11" i="3"/>
  <c r="I12" i="3"/>
  <c r="I13" i="3"/>
  <c r="I14" i="3"/>
  <c r="I15" i="3"/>
  <c r="I16" i="3"/>
  <c r="I17" i="3"/>
  <c r="I18" i="3"/>
  <c r="I19" i="3"/>
  <c r="I20" i="3"/>
  <c r="I21" i="3"/>
  <c r="I22" i="3"/>
  <c r="I23" i="3"/>
  <c r="I25" i="3"/>
  <c r="I26" i="3"/>
  <c r="I27" i="3"/>
  <c r="I28" i="3"/>
  <c r="I29" i="3"/>
  <c r="I30" i="3"/>
  <c r="I31" i="3"/>
  <c r="I32" i="3"/>
  <c r="I33" i="3"/>
  <c r="I34" i="3"/>
  <c r="I35" i="3"/>
  <c r="I36" i="3"/>
  <c r="I4" i="3"/>
  <c r="B4" i="4"/>
  <c r="B6" i="4"/>
  <c r="B8" i="4"/>
  <c r="B9" i="4"/>
  <c r="B10" i="4"/>
  <c r="B11" i="4"/>
  <c r="B12" i="4"/>
  <c r="B13" i="4"/>
  <c r="B14" i="4"/>
  <c r="B15" i="4"/>
  <c r="B16" i="4"/>
  <c r="B17" i="4"/>
  <c r="B18" i="4"/>
  <c r="B19" i="4"/>
  <c r="B20" i="4"/>
  <c r="B21" i="4"/>
  <c r="B22" i="4"/>
  <c r="B24" i="4"/>
  <c r="B25" i="4"/>
  <c r="B26" i="4"/>
  <c r="B27" i="4"/>
  <c r="B28" i="4"/>
  <c r="B29" i="4"/>
  <c r="B30" i="4"/>
  <c r="B31" i="4"/>
  <c r="B32" i="4"/>
  <c r="B33" i="4"/>
  <c r="B34" i="4"/>
  <c r="B35" i="4"/>
  <c r="A34" i="4"/>
  <c r="A35" i="4"/>
  <c r="A4" i="4"/>
  <c r="A6" i="4"/>
  <c r="A8" i="4"/>
  <c r="A9" i="4"/>
  <c r="A10" i="4"/>
  <c r="A11" i="4"/>
  <c r="A12" i="4"/>
  <c r="A13" i="4"/>
  <c r="A14" i="4"/>
  <c r="A15" i="4"/>
  <c r="A16" i="4"/>
  <c r="A17" i="4"/>
  <c r="A18" i="4"/>
  <c r="A19" i="4"/>
  <c r="A20" i="4"/>
  <c r="A21" i="4"/>
  <c r="A22" i="4"/>
  <c r="A24" i="4"/>
  <c r="A25" i="4"/>
  <c r="A26" i="4"/>
  <c r="A27" i="4"/>
  <c r="A28" i="4"/>
  <c r="A29" i="4"/>
  <c r="A30" i="4"/>
  <c r="A31" i="4"/>
  <c r="A32" i="4"/>
  <c r="A33" i="4"/>
  <c r="B3" i="4"/>
  <c r="A3" i="4"/>
  <c r="BF4" i="3"/>
  <c r="BG4" i="3"/>
  <c r="BH4" i="3"/>
  <c r="BI4" i="3"/>
  <c r="BJ4" i="3"/>
  <c r="BK4" i="3"/>
  <c r="BL4" i="3"/>
  <c r="BM4" i="3"/>
  <c r="BN4" i="3"/>
  <c r="BF5" i="3"/>
  <c r="BG5" i="3"/>
  <c r="BH5" i="3"/>
  <c r="BI5" i="3"/>
  <c r="BJ5" i="3"/>
  <c r="BK5" i="3"/>
  <c r="BL5" i="3"/>
  <c r="BM5" i="3"/>
  <c r="BN5" i="3"/>
  <c r="BF7" i="3"/>
  <c r="BG7" i="3"/>
  <c r="BH7" i="3"/>
  <c r="BI7" i="3"/>
  <c r="BJ7" i="3"/>
  <c r="BK7" i="3"/>
  <c r="BL7" i="3"/>
  <c r="BM7" i="3"/>
  <c r="BN7"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F35" i="3"/>
  <c r="BG35" i="3"/>
  <c r="BH35" i="3"/>
  <c r="BI35" i="3"/>
  <c r="BJ35" i="3"/>
  <c r="BK35" i="3"/>
  <c r="BL35" i="3"/>
  <c r="BM35" i="3"/>
  <c r="BN35" i="3"/>
  <c r="BF36" i="3"/>
  <c r="BG36" i="3"/>
  <c r="BH36" i="3"/>
  <c r="BI36" i="3"/>
  <c r="BJ36" i="3"/>
  <c r="BK36" i="3"/>
  <c r="BL36" i="3"/>
  <c r="BM36" i="3"/>
  <c r="BN36" i="3"/>
  <c r="BF39" i="3"/>
  <c r="BG39" i="3"/>
  <c r="BH39" i="3"/>
  <c r="BI39" i="3"/>
  <c r="BJ39" i="3"/>
  <c r="BK39" i="3"/>
  <c r="BL39" i="3"/>
  <c r="BM39" i="3"/>
  <c r="BN39" i="3"/>
  <c r="BF40" i="3"/>
  <c r="BG40" i="3"/>
  <c r="BH40" i="3"/>
  <c r="BI40" i="3"/>
  <c r="BJ40" i="3"/>
  <c r="BK40" i="3"/>
  <c r="BL40" i="3"/>
  <c r="BM40" i="3"/>
  <c r="BN40" i="3"/>
  <c r="BP40" i="3"/>
  <c r="F39" i="4" s="1"/>
  <c r="BQ121" i="3" l="1"/>
  <c r="BQ6" i="3"/>
  <c r="BQ8" i="3"/>
  <c r="H7" i="4"/>
  <c r="G7" i="4" s="1"/>
  <c r="H5" i="4"/>
  <c r="G5" i="4" s="1"/>
  <c r="BQ112" i="3"/>
  <c r="BQ129" i="3"/>
  <c r="BQ111" i="3"/>
  <c r="BQ110" i="3"/>
  <c r="BQ38" i="3"/>
  <c r="E37" i="4"/>
  <c r="H37" i="4" s="1"/>
  <c r="G37" i="4" s="1"/>
  <c r="BQ3" i="3"/>
  <c r="E2" i="4"/>
  <c r="H2" i="4" s="1"/>
  <c r="G2" i="4" s="1"/>
  <c r="BL109" i="3"/>
  <c r="BN109" i="3"/>
  <c r="BE109" i="3"/>
  <c r="BP39" i="3"/>
  <c r="F38" i="4" s="1"/>
  <c r="AS109" i="3"/>
  <c r="BO12" i="3"/>
  <c r="E11" i="4" s="1"/>
  <c r="BP24" i="3"/>
  <c r="F23" i="4" s="1"/>
  <c r="BP23" i="3"/>
  <c r="F22" i="4" s="1"/>
  <c r="BO24" i="3"/>
  <c r="E23" i="4" s="1"/>
  <c r="BP19" i="3"/>
  <c r="F18" i="4" s="1"/>
  <c r="BO19" i="3"/>
  <c r="E18" i="4" s="1"/>
  <c r="BO15" i="3"/>
  <c r="E14" i="4" s="1"/>
  <c r="BP12" i="3"/>
  <c r="F11" i="4" s="1"/>
  <c r="BO10" i="3"/>
  <c r="E9" i="4" s="1"/>
  <c r="BP36" i="3"/>
  <c r="F35" i="4" s="1"/>
  <c r="BP15" i="3"/>
  <c r="BO40" i="3"/>
  <c r="BO23" i="3"/>
  <c r="E22" i="4" s="1"/>
  <c r="BO21" i="3"/>
  <c r="E20" i="4" s="1"/>
  <c r="BO17" i="3"/>
  <c r="E16" i="4" s="1"/>
  <c r="BO13" i="3"/>
  <c r="E12" i="4" s="1"/>
  <c r="BO39" i="3"/>
  <c r="E38" i="4" s="1"/>
  <c r="BP28" i="3"/>
  <c r="F27" i="4" s="1"/>
  <c r="BO33" i="3"/>
  <c r="E32" i="4" s="1"/>
  <c r="BP33" i="3"/>
  <c r="F32" i="4" s="1"/>
  <c r="BP5" i="3"/>
  <c r="F4" i="4" s="1"/>
  <c r="BO9" i="3"/>
  <c r="E8" i="4" s="1"/>
  <c r="BP11" i="3"/>
  <c r="F10" i="4" s="1"/>
  <c r="BO11" i="3"/>
  <c r="E10" i="4" s="1"/>
  <c r="BP29" i="3"/>
  <c r="F28" i="4" s="1"/>
  <c r="BO31" i="3"/>
  <c r="E30" i="4" s="1"/>
  <c r="BO28" i="3"/>
  <c r="E27" i="4" s="1"/>
  <c r="BO30" i="3"/>
  <c r="E29" i="4" s="1"/>
  <c r="BO25" i="3"/>
  <c r="E24" i="4" s="1"/>
  <c r="BP25" i="3"/>
  <c r="F24" i="4" s="1"/>
  <c r="BO5" i="3"/>
  <c r="E4" i="4" s="1"/>
  <c r="BO22" i="3"/>
  <c r="E21" i="4" s="1"/>
  <c r="BO27" i="3"/>
  <c r="E26" i="4" s="1"/>
  <c r="BO26" i="3"/>
  <c r="E25" i="4" s="1"/>
  <c r="BO18" i="3"/>
  <c r="E17" i="4" s="1"/>
  <c r="BO16" i="3"/>
  <c r="E15" i="4" s="1"/>
  <c r="BP16" i="3"/>
  <c r="F15" i="4" s="1"/>
  <c r="BO20" i="3"/>
  <c r="E19" i="4" s="1"/>
  <c r="BP20" i="3"/>
  <c r="F19" i="4" s="1"/>
  <c r="BO7" i="3"/>
  <c r="E6" i="4" s="1"/>
  <c r="BP7" i="3"/>
  <c r="F6" i="4" s="1"/>
  <c r="BO14" i="3"/>
  <c r="E13" i="4" s="1"/>
  <c r="BO36" i="3"/>
  <c r="E35" i="4" s="1"/>
  <c r="BP32" i="3"/>
  <c r="F31" i="4" s="1"/>
  <c r="BO32" i="3"/>
  <c r="E31" i="4" s="1"/>
  <c r="BO29" i="3"/>
  <c r="E28" i="4" s="1"/>
  <c r="BO34" i="3"/>
  <c r="E33" i="4" s="1"/>
  <c r="BO35" i="3"/>
  <c r="E34" i="4" s="1"/>
  <c r="BO4" i="3"/>
  <c r="E3" i="4" s="1"/>
  <c r="BP30" i="3"/>
  <c r="F29" i="4" s="1"/>
  <c r="BP26" i="3"/>
  <c r="F25" i="4" s="1"/>
  <c r="BP9" i="3"/>
  <c r="F8" i="4" s="1"/>
  <c r="BP13" i="3"/>
  <c r="F12" i="4" s="1"/>
  <c r="BP34" i="3"/>
  <c r="F33" i="4" s="1"/>
  <c r="BP21" i="3"/>
  <c r="F20" i="4" s="1"/>
  <c r="BP17" i="3"/>
  <c r="BP4" i="3"/>
  <c r="F3" i="4" s="1"/>
  <c r="BP35" i="3"/>
  <c r="F34" i="4" s="1"/>
  <c r="BP31" i="3"/>
  <c r="F30" i="4" s="1"/>
  <c r="BP27" i="3"/>
  <c r="F26" i="4" s="1"/>
  <c r="BP22" i="3"/>
  <c r="F21" i="4" s="1"/>
  <c r="BP18" i="3"/>
  <c r="F17" i="4" s="1"/>
  <c r="BP14" i="3"/>
  <c r="F13" i="4" s="1"/>
  <c r="BP10" i="3"/>
  <c r="F9" i="4" s="1"/>
  <c r="AS93" i="3"/>
  <c r="AG93" i="3"/>
  <c r="AA93" i="3"/>
  <c r="U93" i="3"/>
  <c r="O93" i="3"/>
  <c r="I93" i="3"/>
  <c r="I187" i="3"/>
  <c r="O187" i="3"/>
  <c r="U187" i="3"/>
  <c r="U188" i="3"/>
  <c r="AA187" i="3"/>
  <c r="AG187" i="3"/>
  <c r="AM187" i="3"/>
  <c r="AS187" i="3"/>
  <c r="AY187" i="3"/>
  <c r="U64" i="3"/>
  <c r="U65" i="3"/>
  <c r="O64" i="3"/>
  <c r="O65" i="3"/>
  <c r="I64" i="3"/>
  <c r="I65" i="3"/>
  <c r="I66" i="3"/>
  <c r="AA64" i="3"/>
  <c r="AA65" i="3"/>
  <c r="BE64" i="3"/>
  <c r="BE65" i="3"/>
  <c r="M20" i="2"/>
  <c r="BF187" i="3"/>
  <c r="BG187" i="3"/>
  <c r="BH187" i="3"/>
  <c r="BI187" i="3"/>
  <c r="BJ187" i="3"/>
  <c r="BK187" i="3"/>
  <c r="BL187" i="3"/>
  <c r="BM187" i="3"/>
  <c r="BN187" i="3"/>
  <c r="BE187" i="3"/>
  <c r="BQ40" i="3" l="1"/>
  <c r="E39" i="4"/>
  <c r="H39" i="4" s="1"/>
  <c r="G39" i="4" s="1"/>
  <c r="BO109" i="3"/>
  <c r="F16" i="4"/>
  <c r="H16" i="4" s="1"/>
  <c r="G16" i="4" s="1"/>
  <c r="F14" i="4"/>
  <c r="H14" i="4" s="1"/>
  <c r="G14" i="4" s="1"/>
  <c r="BP109" i="3"/>
  <c r="H32" i="4"/>
  <c r="G32" i="4" s="1"/>
  <c r="H9" i="4"/>
  <c r="G9" i="4" s="1"/>
  <c r="H11" i="4"/>
  <c r="G11" i="4" s="1"/>
  <c r="H28" i="4"/>
  <c r="G28" i="4" s="1"/>
  <c r="H18" i="4"/>
  <c r="G18" i="4" s="1"/>
  <c r="BQ24" i="3"/>
  <c r="H23" i="4"/>
  <c r="G23" i="4" s="1"/>
  <c r="BQ12" i="3"/>
  <c r="BQ33" i="3"/>
  <c r="H12" i="4"/>
  <c r="G12" i="4" s="1"/>
  <c r="H6" i="4"/>
  <c r="G6" i="4" s="1"/>
  <c r="H22" i="4"/>
  <c r="G22" i="4" s="1"/>
  <c r="H33" i="4"/>
  <c r="G33" i="4" s="1"/>
  <c r="BQ15" i="3"/>
  <c r="BQ19" i="3"/>
  <c r="BQ39" i="3"/>
  <c r="H38" i="4"/>
  <c r="G38" i="4" s="1"/>
  <c r="BQ10" i="3"/>
  <c r="BQ23" i="3"/>
  <c r="H20" i="4"/>
  <c r="G20" i="4" s="1"/>
  <c r="H35" i="4"/>
  <c r="G35" i="4" s="1"/>
  <c r="H27" i="4"/>
  <c r="G27" i="4" s="1"/>
  <c r="H24" i="4"/>
  <c r="G24" i="4" s="1"/>
  <c r="H15" i="4"/>
  <c r="G15" i="4" s="1"/>
  <c r="BQ28" i="3"/>
  <c r="H30" i="4"/>
  <c r="G30" i="4" s="1"/>
  <c r="BQ31" i="3"/>
  <c r="H4" i="4"/>
  <c r="G4" i="4" s="1"/>
  <c r="BQ5" i="3"/>
  <c r="H21" i="4"/>
  <c r="G21" i="4" s="1"/>
  <c r="H8" i="4"/>
  <c r="G8" i="4" s="1"/>
  <c r="H10" i="4"/>
  <c r="G10" i="4" s="1"/>
  <c r="BQ11" i="3"/>
  <c r="BQ7" i="3"/>
  <c r="BQ16" i="3"/>
  <c r="H26" i="4"/>
  <c r="G26" i="4" s="1"/>
  <c r="H29" i="4"/>
  <c r="G29" i="4" s="1"/>
  <c r="BQ30" i="3"/>
  <c r="BQ25" i="3"/>
  <c r="BQ22" i="3"/>
  <c r="H25" i="4"/>
  <c r="G25" i="4" s="1"/>
  <c r="BQ26" i="3"/>
  <c r="H17" i="4"/>
  <c r="G17" i="4" s="1"/>
  <c r="BQ18" i="3"/>
  <c r="H19" i="4"/>
  <c r="G19" i="4" s="1"/>
  <c r="BQ20" i="3"/>
  <c r="BQ14" i="3"/>
  <c r="H13" i="4"/>
  <c r="G13" i="4" s="1"/>
  <c r="BQ36" i="3"/>
  <c r="H31" i="4"/>
  <c r="G31" i="4" s="1"/>
  <c r="BQ32" i="3"/>
  <c r="BQ29" i="3"/>
  <c r="BQ34" i="3"/>
  <c r="H34" i="4"/>
  <c r="G34" i="4" s="1"/>
  <c r="BQ13" i="3"/>
  <c r="BQ9" i="3"/>
  <c r="BQ4" i="3"/>
  <c r="BQ17" i="3"/>
  <c r="BQ21" i="3"/>
  <c r="BQ35" i="3"/>
  <c r="BQ27" i="3"/>
  <c r="BP187" i="3"/>
  <c r="BO187" i="3"/>
  <c r="BF93" i="3"/>
  <c r="BG93" i="3"/>
  <c r="BH93" i="3"/>
  <c r="BI93" i="3"/>
  <c r="BJ93" i="3"/>
  <c r="BK93" i="3"/>
  <c r="BL93" i="3"/>
  <c r="BM93" i="3"/>
  <c r="BN93" i="3"/>
  <c r="BE93" i="3"/>
  <c r="AY93" i="3"/>
  <c r="AM93" i="3"/>
  <c r="BQ109" i="3" l="1"/>
  <c r="BQ187" i="3"/>
  <c r="BP93" i="3"/>
  <c r="BO93" i="3"/>
  <c r="BF64" i="3"/>
  <c r="BG64" i="3"/>
  <c r="BH64" i="3"/>
  <c r="BI64" i="3"/>
  <c r="BJ64" i="3"/>
  <c r="BK64" i="3"/>
  <c r="BL64" i="3"/>
  <c r="BM64" i="3"/>
  <c r="BN64" i="3"/>
  <c r="BF65" i="3"/>
  <c r="BG65" i="3"/>
  <c r="BH65" i="3"/>
  <c r="BI65" i="3"/>
  <c r="BJ65" i="3"/>
  <c r="BK65" i="3"/>
  <c r="BL65" i="3"/>
  <c r="BM65" i="3"/>
  <c r="BN65" i="3"/>
  <c r="AY64" i="3"/>
  <c r="AY65" i="3"/>
  <c r="AS64" i="3"/>
  <c r="AS65" i="3"/>
  <c r="AM64" i="3"/>
  <c r="AM65" i="3"/>
  <c r="AG64" i="3"/>
  <c r="AG65" i="3"/>
  <c r="I185" i="3"/>
  <c r="BP64" i="3" l="1"/>
  <c r="BP65" i="3"/>
  <c r="BQ93" i="3"/>
  <c r="BO64" i="3"/>
  <c r="BO65" i="3"/>
  <c r="E178" i="3"/>
  <c r="F178" i="3"/>
  <c r="G178" i="3"/>
  <c r="H178" i="3"/>
  <c r="BQ65" i="3" l="1"/>
  <c r="BQ64" i="3"/>
  <c r="AY102" i="3"/>
  <c r="AY139" i="3"/>
  <c r="C6" i="2"/>
  <c r="AZ196" i="3"/>
  <c r="AT196" i="3"/>
  <c r="AN196" i="3"/>
  <c r="AH196" i="3"/>
  <c r="AB196" i="3"/>
  <c r="V196" i="3"/>
  <c r="P196" i="3"/>
  <c r="J196" i="3"/>
  <c r="D196" i="3"/>
  <c r="BD195" i="3"/>
  <c r="BC195" i="3"/>
  <c r="BB195" i="3"/>
  <c r="BA195" i="3"/>
  <c r="AX195" i="3"/>
  <c r="AW195" i="3"/>
  <c r="AV195" i="3"/>
  <c r="AU195" i="3"/>
  <c r="AR195" i="3"/>
  <c r="AQ195" i="3"/>
  <c r="AP195" i="3"/>
  <c r="AO195" i="3"/>
  <c r="AL195" i="3"/>
  <c r="AK195" i="3"/>
  <c r="AJ195" i="3"/>
  <c r="AI195" i="3"/>
  <c r="AF195" i="3"/>
  <c r="AE195" i="3"/>
  <c r="AD195" i="3"/>
  <c r="AC195" i="3"/>
  <c r="Z195" i="3"/>
  <c r="Y195" i="3"/>
  <c r="X195" i="3"/>
  <c r="W195" i="3"/>
  <c r="T195" i="3"/>
  <c r="S195" i="3"/>
  <c r="R195" i="3"/>
  <c r="Q195" i="3"/>
  <c r="N195" i="3"/>
  <c r="M195" i="3"/>
  <c r="L195" i="3"/>
  <c r="K195" i="3"/>
  <c r="H195" i="3"/>
  <c r="G195" i="3"/>
  <c r="F195" i="3"/>
  <c r="E195" i="3"/>
  <c r="BN194" i="3"/>
  <c r="BM194" i="3"/>
  <c r="BL194" i="3"/>
  <c r="BK194" i="3"/>
  <c r="BJ194" i="3"/>
  <c r="BI194" i="3"/>
  <c r="BH194" i="3"/>
  <c r="BG194" i="3"/>
  <c r="BF194" i="3"/>
  <c r="BE194" i="3"/>
  <c r="AY194" i="3"/>
  <c r="AS194" i="3"/>
  <c r="AM194" i="3"/>
  <c r="AG194" i="3"/>
  <c r="AA194" i="3"/>
  <c r="U194" i="3"/>
  <c r="O194" i="3"/>
  <c r="I194" i="3"/>
  <c r="BN193" i="3"/>
  <c r="BM193" i="3"/>
  <c r="BL193" i="3"/>
  <c r="BK193" i="3"/>
  <c r="BJ193" i="3"/>
  <c r="BI193" i="3"/>
  <c r="BH193" i="3"/>
  <c r="BG193" i="3"/>
  <c r="BF193" i="3"/>
  <c r="BE193" i="3"/>
  <c r="AY193" i="3"/>
  <c r="AS193" i="3"/>
  <c r="AM193" i="3"/>
  <c r="AG193" i="3"/>
  <c r="AA193" i="3"/>
  <c r="U193" i="3"/>
  <c r="O193" i="3"/>
  <c r="I193" i="3"/>
  <c r="BN192" i="3"/>
  <c r="BM192" i="3"/>
  <c r="BL192" i="3"/>
  <c r="BK192" i="3"/>
  <c r="BJ192" i="3"/>
  <c r="BI192" i="3"/>
  <c r="BH192" i="3"/>
  <c r="BG192" i="3"/>
  <c r="BF192" i="3"/>
  <c r="BE192" i="3"/>
  <c r="AY192" i="3"/>
  <c r="AS192" i="3"/>
  <c r="AM192" i="3"/>
  <c r="AG192" i="3"/>
  <c r="AA192" i="3"/>
  <c r="U192" i="3"/>
  <c r="O192" i="3"/>
  <c r="I192" i="3"/>
  <c r="BN191" i="3"/>
  <c r="BM191" i="3"/>
  <c r="BL191" i="3"/>
  <c r="BK191" i="3"/>
  <c r="BJ191" i="3"/>
  <c r="BI191" i="3"/>
  <c r="BH191" i="3"/>
  <c r="BG191" i="3"/>
  <c r="BF191" i="3"/>
  <c r="BE191" i="3"/>
  <c r="AY191" i="3"/>
  <c r="AS191" i="3"/>
  <c r="AM191" i="3"/>
  <c r="AG191" i="3"/>
  <c r="AA191" i="3"/>
  <c r="U191" i="3"/>
  <c r="O191" i="3"/>
  <c r="I191" i="3"/>
  <c r="BN190" i="3"/>
  <c r="BM190" i="3"/>
  <c r="BL190" i="3"/>
  <c r="BK190" i="3"/>
  <c r="BJ190" i="3"/>
  <c r="BI190" i="3"/>
  <c r="BH190" i="3"/>
  <c r="BG190" i="3"/>
  <c r="BF190" i="3"/>
  <c r="BE190" i="3"/>
  <c r="AY190" i="3"/>
  <c r="AS190" i="3"/>
  <c r="AM190" i="3"/>
  <c r="AG190" i="3"/>
  <c r="AA190" i="3"/>
  <c r="U190" i="3"/>
  <c r="O190" i="3"/>
  <c r="I190" i="3"/>
  <c r="BN189" i="3"/>
  <c r="BM189" i="3"/>
  <c r="BL189" i="3"/>
  <c r="BK189" i="3"/>
  <c r="BJ189" i="3"/>
  <c r="BI189" i="3"/>
  <c r="BH189" i="3"/>
  <c r="BG189" i="3"/>
  <c r="BF189" i="3"/>
  <c r="BE189" i="3"/>
  <c r="AY189" i="3"/>
  <c r="AS189" i="3"/>
  <c r="AM189" i="3"/>
  <c r="AG189" i="3"/>
  <c r="AA189" i="3"/>
  <c r="U189" i="3"/>
  <c r="O189" i="3"/>
  <c r="I189" i="3"/>
  <c r="BN188" i="3"/>
  <c r="BM188" i="3"/>
  <c r="BL188" i="3"/>
  <c r="BK188" i="3"/>
  <c r="BJ188" i="3"/>
  <c r="BI188" i="3"/>
  <c r="BH188" i="3"/>
  <c r="BG188" i="3"/>
  <c r="BF188" i="3"/>
  <c r="BE188" i="3"/>
  <c r="AY188" i="3"/>
  <c r="AS188" i="3"/>
  <c r="AM188" i="3"/>
  <c r="AG188" i="3"/>
  <c r="AA188" i="3"/>
  <c r="O188" i="3"/>
  <c r="I188" i="3"/>
  <c r="BN186" i="3"/>
  <c r="BM186" i="3"/>
  <c r="BL186" i="3"/>
  <c r="BK186" i="3"/>
  <c r="BJ186" i="3"/>
  <c r="BI186" i="3"/>
  <c r="BH186" i="3"/>
  <c r="BG186" i="3"/>
  <c r="BF186" i="3"/>
  <c r="BE186" i="3"/>
  <c r="AY186" i="3"/>
  <c r="AS186" i="3"/>
  <c r="AM186" i="3"/>
  <c r="AG186" i="3"/>
  <c r="AA186" i="3"/>
  <c r="U186" i="3"/>
  <c r="O186" i="3"/>
  <c r="I186" i="3"/>
  <c r="BN185" i="3"/>
  <c r="BM185" i="3"/>
  <c r="BL185" i="3"/>
  <c r="BK185" i="3"/>
  <c r="BJ185" i="3"/>
  <c r="BI185" i="3"/>
  <c r="BH185" i="3"/>
  <c r="BG185" i="3"/>
  <c r="BF185" i="3"/>
  <c r="BE185" i="3"/>
  <c r="AY185" i="3"/>
  <c r="AS185" i="3"/>
  <c r="AM185" i="3"/>
  <c r="AG185" i="3"/>
  <c r="AA185" i="3"/>
  <c r="U185" i="3"/>
  <c r="O185" i="3"/>
  <c r="BN184" i="3"/>
  <c r="BM184" i="3"/>
  <c r="BL184" i="3"/>
  <c r="BK184" i="3"/>
  <c r="BJ184" i="3"/>
  <c r="BI184" i="3"/>
  <c r="BH184" i="3"/>
  <c r="BG184" i="3"/>
  <c r="BF184" i="3"/>
  <c r="BE184" i="3"/>
  <c r="AY184" i="3"/>
  <c r="AS184" i="3"/>
  <c r="AM184" i="3"/>
  <c r="AG184" i="3"/>
  <c r="AA184" i="3"/>
  <c r="U184" i="3"/>
  <c r="O184" i="3"/>
  <c r="I184" i="3"/>
  <c r="AZ179" i="3"/>
  <c r="AT179" i="3"/>
  <c r="AN179" i="3"/>
  <c r="AH179" i="3"/>
  <c r="AB179" i="3"/>
  <c r="V179" i="3"/>
  <c r="P179" i="3"/>
  <c r="J179" i="3"/>
  <c r="D179" i="3"/>
  <c r="BD178" i="3"/>
  <c r="BC178" i="3"/>
  <c r="BB178" i="3"/>
  <c r="BA178" i="3"/>
  <c r="AX178" i="3"/>
  <c r="AX179" i="3" s="1"/>
  <c r="AW178" i="3"/>
  <c r="AV178" i="3"/>
  <c r="AU178" i="3"/>
  <c r="AR178" i="3"/>
  <c r="AQ178" i="3"/>
  <c r="AP178" i="3"/>
  <c r="AO178" i="3"/>
  <c r="AL178" i="3"/>
  <c r="AK178" i="3"/>
  <c r="AJ178" i="3"/>
  <c r="AI178" i="3"/>
  <c r="AF178" i="3"/>
  <c r="AE178" i="3"/>
  <c r="AD178" i="3"/>
  <c r="AC178" i="3"/>
  <c r="Z178" i="3"/>
  <c r="Y178" i="3"/>
  <c r="X178" i="3"/>
  <c r="W178" i="3"/>
  <c r="T178" i="3"/>
  <c r="S178" i="3"/>
  <c r="R178" i="3"/>
  <c r="Q178" i="3"/>
  <c r="N178" i="3"/>
  <c r="M178" i="3"/>
  <c r="L178" i="3"/>
  <c r="K178" i="3"/>
  <c r="BN177" i="3"/>
  <c r="BM177" i="3"/>
  <c r="BL177" i="3"/>
  <c r="BK177" i="3"/>
  <c r="BJ177" i="3"/>
  <c r="BI177" i="3"/>
  <c r="BH177" i="3"/>
  <c r="BG177" i="3"/>
  <c r="BF177" i="3"/>
  <c r="BE177" i="3"/>
  <c r="AY177" i="3"/>
  <c r="AS177" i="3"/>
  <c r="AM177" i="3"/>
  <c r="AG177" i="3"/>
  <c r="AA177" i="3"/>
  <c r="U177" i="3"/>
  <c r="O177" i="3"/>
  <c r="I177" i="3"/>
  <c r="BN176" i="3"/>
  <c r="BM176" i="3"/>
  <c r="BL176" i="3"/>
  <c r="BK176" i="3"/>
  <c r="BJ176" i="3"/>
  <c r="BI176" i="3"/>
  <c r="BH176" i="3"/>
  <c r="BG176" i="3"/>
  <c r="BF176" i="3"/>
  <c r="BE176" i="3"/>
  <c r="AY176" i="3"/>
  <c r="AS176" i="3"/>
  <c r="AM176" i="3"/>
  <c r="AG176" i="3"/>
  <c r="AA176" i="3"/>
  <c r="U176" i="3"/>
  <c r="O176" i="3"/>
  <c r="I176" i="3"/>
  <c r="BN175" i="3"/>
  <c r="BM175" i="3"/>
  <c r="BL175" i="3"/>
  <c r="BK175" i="3"/>
  <c r="BJ175" i="3"/>
  <c r="BI175" i="3"/>
  <c r="BH175" i="3"/>
  <c r="BG175" i="3"/>
  <c r="BF175" i="3"/>
  <c r="BE175" i="3"/>
  <c r="AY175" i="3"/>
  <c r="AS175" i="3"/>
  <c r="AM175" i="3"/>
  <c r="AG175" i="3"/>
  <c r="AA175" i="3"/>
  <c r="U175" i="3"/>
  <c r="O175" i="3"/>
  <c r="I175" i="3"/>
  <c r="BN174" i="3"/>
  <c r="BM174" i="3"/>
  <c r="BL174" i="3"/>
  <c r="BK174" i="3"/>
  <c r="BJ174" i="3"/>
  <c r="BI174" i="3"/>
  <c r="BH174" i="3"/>
  <c r="BG174" i="3"/>
  <c r="BF174" i="3"/>
  <c r="BE174" i="3"/>
  <c r="AY174" i="3"/>
  <c r="AS174" i="3"/>
  <c r="AM174" i="3"/>
  <c r="AG174" i="3"/>
  <c r="AA174" i="3"/>
  <c r="U174" i="3"/>
  <c r="O174" i="3"/>
  <c r="I174" i="3"/>
  <c r="BN173" i="3"/>
  <c r="BM173" i="3"/>
  <c r="BL173" i="3"/>
  <c r="BK173" i="3"/>
  <c r="BJ173" i="3"/>
  <c r="BI173" i="3"/>
  <c r="BH173" i="3"/>
  <c r="BG173" i="3"/>
  <c r="BF173" i="3"/>
  <c r="BE173" i="3"/>
  <c r="AY173" i="3"/>
  <c r="AS173" i="3"/>
  <c r="AM173" i="3"/>
  <c r="AG173" i="3"/>
  <c r="AA173" i="3"/>
  <c r="U173" i="3"/>
  <c r="O173" i="3"/>
  <c r="I173" i="3"/>
  <c r="BN172" i="3"/>
  <c r="BM172" i="3"/>
  <c r="BL172" i="3"/>
  <c r="BK172" i="3"/>
  <c r="BJ172" i="3"/>
  <c r="BI172" i="3"/>
  <c r="BH172" i="3"/>
  <c r="BG172" i="3"/>
  <c r="BF172" i="3"/>
  <c r="BE172" i="3"/>
  <c r="AY172" i="3"/>
  <c r="AS172" i="3"/>
  <c r="AM172" i="3"/>
  <c r="AG172" i="3"/>
  <c r="AA172" i="3"/>
  <c r="U172" i="3"/>
  <c r="O172" i="3"/>
  <c r="I172" i="3"/>
  <c r="AZ167" i="3"/>
  <c r="AT167" i="3"/>
  <c r="AN167" i="3"/>
  <c r="AH167" i="3"/>
  <c r="AB167" i="3"/>
  <c r="V167" i="3"/>
  <c r="P167" i="3"/>
  <c r="J167" i="3"/>
  <c r="D167" i="3"/>
  <c r="BD166" i="3"/>
  <c r="BC166" i="3"/>
  <c r="BB166" i="3"/>
  <c r="BA166" i="3"/>
  <c r="AX166" i="3"/>
  <c r="AW166" i="3"/>
  <c r="AV166" i="3"/>
  <c r="AU166" i="3"/>
  <c r="AR166" i="3"/>
  <c r="AQ166" i="3"/>
  <c r="AP166" i="3"/>
  <c r="AO166" i="3"/>
  <c r="AL166" i="3"/>
  <c r="AK166" i="3"/>
  <c r="AJ166" i="3"/>
  <c r="AI166" i="3"/>
  <c r="AF166" i="3"/>
  <c r="AE166" i="3"/>
  <c r="AD166" i="3"/>
  <c r="AC166" i="3"/>
  <c r="AC167" i="3" s="1"/>
  <c r="Z166" i="3"/>
  <c r="Y166" i="3"/>
  <c r="X166" i="3"/>
  <c r="W166" i="3"/>
  <c r="T166" i="3"/>
  <c r="S166" i="3"/>
  <c r="R166" i="3"/>
  <c r="Q166" i="3"/>
  <c r="N166" i="3"/>
  <c r="M166" i="3"/>
  <c r="L166" i="3"/>
  <c r="K166" i="3"/>
  <c r="H166" i="3"/>
  <c r="G166" i="3"/>
  <c r="F166" i="3"/>
  <c r="E166" i="3"/>
  <c r="BN165" i="3"/>
  <c r="BM165" i="3"/>
  <c r="BL165" i="3"/>
  <c r="BK165" i="3"/>
  <c r="BJ165" i="3"/>
  <c r="BI165" i="3"/>
  <c r="BH165" i="3"/>
  <c r="BG165" i="3"/>
  <c r="BF165" i="3"/>
  <c r="BE165" i="3"/>
  <c r="AY165" i="3"/>
  <c r="AS165" i="3"/>
  <c r="AM165" i="3"/>
  <c r="AG165" i="3"/>
  <c r="AA165" i="3"/>
  <c r="U165" i="3"/>
  <c r="O165" i="3"/>
  <c r="I165" i="3"/>
  <c r="BN164" i="3"/>
  <c r="BM164" i="3"/>
  <c r="BL164" i="3"/>
  <c r="BK164" i="3"/>
  <c r="BJ164" i="3"/>
  <c r="BI164" i="3"/>
  <c r="BH164" i="3"/>
  <c r="BG164" i="3"/>
  <c r="BF164" i="3"/>
  <c r="BE164" i="3"/>
  <c r="AY164" i="3"/>
  <c r="AS164" i="3"/>
  <c r="AM164" i="3"/>
  <c r="AG164" i="3"/>
  <c r="AA164" i="3"/>
  <c r="U164" i="3"/>
  <c r="O164" i="3"/>
  <c r="I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BN157" i="3"/>
  <c r="BM157" i="3"/>
  <c r="BL157" i="3"/>
  <c r="BK157" i="3"/>
  <c r="BJ157" i="3"/>
  <c r="BI157" i="3"/>
  <c r="BH157" i="3"/>
  <c r="BG157" i="3"/>
  <c r="BF157" i="3"/>
  <c r="BE157" i="3"/>
  <c r="AY157" i="3"/>
  <c r="AS157" i="3"/>
  <c r="AM157" i="3"/>
  <c r="AG157" i="3"/>
  <c r="AA157" i="3"/>
  <c r="U157" i="3"/>
  <c r="O157" i="3"/>
  <c r="I157" i="3"/>
  <c r="BN156" i="3"/>
  <c r="BM156" i="3"/>
  <c r="BL156" i="3"/>
  <c r="BK156" i="3"/>
  <c r="BJ156" i="3"/>
  <c r="BI156" i="3"/>
  <c r="BH156" i="3"/>
  <c r="BG156" i="3"/>
  <c r="BF156" i="3"/>
  <c r="BE156" i="3"/>
  <c r="AY156" i="3"/>
  <c r="AS156" i="3"/>
  <c r="AM156" i="3"/>
  <c r="AG156" i="3"/>
  <c r="AA156" i="3"/>
  <c r="U156" i="3"/>
  <c r="O156" i="3"/>
  <c r="I156" i="3"/>
  <c r="AZ151" i="3"/>
  <c r="BA151" i="3" s="1"/>
  <c r="AT151" i="3"/>
  <c r="AN151" i="3"/>
  <c r="AH151" i="3"/>
  <c r="AB151" i="3"/>
  <c r="V151" i="3"/>
  <c r="P151" i="3"/>
  <c r="J151" i="3"/>
  <c r="D151" i="3"/>
  <c r="BD150" i="3"/>
  <c r="BC150" i="3"/>
  <c r="BB150" i="3"/>
  <c r="AX150" i="3"/>
  <c r="AW150" i="3"/>
  <c r="AV150" i="3"/>
  <c r="AU150" i="3"/>
  <c r="AR150" i="3"/>
  <c r="AQ150" i="3"/>
  <c r="AP150" i="3"/>
  <c r="AO150" i="3"/>
  <c r="AL150" i="3"/>
  <c r="AK150" i="3"/>
  <c r="AJ150" i="3"/>
  <c r="AI150" i="3"/>
  <c r="AF150" i="3"/>
  <c r="AE150" i="3"/>
  <c r="AD150" i="3"/>
  <c r="AC150" i="3"/>
  <c r="Z150" i="3"/>
  <c r="Y150" i="3"/>
  <c r="X150" i="3"/>
  <c r="W150" i="3"/>
  <c r="T150" i="3"/>
  <c r="S150" i="3"/>
  <c r="R150" i="3"/>
  <c r="Q150" i="3"/>
  <c r="N150" i="3"/>
  <c r="M150" i="3"/>
  <c r="L150" i="3"/>
  <c r="K150" i="3"/>
  <c r="H150" i="3"/>
  <c r="G150" i="3"/>
  <c r="F150" i="3"/>
  <c r="E150" i="3"/>
  <c r="BN149" i="3"/>
  <c r="BM149" i="3"/>
  <c r="BL149" i="3"/>
  <c r="BK149" i="3"/>
  <c r="BJ149" i="3"/>
  <c r="BI149" i="3"/>
  <c r="BH149" i="3"/>
  <c r="BG149" i="3"/>
  <c r="BF149" i="3"/>
  <c r="BE149" i="3"/>
  <c r="AY149" i="3"/>
  <c r="AS149" i="3"/>
  <c r="AM149" i="3"/>
  <c r="AG149" i="3"/>
  <c r="AA149" i="3"/>
  <c r="U149" i="3"/>
  <c r="O149" i="3"/>
  <c r="I149" i="3"/>
  <c r="BN148" i="3"/>
  <c r="BM148" i="3"/>
  <c r="BL148" i="3"/>
  <c r="BK148" i="3"/>
  <c r="BJ148" i="3"/>
  <c r="BI148" i="3"/>
  <c r="BH148" i="3"/>
  <c r="BG148" i="3"/>
  <c r="BF148" i="3"/>
  <c r="BE148" i="3"/>
  <c r="AY148" i="3"/>
  <c r="AS148" i="3"/>
  <c r="AM148" i="3"/>
  <c r="AG148" i="3"/>
  <c r="AA148" i="3"/>
  <c r="U148" i="3"/>
  <c r="O148" i="3"/>
  <c r="I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AZ133" i="3"/>
  <c r="AT133" i="3"/>
  <c r="AN133" i="3"/>
  <c r="AH133" i="3"/>
  <c r="AB133" i="3"/>
  <c r="V133" i="3"/>
  <c r="P133" i="3"/>
  <c r="J133" i="3"/>
  <c r="D133" i="3"/>
  <c r="BD132" i="3"/>
  <c r="BC132" i="3"/>
  <c r="BB132" i="3"/>
  <c r="BA132" i="3"/>
  <c r="AX132" i="3"/>
  <c r="AW132" i="3"/>
  <c r="AV132" i="3"/>
  <c r="AU132" i="3"/>
  <c r="AR132" i="3"/>
  <c r="AQ132" i="3"/>
  <c r="AP132" i="3"/>
  <c r="AO132" i="3"/>
  <c r="AL132" i="3"/>
  <c r="AK132" i="3"/>
  <c r="AJ132" i="3"/>
  <c r="AI132" i="3"/>
  <c r="AF132" i="3"/>
  <c r="AE132" i="3"/>
  <c r="AD132" i="3"/>
  <c r="AC132" i="3"/>
  <c r="Z132" i="3"/>
  <c r="Y132" i="3"/>
  <c r="X132" i="3"/>
  <c r="W132" i="3"/>
  <c r="T132" i="3"/>
  <c r="S132" i="3"/>
  <c r="R132" i="3"/>
  <c r="Q132" i="3"/>
  <c r="N132" i="3"/>
  <c r="M132" i="3"/>
  <c r="L132" i="3"/>
  <c r="K132" i="3"/>
  <c r="H132" i="3"/>
  <c r="G132" i="3"/>
  <c r="F132" i="3"/>
  <c r="E132" i="3"/>
  <c r="BN131" i="3"/>
  <c r="BM131" i="3"/>
  <c r="BL131" i="3"/>
  <c r="BK131" i="3"/>
  <c r="BJ131" i="3"/>
  <c r="BI131" i="3"/>
  <c r="BH131" i="3"/>
  <c r="BG131" i="3"/>
  <c r="BF131" i="3"/>
  <c r="BE131" i="3"/>
  <c r="AY131" i="3"/>
  <c r="AS131" i="3"/>
  <c r="AM131" i="3"/>
  <c r="AG131" i="3"/>
  <c r="AA131" i="3"/>
  <c r="U131" i="3"/>
  <c r="O131" i="3"/>
  <c r="I131" i="3"/>
  <c r="BN130" i="3"/>
  <c r="BM130" i="3"/>
  <c r="BL130" i="3"/>
  <c r="BK130" i="3"/>
  <c r="BJ130" i="3"/>
  <c r="BI130" i="3"/>
  <c r="BH130" i="3"/>
  <c r="BG130" i="3"/>
  <c r="BF130" i="3"/>
  <c r="BE130" i="3"/>
  <c r="AY130" i="3"/>
  <c r="AS130" i="3"/>
  <c r="AG130" i="3"/>
  <c r="AA130" i="3"/>
  <c r="U130" i="3"/>
  <c r="O130" i="3"/>
  <c r="I130"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BN120" i="3"/>
  <c r="BM120" i="3"/>
  <c r="BL120" i="3"/>
  <c r="BK120" i="3"/>
  <c r="BJ120" i="3"/>
  <c r="BI120" i="3"/>
  <c r="BH120" i="3"/>
  <c r="BG120" i="3"/>
  <c r="BF120" i="3"/>
  <c r="BE120" i="3"/>
  <c r="AY120" i="3"/>
  <c r="AS120" i="3"/>
  <c r="AM120" i="3"/>
  <c r="AG120" i="3"/>
  <c r="AA120" i="3"/>
  <c r="U120" i="3"/>
  <c r="O120" i="3"/>
  <c r="I120" i="3"/>
  <c r="AZ115" i="3"/>
  <c r="AT115" i="3"/>
  <c r="AN115" i="3"/>
  <c r="AH115" i="3"/>
  <c r="AB115" i="3"/>
  <c r="V115" i="3"/>
  <c r="P115" i="3"/>
  <c r="J115" i="3"/>
  <c r="D115" i="3"/>
  <c r="BD114" i="3"/>
  <c r="BC114" i="3"/>
  <c r="BB114" i="3"/>
  <c r="BA114" i="3"/>
  <c r="AX114" i="3"/>
  <c r="AW114" i="3"/>
  <c r="AV114" i="3"/>
  <c r="AU114" i="3"/>
  <c r="AR114" i="3"/>
  <c r="AQ114" i="3"/>
  <c r="AP114" i="3"/>
  <c r="AO114" i="3"/>
  <c r="AL114" i="3"/>
  <c r="AK114" i="3"/>
  <c r="AJ114" i="3"/>
  <c r="AI114" i="3"/>
  <c r="AF114" i="3"/>
  <c r="AE114" i="3"/>
  <c r="AD114" i="3"/>
  <c r="AC114" i="3"/>
  <c r="Z114" i="3"/>
  <c r="Y114" i="3"/>
  <c r="X114" i="3"/>
  <c r="W114" i="3"/>
  <c r="T114" i="3"/>
  <c r="S114" i="3"/>
  <c r="R114" i="3"/>
  <c r="Q114" i="3"/>
  <c r="N114" i="3"/>
  <c r="M114" i="3"/>
  <c r="L114" i="3"/>
  <c r="K114" i="3"/>
  <c r="H114" i="3"/>
  <c r="G114" i="3"/>
  <c r="F114" i="3"/>
  <c r="E114" i="3"/>
  <c r="BN113" i="3"/>
  <c r="BM113" i="3"/>
  <c r="BL113" i="3"/>
  <c r="BK113" i="3"/>
  <c r="BJ113" i="3"/>
  <c r="BI113" i="3"/>
  <c r="BH113" i="3"/>
  <c r="BG113" i="3"/>
  <c r="BF113" i="3"/>
  <c r="BE113" i="3"/>
  <c r="AY113" i="3"/>
  <c r="AS113" i="3"/>
  <c r="AM113" i="3"/>
  <c r="AG113" i="3"/>
  <c r="AA113" i="3"/>
  <c r="O113" i="3"/>
  <c r="I113" i="3"/>
  <c r="BN108" i="3"/>
  <c r="BM108" i="3"/>
  <c r="BL108" i="3"/>
  <c r="BK108" i="3"/>
  <c r="BJ108" i="3"/>
  <c r="BI108" i="3"/>
  <c r="BH108" i="3"/>
  <c r="BG108" i="3"/>
  <c r="BF108" i="3"/>
  <c r="BE108" i="3"/>
  <c r="AY108" i="3"/>
  <c r="AS108" i="3"/>
  <c r="AM108" i="3"/>
  <c r="AG108" i="3"/>
  <c r="AA108" i="3"/>
  <c r="O108" i="3"/>
  <c r="I108" i="3"/>
  <c r="BN107" i="3"/>
  <c r="BM107" i="3"/>
  <c r="BL107" i="3"/>
  <c r="BK107" i="3"/>
  <c r="BJ107" i="3"/>
  <c r="BI107" i="3"/>
  <c r="BH107" i="3"/>
  <c r="BG107" i="3"/>
  <c r="BF107" i="3"/>
  <c r="BE107" i="3"/>
  <c r="AY107" i="3"/>
  <c r="AS107" i="3"/>
  <c r="AM107" i="3"/>
  <c r="AG107" i="3"/>
  <c r="AA107" i="3"/>
  <c r="O107" i="3"/>
  <c r="I107" i="3"/>
  <c r="BN106" i="3"/>
  <c r="BM106" i="3"/>
  <c r="BL106" i="3"/>
  <c r="BK106" i="3"/>
  <c r="BJ106" i="3"/>
  <c r="BI106" i="3"/>
  <c r="BH106" i="3"/>
  <c r="BG106" i="3"/>
  <c r="BF106" i="3"/>
  <c r="BE106" i="3"/>
  <c r="AY106" i="3"/>
  <c r="AS106" i="3"/>
  <c r="AM106" i="3"/>
  <c r="AG106" i="3"/>
  <c r="AA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O104" i="3"/>
  <c r="I104" i="3"/>
  <c r="BN102" i="3"/>
  <c r="BM102" i="3"/>
  <c r="BL102" i="3"/>
  <c r="BK102" i="3"/>
  <c r="BJ102" i="3"/>
  <c r="BI102" i="3"/>
  <c r="BH102" i="3"/>
  <c r="BG102" i="3"/>
  <c r="BF102" i="3"/>
  <c r="BE102" i="3"/>
  <c r="AS102" i="3"/>
  <c r="AM102" i="3"/>
  <c r="AG102" i="3"/>
  <c r="AA102" i="3"/>
  <c r="U102" i="3"/>
  <c r="O102" i="3"/>
  <c r="I102" i="3"/>
  <c r="AZ97" i="3"/>
  <c r="AT97" i="3"/>
  <c r="AN97" i="3"/>
  <c r="AH97" i="3"/>
  <c r="AB97" i="3"/>
  <c r="V97" i="3"/>
  <c r="P97" i="3"/>
  <c r="J97" i="3"/>
  <c r="D97" i="3"/>
  <c r="BD96" i="3"/>
  <c r="BC96" i="3"/>
  <c r="BB96" i="3"/>
  <c r="BA96" i="3"/>
  <c r="AX96" i="3"/>
  <c r="AW96" i="3"/>
  <c r="AV96" i="3"/>
  <c r="AU96" i="3"/>
  <c r="AR96" i="3"/>
  <c r="AQ96" i="3"/>
  <c r="AP96" i="3"/>
  <c r="AO96" i="3"/>
  <c r="AL96" i="3"/>
  <c r="AK96" i="3"/>
  <c r="AJ96" i="3"/>
  <c r="AI96" i="3"/>
  <c r="AF96" i="3"/>
  <c r="AE96" i="3"/>
  <c r="AD96" i="3"/>
  <c r="AD97" i="3" s="1"/>
  <c r="AC96" i="3"/>
  <c r="AC97" i="3" s="1"/>
  <c r="Z96" i="3"/>
  <c r="Y96" i="3"/>
  <c r="X96" i="3"/>
  <c r="W96" i="3"/>
  <c r="T96" i="3"/>
  <c r="S96" i="3"/>
  <c r="R96" i="3"/>
  <c r="Q96" i="3"/>
  <c r="N96" i="3"/>
  <c r="M96" i="3"/>
  <c r="L96" i="3"/>
  <c r="K96" i="3"/>
  <c r="H96" i="3"/>
  <c r="G96" i="3"/>
  <c r="F96" i="3"/>
  <c r="E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AZ82" i="3"/>
  <c r="AT82" i="3"/>
  <c r="AN82" i="3"/>
  <c r="AH82" i="3"/>
  <c r="AB82" i="3"/>
  <c r="V82" i="3"/>
  <c r="P82" i="3"/>
  <c r="J82" i="3"/>
  <c r="D82" i="3"/>
  <c r="BD81" i="3"/>
  <c r="BC81" i="3"/>
  <c r="BB81" i="3"/>
  <c r="BA81" i="3"/>
  <c r="AX81" i="3"/>
  <c r="AW81" i="3"/>
  <c r="AV81" i="3"/>
  <c r="AU81" i="3"/>
  <c r="AR81" i="3"/>
  <c r="AQ81" i="3"/>
  <c r="AP81" i="3"/>
  <c r="AO81" i="3"/>
  <c r="AL81" i="3"/>
  <c r="AK81" i="3"/>
  <c r="AJ81" i="3"/>
  <c r="AI81" i="3"/>
  <c r="AF81" i="3"/>
  <c r="AE81" i="3"/>
  <c r="AD81" i="3"/>
  <c r="AC81" i="3"/>
  <c r="Z81" i="3"/>
  <c r="Y81" i="3"/>
  <c r="X81" i="3"/>
  <c r="W81" i="3"/>
  <c r="T81" i="3"/>
  <c r="S81" i="3"/>
  <c r="R81" i="3"/>
  <c r="Q81" i="3"/>
  <c r="N81" i="3"/>
  <c r="M81" i="3"/>
  <c r="L81" i="3"/>
  <c r="K81" i="3"/>
  <c r="H81" i="3"/>
  <c r="G81" i="3"/>
  <c r="F81" i="3"/>
  <c r="E81" i="3"/>
  <c r="AA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AZ69" i="3"/>
  <c r="AT69" i="3"/>
  <c r="AN69" i="3"/>
  <c r="AH69" i="3"/>
  <c r="AB69" i="3"/>
  <c r="V69" i="3"/>
  <c r="P69" i="3"/>
  <c r="J69" i="3"/>
  <c r="D69" i="3"/>
  <c r="BD68" i="3"/>
  <c r="BC68" i="3"/>
  <c r="BB68" i="3"/>
  <c r="BA68" i="3"/>
  <c r="AX68" i="3"/>
  <c r="AW68" i="3"/>
  <c r="AV68" i="3"/>
  <c r="AU68" i="3"/>
  <c r="AR68" i="3"/>
  <c r="AQ68" i="3"/>
  <c r="AP68" i="3"/>
  <c r="AO68" i="3"/>
  <c r="AL68" i="3"/>
  <c r="AK68" i="3"/>
  <c r="AJ68" i="3"/>
  <c r="AI68" i="3"/>
  <c r="AF68" i="3"/>
  <c r="AE68" i="3"/>
  <c r="AD68" i="3"/>
  <c r="AC68" i="3"/>
  <c r="Z68" i="3"/>
  <c r="Y68" i="3"/>
  <c r="X68" i="3"/>
  <c r="W68" i="3"/>
  <c r="T68" i="3"/>
  <c r="S68" i="3"/>
  <c r="R68" i="3"/>
  <c r="Q68" i="3"/>
  <c r="N68" i="3"/>
  <c r="M68" i="3"/>
  <c r="L68" i="3"/>
  <c r="K68" i="3"/>
  <c r="H68" i="3"/>
  <c r="G68" i="3"/>
  <c r="F68" i="3"/>
  <c r="E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BN63" i="3"/>
  <c r="BM63" i="3"/>
  <c r="BL63" i="3"/>
  <c r="BK63" i="3"/>
  <c r="BJ63" i="3"/>
  <c r="BI63" i="3"/>
  <c r="BH63" i="3"/>
  <c r="BG63" i="3"/>
  <c r="BF63" i="3"/>
  <c r="BE63" i="3"/>
  <c r="AY63" i="3"/>
  <c r="AS63" i="3"/>
  <c r="AM63" i="3"/>
  <c r="AG63" i="3"/>
  <c r="AA63" i="3"/>
  <c r="U63" i="3"/>
  <c r="O63" i="3"/>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AZ55" i="3"/>
  <c r="AT55" i="3"/>
  <c r="AN55" i="3"/>
  <c r="AH55" i="3"/>
  <c r="AB55" i="3"/>
  <c r="V55" i="3"/>
  <c r="P55" i="3"/>
  <c r="J55" i="3"/>
  <c r="D55" i="3"/>
  <c r="BD54" i="3"/>
  <c r="BC54" i="3"/>
  <c r="BB54" i="3"/>
  <c r="BA54" i="3"/>
  <c r="AX54" i="3"/>
  <c r="AW54" i="3"/>
  <c r="AV54" i="3"/>
  <c r="AU54" i="3"/>
  <c r="AR54" i="3"/>
  <c r="AQ54" i="3"/>
  <c r="AP54" i="3"/>
  <c r="AO54" i="3"/>
  <c r="AL54" i="3"/>
  <c r="AK54" i="3"/>
  <c r="AJ54" i="3"/>
  <c r="AI54" i="3"/>
  <c r="AF54" i="3"/>
  <c r="AE54" i="3"/>
  <c r="AD54" i="3"/>
  <c r="AC54" i="3"/>
  <c r="Z54" i="3"/>
  <c r="Y54" i="3"/>
  <c r="X54" i="3"/>
  <c r="W54" i="3"/>
  <c r="T54" i="3"/>
  <c r="S54" i="3"/>
  <c r="R54" i="3"/>
  <c r="Q54" i="3"/>
  <c r="N54" i="3"/>
  <c r="M54" i="3"/>
  <c r="L54" i="3"/>
  <c r="K54" i="3"/>
  <c r="H54" i="3"/>
  <c r="G54" i="3"/>
  <c r="F54" i="3"/>
  <c r="E54" i="3"/>
  <c r="BN53" i="3"/>
  <c r="BM53" i="3"/>
  <c r="BL53" i="3"/>
  <c r="BK53" i="3"/>
  <c r="BJ53" i="3"/>
  <c r="BI53" i="3"/>
  <c r="BH53" i="3"/>
  <c r="BG53" i="3"/>
  <c r="BF53" i="3"/>
  <c r="BE53" i="3"/>
  <c r="AY53" i="3"/>
  <c r="AS53" i="3"/>
  <c r="AM53" i="3"/>
  <c r="AG53" i="3"/>
  <c r="AA53" i="3"/>
  <c r="U53" i="3"/>
  <c r="O53" i="3"/>
  <c r="I53"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M25" i="2"/>
  <c r="M24" i="2"/>
  <c r="M23" i="2"/>
  <c r="M22" i="2"/>
  <c r="M21" i="2"/>
  <c r="M19" i="2"/>
  <c r="N25" i="2" s="1"/>
  <c r="M18" i="2"/>
  <c r="C2" i="2"/>
  <c r="C3" i="2"/>
  <c r="C9" i="2"/>
  <c r="C7" i="2"/>
  <c r="C10" i="2"/>
  <c r="C4" i="2"/>
  <c r="C8" i="2"/>
  <c r="C11" i="2"/>
  <c r="L1" i="2"/>
  <c r="K1" i="2"/>
  <c r="J1" i="2"/>
  <c r="I1" i="2"/>
  <c r="H1" i="2"/>
  <c r="G1" i="2"/>
  <c r="F1" i="2"/>
  <c r="E1" i="2"/>
  <c r="D1" i="2"/>
  <c r="BD151" i="3" l="1"/>
  <c r="BB151" i="3"/>
  <c r="BC151" i="3"/>
  <c r="AC115" i="3"/>
  <c r="AQ167" i="3"/>
  <c r="AQ196" i="3"/>
  <c r="L115" i="3"/>
  <c r="AJ151" i="3"/>
  <c r="G115" i="3"/>
  <c r="BP125" i="3"/>
  <c r="BP143" i="3"/>
  <c r="BO143" i="3"/>
  <c r="BP146" i="3"/>
  <c r="BA196" i="3"/>
  <c r="AK55" i="3"/>
  <c r="AK97" i="3"/>
  <c r="BP76" i="3"/>
  <c r="BP107" i="3"/>
  <c r="BP130" i="3"/>
  <c r="BO130" i="3"/>
  <c r="H82" i="3"/>
  <c r="BP90" i="3"/>
  <c r="BP94" i="3"/>
  <c r="BO94" i="3"/>
  <c r="BP128" i="3"/>
  <c r="BO149" i="3"/>
  <c r="BP163" i="3"/>
  <c r="BP108" i="3"/>
  <c r="BO108" i="3"/>
  <c r="BP67" i="3"/>
  <c r="L97" i="3"/>
  <c r="N97" i="3"/>
  <c r="BP177" i="3"/>
  <c r="I178" i="3"/>
  <c r="BB97" i="3"/>
  <c r="AW151" i="3"/>
  <c r="AX116" i="3"/>
  <c r="AR97" i="3"/>
  <c r="AL133" i="3"/>
  <c r="AF70" i="3"/>
  <c r="AE69" i="3"/>
  <c r="BO47" i="3"/>
  <c r="Y82" i="3"/>
  <c r="BP48" i="3"/>
  <c r="T134" i="3"/>
  <c r="S167" i="3"/>
  <c r="N55" i="3"/>
  <c r="L151" i="3"/>
  <c r="L69" i="3"/>
  <c r="M69" i="3"/>
  <c r="O195" i="3"/>
  <c r="G56" i="3"/>
  <c r="G55" i="3"/>
  <c r="F55" i="3"/>
  <c r="E196" i="3"/>
  <c r="F83" i="3"/>
  <c r="E82" i="3"/>
  <c r="G82" i="3"/>
  <c r="F98" i="3"/>
  <c r="BF150" i="3"/>
  <c r="Q151" i="3"/>
  <c r="K133" i="3"/>
  <c r="G97" i="3"/>
  <c r="M97" i="3"/>
  <c r="AM81" i="3"/>
  <c r="AJ82" i="3"/>
  <c r="BP140" i="3"/>
  <c r="AR196" i="3"/>
  <c r="BB133" i="3"/>
  <c r="AW70" i="3"/>
  <c r="AR116" i="3"/>
  <c r="AK82" i="3"/>
  <c r="AJ83" i="3"/>
  <c r="AK83" i="3"/>
  <c r="AL82" i="3"/>
  <c r="AI82" i="3"/>
  <c r="AJ55" i="3"/>
  <c r="AJ56" i="3"/>
  <c r="AL55" i="3"/>
  <c r="AI55" i="3"/>
  <c r="AK133" i="3"/>
  <c r="AK69" i="3"/>
  <c r="AI70" i="3"/>
  <c r="AL69" i="3"/>
  <c r="AJ70" i="3"/>
  <c r="AJ69" i="3"/>
  <c r="AI69" i="3"/>
  <c r="AM150" i="3"/>
  <c r="AK151" i="3"/>
  <c r="AK152" i="3"/>
  <c r="AL151" i="3"/>
  <c r="AM195" i="3"/>
  <c r="AL196" i="3"/>
  <c r="AM114" i="3"/>
  <c r="BA98" i="3"/>
  <c r="BC97" i="3"/>
  <c r="BD97" i="3"/>
  <c r="BB180" i="3"/>
  <c r="BB179" i="3"/>
  <c r="BA180" i="3"/>
  <c r="BD197" i="3"/>
  <c r="BD196" i="3"/>
  <c r="BD167" i="3"/>
  <c r="BE114" i="3"/>
  <c r="BC69" i="3"/>
  <c r="BB152" i="3"/>
  <c r="BD133" i="3"/>
  <c r="BC82" i="3"/>
  <c r="BB82" i="3"/>
  <c r="BB135" i="3" s="1"/>
  <c r="BD83" i="3"/>
  <c r="BD82" i="3"/>
  <c r="BD135" i="3" s="1"/>
  <c r="AW115" i="3"/>
  <c r="AX115" i="3"/>
  <c r="AV151" i="3"/>
  <c r="AU151" i="3"/>
  <c r="AU152" i="3"/>
  <c r="AW97" i="3"/>
  <c r="AW69" i="3"/>
  <c r="AY195" i="3"/>
  <c r="AU197" i="3"/>
  <c r="AW134" i="3"/>
  <c r="AY54" i="3"/>
  <c r="AX55" i="3"/>
  <c r="AY166" i="3"/>
  <c r="AW167" i="3"/>
  <c r="AY178" i="3"/>
  <c r="AU180" i="3"/>
  <c r="AU179" i="3"/>
  <c r="AW179" i="3"/>
  <c r="AR167" i="3"/>
  <c r="AS68" i="3"/>
  <c r="AP69" i="3"/>
  <c r="AP82" i="3"/>
  <c r="AR83" i="3"/>
  <c r="AQ82" i="3"/>
  <c r="AQ84" i="3" s="1"/>
  <c r="AR82" i="3"/>
  <c r="AR197" i="3"/>
  <c r="AO196" i="3"/>
  <c r="AP196" i="3"/>
  <c r="AP151" i="3"/>
  <c r="AO151" i="3"/>
  <c r="AR55" i="3"/>
  <c r="AQ97" i="3"/>
  <c r="AR98" i="3"/>
  <c r="AO134" i="3"/>
  <c r="AQ133" i="3"/>
  <c r="AQ134" i="3"/>
  <c r="AO133" i="3"/>
  <c r="BO174" i="3"/>
  <c r="BP172" i="3"/>
  <c r="AD179" i="3"/>
  <c r="AE179" i="3"/>
  <c r="AF180" i="3"/>
  <c r="AE116" i="3"/>
  <c r="AF115" i="3"/>
  <c r="AE55" i="3"/>
  <c r="AE83" i="3"/>
  <c r="AF82" i="3"/>
  <c r="AF167" i="3"/>
  <c r="AC168" i="3"/>
  <c r="AD167" i="3"/>
  <c r="AE167" i="3"/>
  <c r="AD69" i="3"/>
  <c r="AF69" i="3"/>
  <c r="AF133" i="3"/>
  <c r="AE133" i="3"/>
  <c r="AC134" i="3"/>
  <c r="AE196" i="3"/>
  <c r="AC197" i="3"/>
  <c r="AF196" i="3"/>
  <c r="AD196" i="3"/>
  <c r="Z196" i="3"/>
  <c r="Y69" i="3"/>
  <c r="Z69" i="3"/>
  <c r="W69" i="3"/>
  <c r="Y70" i="3"/>
  <c r="W70" i="3"/>
  <c r="X69" i="3"/>
  <c r="Z70" i="3"/>
  <c r="Z134" i="3"/>
  <c r="Y167" i="3"/>
  <c r="X167" i="3"/>
  <c r="Z167" i="3"/>
  <c r="Z168" i="3"/>
  <c r="BP138" i="3"/>
  <c r="W151" i="3"/>
  <c r="Y151" i="3"/>
  <c r="Z152" i="3"/>
  <c r="X151" i="3"/>
  <c r="Z151" i="3"/>
  <c r="Y97" i="3"/>
  <c r="BO74" i="3"/>
  <c r="Z116" i="3"/>
  <c r="Y115" i="3"/>
  <c r="AA114" i="3"/>
  <c r="X55" i="3"/>
  <c r="BO45" i="3"/>
  <c r="AA54" i="3"/>
  <c r="BO105" i="3"/>
  <c r="S97" i="3"/>
  <c r="S98" i="3"/>
  <c r="S151" i="3"/>
  <c r="T151" i="3"/>
  <c r="T152" i="3"/>
  <c r="S133" i="3"/>
  <c r="T133" i="3"/>
  <c r="Q133" i="3"/>
  <c r="U68" i="3"/>
  <c r="Q70" i="3"/>
  <c r="S69" i="3"/>
  <c r="Q69" i="3"/>
  <c r="R69" i="3"/>
  <c r="T70" i="3"/>
  <c r="U81" i="3"/>
  <c r="S82" i="3"/>
  <c r="S55" i="3"/>
  <c r="T55" i="3"/>
  <c r="Q55" i="3"/>
  <c r="BO184" i="3"/>
  <c r="T196" i="3"/>
  <c r="T167" i="3"/>
  <c r="S168" i="3"/>
  <c r="U178" i="3"/>
  <c r="S180" i="3"/>
  <c r="T179" i="3"/>
  <c r="R180" i="3"/>
  <c r="S179" i="3"/>
  <c r="S181" i="3" s="1"/>
  <c r="R179" i="3"/>
  <c r="N98" i="3"/>
  <c r="BP89" i="3"/>
  <c r="N116" i="3"/>
  <c r="O114" i="3"/>
  <c r="N115" i="3"/>
  <c r="M115" i="3"/>
  <c r="BP174" i="3"/>
  <c r="M179" i="3"/>
  <c r="N179" i="3"/>
  <c r="BO62" i="3"/>
  <c r="H69" i="3"/>
  <c r="G69" i="3"/>
  <c r="G70" i="3"/>
  <c r="N133" i="3"/>
  <c r="L133" i="3"/>
  <c r="BP123" i="3"/>
  <c r="BO43" i="3"/>
  <c r="BO76" i="3"/>
  <c r="K82" i="3"/>
  <c r="N151" i="3"/>
  <c r="K151" i="3"/>
  <c r="BP194" i="3"/>
  <c r="F196" i="3"/>
  <c r="F197" i="3"/>
  <c r="BA56" i="3"/>
  <c r="T116" i="3"/>
  <c r="AQ180" i="3"/>
  <c r="AP180" i="3"/>
  <c r="AR180" i="3"/>
  <c r="T197" i="3"/>
  <c r="S197" i="3"/>
  <c r="AL197" i="3"/>
  <c r="R197" i="3"/>
  <c r="I54" i="3"/>
  <c r="BC55" i="3"/>
  <c r="BO60" i="3"/>
  <c r="AG68" i="3"/>
  <c r="K83" i="3"/>
  <c r="Z97" i="3"/>
  <c r="BB115" i="3"/>
  <c r="T115" i="3"/>
  <c r="F116" i="3"/>
  <c r="Z133" i="3"/>
  <c r="N168" i="3"/>
  <c r="M168" i="3"/>
  <c r="BL195" i="3"/>
  <c r="BO44" i="3"/>
  <c r="BO53" i="3"/>
  <c r="H55" i="3"/>
  <c r="AF55" i="3"/>
  <c r="T56" i="3"/>
  <c r="BP61" i="3"/>
  <c r="AM68" i="3"/>
  <c r="BO61" i="3"/>
  <c r="N69" i="3"/>
  <c r="T69" i="3"/>
  <c r="AR69" i="3"/>
  <c r="AX69" i="3"/>
  <c r="BD69" i="3"/>
  <c r="AU69" i="3"/>
  <c r="L70" i="3"/>
  <c r="AP70" i="3"/>
  <c r="BE81" i="3"/>
  <c r="BP79" i="3"/>
  <c r="W82" i="3"/>
  <c r="AC82" i="3"/>
  <c r="BJ81" i="3"/>
  <c r="AE82" i="3"/>
  <c r="L83" i="3"/>
  <c r="AU83" i="3"/>
  <c r="BJ96" i="3"/>
  <c r="T98" i="3"/>
  <c r="S115" i="3"/>
  <c r="AQ115" i="3"/>
  <c r="BC115" i="3"/>
  <c r="Y116" i="3"/>
  <c r="G116" i="3"/>
  <c r="AG132" i="3"/>
  <c r="BE132" i="3"/>
  <c r="BE134" i="3" s="1"/>
  <c r="BO126" i="3"/>
  <c r="BP131" i="3"/>
  <c r="BO131" i="3"/>
  <c r="M167" i="3"/>
  <c r="X179" i="3"/>
  <c r="X57" i="3" s="1"/>
  <c r="AP179" i="3"/>
  <c r="AV179" i="3"/>
  <c r="BM178" i="3"/>
  <c r="N180" i="3"/>
  <c r="AC56" i="3"/>
  <c r="Z83" i="3"/>
  <c r="Y83" i="3"/>
  <c r="AX83" i="3"/>
  <c r="AW82" i="3"/>
  <c r="AW84" i="3" s="1"/>
  <c r="W83" i="3"/>
  <c r="Y98" i="3"/>
  <c r="W97" i="3"/>
  <c r="AX98" i="3"/>
  <c r="R115" i="3"/>
  <c r="BA116" i="3"/>
  <c r="X134" i="3"/>
  <c r="AD55" i="3"/>
  <c r="BD55" i="3"/>
  <c r="BP63" i="3"/>
  <c r="BO66" i="3"/>
  <c r="AQ69" i="3"/>
  <c r="M70" i="3"/>
  <c r="K70" i="3"/>
  <c r="AO70" i="3"/>
  <c r="AX70" i="3"/>
  <c r="Z82" i="3"/>
  <c r="AX82" i="3"/>
  <c r="AX84" i="3" s="1"/>
  <c r="M83" i="3"/>
  <c r="AF83" i="3"/>
  <c r="AU82" i="3"/>
  <c r="AX97" i="3"/>
  <c r="Y133" i="3"/>
  <c r="H180" i="3"/>
  <c r="F180" i="3"/>
  <c r="W180" i="3"/>
  <c r="X180" i="3"/>
  <c r="BO193" i="3"/>
  <c r="BH195" i="3"/>
  <c r="Q196" i="3"/>
  <c r="BJ195" i="3"/>
  <c r="AC196" i="3"/>
  <c r="W197" i="3"/>
  <c r="Y196" i="3"/>
  <c r="BO42" i="3"/>
  <c r="BP45" i="3"/>
  <c r="BP46" i="3"/>
  <c r="BO46" i="3"/>
  <c r="BP49" i="3"/>
  <c r="AG54" i="3"/>
  <c r="BO50" i="3"/>
  <c r="BG54" i="3"/>
  <c r="AO69" i="3"/>
  <c r="AU70" i="3"/>
  <c r="AA81" i="3"/>
  <c r="AY81" i="3"/>
  <c r="M82" i="3"/>
  <c r="X82" i="3"/>
  <c r="AD82" i="3"/>
  <c r="AV82" i="3"/>
  <c r="R83" i="3"/>
  <c r="AW83" i="3"/>
  <c r="BP88" i="3"/>
  <c r="BP92" i="3"/>
  <c r="F97" i="3"/>
  <c r="BH96" i="3"/>
  <c r="R97" i="3"/>
  <c r="X97" i="3"/>
  <c r="T97" i="3"/>
  <c r="Z98" i="3"/>
  <c r="BO102" i="3"/>
  <c r="BP104" i="3"/>
  <c r="BP106" i="3"/>
  <c r="BO107" i="3"/>
  <c r="H115" i="3"/>
  <c r="Z115" i="3"/>
  <c r="AR115" i="3"/>
  <c r="BD115" i="3"/>
  <c r="S116" i="3"/>
  <c r="BP122" i="3"/>
  <c r="AY132" i="3"/>
  <c r="BO123" i="3"/>
  <c r="AJ134" i="3"/>
  <c r="AI134" i="3"/>
  <c r="I150" i="3"/>
  <c r="BP142" i="3"/>
  <c r="AS178" i="3"/>
  <c r="G179" i="3"/>
  <c r="Y179" i="3"/>
  <c r="AQ179" i="3"/>
  <c r="BD180" i="3"/>
  <c r="BB197" i="3"/>
  <c r="BA197" i="3"/>
  <c r="BE96" i="3"/>
  <c r="BO90" i="3"/>
  <c r="AA96" i="3"/>
  <c r="H97" i="3"/>
  <c r="AF97" i="3"/>
  <c r="AL97" i="3"/>
  <c r="L98" i="3"/>
  <c r="AG114" i="3"/>
  <c r="BO113" i="3"/>
  <c r="E115" i="3"/>
  <c r="Q115" i="3"/>
  <c r="BI114" i="3"/>
  <c r="AL115" i="3"/>
  <c r="L116" i="3"/>
  <c r="BO120" i="3"/>
  <c r="BO125" i="3"/>
  <c r="BG132" i="3"/>
  <c r="W133" i="3"/>
  <c r="AD134" i="3"/>
  <c r="BO138" i="3"/>
  <c r="BO140" i="3"/>
  <c r="M152" i="3"/>
  <c r="AO152" i="3"/>
  <c r="K152" i="3"/>
  <c r="BO163" i="3"/>
  <c r="N167" i="3"/>
  <c r="BP173" i="3"/>
  <c r="BO173" i="3"/>
  <c r="BP175" i="3"/>
  <c r="BO175" i="3"/>
  <c r="H179" i="3"/>
  <c r="AD180" i="3"/>
  <c r="AC180" i="3"/>
  <c r="BP185" i="3"/>
  <c r="AS195" i="3"/>
  <c r="BP190" i="3"/>
  <c r="R196" i="3"/>
  <c r="BB196" i="3"/>
  <c r="BP50" i="3"/>
  <c r="BP51" i="3"/>
  <c r="BO51" i="3"/>
  <c r="R55" i="3"/>
  <c r="BB55" i="3"/>
  <c r="Z55" i="3"/>
  <c r="AI56" i="3"/>
  <c r="BP66" i="3"/>
  <c r="E69" i="3"/>
  <c r="K69" i="3"/>
  <c r="BF68" i="3"/>
  <c r="AK70" i="3"/>
  <c r="BP75" i="3"/>
  <c r="AS81" i="3"/>
  <c r="BO75" i="3"/>
  <c r="BP78" i="3"/>
  <c r="N82" i="3"/>
  <c r="T82" i="3"/>
  <c r="AI83" i="3"/>
  <c r="O96" i="3"/>
  <c r="AM96" i="3"/>
  <c r="BO89" i="3"/>
  <c r="BO95" i="3"/>
  <c r="E97" i="3"/>
  <c r="Q97" i="3"/>
  <c r="BI96" i="3"/>
  <c r="BP105" i="3"/>
  <c r="F115" i="3"/>
  <c r="BH114" i="3"/>
  <c r="X115" i="3"/>
  <c r="AM132" i="3"/>
  <c r="BO127" i="3"/>
  <c r="R133" i="3"/>
  <c r="X133" i="3"/>
  <c r="AD133" i="3"/>
  <c r="AJ133" i="3"/>
  <c r="K134" i="3"/>
  <c r="Q134" i="3"/>
  <c r="G151" i="3"/>
  <c r="M151" i="3"/>
  <c r="AQ151" i="3"/>
  <c r="AX152" i="3"/>
  <c r="L152" i="3"/>
  <c r="AW152" i="3"/>
  <c r="AS166" i="3"/>
  <c r="BO157" i="3"/>
  <c r="BP162" i="3"/>
  <c r="BK166" i="3"/>
  <c r="E179" i="3"/>
  <c r="W179" i="3"/>
  <c r="BA179" i="3"/>
  <c r="AC179" i="3"/>
  <c r="AA150" i="3"/>
  <c r="AY150" i="3"/>
  <c r="BO142" i="3"/>
  <c r="BP147" i="3"/>
  <c r="BO147" i="3"/>
  <c r="BP148" i="3"/>
  <c r="AR151" i="3"/>
  <c r="AX151" i="3"/>
  <c r="W152" i="3"/>
  <c r="AI152" i="3"/>
  <c r="AM166" i="3"/>
  <c r="BO156" i="3"/>
  <c r="BP158" i="3"/>
  <c r="BO158" i="3"/>
  <c r="BO160" i="3"/>
  <c r="BO162" i="3"/>
  <c r="K167" i="3"/>
  <c r="Q167" i="3"/>
  <c r="BG166" i="3"/>
  <c r="W168" i="3"/>
  <c r="AF168" i="3"/>
  <c r="AG178" i="3"/>
  <c r="BE178" i="3"/>
  <c r="AF179" i="3"/>
  <c r="AR179" i="3"/>
  <c r="BC179" i="3"/>
  <c r="T180" i="3"/>
  <c r="AV180" i="3"/>
  <c r="BO190" i="3"/>
  <c r="BP192" i="3"/>
  <c r="X196" i="3"/>
  <c r="AD197" i="3"/>
  <c r="AP197" i="3"/>
  <c r="AG150" i="3"/>
  <c r="BP139" i="3"/>
  <c r="BO139" i="3"/>
  <c r="BO141" i="3"/>
  <c r="BO144" i="3"/>
  <c r="BP145" i="3"/>
  <c r="BO146" i="3"/>
  <c r="BO148" i="3"/>
  <c r="R151" i="3"/>
  <c r="Y152" i="3"/>
  <c r="AJ152" i="3"/>
  <c r="BP159" i="3"/>
  <c r="BP161" i="3"/>
  <c r="AA166" i="3"/>
  <c r="L167" i="3"/>
  <c r="BH166" i="3"/>
  <c r="BO172" i="3"/>
  <c r="AA178" i="3"/>
  <c r="BO176" i="3"/>
  <c r="BD179" i="3"/>
  <c r="F179" i="3"/>
  <c r="AW180" i="3"/>
  <c r="BO188" i="3"/>
  <c r="BP189" i="3"/>
  <c r="BO192" i="3"/>
  <c r="S196" i="3"/>
  <c r="AK196" i="3"/>
  <c r="BC196" i="3"/>
  <c r="AF197" i="3"/>
  <c r="AQ197" i="3"/>
  <c r="BP186" i="3"/>
  <c r="BO186" i="3"/>
  <c r="BP191" i="3"/>
  <c r="BO191" i="3"/>
  <c r="G196" i="3"/>
  <c r="BJ68" i="3"/>
  <c r="AC69" i="3"/>
  <c r="AC55" i="3"/>
  <c r="BJ54" i="3"/>
  <c r="AP56" i="3"/>
  <c r="AR56" i="3"/>
  <c r="AQ56" i="3"/>
  <c r="AO56" i="3"/>
  <c r="O81" i="3"/>
  <c r="BP74" i="3"/>
  <c r="BL96" i="3"/>
  <c r="AP97" i="3"/>
  <c r="F133" i="3"/>
  <c r="BF132" i="3"/>
  <c r="BM132" i="3"/>
  <c r="AU133" i="3"/>
  <c r="F168" i="3"/>
  <c r="E168" i="3"/>
  <c r="E167" i="3"/>
  <c r="H168" i="3"/>
  <c r="G168" i="3"/>
  <c r="AJ180" i="3"/>
  <c r="AL180" i="3"/>
  <c r="AK180" i="3"/>
  <c r="AI179" i="3"/>
  <c r="AL179" i="3"/>
  <c r="AI180" i="3"/>
  <c r="BP43" i="3"/>
  <c r="O54" i="3"/>
  <c r="AM54" i="3"/>
  <c r="BO49" i="3"/>
  <c r="M55" i="3"/>
  <c r="Y55" i="3"/>
  <c r="BK54" i="3"/>
  <c r="BM54" i="3"/>
  <c r="AU55" i="3"/>
  <c r="AU56" i="3"/>
  <c r="AX56" i="3"/>
  <c r="AV56" i="3"/>
  <c r="AW56" i="3"/>
  <c r="BP77" i="3"/>
  <c r="I81" i="3"/>
  <c r="AG81" i="3"/>
  <c r="BH81" i="3"/>
  <c r="Q82" i="3"/>
  <c r="BA115" i="3"/>
  <c r="BN114" i="3"/>
  <c r="AK116" i="3"/>
  <c r="AJ116" i="3"/>
  <c r="AI115" i="3"/>
  <c r="AI116" i="3"/>
  <c r="AJ115" i="3"/>
  <c r="BL132" i="3"/>
  <c r="AI151" i="3"/>
  <c r="BK150" i="3"/>
  <c r="AC152" i="3"/>
  <c r="AE152" i="3"/>
  <c r="AE151" i="3"/>
  <c r="AD152" i="3"/>
  <c r="AF152" i="3"/>
  <c r="AF151" i="3"/>
  <c r="H167" i="3"/>
  <c r="U54" i="3"/>
  <c r="AS54" i="3"/>
  <c r="BO48" i="3"/>
  <c r="E55" i="3"/>
  <c r="BF54" i="3"/>
  <c r="AP55" i="3"/>
  <c r="AV55" i="3"/>
  <c r="BA55" i="3"/>
  <c r="BN54" i="3"/>
  <c r="BH54" i="3"/>
  <c r="BE68" i="3"/>
  <c r="BP62" i="3"/>
  <c r="I68" i="3"/>
  <c r="BO67" i="3"/>
  <c r="BM68" i="3"/>
  <c r="AV69" i="3"/>
  <c r="BB69" i="3"/>
  <c r="BN68" i="3"/>
  <c r="BK68" i="3"/>
  <c r="BO77" i="3"/>
  <c r="L82" i="3"/>
  <c r="BG81" i="3"/>
  <c r="BA82" i="3"/>
  <c r="BN81" i="3"/>
  <c r="AY96" i="3"/>
  <c r="BP91" i="3"/>
  <c r="AF98" i="3"/>
  <c r="AD98" i="3"/>
  <c r="AC98" i="3"/>
  <c r="AE97" i="3"/>
  <c r="AE98" i="3"/>
  <c r="AY114" i="3"/>
  <c r="AP115" i="3"/>
  <c r="BL114" i="3"/>
  <c r="AV115" i="3"/>
  <c r="BM114" i="3"/>
  <c r="BJ114" i="3"/>
  <c r="W115" i="3"/>
  <c r="AL116" i="3"/>
  <c r="I132" i="3"/>
  <c r="BP120" i="3"/>
  <c r="BO122" i="3"/>
  <c r="H134" i="3"/>
  <c r="F134" i="3"/>
  <c r="E134" i="3"/>
  <c r="H133" i="3"/>
  <c r="M56" i="3"/>
  <c r="L56" i="3"/>
  <c r="K56" i="3"/>
  <c r="L55" i="3"/>
  <c r="K55" i="3"/>
  <c r="W56" i="3"/>
  <c r="Y56" i="3"/>
  <c r="X56" i="3"/>
  <c r="N56" i="3"/>
  <c r="AV97" i="3"/>
  <c r="BM96" i="3"/>
  <c r="AF116" i="3"/>
  <c r="AD116" i="3"/>
  <c r="AD115" i="3"/>
  <c r="AC116" i="3"/>
  <c r="AE115" i="3"/>
  <c r="BP42" i="3"/>
  <c r="BP44" i="3"/>
  <c r="BE54" i="3"/>
  <c r="BP47" i="3"/>
  <c r="BP53" i="3"/>
  <c r="W55" i="3"/>
  <c r="BI54" i="3"/>
  <c r="AQ55" i="3"/>
  <c r="BL54" i="3"/>
  <c r="Z56" i="3"/>
  <c r="BO79" i="3"/>
  <c r="G83" i="3"/>
  <c r="G98" i="3"/>
  <c r="BF81" i="3"/>
  <c r="S83" i="3"/>
  <c r="Q83" i="3"/>
  <c r="T83" i="3"/>
  <c r="AQ83" i="3"/>
  <c r="AP83" i="3"/>
  <c r="AO82" i="3"/>
  <c r="AO83" i="3"/>
  <c r="I96" i="3"/>
  <c r="BP87" i="3"/>
  <c r="AG96" i="3"/>
  <c r="BO88" i="3"/>
  <c r="BO92" i="3"/>
  <c r="BA97" i="3"/>
  <c r="BN96" i="3"/>
  <c r="AK98" i="3"/>
  <c r="AJ98" i="3"/>
  <c r="AI98" i="3"/>
  <c r="AJ97" i="3"/>
  <c r="AI97" i="3"/>
  <c r="AL98" i="3"/>
  <c r="BP102" i="3"/>
  <c r="I114" i="3"/>
  <c r="BO104" i="3"/>
  <c r="AK115" i="3"/>
  <c r="BP124" i="3"/>
  <c r="BP126" i="3"/>
  <c r="U132" i="3"/>
  <c r="O132" i="3"/>
  <c r="G134" i="3"/>
  <c r="Q179" i="3"/>
  <c r="BH178" i="3"/>
  <c r="Z179" i="3"/>
  <c r="BI178" i="3"/>
  <c r="BO63" i="3"/>
  <c r="E70" i="3"/>
  <c r="BA70" i="3"/>
  <c r="H70" i="3"/>
  <c r="BO78" i="3"/>
  <c r="BF96" i="3"/>
  <c r="AU98" i="3"/>
  <c r="AP116" i="3"/>
  <c r="AU134" i="3"/>
  <c r="AX134" i="3"/>
  <c r="AX133" i="3"/>
  <c r="BA134" i="3"/>
  <c r="AD151" i="3"/>
  <c r="E152" i="3"/>
  <c r="F152" i="3"/>
  <c r="G152" i="3"/>
  <c r="AO179" i="3"/>
  <c r="BL178" i="3"/>
  <c r="AW55" i="3"/>
  <c r="H56" i="3"/>
  <c r="R56" i="3"/>
  <c r="AF56" i="3"/>
  <c r="E56" i="3"/>
  <c r="Q56" i="3"/>
  <c r="AD56" i="3"/>
  <c r="BC56" i="3"/>
  <c r="AA68" i="3"/>
  <c r="AY68" i="3"/>
  <c r="BP60" i="3"/>
  <c r="F69" i="3"/>
  <c r="O68" i="3"/>
  <c r="BL68" i="3"/>
  <c r="BI68" i="3"/>
  <c r="BA69" i="3"/>
  <c r="AD70" i="3"/>
  <c r="BC70" i="3"/>
  <c r="BM81" i="3"/>
  <c r="E83" i="3"/>
  <c r="AC83" i="3"/>
  <c r="BA83" i="3"/>
  <c r="H83" i="3"/>
  <c r="BB83" i="3"/>
  <c r="U96" i="3"/>
  <c r="AS96" i="3"/>
  <c r="BO91" i="3"/>
  <c r="BP95" i="3"/>
  <c r="BK96" i="3"/>
  <c r="H98" i="3"/>
  <c r="M98" i="3"/>
  <c r="AU97" i="3"/>
  <c r="BD98" i="3"/>
  <c r="AO98" i="3"/>
  <c r="AV98" i="3"/>
  <c r="BB98" i="3"/>
  <c r="U114" i="3"/>
  <c r="AS114" i="3"/>
  <c r="BO106" i="3"/>
  <c r="BP113" i="3"/>
  <c r="BK114" i="3"/>
  <c r="H116" i="3"/>
  <c r="M116" i="3"/>
  <c r="AU115" i="3"/>
  <c r="BD116" i="3"/>
  <c r="AO116" i="3"/>
  <c r="AV116" i="3"/>
  <c r="BB116" i="3"/>
  <c r="AS132" i="3"/>
  <c r="BO124" i="3"/>
  <c r="BP127" i="3"/>
  <c r="AC133" i="3"/>
  <c r="BJ132" i="3"/>
  <c r="AW133" i="3"/>
  <c r="BH132" i="3"/>
  <c r="BN132" i="3"/>
  <c r="W134" i="3"/>
  <c r="Y134" i="3"/>
  <c r="AP134" i="3"/>
  <c r="AR134" i="3"/>
  <c r="BB134" i="3"/>
  <c r="O150" i="3"/>
  <c r="BP144" i="3"/>
  <c r="BO145" i="3"/>
  <c r="H151" i="3"/>
  <c r="BG150" i="3"/>
  <c r="O166" i="3"/>
  <c r="BP156" i="3"/>
  <c r="BP165" i="3"/>
  <c r="AI168" i="3"/>
  <c r="AK168" i="3"/>
  <c r="AL167" i="3"/>
  <c r="AJ168" i="3"/>
  <c r="AK167" i="3"/>
  <c r="AL168" i="3"/>
  <c r="AW168" i="3"/>
  <c r="AX168" i="3"/>
  <c r="AV168" i="3"/>
  <c r="AV167" i="3"/>
  <c r="AX167" i="3"/>
  <c r="L197" i="3"/>
  <c r="K197" i="3"/>
  <c r="K196" i="3"/>
  <c r="N196" i="3"/>
  <c r="N197" i="3"/>
  <c r="AX197" i="3"/>
  <c r="AW197" i="3"/>
  <c r="AV197" i="3"/>
  <c r="AW196" i="3"/>
  <c r="BD56" i="3"/>
  <c r="BB56" i="3"/>
  <c r="BG68" i="3"/>
  <c r="AC70" i="3"/>
  <c r="BB70" i="3"/>
  <c r="R82" i="3"/>
  <c r="BK81" i="3"/>
  <c r="BO87" i="3"/>
  <c r="AP98" i="3"/>
  <c r="BF114" i="3"/>
  <c r="AU116" i="3"/>
  <c r="G133" i="3"/>
  <c r="BD134" i="3"/>
  <c r="BC133" i="3"/>
  <c r="H152" i="3"/>
  <c r="W167" i="3"/>
  <c r="BI166" i="3"/>
  <c r="AO55" i="3"/>
  <c r="AK56" i="3"/>
  <c r="F56" i="3"/>
  <c r="S56" i="3"/>
  <c r="AE56" i="3"/>
  <c r="AL56" i="3"/>
  <c r="BH68" i="3"/>
  <c r="S70" i="3"/>
  <c r="AQ70" i="3"/>
  <c r="F70" i="3"/>
  <c r="R70" i="3"/>
  <c r="AE70" i="3"/>
  <c r="AR70" i="3"/>
  <c r="BD70" i="3"/>
  <c r="F82" i="3"/>
  <c r="BL81" i="3"/>
  <c r="BI81" i="3"/>
  <c r="AD83" i="3"/>
  <c r="BC83" i="3"/>
  <c r="BG96" i="3"/>
  <c r="AO97" i="3"/>
  <c r="K97" i="3"/>
  <c r="R98" i="3"/>
  <c r="W98" i="3"/>
  <c r="E98" i="3"/>
  <c r="K98" i="3"/>
  <c r="Q98" i="3"/>
  <c r="X98" i="3"/>
  <c r="AQ98" i="3"/>
  <c r="AW98" i="3"/>
  <c r="BC98" i="3"/>
  <c r="BG114" i="3"/>
  <c r="AO115" i="3"/>
  <c r="AO117" i="3" s="1"/>
  <c r="K115" i="3"/>
  <c r="R116" i="3"/>
  <c r="W116" i="3"/>
  <c r="E116" i="3"/>
  <c r="K116" i="3"/>
  <c r="Q116" i="3"/>
  <c r="X116" i="3"/>
  <c r="AQ116" i="3"/>
  <c r="AW116" i="3"/>
  <c r="BC116" i="3"/>
  <c r="AA132" i="3"/>
  <c r="BO128" i="3"/>
  <c r="E133" i="3"/>
  <c r="BK132" i="3"/>
  <c r="AR133" i="3"/>
  <c r="BI132" i="3"/>
  <c r="M134" i="3"/>
  <c r="L134" i="3"/>
  <c r="R134" i="3"/>
  <c r="S134" i="3"/>
  <c r="AI133" i="3"/>
  <c r="AP133" i="3"/>
  <c r="AV133" i="3"/>
  <c r="N134" i="3"/>
  <c r="AV134" i="3"/>
  <c r="BC134" i="3"/>
  <c r="U150" i="3"/>
  <c r="AS150" i="3"/>
  <c r="E151" i="3"/>
  <c r="BM150" i="3"/>
  <c r="BA152" i="3"/>
  <c r="BD152" i="3"/>
  <c r="BC152" i="3"/>
  <c r="BB167" i="3"/>
  <c r="BN166" i="3"/>
  <c r="AJ167" i="3"/>
  <c r="AU168" i="3"/>
  <c r="O178" i="3"/>
  <c r="AM178" i="3"/>
  <c r="M196" i="3"/>
  <c r="BG195" i="3"/>
  <c r="M197" i="3"/>
  <c r="U166" i="3"/>
  <c r="BP157" i="3"/>
  <c r="BO159" i="3"/>
  <c r="BP164" i="3"/>
  <c r="F167" i="3"/>
  <c r="AI167" i="3"/>
  <c r="BL166" i="3"/>
  <c r="AR168" i="3"/>
  <c r="AQ168" i="3"/>
  <c r="AP168" i="3"/>
  <c r="AP167" i="3"/>
  <c r="BO177" i="3"/>
  <c r="AJ179" i="3"/>
  <c r="BK178" i="3"/>
  <c r="AX196" i="3"/>
  <c r="N70" i="3"/>
  <c r="X70" i="3"/>
  <c r="AL70" i="3"/>
  <c r="AV70" i="3"/>
  <c r="N83" i="3"/>
  <c r="X83" i="3"/>
  <c r="AL83" i="3"/>
  <c r="AV83" i="3"/>
  <c r="M133" i="3"/>
  <c r="BA133" i="3"/>
  <c r="AF134" i="3"/>
  <c r="AK134" i="3"/>
  <c r="AE134" i="3"/>
  <c r="AL134" i="3"/>
  <c r="BE150" i="3"/>
  <c r="BP141" i="3"/>
  <c r="BP149" i="3"/>
  <c r="BI150" i="3"/>
  <c r="BJ150" i="3"/>
  <c r="AC151" i="3"/>
  <c r="BP160" i="3"/>
  <c r="BO161" i="3"/>
  <c r="BO165" i="3"/>
  <c r="G167" i="3"/>
  <c r="BJ166" i="3"/>
  <c r="BF166" i="3"/>
  <c r="R167" i="3"/>
  <c r="AO167" i="3"/>
  <c r="BB168" i="3"/>
  <c r="BD168" i="3"/>
  <c r="BC168" i="3"/>
  <c r="BA167" i="3"/>
  <c r="AO168" i="3"/>
  <c r="BA168" i="3"/>
  <c r="BP176" i="3"/>
  <c r="BF178" i="3"/>
  <c r="E197" i="3"/>
  <c r="E180" i="3"/>
  <c r="AK179" i="3"/>
  <c r="L180" i="3"/>
  <c r="M180" i="3"/>
  <c r="K180" i="3"/>
  <c r="K179" i="3"/>
  <c r="U195" i="3"/>
  <c r="AJ196" i="3"/>
  <c r="BK195" i="3"/>
  <c r="AU196" i="3"/>
  <c r="BM195" i="3"/>
  <c r="F151" i="3"/>
  <c r="BL150" i="3"/>
  <c r="BN150" i="3"/>
  <c r="Q152" i="3"/>
  <c r="AP152" i="3"/>
  <c r="BO164" i="3"/>
  <c r="BC167" i="3"/>
  <c r="K168" i="3"/>
  <c r="T168" i="3"/>
  <c r="Q168" i="3"/>
  <c r="L179" i="3"/>
  <c r="BN178" i="3"/>
  <c r="AA195" i="3"/>
  <c r="BP188" i="3"/>
  <c r="BO189" i="3"/>
  <c r="H196" i="3"/>
  <c r="H197" i="3"/>
  <c r="AV196" i="3"/>
  <c r="BN195" i="3"/>
  <c r="BH150" i="3"/>
  <c r="S152" i="3"/>
  <c r="AQ152" i="3"/>
  <c r="R152" i="3"/>
  <c r="AR152" i="3"/>
  <c r="I166" i="3"/>
  <c r="AG166" i="3"/>
  <c r="BE166" i="3"/>
  <c r="AU167" i="3"/>
  <c r="BM166" i="3"/>
  <c r="Y168" i="3"/>
  <c r="AD168" i="3"/>
  <c r="L168" i="3"/>
  <c r="R168" i="3"/>
  <c r="X168" i="3"/>
  <c r="AE168" i="3"/>
  <c r="BJ178" i="3"/>
  <c r="BG178" i="3"/>
  <c r="Z180" i="3"/>
  <c r="AX180" i="3"/>
  <c r="Y180" i="3"/>
  <c r="BF195" i="3"/>
  <c r="AJ197" i="3"/>
  <c r="AI197" i="3"/>
  <c r="AI196" i="3"/>
  <c r="AK197" i="3"/>
  <c r="N152" i="3"/>
  <c r="X152" i="3"/>
  <c r="AL152" i="3"/>
  <c r="AV152" i="3"/>
  <c r="G180" i="3"/>
  <c r="Q180" i="3"/>
  <c r="AE180" i="3"/>
  <c r="AO180" i="3"/>
  <c r="BC180" i="3"/>
  <c r="BP184" i="3"/>
  <c r="I195" i="3"/>
  <c r="AG195" i="3"/>
  <c r="BE195" i="3"/>
  <c r="BO185" i="3"/>
  <c r="BP193" i="3"/>
  <c r="BO194" i="3"/>
  <c r="L196" i="3"/>
  <c r="W196" i="3"/>
  <c r="BI195" i="3"/>
  <c r="Z197" i="3"/>
  <c r="Y197" i="3"/>
  <c r="X197" i="3"/>
  <c r="G197" i="3"/>
  <c r="Q197" i="3"/>
  <c r="AE197" i="3"/>
  <c r="AO197" i="3"/>
  <c r="BC197" i="3"/>
  <c r="BB169" i="3" l="1"/>
  <c r="BC71" i="3"/>
  <c r="L57" i="3"/>
  <c r="U168" i="3"/>
  <c r="AM70" i="3"/>
  <c r="AE135" i="3"/>
  <c r="O116" i="3"/>
  <c r="AI71" i="3"/>
  <c r="BA169" i="3"/>
  <c r="AW153" i="3"/>
  <c r="T57" i="3"/>
  <c r="L198" i="3"/>
  <c r="BC181" i="3"/>
  <c r="BE70" i="3"/>
  <c r="BB181" i="3"/>
  <c r="BB57" i="3"/>
  <c r="BB117" i="3"/>
  <c r="R84" i="3"/>
  <c r="AY134" i="3"/>
  <c r="BQ79" i="3"/>
  <c r="AK99" i="3"/>
  <c r="AX153" i="3"/>
  <c r="F117" i="3"/>
  <c r="Z71" i="3"/>
  <c r="AW117" i="3"/>
  <c r="AW57" i="3"/>
  <c r="AQ71" i="3"/>
  <c r="G135" i="3"/>
  <c r="X117" i="3"/>
  <c r="U197" i="3"/>
  <c r="AM98" i="3"/>
  <c r="N84" i="3"/>
  <c r="AJ71" i="3"/>
  <c r="F198" i="3"/>
  <c r="S135" i="3"/>
  <c r="L99" i="3"/>
  <c r="F181" i="3"/>
  <c r="H153" i="3"/>
  <c r="BQ163" i="3"/>
  <c r="AL181" i="3"/>
  <c r="AG168" i="3"/>
  <c r="U83" i="3"/>
  <c r="AE99" i="3"/>
  <c r="AK84" i="3"/>
  <c r="S198" i="3"/>
  <c r="N135" i="3"/>
  <c r="BB99" i="3"/>
  <c r="BD198" i="3"/>
  <c r="O168" i="3"/>
  <c r="AY116" i="3"/>
  <c r="H84" i="3"/>
  <c r="X153" i="3"/>
  <c r="AW71" i="3"/>
  <c r="W198" i="3"/>
  <c r="AX169" i="3"/>
  <c r="BQ145" i="3"/>
  <c r="AD135" i="3"/>
  <c r="AG197" i="3"/>
  <c r="AY197" i="3"/>
  <c r="BQ90" i="3"/>
  <c r="BQ50" i="3"/>
  <c r="BA153" i="3"/>
  <c r="BD57" i="3"/>
  <c r="BB84" i="3"/>
  <c r="AU181" i="3"/>
  <c r="AY83" i="3"/>
  <c r="AV84" i="3"/>
  <c r="AU169" i="3"/>
  <c r="AW99" i="3"/>
  <c r="AX71" i="3"/>
  <c r="AS116" i="3"/>
  <c r="AI169" i="3"/>
  <c r="I116" i="3"/>
  <c r="AE84" i="3"/>
  <c r="AD71" i="3"/>
  <c r="AK71" i="3"/>
  <c r="AJ117" i="3"/>
  <c r="AL117" i="3"/>
  <c r="AI198" i="3"/>
  <c r="AM56" i="3"/>
  <c r="AF135" i="3"/>
  <c r="BQ94" i="3"/>
  <c r="BQ143" i="3"/>
  <c r="E169" i="3"/>
  <c r="AA197" i="3"/>
  <c r="T181" i="3"/>
  <c r="BQ177" i="3"/>
  <c r="O134" i="3"/>
  <c r="L153" i="3"/>
  <c r="BQ147" i="3"/>
  <c r="BQ108" i="3"/>
  <c r="AR153" i="3"/>
  <c r="Y117" i="3"/>
  <c r="AQ169" i="3"/>
  <c r="K99" i="3"/>
  <c r="N57" i="3"/>
  <c r="BQ130" i="3"/>
  <c r="M99" i="3"/>
  <c r="AD181" i="3"/>
  <c r="AG134" i="3"/>
  <c r="AF99" i="3"/>
  <c r="AA56" i="3"/>
  <c r="X181" i="3"/>
  <c r="Y84" i="3"/>
  <c r="Y135" i="3"/>
  <c r="Z198" i="3"/>
  <c r="Y198" i="3"/>
  <c r="X198" i="3"/>
  <c r="BQ146" i="3"/>
  <c r="AO153" i="3"/>
  <c r="G57" i="3"/>
  <c r="T198" i="3"/>
  <c r="E198" i="3"/>
  <c r="F153" i="3"/>
  <c r="K169" i="3"/>
  <c r="T153" i="3"/>
  <c r="AQ99" i="3"/>
  <c r="AQ57" i="3"/>
  <c r="AS152" i="3"/>
  <c r="AP153" i="3"/>
  <c r="BL196" i="3"/>
  <c r="BQ162" i="3"/>
  <c r="AR71" i="3"/>
  <c r="R99" i="3"/>
  <c r="S117" i="3"/>
  <c r="T169" i="3"/>
  <c r="N71" i="3"/>
  <c r="M181" i="3"/>
  <c r="M71" i="3"/>
  <c r="BQ51" i="3"/>
  <c r="K135" i="3"/>
  <c r="K117" i="3"/>
  <c r="M117" i="3"/>
  <c r="L117" i="3"/>
  <c r="N117" i="3"/>
  <c r="N99" i="3"/>
  <c r="E117" i="3"/>
  <c r="G71" i="3"/>
  <c r="BF97" i="3"/>
  <c r="I83" i="3"/>
  <c r="F84" i="3"/>
  <c r="G99" i="3"/>
  <c r="E84" i="3"/>
  <c r="G84" i="3"/>
  <c r="G153" i="3"/>
  <c r="E181" i="3"/>
  <c r="O151" i="3"/>
  <c r="Q117" i="3"/>
  <c r="L181" i="3"/>
  <c r="K181" i="3"/>
  <c r="BQ46" i="3"/>
  <c r="AJ57" i="3"/>
  <c r="Z135" i="3"/>
  <c r="AL99" i="3"/>
  <c r="BQ159" i="3"/>
  <c r="BQ160" i="3"/>
  <c r="AW198" i="3"/>
  <c r="AQ135" i="3"/>
  <c r="AS134" i="3"/>
  <c r="AR135" i="3"/>
  <c r="AR169" i="3"/>
  <c r="AQ198" i="3"/>
  <c r="AX181" i="3"/>
  <c r="AS168" i="3"/>
  <c r="BE152" i="3"/>
  <c r="AW169" i="3"/>
  <c r="BD99" i="3"/>
  <c r="BA99" i="3"/>
  <c r="BC99" i="3"/>
  <c r="BE98" i="3"/>
  <c r="BA135" i="3"/>
  <c r="BC135" i="3"/>
  <c r="BQ67" i="3"/>
  <c r="BE116" i="3"/>
  <c r="BD117" i="3"/>
  <c r="BD169" i="3"/>
  <c r="BA198" i="3"/>
  <c r="BC198" i="3"/>
  <c r="AY98" i="3"/>
  <c r="AU99" i="3"/>
  <c r="AV99" i="3"/>
  <c r="AX198" i="3"/>
  <c r="BQ192" i="3"/>
  <c r="AV181" i="3"/>
  <c r="AU117" i="3"/>
  <c r="AX117" i="3"/>
  <c r="AV117" i="3"/>
  <c r="AV57" i="3"/>
  <c r="AY168" i="3"/>
  <c r="AU57" i="3"/>
  <c r="AX57" i="3"/>
  <c r="AY56" i="3"/>
  <c r="AS83" i="3"/>
  <c r="AO198" i="3"/>
  <c r="AP198" i="3"/>
  <c r="AR84" i="3"/>
  <c r="AP84" i="3"/>
  <c r="AR57" i="3"/>
  <c r="AQ117" i="3"/>
  <c r="AP117" i="3"/>
  <c r="AO99" i="3"/>
  <c r="AS98" i="3"/>
  <c r="AR99" i="3"/>
  <c r="AP99" i="3"/>
  <c r="AO169" i="3"/>
  <c r="AS180" i="3"/>
  <c r="AS151" i="3"/>
  <c r="AP181" i="3"/>
  <c r="AO181" i="3"/>
  <c r="AK135" i="3"/>
  <c r="AM180" i="3"/>
  <c r="AJ181" i="3"/>
  <c r="AI181" i="3"/>
  <c r="AM168" i="3"/>
  <c r="AJ169" i="3"/>
  <c r="AK169" i="3"/>
  <c r="AL169" i="3"/>
  <c r="AM83" i="3"/>
  <c r="AJ84" i="3"/>
  <c r="AM55" i="3"/>
  <c r="AI84" i="3"/>
  <c r="AL84" i="3"/>
  <c r="AJ198" i="3"/>
  <c r="AM197" i="3"/>
  <c r="AL198" i="3"/>
  <c r="AF57" i="3"/>
  <c r="AE57" i="3"/>
  <c r="AF169" i="3"/>
  <c r="AF84" i="3"/>
  <c r="AE198" i="3"/>
  <c r="AD153" i="3"/>
  <c r="AC153" i="3"/>
  <c r="BJ196" i="3"/>
  <c r="AG152" i="3"/>
  <c r="AE181" i="3"/>
  <c r="AG180" i="3"/>
  <c r="AF117" i="3"/>
  <c r="AC181" i="3"/>
  <c r="AF71" i="3"/>
  <c r="X169" i="3"/>
  <c r="AA152" i="3"/>
  <c r="Y153" i="3"/>
  <c r="Z153" i="3"/>
  <c r="W153" i="3"/>
  <c r="W57" i="3"/>
  <c r="Y57" i="3"/>
  <c r="Z57" i="3"/>
  <c r="AA83" i="3"/>
  <c r="S84" i="3"/>
  <c r="U70" i="3"/>
  <c r="R71" i="3"/>
  <c r="Q84" i="3"/>
  <c r="S71" i="3"/>
  <c r="BQ190" i="3"/>
  <c r="U56" i="3"/>
  <c r="Q57" i="3"/>
  <c r="R57" i="3"/>
  <c r="S57" i="3"/>
  <c r="U116" i="3"/>
  <c r="S99" i="3"/>
  <c r="T99" i="3"/>
  <c r="U134" i="3"/>
  <c r="S153" i="3"/>
  <c r="BH133" i="3"/>
  <c r="U133" i="3"/>
  <c r="T135" i="3"/>
  <c r="Q135" i="3"/>
  <c r="Q153" i="3"/>
  <c r="R169" i="3"/>
  <c r="S169" i="3"/>
  <c r="K57" i="3"/>
  <c r="O98" i="3"/>
  <c r="N169" i="3"/>
  <c r="O83" i="3"/>
  <c r="BG151" i="3"/>
  <c r="M84" i="3"/>
  <c r="K84" i="3"/>
  <c r="O180" i="3"/>
  <c r="BG69" i="3"/>
  <c r="I115" i="3"/>
  <c r="H117" i="3"/>
  <c r="F135" i="3"/>
  <c r="H57" i="3"/>
  <c r="I56" i="3"/>
  <c r="H198" i="3"/>
  <c r="I98" i="3"/>
  <c r="I97" i="3"/>
  <c r="E99" i="3"/>
  <c r="BF179" i="3"/>
  <c r="I179" i="3"/>
  <c r="O133" i="3"/>
  <c r="U151" i="3"/>
  <c r="BH151" i="3"/>
  <c r="O197" i="3"/>
  <c r="BF115" i="3"/>
  <c r="E135" i="3"/>
  <c r="BQ76" i="3"/>
  <c r="K153" i="3"/>
  <c r="N181" i="3"/>
  <c r="Q198" i="3"/>
  <c r="L135" i="3"/>
  <c r="AA116" i="3"/>
  <c r="AC57" i="3"/>
  <c r="AG56" i="3"/>
  <c r="AD57" i="3"/>
  <c r="AK57" i="3"/>
  <c r="AE71" i="3"/>
  <c r="Z117" i="3"/>
  <c r="AC71" i="3"/>
  <c r="X84" i="3"/>
  <c r="W135" i="3"/>
  <c r="AA134" i="3"/>
  <c r="AD84" i="3"/>
  <c r="AG83" i="3"/>
  <c r="AM116" i="3"/>
  <c r="AL71" i="3"/>
  <c r="AD117" i="3"/>
  <c r="BQ175" i="3"/>
  <c r="AF153" i="3"/>
  <c r="BE197" i="3"/>
  <c r="BB198" i="3"/>
  <c r="AY179" i="3"/>
  <c r="AV198" i="3"/>
  <c r="AU198" i="3"/>
  <c r="BL151" i="3"/>
  <c r="BE180" i="3"/>
  <c r="AV153" i="3"/>
  <c r="AP169" i="3"/>
  <c r="BA117" i="3"/>
  <c r="AY180" i="3"/>
  <c r="BD153" i="3"/>
  <c r="BB153" i="3"/>
  <c r="BK82" i="3"/>
  <c r="AI57" i="3"/>
  <c r="AM82" i="3"/>
  <c r="AL57" i="3"/>
  <c r="BK55" i="3"/>
  <c r="AI135" i="3"/>
  <c r="AK181" i="3"/>
  <c r="AM134" i="3"/>
  <c r="AL135" i="3"/>
  <c r="AJ135" i="3"/>
  <c r="AL153" i="3"/>
  <c r="AK153" i="3"/>
  <c r="AI153" i="3"/>
  <c r="AM152" i="3"/>
  <c r="BK69" i="3"/>
  <c r="AM69" i="3"/>
  <c r="AJ153" i="3"/>
  <c r="AK198" i="3"/>
  <c r="AJ99" i="3"/>
  <c r="AI99" i="3"/>
  <c r="BQ165" i="3"/>
  <c r="AK117" i="3"/>
  <c r="AI117" i="3"/>
  <c r="BA181" i="3"/>
  <c r="BD181" i="3"/>
  <c r="BN179" i="3"/>
  <c r="BC169" i="3"/>
  <c r="BE196" i="3"/>
  <c r="BE168" i="3"/>
  <c r="BB71" i="3"/>
  <c r="BA71" i="3"/>
  <c r="BD71" i="3"/>
  <c r="BC117" i="3"/>
  <c r="BE151" i="3"/>
  <c r="BA57" i="3"/>
  <c r="BC57" i="3"/>
  <c r="BE56" i="3"/>
  <c r="BC153" i="3"/>
  <c r="BE83" i="3"/>
  <c r="BC84" i="3"/>
  <c r="BD84" i="3"/>
  <c r="BA84" i="3"/>
  <c r="AY152" i="3"/>
  <c r="AU153" i="3"/>
  <c r="BM151" i="3"/>
  <c r="AY151" i="3"/>
  <c r="AY70" i="3"/>
  <c r="AU71" i="3"/>
  <c r="AX99" i="3"/>
  <c r="AV71" i="3"/>
  <c r="AV135" i="3"/>
  <c r="AW135" i="3"/>
  <c r="AU135" i="3"/>
  <c r="AX135" i="3"/>
  <c r="AV169" i="3"/>
  <c r="BM179" i="3"/>
  <c r="AW181" i="3"/>
  <c r="BQ173" i="3"/>
  <c r="BM82" i="3"/>
  <c r="AU84" i="3"/>
  <c r="AS70" i="3"/>
  <c r="AP71" i="3"/>
  <c r="AO71" i="3"/>
  <c r="AS69" i="3"/>
  <c r="AR198" i="3"/>
  <c r="AS197" i="3"/>
  <c r="AO84" i="3"/>
  <c r="AS196" i="3"/>
  <c r="AQ153" i="3"/>
  <c r="AR181" i="3"/>
  <c r="AQ181" i="3"/>
  <c r="AP57" i="3"/>
  <c r="AR117" i="3"/>
  <c r="AS56" i="3"/>
  <c r="AO57" i="3"/>
  <c r="AO135" i="3"/>
  <c r="AS133" i="3"/>
  <c r="AP135" i="3"/>
  <c r="AG179" i="3"/>
  <c r="AE117" i="3"/>
  <c r="AG116" i="3"/>
  <c r="AC117" i="3"/>
  <c r="BJ179" i="3"/>
  <c r="AF181" i="3"/>
  <c r="AD99" i="3"/>
  <c r="AG98" i="3"/>
  <c r="AC99" i="3"/>
  <c r="BJ82" i="3"/>
  <c r="AG82" i="3"/>
  <c r="AE169" i="3"/>
  <c r="AC169" i="3"/>
  <c r="AC84" i="3"/>
  <c r="AD169" i="3"/>
  <c r="BJ167" i="3"/>
  <c r="AG167" i="3"/>
  <c r="AC135" i="3"/>
  <c r="AG70" i="3"/>
  <c r="AD198" i="3"/>
  <c r="AF198" i="3"/>
  <c r="AE153" i="3"/>
  <c r="AC198" i="3"/>
  <c r="AG196" i="3"/>
  <c r="AA70" i="3"/>
  <c r="Y71" i="3"/>
  <c r="BI69" i="3"/>
  <c r="AA69" i="3"/>
  <c r="W71" i="3"/>
  <c r="X71" i="3"/>
  <c r="AA168" i="3"/>
  <c r="W169" i="3"/>
  <c r="X135" i="3"/>
  <c r="BI133" i="3"/>
  <c r="Z169" i="3"/>
  <c r="Y169" i="3"/>
  <c r="BQ138" i="3"/>
  <c r="X99" i="3"/>
  <c r="AA98" i="3"/>
  <c r="BI151" i="3"/>
  <c r="Z99" i="3"/>
  <c r="Y99" i="3"/>
  <c r="AA151" i="3"/>
  <c r="W99" i="3"/>
  <c r="BQ89" i="3"/>
  <c r="AA97" i="3"/>
  <c r="Z84" i="3"/>
  <c r="BI82" i="3"/>
  <c r="W117" i="3"/>
  <c r="W84" i="3"/>
  <c r="AA180" i="3"/>
  <c r="Z181" i="3"/>
  <c r="Y181" i="3"/>
  <c r="AA179" i="3"/>
  <c r="AA202" i="3"/>
  <c r="AA203" i="3" s="1"/>
  <c r="BI179" i="3"/>
  <c r="W181" i="3"/>
  <c r="R117" i="3"/>
  <c r="T117" i="3"/>
  <c r="Q99" i="3"/>
  <c r="BH115" i="3"/>
  <c r="U98" i="3"/>
  <c r="BH97" i="3"/>
  <c r="U97" i="3"/>
  <c r="R135" i="3"/>
  <c r="R153" i="3"/>
  <c r="U152" i="3"/>
  <c r="BH69" i="3"/>
  <c r="Q71" i="3"/>
  <c r="T84" i="3"/>
  <c r="T71" i="3"/>
  <c r="BH55" i="3"/>
  <c r="U55" i="3"/>
  <c r="R198" i="3"/>
  <c r="U196" i="3"/>
  <c r="BH196" i="3"/>
  <c r="U180" i="3"/>
  <c r="R181" i="3"/>
  <c r="U167" i="3"/>
  <c r="Q169" i="3"/>
  <c r="Q181" i="3"/>
  <c r="BQ174" i="3"/>
  <c r="L169" i="3"/>
  <c r="O167" i="3"/>
  <c r="BG167" i="3"/>
  <c r="M169" i="3"/>
  <c r="N198" i="3"/>
  <c r="M198" i="3"/>
  <c r="K198" i="3"/>
  <c r="O70" i="3"/>
  <c r="K71" i="3"/>
  <c r="L71" i="3"/>
  <c r="H71" i="3"/>
  <c r="BF69" i="3"/>
  <c r="E71" i="3"/>
  <c r="O69" i="3"/>
  <c r="F71" i="3"/>
  <c r="I70" i="3"/>
  <c r="M135" i="3"/>
  <c r="M57" i="3"/>
  <c r="BQ123" i="3"/>
  <c r="O56" i="3"/>
  <c r="BQ75" i="3"/>
  <c r="O152" i="3"/>
  <c r="N153" i="3"/>
  <c r="BG82" i="3"/>
  <c r="L84" i="3"/>
  <c r="M153" i="3"/>
  <c r="O202" i="3"/>
  <c r="O203" i="3" s="1"/>
  <c r="BQ185" i="3"/>
  <c r="U69" i="3"/>
  <c r="G181" i="3"/>
  <c r="AA133" i="3"/>
  <c r="U115" i="3"/>
  <c r="BP166" i="3"/>
  <c r="BQ161" i="3"/>
  <c r="F169" i="3"/>
  <c r="BO114" i="3"/>
  <c r="BQ106" i="3"/>
  <c r="BQ63" i="3"/>
  <c r="AA82" i="3"/>
  <c r="BI97" i="3"/>
  <c r="BQ142" i="3"/>
  <c r="BQ131" i="3"/>
  <c r="AY69" i="3"/>
  <c r="H169" i="3"/>
  <c r="BQ107" i="3"/>
  <c r="BQ61" i="3"/>
  <c r="BQ140" i="3"/>
  <c r="BQ125" i="3"/>
  <c r="BL69" i="3"/>
  <c r="U202" i="3"/>
  <c r="U203" i="3" s="1"/>
  <c r="BH167" i="3"/>
  <c r="BO150" i="3"/>
  <c r="BO68" i="3"/>
  <c r="BP150" i="3"/>
  <c r="BQ78" i="3"/>
  <c r="BP54" i="3"/>
  <c r="BQ158" i="3"/>
  <c r="G117" i="3"/>
  <c r="BQ139" i="3"/>
  <c r="BQ148" i="3"/>
  <c r="BQ105" i="3"/>
  <c r="BQ88" i="3"/>
  <c r="H135" i="3"/>
  <c r="BQ45" i="3"/>
  <c r="BE179" i="3"/>
  <c r="BN196" i="3"/>
  <c r="AY82" i="3"/>
  <c r="BQ66" i="3"/>
  <c r="H99" i="3"/>
  <c r="G198" i="3"/>
  <c r="BQ191" i="3"/>
  <c r="BQ186" i="3"/>
  <c r="BN69" i="3"/>
  <c r="BE69" i="3"/>
  <c r="F57" i="3"/>
  <c r="BF196" i="3"/>
  <c r="I152" i="3"/>
  <c r="BQ126" i="3"/>
  <c r="BP96" i="3"/>
  <c r="BL133" i="3"/>
  <c r="BP132" i="3"/>
  <c r="BN82" i="3"/>
  <c r="BE82" i="3"/>
  <c r="BQ62" i="3"/>
  <c r="BO54" i="3"/>
  <c r="BQ128" i="3"/>
  <c r="BP81" i="3"/>
  <c r="BM55" i="3"/>
  <c r="AY55" i="3"/>
  <c r="BF167" i="3"/>
  <c r="I167" i="3"/>
  <c r="G169" i="3"/>
  <c r="BM133" i="3"/>
  <c r="AY133" i="3"/>
  <c r="BQ104" i="3"/>
  <c r="BQ176" i="3"/>
  <c r="AG133" i="3"/>
  <c r="BJ133" i="3"/>
  <c r="AY167" i="3"/>
  <c r="BM167" i="3"/>
  <c r="BQ149" i="3"/>
  <c r="BK167" i="3"/>
  <c r="AM167" i="3"/>
  <c r="AM133" i="3"/>
  <c r="BK133" i="3"/>
  <c r="AS115" i="3"/>
  <c r="BL115" i="3"/>
  <c r="AS55" i="3"/>
  <c r="BL55" i="3"/>
  <c r="AG97" i="3"/>
  <c r="BJ97" i="3"/>
  <c r="BQ156" i="3"/>
  <c r="BM115" i="3"/>
  <c r="AY115" i="3"/>
  <c r="BQ113" i="3"/>
  <c r="BM97" i="3"/>
  <c r="AY97" i="3"/>
  <c r="BQ95" i="3"/>
  <c r="BQ60" i="3"/>
  <c r="AG115" i="3"/>
  <c r="BJ115" i="3"/>
  <c r="H3" i="4"/>
  <c r="G3" i="4" s="1"/>
  <c r="BQ124" i="3"/>
  <c r="BK97" i="3"/>
  <c r="AM97" i="3"/>
  <c r="BE97" i="3"/>
  <c r="BN97" i="3"/>
  <c r="BQ44" i="3"/>
  <c r="BQ194" i="3"/>
  <c r="BE55" i="3"/>
  <c r="BN55" i="3"/>
  <c r="I55" i="3"/>
  <c r="E57" i="3"/>
  <c r="BF55" i="3"/>
  <c r="O82" i="3"/>
  <c r="I82" i="3"/>
  <c r="BQ77" i="3"/>
  <c r="BK179" i="3"/>
  <c r="AM179" i="3"/>
  <c r="I168" i="3"/>
  <c r="I69" i="3"/>
  <c r="AG55" i="3"/>
  <c r="BJ55" i="3"/>
  <c r="BQ49" i="3"/>
  <c r="BP178" i="3"/>
  <c r="I180" i="3"/>
  <c r="BO166" i="3"/>
  <c r="BF151" i="3"/>
  <c r="I151" i="3"/>
  <c r="I196" i="3"/>
  <c r="BQ193" i="3"/>
  <c r="I202" i="3"/>
  <c r="I203" i="3" s="1"/>
  <c r="BP195" i="3"/>
  <c r="I197" i="3"/>
  <c r="BK196" i="3"/>
  <c r="AM196" i="3"/>
  <c r="BQ172" i="3"/>
  <c r="BQ188" i="3"/>
  <c r="BQ189" i="3"/>
  <c r="BL167" i="3"/>
  <c r="AS167" i="3"/>
  <c r="BJ151" i="3"/>
  <c r="AG151" i="3"/>
  <c r="BQ141" i="3"/>
  <c r="H181" i="3"/>
  <c r="BQ157" i="3"/>
  <c r="E153" i="3"/>
  <c r="I133" i="3"/>
  <c r="BF133" i="3"/>
  <c r="BG97" i="3"/>
  <c r="O97" i="3"/>
  <c r="BG196" i="3"/>
  <c r="O196" i="3"/>
  <c r="BQ144" i="3"/>
  <c r="BQ127" i="3"/>
  <c r="F99" i="3"/>
  <c r="BL179" i="3"/>
  <c r="AS179" i="3"/>
  <c r="BN151" i="3"/>
  <c r="BO96" i="3"/>
  <c r="BH179" i="3"/>
  <c r="U179" i="3"/>
  <c r="BP114" i="3"/>
  <c r="BL82" i="3"/>
  <c r="AS82" i="3"/>
  <c r="BQ53" i="3"/>
  <c r="BQ42" i="3"/>
  <c r="O55" i="3"/>
  <c r="BG55" i="3"/>
  <c r="BQ91" i="3"/>
  <c r="BM69" i="3"/>
  <c r="BQ48" i="3"/>
  <c r="AM151" i="3"/>
  <c r="BK151" i="3"/>
  <c r="BF82" i="3"/>
  <c r="BG133" i="3"/>
  <c r="BQ74" i="3"/>
  <c r="BJ69" i="3"/>
  <c r="AG69" i="3"/>
  <c r="BQ92" i="3"/>
  <c r="BE133" i="3"/>
  <c r="BN133" i="3"/>
  <c r="BG115" i="3"/>
  <c r="O115" i="3"/>
  <c r="AA196" i="3"/>
  <c r="BI196" i="3"/>
  <c r="BQ184" i="3"/>
  <c r="BO195" i="3"/>
  <c r="AY196" i="3"/>
  <c r="BM196" i="3"/>
  <c r="BG179" i="3"/>
  <c r="O179" i="3"/>
  <c r="BO178" i="3"/>
  <c r="BE167" i="3"/>
  <c r="BN167" i="3"/>
  <c r="BQ164" i="3"/>
  <c r="AS97" i="3"/>
  <c r="BL97" i="3"/>
  <c r="AA167" i="3"/>
  <c r="BI167" i="3"/>
  <c r="BQ102" i="3"/>
  <c r="BQ87" i="3"/>
  <c r="BO81" i="3"/>
  <c r="BI55" i="3"/>
  <c r="AA55" i="3"/>
  <c r="BQ47" i="3"/>
  <c r="I134" i="3"/>
  <c r="BQ120" i="3"/>
  <c r="BI115" i="3"/>
  <c r="AA115" i="3"/>
  <c r="BP68" i="3"/>
  <c r="BK115" i="3"/>
  <c r="AM115" i="3"/>
  <c r="BE115" i="3"/>
  <c r="BN115" i="3"/>
  <c r="BH82" i="3"/>
  <c r="U82" i="3"/>
  <c r="BQ43" i="3"/>
  <c r="BO132" i="3"/>
  <c r="BQ122" i="3"/>
  <c r="O181" i="3" l="1"/>
  <c r="O182" i="3" s="1"/>
  <c r="E5" i="2" s="1"/>
  <c r="BE169" i="3"/>
  <c r="AY198" i="3"/>
  <c r="AY199" i="3" s="1"/>
  <c r="K6" i="2" s="1"/>
  <c r="BE135" i="3"/>
  <c r="BE136" i="3" s="1"/>
  <c r="L9" i="2" s="1"/>
  <c r="AY99" i="3"/>
  <c r="AY100" i="3" s="1"/>
  <c r="K3" i="2" s="1"/>
  <c r="AS181" i="3"/>
  <c r="AS182" i="3" s="1"/>
  <c r="J5" i="2" s="1"/>
  <c r="BE57" i="3"/>
  <c r="BE58" i="3" s="1"/>
  <c r="L11" i="2" s="1"/>
  <c r="AY84" i="3"/>
  <c r="AY85" i="3" s="1"/>
  <c r="K10" i="2" s="1"/>
  <c r="U181" i="3"/>
  <c r="U182" i="3" s="1"/>
  <c r="F5" i="2" s="1"/>
  <c r="O84" i="3"/>
  <c r="O85" i="3" s="1"/>
  <c r="E10" i="2" s="1"/>
  <c r="AA198" i="3"/>
  <c r="AA199" i="3" s="1"/>
  <c r="G6" i="2" s="1"/>
  <c r="O169" i="3"/>
  <c r="O170" i="3" s="1"/>
  <c r="E7" i="2" s="1"/>
  <c r="AS153" i="3"/>
  <c r="AS154" i="3" s="1"/>
  <c r="J8" i="2" s="1"/>
  <c r="U135" i="3"/>
  <c r="U136" i="3" s="1"/>
  <c r="F9" i="2" s="1"/>
  <c r="O117" i="3"/>
  <c r="O118" i="3" s="1"/>
  <c r="E4" i="2" s="1"/>
  <c r="I99" i="3"/>
  <c r="I100" i="3" s="1"/>
  <c r="D3" i="2" s="1"/>
  <c r="U117" i="3"/>
  <c r="U118" i="3" s="1"/>
  <c r="F4" i="2" s="1"/>
  <c r="AG117" i="3"/>
  <c r="AG118" i="3" s="1"/>
  <c r="H4" i="2" s="1"/>
  <c r="BE99" i="3"/>
  <c r="BE100" i="3" s="1"/>
  <c r="L3" i="2" s="1"/>
  <c r="AY181" i="3"/>
  <c r="AY182" i="3" s="1"/>
  <c r="K5" i="2" s="1"/>
  <c r="AY117" i="3"/>
  <c r="AY118" i="3" s="1"/>
  <c r="K4" i="2" s="1"/>
  <c r="AY57" i="3"/>
  <c r="AY58" i="3" s="1"/>
  <c r="K11" i="2" s="1"/>
  <c r="AS84" i="3"/>
  <c r="AS85" i="3" s="1"/>
  <c r="J10" i="2" s="1"/>
  <c r="AS117" i="3"/>
  <c r="AS118" i="3" s="1"/>
  <c r="J4" i="2" s="1"/>
  <c r="AS99" i="3"/>
  <c r="AS100" i="3" s="1"/>
  <c r="J3" i="2" s="1"/>
  <c r="AS169" i="3"/>
  <c r="AS170" i="3" s="1"/>
  <c r="J7" i="2" s="1"/>
  <c r="AM181" i="3"/>
  <c r="AM182" i="3" s="1"/>
  <c r="I5" i="2" s="1"/>
  <c r="AM169" i="3"/>
  <c r="AM170" i="3" s="1"/>
  <c r="I7" i="2" s="1"/>
  <c r="AM84" i="3"/>
  <c r="AM85" i="3" s="1"/>
  <c r="I10" i="2" s="1"/>
  <c r="AM198" i="3"/>
  <c r="AM199" i="3" s="1"/>
  <c r="I6" i="2" s="1"/>
  <c r="AG57" i="3"/>
  <c r="AG58" i="3" s="1"/>
  <c r="H11" i="2" s="1"/>
  <c r="AG84" i="3"/>
  <c r="AG85" i="3" s="1"/>
  <c r="H10" i="2" s="1"/>
  <c r="AG181" i="3"/>
  <c r="AG182" i="3" s="1"/>
  <c r="H5" i="2" s="1"/>
  <c r="BP116" i="3"/>
  <c r="AG71" i="3"/>
  <c r="AG72" i="3" s="1"/>
  <c r="H2" i="2" s="1"/>
  <c r="AA153" i="3"/>
  <c r="AA154" i="3" s="1"/>
  <c r="G8" i="2" s="1"/>
  <c r="AA84" i="3"/>
  <c r="AA85" i="3" s="1"/>
  <c r="G10" i="2" s="1"/>
  <c r="U71" i="3"/>
  <c r="U72" i="3" s="1"/>
  <c r="F2" i="2" s="1"/>
  <c r="U57" i="3"/>
  <c r="U58" i="3" s="1"/>
  <c r="F11" i="2" s="1"/>
  <c r="U153" i="3"/>
  <c r="U154" i="3" s="1"/>
  <c r="F8" i="2" s="1"/>
  <c r="U169" i="3"/>
  <c r="U170" i="3" s="1"/>
  <c r="F7" i="2" s="1"/>
  <c r="O57" i="3"/>
  <c r="O58" i="3" s="1"/>
  <c r="E11" i="2" s="1"/>
  <c r="BP83" i="3"/>
  <c r="U84" i="3"/>
  <c r="U85" i="3" s="1"/>
  <c r="F10" i="2" s="1"/>
  <c r="O135" i="3"/>
  <c r="O136" i="3" s="1"/>
  <c r="E9" i="2" s="1"/>
  <c r="AA135" i="3"/>
  <c r="AA136" i="3" s="1"/>
  <c r="G9" i="2" s="1"/>
  <c r="AM71" i="3"/>
  <c r="AM72" i="3" s="1"/>
  <c r="I2" i="2" s="1"/>
  <c r="AA57" i="3"/>
  <c r="AA58" i="3" s="1"/>
  <c r="G11" i="2" s="1"/>
  <c r="AG153" i="3"/>
  <c r="AG154" i="3" s="1"/>
  <c r="H8" i="2" s="1"/>
  <c r="BE170" i="3"/>
  <c r="L7" i="2" s="1"/>
  <c r="BE198" i="3"/>
  <c r="BE199" i="3" s="1"/>
  <c r="L6" i="2" s="1"/>
  <c r="BE117" i="3"/>
  <c r="BE118" i="3" s="1"/>
  <c r="L4" i="2" s="1"/>
  <c r="BE153" i="3"/>
  <c r="BE154" i="3" s="1"/>
  <c r="L8" i="2" s="1"/>
  <c r="AM57" i="3"/>
  <c r="AM58" i="3" s="1"/>
  <c r="I11" i="2" s="1"/>
  <c r="BP134" i="3"/>
  <c r="AM135" i="3"/>
  <c r="AM136" i="3" s="1"/>
  <c r="I9" i="2" s="1"/>
  <c r="AM153" i="3"/>
  <c r="AM154" i="3" s="1"/>
  <c r="I8" i="2" s="1"/>
  <c r="AM99" i="3"/>
  <c r="AM100" i="3" s="1"/>
  <c r="I3" i="2" s="1"/>
  <c r="AM117" i="3"/>
  <c r="AM118" i="3" s="1"/>
  <c r="I4" i="2" s="1"/>
  <c r="BE181" i="3"/>
  <c r="BE182" i="3" s="1"/>
  <c r="L5" i="2" s="1"/>
  <c r="BP168" i="3"/>
  <c r="BE71" i="3"/>
  <c r="BE72" i="3" s="1"/>
  <c r="L2" i="2" s="1"/>
  <c r="BE84" i="3"/>
  <c r="BE85" i="3" s="1"/>
  <c r="L10" i="2" s="1"/>
  <c r="AY153" i="3"/>
  <c r="AY154" i="3" s="1"/>
  <c r="K8" i="2" s="1"/>
  <c r="AY71" i="3"/>
  <c r="AY72" i="3" s="1"/>
  <c r="K2" i="2" s="1"/>
  <c r="AY135" i="3"/>
  <c r="AY136" i="3" s="1"/>
  <c r="K9" i="2" s="1"/>
  <c r="AY169" i="3"/>
  <c r="AY170" i="3" s="1"/>
  <c r="K7" i="2" s="1"/>
  <c r="AS71" i="3"/>
  <c r="AS72" i="3" s="1"/>
  <c r="J2" i="2" s="1"/>
  <c r="AS198" i="3"/>
  <c r="AS199" i="3" s="1"/>
  <c r="J6" i="2" s="1"/>
  <c r="BP56" i="3"/>
  <c r="AS57" i="3"/>
  <c r="AS58" i="3" s="1"/>
  <c r="J11" i="2" s="1"/>
  <c r="AS135" i="3"/>
  <c r="AS136" i="3" s="1"/>
  <c r="J9" i="2" s="1"/>
  <c r="BP98" i="3"/>
  <c r="AG99" i="3"/>
  <c r="AG100" i="3" s="1"/>
  <c r="H3" i="2" s="1"/>
  <c r="AG169" i="3"/>
  <c r="AG170" i="3" s="1"/>
  <c r="H7" i="2" s="1"/>
  <c r="BQ166" i="3"/>
  <c r="AG135" i="3"/>
  <c r="AG136" i="3" s="1"/>
  <c r="H9" i="2" s="1"/>
  <c r="BP70" i="3"/>
  <c r="AG198" i="3"/>
  <c r="AG199" i="3" s="1"/>
  <c r="AA71" i="3"/>
  <c r="AA72" i="3" s="1"/>
  <c r="G2" i="2" s="1"/>
  <c r="AA169" i="3"/>
  <c r="AA170" i="3" s="1"/>
  <c r="G7" i="2" s="1"/>
  <c r="AA99" i="3"/>
  <c r="AA100" i="3" s="1"/>
  <c r="G3" i="2" s="1"/>
  <c r="AA117" i="3"/>
  <c r="AA118" i="3" s="1"/>
  <c r="G4" i="2" s="1"/>
  <c r="AA181" i="3"/>
  <c r="AA182" i="3" s="1"/>
  <c r="G5" i="2" s="1"/>
  <c r="U99" i="3"/>
  <c r="U100" i="3" s="1"/>
  <c r="F3" i="2" s="1"/>
  <c r="U198" i="3"/>
  <c r="U199" i="3" s="1"/>
  <c r="F6" i="2" s="1"/>
  <c r="BQ54" i="3"/>
  <c r="BP180" i="3"/>
  <c r="O99" i="3"/>
  <c r="O100" i="3" s="1"/>
  <c r="E3" i="2" s="1"/>
  <c r="BO97" i="3"/>
  <c r="BQ114" i="3"/>
  <c r="O198" i="3"/>
  <c r="O199" i="3" s="1"/>
  <c r="E6" i="2" s="1"/>
  <c r="O71" i="3"/>
  <c r="O72" i="3" s="1"/>
  <c r="E2" i="2" s="1"/>
  <c r="BP152" i="3"/>
  <c r="O153" i="3"/>
  <c r="O154" i="3" s="1"/>
  <c r="E8" i="2" s="1"/>
  <c r="BQ178" i="3"/>
  <c r="BP179" i="3"/>
  <c r="BQ68" i="3"/>
  <c r="BO179" i="3"/>
  <c r="BP115" i="3"/>
  <c r="BO151" i="3"/>
  <c r="BP97" i="3"/>
  <c r="BQ195" i="3"/>
  <c r="BO115" i="3"/>
  <c r="BO69" i="3"/>
  <c r="BO82" i="3"/>
  <c r="BO196" i="3"/>
  <c r="BQ150" i="3"/>
  <c r="BP69" i="3"/>
  <c r="I71" i="3"/>
  <c r="BP55" i="3"/>
  <c r="I57" i="3"/>
  <c r="BO133" i="3"/>
  <c r="BP133" i="3"/>
  <c r="I135" i="3"/>
  <c r="BO55" i="3"/>
  <c r="BP167" i="3"/>
  <c r="I169" i="3"/>
  <c r="BP196" i="3"/>
  <c r="I198" i="3"/>
  <c r="I199" i="3" s="1"/>
  <c r="D6" i="2" s="1"/>
  <c r="I181" i="3"/>
  <c r="I153" i="3"/>
  <c r="BP151" i="3"/>
  <c r="BP82" i="3"/>
  <c r="I84" i="3"/>
  <c r="BO167" i="3"/>
  <c r="BQ81" i="3"/>
  <c r="BQ132" i="3"/>
  <c r="BQ96" i="3"/>
  <c r="I117" i="3"/>
  <c r="L12" i="2" l="1"/>
  <c r="G12" i="2"/>
  <c r="K12" i="2"/>
  <c r="E14" i="2"/>
  <c r="I12" i="2"/>
  <c r="I14" i="2"/>
  <c r="BP181" i="3"/>
  <c r="L14" i="2"/>
  <c r="K14" i="2"/>
  <c r="J12" i="2"/>
  <c r="J14" i="2"/>
  <c r="BP169" i="3"/>
  <c r="BP135" i="3"/>
  <c r="H12" i="2"/>
  <c r="H6" i="2"/>
  <c r="H14" i="2" s="1"/>
  <c r="M3" i="2"/>
  <c r="G14" i="2"/>
  <c r="BQ97" i="3"/>
  <c r="F12" i="2"/>
  <c r="F14" i="2"/>
  <c r="BP99" i="3"/>
  <c r="E12" i="2"/>
  <c r="BQ179" i="3"/>
  <c r="BQ69" i="3"/>
  <c r="BQ133" i="3"/>
  <c r="BQ82" i="3"/>
  <c r="BQ151" i="3"/>
  <c r="BQ196" i="3"/>
  <c r="I182" i="3"/>
  <c r="D5" i="2" s="1"/>
  <c r="BQ167" i="3"/>
  <c r="BQ115" i="3"/>
  <c r="BQ55" i="3"/>
  <c r="D12" i="2"/>
  <c r="BP71" i="3"/>
  <c r="I72" i="3"/>
  <c r="I170" i="3"/>
  <c r="BP117" i="3"/>
  <c r="I118" i="3"/>
  <c r="D4" i="2" s="1"/>
  <c r="M4" i="2" s="1"/>
  <c r="I136" i="3"/>
  <c r="D9" i="2" s="1"/>
  <c r="M9" i="2" s="1"/>
  <c r="BP153" i="3"/>
  <c r="I154" i="3"/>
  <c r="D8" i="2" s="1"/>
  <c r="M8" i="2" s="1"/>
  <c r="BP100" i="3"/>
  <c r="BP84" i="3"/>
  <c r="I85" i="3"/>
  <c r="D10" i="2" s="1"/>
  <c r="M10" i="2" s="1"/>
  <c r="BP57" i="3"/>
  <c r="I58" i="3"/>
  <c r="BP182" i="3" l="1"/>
  <c r="BP118" i="3"/>
  <c r="M6" i="2"/>
  <c r="BP58" i="3"/>
  <c r="D11" i="2"/>
  <c r="M11" i="2" s="1"/>
  <c r="BP154" i="3"/>
  <c r="M5" i="2"/>
  <c r="N8" i="2" s="1"/>
  <c r="BP170" i="3"/>
  <c r="D7" i="2"/>
  <c r="BP85" i="3"/>
  <c r="BP136" i="3"/>
  <c r="BP72" i="3"/>
  <c r="D2" i="2"/>
  <c r="M2" i="2" s="1"/>
  <c r="N2" i="2" s="1"/>
  <c r="N4" i="2" l="1"/>
  <c r="N5" i="2"/>
  <c r="N3" i="2"/>
  <c r="N6" i="2"/>
  <c r="M7" i="2"/>
  <c r="N7" i="2" s="1"/>
  <c r="D14" i="2"/>
  <c r="M14" i="2" s="1"/>
  <c r="M15" i="2" s="1"/>
  <c r="N11" i="2" l="1"/>
  <c r="N9" i="2"/>
  <c r="N10" i="2"/>
  <c r="N15" i="2" l="1"/>
  <c r="N22" i="2" s="1"/>
</calcChain>
</file>

<file path=xl/sharedStrings.xml><?xml version="1.0" encoding="utf-8"?>
<sst xmlns="http://schemas.openxmlformats.org/spreadsheetml/2006/main" count="893" uniqueCount="118">
  <si>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</si>
  <si>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</si>
  <si>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</si>
  <si>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</si>
  <si>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</si>
  <si>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</si>
  <si>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</si>
  <si>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</si>
  <si>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</si>
  <si>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</si>
  <si>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</si>
  <si>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</si>
  <si>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</si>
  <si>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</si>
  <si>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</si>
  <si>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</si>
  <si>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</si>
  <si>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</si>
  <si>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</si>
  <si>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</si>
  <si>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</si>
  <si>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</si>
  <si>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</si>
  <si>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</si>
  <si>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</si>
  <si>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</si>
  <si>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</si>
  <si>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</si>
  <si>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</si>
  <si>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</si>
  <si>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</si>
  <si>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</si>
  <si>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</si>
  <si>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</si>
  <si>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</si>
  <si>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</si>
  <si>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</si>
  <si>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</si>
  <si>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</si>
  <si>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</si>
  <si>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</si>
  <si>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</si>
  <si>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</si>
  <si>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</si>
  <si>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</si>
  <si>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</si>
  <si>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</si>
  <si>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</si>
  <si>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</si>
  <si>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</si>
  <si>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</si>
  <si>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</si>
  <si>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</si>
  <si>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</si>
  <si>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</si>
  <si>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</si>
  <si>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</si>
  <si>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</si>
  <si>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</si>
  <si>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</si>
  <si>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</si>
  <si>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</si>
  <si>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</si>
  <si>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</si>
  <si>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</si>
  <si>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</si>
  <si>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</si>
  <si>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</si>
  <si>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</si>
  <si>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</si>
  <si>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</si>
  <si>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</si>
  <si>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</si>
  <si>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</si>
  <si>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</si>
  <si>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</si>
  <si>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</si>
  <si>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</si>
  <si>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</si>
  <si>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</si>
  <si>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</si>
  <si>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</si>
  <si>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</si>
  <si>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</si>
  <si>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</si>
  <si>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</si>
  <si>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</si>
  <si>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</si>
  <si>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</si>
  <si>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</si>
  <si>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</si>
  <si>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</si>
  <si>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</si>
  <si>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</si>
  <si>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</si>
  <si>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</si>
  <si>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</si>
  <si>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</si>
  <si>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</si>
  <si>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</si>
  <si>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</si>
  <si>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</si>
  <si>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</si>
  <si>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</si>
  <si>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</si>
  <si>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</si>
  <si>
    <t>André</t>
  </si>
  <si>
    <t>Daniel</t>
  </si>
  <si>
    <t>Turban</t>
  </si>
  <si>
    <t>Patrick</t>
  </si>
  <si>
    <t>Briere</t>
  </si>
  <si>
    <t>Didier</t>
  </si>
  <si>
    <t>Charrier</t>
  </si>
  <si>
    <t>BP+</t>
  </si>
  <si>
    <t>Challenger 4</t>
  </si>
  <si>
    <t>Zanni</t>
  </si>
  <si>
    <t>Monique</t>
  </si>
  <si>
    <t>Trupin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</si>
</sst>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
      <sz val="10"/>
      <name val="Arial"/>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49" fontId="19" fillId="0" borderId="2" xfId="0" applyNumberFormat="1" applyFont="1" applyBorder="1"/>
    <xf numFmtId="164" fontId="0" fillId="0" borderId="2" xfId="0" applyNumberFormat="1" applyBorder="1"/>
    <xf numFmtId="0" fontId="20" fillId="0" borderId="2" xfId="0" applyFont="1" applyBorder="1"/>
    <xf numFmtId="0" fontId="21" fillId="0" borderId="2" xfId="0" applyFont="1" applyBorder="1"/>
    <xf numFmtId="0" fontId="22" fillId="4" borderId="2" xfId="0" applyFont="1" applyFill="1" applyBorder="1" applyAlignment="1">
      <alignment horizontal="center"/>
    </xf>
    <xf numFmtId="0" fontId="23" fillId="0" borderId="0" xfId="0" applyNumberFormat="1" applyFont="1"/>
    <xf numFmtId="0" fontId="23"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49" fontId="10" fillId="5" borderId="4" xfId="0" applyNumberFormat="1" applyFont="1" applyFill="1" applyBorder="1" applyAlignment="1">
      <alignment horizontal="left"/>
    </xf>
    <xf numFmtId="0" fontId="10" fillId="5" borderId="38" xfId="0" applyFont="1" applyFill="1" applyBorder="1"/>
    <xf numFmtId="0" fontId="0" fillId="0" borderId="4" xfId="0" applyNumberFormat="1" applyBorder="1"/>
    <xf numFmtId="0" fontId="22" fillId="4" borderId="4" xfId="0" applyFont="1" applyFill="1" applyBorder="1" applyAlignment="1">
      <alignment horizontal="center"/>
    </xf>
    <xf numFmtId="49" fontId="24" fillId="0" borderId="2" xfId="0" applyNumberFormat="1" applyFont="1" applyBorder="1" applyAlignment="1">
      <alignment horizontal="right"/>
    </xf>
    <xf numFmtId="0" fontId="10" fillId="0" borderId="0" xfId="0" applyNumberFormat="1" applyFont="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20" t="s">
        <v>0</v>
      </c>
      <c r="C3" s="121"/>
      <c r="D3" s="12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
  <sheetViews>
    <sheetView showGridLines="0" tabSelected="1" workbookViewId="0">
      <selection activeCell="I16" sqref="I1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45356</v>
      </c>
      <c r="E1" s="8">
        <f>'Détail par équipe'!J1</f>
        <v>45363</v>
      </c>
      <c r="F1" s="8">
        <f>'Détail par équipe'!P1</f>
        <v>45370</v>
      </c>
      <c r="G1" s="8">
        <f>'Détail par équipe'!V1</f>
        <v>45377</v>
      </c>
      <c r="H1" s="8">
        <f>'Détail par équipe'!AB1</f>
        <v>45384</v>
      </c>
      <c r="I1" s="8">
        <f>'Détail par équipe'!AH1</f>
        <v>45405</v>
      </c>
      <c r="J1" s="8">
        <f>'Détail par équipe'!AN1</f>
        <v>45412</v>
      </c>
      <c r="K1" s="8">
        <f>'Détail par équipe'!AT1</f>
        <v>45419</v>
      </c>
      <c r="L1" s="8">
        <f>'Détail par équipe'!AZ1</f>
        <v>45426</v>
      </c>
      <c r="M1" s="9" t="s">
        <v>7</v>
      </c>
      <c r="N1" s="10" t="s">
        <v>8</v>
      </c>
    </row>
    <row r="2" spans="1:14" ht="23.1" customHeight="1" x14ac:dyDescent="0.2">
      <c r="A2" s="11">
        <v>1</v>
      </c>
      <c r="B2" s="12">
        <v>4</v>
      </c>
      <c r="C2" s="13" t="str">
        <f>'Détail par équipe'!B59</f>
        <v>ACB</v>
      </c>
      <c r="D2" s="14">
        <f>'Détail par équipe'!I72</f>
        <v>6</v>
      </c>
      <c r="E2" s="15">
        <f>'Détail par équipe'!O72</f>
        <v>6</v>
      </c>
      <c r="F2" s="15">
        <f>'Détail par équipe'!U72</f>
        <v>9</v>
      </c>
      <c r="G2" s="15">
        <f>'Détail par équipe'!AA72</f>
        <v>8</v>
      </c>
      <c r="H2" s="15">
        <f>'Détail par équipe'!AG72</f>
        <v>2</v>
      </c>
      <c r="I2" s="15">
        <f>'Détail par équipe'!AM72</f>
        <v>4</v>
      </c>
      <c r="J2" s="15">
        <f>'Détail par équipe'!AS72</f>
        <v>10</v>
      </c>
      <c r="K2" s="15">
        <f>'Détail par équipe'!AY72</f>
        <v>10</v>
      </c>
      <c r="L2" s="15">
        <f>'Détail par équipe'!BE72</f>
        <v>5</v>
      </c>
      <c r="M2" s="16">
        <f>D2+E2+F2+G2+H2+I2+J2+K2+L2</f>
        <v>60</v>
      </c>
      <c r="N2" s="17">
        <f>M2*1.44</f>
        <v>86.399999999999991</v>
      </c>
    </row>
    <row r="3" spans="1:14" ht="23.1" customHeight="1" x14ac:dyDescent="0.2">
      <c r="A3" s="11">
        <v>2</v>
      </c>
      <c r="B3" s="12">
        <v>2</v>
      </c>
      <c r="C3" s="13" t="str">
        <f>'Détail par équipe'!B86</f>
        <v>Daltons 1</v>
      </c>
      <c r="D3" s="14">
        <f>'Détail par équipe'!I100</f>
        <v>5</v>
      </c>
      <c r="E3" s="15">
        <f>'Détail par équipe'!O100</f>
        <v>9</v>
      </c>
      <c r="F3" s="15">
        <f>'Détail par équipe'!U100</f>
        <v>7</v>
      </c>
      <c r="G3" s="15">
        <f>'Détail par équipe'!AA100</f>
        <v>10</v>
      </c>
      <c r="H3" s="15">
        <f>'Détail par équipe'!AG100</f>
        <v>9</v>
      </c>
      <c r="I3" s="15">
        <f>'Détail par équipe'!AM100</f>
        <v>1</v>
      </c>
      <c r="J3" s="15">
        <f>'Détail par équipe'!AS100</f>
        <v>9</v>
      </c>
      <c r="K3" s="15">
        <f>'Détail par équipe'!AY100</f>
        <v>0</v>
      </c>
      <c r="L3" s="15">
        <f>'Détail par équipe'!BE100</f>
        <v>10</v>
      </c>
      <c r="M3" s="16">
        <f>D3+E3+F3+G3+H3+I3+J3+K3+L3</f>
        <v>60</v>
      </c>
      <c r="N3" s="17">
        <f t="shared" ref="N3:N12" si="0">M3*1.44</f>
        <v>86.399999999999991</v>
      </c>
    </row>
    <row r="4" spans="1:14" ht="23.1" customHeight="1" x14ac:dyDescent="0.2">
      <c r="A4" s="11">
        <v>3</v>
      </c>
      <c r="B4" s="12">
        <v>3</v>
      </c>
      <c r="C4" s="13" t="str">
        <f>'Détail par équipe'!B101</f>
        <v>Challenger 2</v>
      </c>
      <c r="D4" s="14">
        <f>'Détail par équipe'!I118</f>
        <v>7</v>
      </c>
      <c r="E4" s="15">
        <f>'Détail par équipe'!O118</f>
        <v>6</v>
      </c>
      <c r="F4" s="15">
        <f>'Détail par équipe'!U118</f>
        <v>3</v>
      </c>
      <c r="G4" s="15">
        <f>'Détail par équipe'!AA118</f>
        <v>5</v>
      </c>
      <c r="H4" s="15">
        <f>'Détail par équipe'!AG118</f>
        <v>4</v>
      </c>
      <c r="I4" s="15">
        <f>'Détail par équipe'!AM118</f>
        <v>3</v>
      </c>
      <c r="J4" s="15">
        <f>'Détail par équipe'!AS118</f>
        <v>7.5</v>
      </c>
      <c r="K4" s="15">
        <f>'Détail par équipe'!AY118</f>
        <v>8</v>
      </c>
      <c r="L4" s="15">
        <f>'Détail par équipe'!BE118</f>
        <v>5</v>
      </c>
      <c r="M4" s="16">
        <f>D4+E4+F4+G4+H4+I4+J4+K4+L4</f>
        <v>48.5</v>
      </c>
      <c r="N4" s="17">
        <f t="shared" si="0"/>
        <v>69.84</v>
      </c>
    </row>
    <row r="5" spans="1:14" ht="23.1" customHeight="1" x14ac:dyDescent="0.2">
      <c r="A5" s="11">
        <v>4</v>
      </c>
      <c r="B5" s="12">
        <v>6</v>
      </c>
      <c r="C5" s="13" t="str">
        <f>'Détail par équipe'!B171</f>
        <v>Daltons 2</v>
      </c>
      <c r="D5" s="14">
        <f>'Détail par équipe'!I182</f>
        <v>0</v>
      </c>
      <c r="E5" s="15">
        <f>'Détail par équipe'!O182</f>
        <v>4</v>
      </c>
      <c r="F5" s="15">
        <f>'Détail par équipe'!U182</f>
        <v>8</v>
      </c>
      <c r="G5" s="15">
        <f>'Détail par équipe'!AA182</f>
        <v>6</v>
      </c>
      <c r="H5" s="15">
        <f>'Détail par équipe'!AG182</f>
        <v>6</v>
      </c>
      <c r="I5" s="15">
        <f>'Détail par équipe'!AM182</f>
        <v>8</v>
      </c>
      <c r="J5" s="15">
        <f>'Détail par équipe'!AS182</f>
        <v>6</v>
      </c>
      <c r="K5" s="15">
        <f>'Détail par équipe'!AY182</f>
        <v>8</v>
      </c>
      <c r="L5" s="15">
        <f>'Détail par équipe'!BE182</f>
        <v>0</v>
      </c>
      <c r="M5" s="16">
        <f>D5+E5+F5+G5+H5+I5+J5+K5+L5</f>
        <v>46</v>
      </c>
      <c r="N5" s="17">
        <f t="shared" si="0"/>
        <v>66.239999999999995</v>
      </c>
    </row>
    <row r="6" spans="1:14" ht="23.1" customHeight="1" x14ac:dyDescent="0.2">
      <c r="A6" s="11">
        <v>5</v>
      </c>
      <c r="B6" s="12">
        <v>8</v>
      </c>
      <c r="C6" s="13" t="str">
        <f>'Détail par équipe'!B183</f>
        <v>Challenger 4</v>
      </c>
      <c r="D6" s="14">
        <f>'Détail par équipe'!I199</f>
        <v>10</v>
      </c>
      <c r="E6" s="15">
        <f>'Détail par équipe'!O199</f>
        <v>4</v>
      </c>
      <c r="F6" s="15">
        <f>'Détail par équipe'!U199</f>
        <v>3</v>
      </c>
      <c r="G6" s="15">
        <f>'Détail par équipe'!AA199</f>
        <v>2</v>
      </c>
      <c r="H6" s="15">
        <f>'Détail par équipe'!AG199</f>
        <v>8</v>
      </c>
      <c r="I6" s="15">
        <f>'Détail par équipe'!AM199</f>
        <v>9</v>
      </c>
      <c r="J6" s="15">
        <f>'Détail par équipe'!AS199</f>
        <v>6</v>
      </c>
      <c r="K6" s="15">
        <f>'Détail par équipe'!AY199</f>
        <v>0</v>
      </c>
      <c r="L6" s="15">
        <f>'Détail par équipe'!BE199</f>
        <v>3</v>
      </c>
      <c r="M6" s="16">
        <f>D6+E6+F6+G6+H6+I6+J6+K6+L6</f>
        <v>45</v>
      </c>
      <c r="N6" s="17">
        <f t="shared" si="0"/>
        <v>64.8</v>
      </c>
    </row>
    <row r="7" spans="1:14" ht="23.1" customHeight="1" x14ac:dyDescent="0.2">
      <c r="A7" s="11">
        <v>6</v>
      </c>
      <c r="B7" s="12">
        <v>10</v>
      </c>
      <c r="C7" s="13" t="str">
        <f>'Détail par équipe'!B155</f>
        <v>BP +</v>
      </c>
      <c r="D7" s="14">
        <f>'Détail par équipe'!I170</f>
        <v>5</v>
      </c>
      <c r="E7" s="15">
        <f>'Détail par équipe'!O170</f>
        <v>1</v>
      </c>
      <c r="F7" s="15">
        <f>'Détail par équipe'!U170</f>
        <v>2</v>
      </c>
      <c r="G7" s="15">
        <f>'Détail par équipe'!AA170</f>
        <v>7</v>
      </c>
      <c r="H7" s="15">
        <f>'Détail par équipe'!AG170</f>
        <v>5</v>
      </c>
      <c r="I7" s="15">
        <f>'Détail par équipe'!AM170</f>
        <v>7</v>
      </c>
      <c r="J7" s="15">
        <f>'Détail par équipe'!AS170</f>
        <v>0</v>
      </c>
      <c r="K7" s="15">
        <f>'Détail par équipe'!AY170</f>
        <v>10</v>
      </c>
      <c r="L7" s="15">
        <f>'Détail par équipe'!BE170</f>
        <v>7</v>
      </c>
      <c r="M7" s="16">
        <f>D7+E7+F7+G7+H7+I7+J7+K7+L7</f>
        <v>44</v>
      </c>
      <c r="N7" s="17">
        <f t="shared" si="0"/>
        <v>63.36</v>
      </c>
    </row>
    <row r="8" spans="1:14" ht="23.1" customHeight="1" x14ac:dyDescent="0.2">
      <c r="A8" s="11">
        <v>7</v>
      </c>
      <c r="B8" s="12">
        <v>1</v>
      </c>
      <c r="C8" s="13" t="str">
        <f>'Détail par équipe'!B137</f>
        <v>Les Mickeys</v>
      </c>
      <c r="D8" s="14">
        <f>'Détail par équipe'!I154</f>
        <v>5</v>
      </c>
      <c r="E8" s="15">
        <f>'Détail par équipe'!O154</f>
        <v>5</v>
      </c>
      <c r="F8" s="15">
        <f>'Détail par équipe'!U154</f>
        <v>8</v>
      </c>
      <c r="G8" s="15">
        <f>'Détail par équipe'!AA154</f>
        <v>0</v>
      </c>
      <c r="H8" s="15">
        <f>'Détail par équipe'!AG154</f>
        <v>2</v>
      </c>
      <c r="I8" s="15">
        <f>'Détail par équipe'!AM154</f>
        <v>6</v>
      </c>
      <c r="J8" s="15">
        <f>'Détail par équipe'!AS154</f>
        <v>4</v>
      </c>
      <c r="K8" s="15">
        <f>'Détail par équipe'!AY154</f>
        <v>2</v>
      </c>
      <c r="L8" s="15">
        <f>'Détail par équipe'!BE154</f>
        <v>8</v>
      </c>
      <c r="M8" s="16">
        <f>D8+E8+F8+G8+H8+I8+J8+K8+L8</f>
        <v>40</v>
      </c>
      <c r="N8" s="17">
        <f>M8*1.44-M22</f>
        <v>53.999999999999993</v>
      </c>
    </row>
    <row r="9" spans="1:14" ht="23.1" customHeight="1" x14ac:dyDescent="0.2">
      <c r="A9" s="11">
        <v>8</v>
      </c>
      <c r="B9" s="12">
        <v>7</v>
      </c>
      <c r="C9" s="13" t="str">
        <f>'Détail par équipe'!B119</f>
        <v>Challenger 3</v>
      </c>
      <c r="D9" s="14">
        <f>'Détail par équipe'!I136</f>
        <v>3</v>
      </c>
      <c r="E9" s="15">
        <f>'Détail par équipe'!O136</f>
        <v>2.5</v>
      </c>
      <c r="F9" s="15">
        <f>'Détail par équipe'!U136</f>
        <v>2</v>
      </c>
      <c r="G9" s="15">
        <f>'Détail par équipe'!AA136</f>
        <v>3</v>
      </c>
      <c r="H9" s="15">
        <f>'Détail par équipe'!AG136</f>
        <v>8</v>
      </c>
      <c r="I9" s="15">
        <f>'Détail par équipe'!AM136</f>
        <v>2</v>
      </c>
      <c r="J9" s="15">
        <f>'Détail par équipe'!AS136</f>
        <v>1</v>
      </c>
      <c r="K9" s="15">
        <f>'Détail par équipe'!AY136</f>
        <v>10</v>
      </c>
      <c r="L9" s="15">
        <f>'Détail par équipe'!BE136</f>
        <v>8</v>
      </c>
      <c r="M9" s="16">
        <f>D9+E9+F9+G9+H9+I9+J9+K9+L9</f>
        <v>39.5</v>
      </c>
      <c r="N9" s="17">
        <f>M9*1.44-M21</f>
        <v>42.48</v>
      </c>
    </row>
    <row r="10" spans="1:14" ht="19.5" customHeight="1" x14ac:dyDescent="0.2">
      <c r="A10" s="11">
        <v>9</v>
      </c>
      <c r="B10" s="12">
        <v>11</v>
      </c>
      <c r="C10" s="13" t="str">
        <f>'Détail par équipe'!B73</f>
        <v>Catsyclo</v>
      </c>
      <c r="D10" s="14">
        <f>'Détail par équipe'!I85</f>
        <v>5</v>
      </c>
      <c r="E10" s="15">
        <f>'Détail par équipe'!O85</f>
        <v>5</v>
      </c>
      <c r="F10" s="15">
        <f>'Détail par équipe'!U85</f>
        <v>1</v>
      </c>
      <c r="G10" s="15">
        <f>'Détail par équipe'!AA85</f>
        <v>5</v>
      </c>
      <c r="H10" s="15">
        <f>'Détail par équipe'!AG85</f>
        <v>5</v>
      </c>
      <c r="I10" s="15">
        <f>'Détail par équipe'!AM85</f>
        <v>6.5</v>
      </c>
      <c r="J10" s="15">
        <f>'Détail par équipe'!AS85</f>
        <v>4</v>
      </c>
      <c r="K10" s="15">
        <f>'Détail par équipe'!AY85</f>
        <v>2</v>
      </c>
      <c r="L10" s="15">
        <f>'Détail par équipe'!BE85</f>
        <v>2</v>
      </c>
      <c r="M10" s="16">
        <f>D10+E10+F10+G10+H10+I10+J10+K10+L10</f>
        <v>35.5</v>
      </c>
      <c r="N10" s="17">
        <f t="shared" si="0"/>
        <v>51.12</v>
      </c>
    </row>
    <row r="11" spans="1:14" ht="23.1" customHeight="1" x14ac:dyDescent="0.2">
      <c r="A11" s="11">
        <v>10</v>
      </c>
      <c r="B11" s="12">
        <v>5</v>
      </c>
      <c r="C11" s="13" t="str">
        <f>'Détail par équipe'!B41</f>
        <v>Challenger 1</v>
      </c>
      <c r="D11" s="14">
        <f>'Détail par équipe'!I58</f>
        <v>4</v>
      </c>
      <c r="E11" s="15">
        <f>'Détail par équipe'!O58</f>
        <v>7.5</v>
      </c>
      <c r="F11" s="15">
        <f>'Détail par équipe'!U58</f>
        <v>7</v>
      </c>
      <c r="G11" s="15">
        <f>'Détail par équipe'!AA58</f>
        <v>4</v>
      </c>
      <c r="H11" s="15">
        <f>'Détail par équipe'!AG58</f>
        <v>1</v>
      </c>
      <c r="I11" s="15">
        <f>'Détail par équipe'!AM58</f>
        <v>3.5</v>
      </c>
      <c r="J11" s="15">
        <f>'Détail par équipe'!AS58</f>
        <v>2.5</v>
      </c>
      <c r="K11" s="15">
        <f>'Détail par équipe'!AY58</f>
        <v>0</v>
      </c>
      <c r="L11" s="15">
        <f>'Détail par équipe'!BE58</f>
        <v>2</v>
      </c>
      <c r="M11" s="16">
        <f>D11+E11+F11+G11+H11+I11+J11+K11+L11</f>
        <v>31.5</v>
      </c>
      <c r="N11" s="17">
        <f>M11*1.44-M20</f>
        <v>41.76</v>
      </c>
    </row>
    <row r="12" spans="1:14" ht="15" hidden="1" customHeight="1" x14ac:dyDescent="0.2">
      <c r="A12" s="11">
        <v>11</v>
      </c>
      <c r="B12" s="18"/>
      <c r="C12" s="13" t="s">
        <v>9</v>
      </c>
      <c r="D12" s="14">
        <f>'Détail par équipe'!I199</f>
        <v>10</v>
      </c>
      <c r="E12" s="15">
        <f>'Détail par équipe'!O199</f>
        <v>4</v>
      </c>
      <c r="F12" s="15">
        <f>'Détail par équipe'!U199</f>
        <v>3</v>
      </c>
      <c r="G12" s="15">
        <f>'Détail par équipe'!AA199</f>
        <v>2</v>
      </c>
      <c r="H12" s="15">
        <f>'Détail par équipe'!AG199</f>
        <v>8</v>
      </c>
      <c r="I12" s="15">
        <f>'Détail par équipe'!AM199</f>
        <v>9</v>
      </c>
      <c r="J12" s="15">
        <f>'Détail par équipe'!AS199</f>
        <v>6</v>
      </c>
      <c r="K12" s="15">
        <f>'Détail par équipe'!AY199</f>
        <v>0</v>
      </c>
      <c r="L12" s="15">
        <f>'Détail par équipe'!BE199</f>
        <v>3</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2">
        <f>SUM(D2:D11)</f>
        <v>50</v>
      </c>
      <c r="E14" s="92">
        <f>SUM(E2:E11)</f>
        <v>50</v>
      </c>
      <c r="F14" s="17">
        <f t="shared" ref="F14:L14" si="1">SUM(F2:F11)</f>
        <v>50</v>
      </c>
      <c r="G14" s="17">
        <f t="shared" si="1"/>
        <v>50</v>
      </c>
      <c r="H14" s="17">
        <f t="shared" si="1"/>
        <v>50</v>
      </c>
      <c r="I14" s="17">
        <f t="shared" si="1"/>
        <v>50</v>
      </c>
      <c r="J14" s="17">
        <f t="shared" si="1"/>
        <v>50</v>
      </c>
      <c r="K14" s="17">
        <f t="shared" si="1"/>
        <v>50</v>
      </c>
      <c r="L14" s="17">
        <f t="shared" si="1"/>
        <v>50</v>
      </c>
      <c r="M14" s="17">
        <f>D14+E14+F14+G14+H14+I14+J14+K14+L14</f>
        <v>450</v>
      </c>
      <c r="N14" s="21"/>
    </row>
    <row r="15" spans="1:14" ht="15" customHeight="1" x14ac:dyDescent="0.2">
      <c r="A15" s="21"/>
      <c r="B15" s="22"/>
      <c r="C15" s="21"/>
      <c r="D15" s="21"/>
      <c r="E15" s="21"/>
      <c r="F15" s="21"/>
      <c r="G15" s="21"/>
      <c r="H15" s="21"/>
      <c r="I15" s="21"/>
      <c r="J15" s="21"/>
      <c r="K15" s="21"/>
      <c r="L15" s="21"/>
      <c r="M15" s="23">
        <f>M14*1.44</f>
        <v>648</v>
      </c>
      <c r="N15" s="17">
        <f>SUM(N2:N11)</f>
        <v>626.4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hidden="1" customHeight="1" x14ac:dyDescent="0.2">
      <c r="A18" s="21"/>
      <c r="B18" s="22"/>
      <c r="C18" s="10" t="s">
        <v>10</v>
      </c>
      <c r="D18" s="17">
        <v>64.8</v>
      </c>
      <c r="E18" s="21">
        <v>64.8</v>
      </c>
      <c r="F18" s="21">
        <v>64.8</v>
      </c>
      <c r="G18" s="21">
        <f>64.8-3.6</f>
        <v>61.199999999999996</v>
      </c>
      <c r="H18" s="21">
        <v>64.8</v>
      </c>
      <c r="I18" s="21">
        <v>64.8</v>
      </c>
      <c r="J18" s="21">
        <v>64.8</v>
      </c>
      <c r="K18" s="21">
        <v>64.8</v>
      </c>
      <c r="L18" s="21">
        <v>61.2</v>
      </c>
      <c r="M18" s="17">
        <f t="shared" ref="M18:M25" si="2">SUM(D18:L18)</f>
        <v>576</v>
      </c>
      <c r="N18" s="21"/>
    </row>
    <row r="19" spans="1:14" ht="15" hidden="1" customHeight="1" x14ac:dyDescent="0.2">
      <c r="A19" s="21"/>
      <c r="B19" s="22"/>
      <c r="C19" s="91" t="s">
        <v>48</v>
      </c>
      <c r="D19" s="17">
        <v>7.2</v>
      </c>
      <c r="E19" s="21">
        <v>7.2</v>
      </c>
      <c r="F19" s="21">
        <v>7.2</v>
      </c>
      <c r="G19" s="21">
        <v>7.2</v>
      </c>
      <c r="H19" s="21">
        <v>7.2</v>
      </c>
      <c r="I19" s="21">
        <v>7.2</v>
      </c>
      <c r="J19" s="21">
        <v>7.2</v>
      </c>
      <c r="K19" s="21">
        <v>7.2</v>
      </c>
      <c r="L19" s="21">
        <v>7.2</v>
      </c>
      <c r="M19" s="17">
        <f t="shared" si="2"/>
        <v>64.800000000000011</v>
      </c>
      <c r="N19" s="24"/>
    </row>
    <row r="20" spans="1:14" ht="15" hidden="1" customHeight="1" x14ac:dyDescent="0.2">
      <c r="A20" s="21"/>
      <c r="B20" s="22"/>
      <c r="C20" s="21" t="s">
        <v>113</v>
      </c>
      <c r="D20" s="21"/>
      <c r="E20" s="21"/>
      <c r="F20" s="21"/>
      <c r="G20" s="21">
        <v>3.6</v>
      </c>
      <c r="H20" s="21"/>
      <c r="I20" s="21"/>
      <c r="J20" s="21"/>
      <c r="K20" s="21"/>
      <c r="L20" s="21"/>
      <c r="M20" s="17">
        <f t="shared" si="2"/>
        <v>3.6</v>
      </c>
      <c r="N20" s="21"/>
    </row>
    <row r="21" spans="1:14" ht="15" hidden="1" customHeight="1" x14ac:dyDescent="0.2">
      <c r="A21" s="21"/>
      <c r="B21" s="22"/>
      <c r="C21" s="21" t="s">
        <v>99</v>
      </c>
      <c r="D21" s="21"/>
      <c r="E21" s="21">
        <v>7.2</v>
      </c>
      <c r="F21" s="21">
        <v>7.2</v>
      </c>
      <c r="G21" s="21"/>
      <c r="H21" s="21"/>
      <c r="I21" s="21"/>
      <c r="J21" s="21"/>
      <c r="K21" s="21"/>
      <c r="L21" s="21"/>
      <c r="M21" s="17">
        <f t="shared" si="2"/>
        <v>14.4</v>
      </c>
      <c r="N21" s="21"/>
    </row>
    <row r="22" spans="1:14" ht="15" hidden="1" customHeight="1" x14ac:dyDescent="0.2">
      <c r="A22" s="21"/>
      <c r="B22" s="22"/>
      <c r="C22" s="21" t="s">
        <v>100</v>
      </c>
      <c r="D22" s="21"/>
      <c r="E22" s="21"/>
      <c r="F22" s="21">
        <v>3.6</v>
      </c>
      <c r="G22" s="21"/>
      <c r="H22" s="21"/>
      <c r="I22" s="21"/>
      <c r="J22" s="21"/>
      <c r="K22" s="21"/>
      <c r="L22" s="21"/>
      <c r="M22" s="17">
        <f t="shared" si="2"/>
        <v>3.6</v>
      </c>
      <c r="N22" s="17">
        <f>N15-M22</f>
        <v>622.79999999999995</v>
      </c>
    </row>
    <row r="23" spans="1:14" ht="15" hidden="1" customHeight="1" x14ac:dyDescent="0.2">
      <c r="A23" s="21"/>
      <c r="B23" s="22"/>
      <c r="C23" s="21"/>
      <c r="D23" s="21"/>
      <c r="E23" s="21"/>
      <c r="F23" s="21"/>
      <c r="G23" s="21"/>
      <c r="H23" s="21"/>
      <c r="I23" s="21"/>
      <c r="J23" s="21"/>
      <c r="K23" s="21"/>
      <c r="L23" s="21"/>
      <c r="M23" s="17">
        <f t="shared" si="2"/>
        <v>0</v>
      </c>
      <c r="N23" s="21"/>
    </row>
    <row r="24" spans="1:14" ht="15" hidden="1" customHeight="1" x14ac:dyDescent="0.2">
      <c r="A24" s="21"/>
      <c r="B24" s="22"/>
      <c r="C24" s="21"/>
      <c r="D24" s="21"/>
      <c r="E24" s="21"/>
      <c r="F24" s="21"/>
      <c r="G24" s="21"/>
      <c r="H24" s="21"/>
      <c r="I24" s="21"/>
      <c r="J24" s="21"/>
      <c r="K24" s="21"/>
      <c r="L24" s="21"/>
      <c r="M24" s="17">
        <f t="shared" si="2"/>
        <v>0</v>
      </c>
      <c r="N24" s="21"/>
    </row>
    <row r="25" spans="1:14" ht="15" hidden="1" customHeight="1" x14ac:dyDescent="0.2">
      <c r="A25" s="21"/>
      <c r="B25" s="22"/>
      <c r="C25" s="21"/>
      <c r="D25" s="21"/>
      <c r="E25" s="21"/>
      <c r="F25" s="21"/>
      <c r="G25" s="21"/>
      <c r="H25" s="21"/>
      <c r="I25" s="21"/>
      <c r="J25" s="21"/>
      <c r="K25" s="21"/>
      <c r="L25" s="21"/>
      <c r="M25" s="17">
        <f t="shared" si="2"/>
        <v>0</v>
      </c>
      <c r="N25" s="17">
        <f>M19-N19</f>
        <v>64.800000000000011</v>
      </c>
    </row>
    <row r="26" spans="1:14" ht="12.75" hidden="1" customHeight="1" x14ac:dyDescent="0.2"/>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203"/>
  <sheetViews>
    <sheetView showGridLines="0" topLeftCell="A8" zoomScale="55" zoomScaleNormal="55" workbookViewId="0">
      <pane xSplit="2595" ySplit="4665" topLeftCell="Z89" activePane="bottomRight"/>
      <selection activeCell="BA29" sqref="BA29"/>
      <selection pane="topRight" activeCell="Z4" sqref="Z4"/>
      <selection pane="bottomLeft" activeCell="A192" sqref="A192"/>
      <selection pane="bottomRight" activeCell="BA88" sqref="BA88:BD89"/>
    </sheetView>
  </sheetViews>
  <sheetFormatPr baseColWidth="10" defaultColWidth="10.875" defaultRowHeight="12.75" customHeight="1" x14ac:dyDescent="0.2"/>
  <cols>
    <col min="1" max="1" width="7.375" style="5" customWidth="1"/>
    <col min="2" max="2" width="15.5" style="5" customWidth="1"/>
    <col min="3" max="3" width="13.125" style="5" customWidth="1"/>
    <col min="4" max="45" width="5.625" style="5" customWidth="1"/>
    <col min="46" max="46" width="6" style="5" customWidth="1"/>
    <col min="47"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2">
        <v>45356</v>
      </c>
      <c r="E1" s="123"/>
      <c r="F1" s="123"/>
      <c r="G1" s="123"/>
      <c r="H1" s="123"/>
      <c r="I1" s="124"/>
      <c r="J1" s="122">
        <v>45363</v>
      </c>
      <c r="K1" s="123"/>
      <c r="L1" s="123"/>
      <c r="M1" s="123"/>
      <c r="N1" s="123"/>
      <c r="O1" s="124"/>
      <c r="P1" s="122">
        <v>45370</v>
      </c>
      <c r="Q1" s="123"/>
      <c r="R1" s="123"/>
      <c r="S1" s="123"/>
      <c r="T1" s="123"/>
      <c r="U1" s="124"/>
      <c r="V1" s="122">
        <v>45377</v>
      </c>
      <c r="W1" s="123"/>
      <c r="X1" s="123"/>
      <c r="Y1" s="123"/>
      <c r="Z1" s="123"/>
      <c r="AA1" s="124"/>
      <c r="AB1" s="122">
        <v>45384</v>
      </c>
      <c r="AC1" s="123"/>
      <c r="AD1" s="123"/>
      <c r="AE1" s="123"/>
      <c r="AF1" s="123"/>
      <c r="AG1" s="124"/>
      <c r="AH1" s="122">
        <v>45405</v>
      </c>
      <c r="AI1" s="123"/>
      <c r="AJ1" s="123"/>
      <c r="AK1" s="123"/>
      <c r="AL1" s="123"/>
      <c r="AM1" s="124"/>
      <c r="AN1" s="122">
        <v>45412</v>
      </c>
      <c r="AO1" s="123"/>
      <c r="AP1" s="123"/>
      <c r="AQ1" s="123"/>
      <c r="AR1" s="123"/>
      <c r="AS1" s="124"/>
      <c r="AT1" s="122">
        <v>45419</v>
      </c>
      <c r="AU1" s="123"/>
      <c r="AV1" s="123"/>
      <c r="AW1" s="123"/>
      <c r="AX1" s="123"/>
      <c r="AY1" s="124"/>
      <c r="AZ1" s="122">
        <v>45426</v>
      </c>
      <c r="BA1" s="123"/>
      <c r="BB1" s="123"/>
      <c r="BC1" s="123"/>
      <c r="BD1" s="123"/>
      <c r="BE1" s="124"/>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98"/>
      <c r="B2" s="99"/>
      <c r="C2" s="112"/>
      <c r="D2" s="111"/>
      <c r="E2" s="101" t="s">
        <v>27</v>
      </c>
      <c r="F2" s="101" t="s">
        <v>28</v>
      </c>
      <c r="G2" s="101" t="s">
        <v>29</v>
      </c>
      <c r="H2" s="101" t="s">
        <v>30</v>
      </c>
      <c r="I2" s="102"/>
      <c r="J2" s="100"/>
      <c r="K2" s="101" t="s">
        <v>27</v>
      </c>
      <c r="L2" s="101" t="s">
        <v>28</v>
      </c>
      <c r="M2" s="101" t="s">
        <v>29</v>
      </c>
      <c r="N2" s="101" t="s">
        <v>30</v>
      </c>
      <c r="O2" s="102"/>
      <c r="P2" s="100"/>
      <c r="Q2" s="101" t="s">
        <v>27</v>
      </c>
      <c r="R2" s="101" t="s">
        <v>28</v>
      </c>
      <c r="S2" s="101" t="s">
        <v>29</v>
      </c>
      <c r="T2" s="101" t="s">
        <v>30</v>
      </c>
      <c r="U2" s="102"/>
      <c r="V2" s="100"/>
      <c r="W2" s="101" t="s">
        <v>27</v>
      </c>
      <c r="X2" s="101" t="s">
        <v>28</v>
      </c>
      <c r="Y2" s="101" t="s">
        <v>29</v>
      </c>
      <c r="Z2" s="101" t="s">
        <v>30</v>
      </c>
      <c r="AA2" s="102"/>
      <c r="AB2" s="100"/>
      <c r="AC2" s="101" t="s">
        <v>27</v>
      </c>
      <c r="AD2" s="101" t="s">
        <v>28</v>
      </c>
      <c r="AE2" s="101" t="s">
        <v>29</v>
      </c>
      <c r="AF2" s="101" t="s">
        <v>30</v>
      </c>
      <c r="AG2" s="102"/>
      <c r="AH2" s="100"/>
      <c r="AI2" s="101" t="s">
        <v>27</v>
      </c>
      <c r="AJ2" s="101" t="s">
        <v>28</v>
      </c>
      <c r="AK2" s="101" t="s">
        <v>29</v>
      </c>
      <c r="AL2" s="101" t="s">
        <v>30</v>
      </c>
      <c r="AM2" s="102"/>
      <c r="AN2" s="100"/>
      <c r="AO2" s="101" t="s">
        <v>27</v>
      </c>
      <c r="AP2" s="101" t="s">
        <v>28</v>
      </c>
      <c r="AQ2" s="101" t="s">
        <v>29</v>
      </c>
      <c r="AR2" s="101" t="s">
        <v>30</v>
      </c>
      <c r="AS2" s="102"/>
      <c r="AT2" s="100"/>
      <c r="AU2" s="101" t="s">
        <v>27</v>
      </c>
      <c r="AV2" s="101" t="s">
        <v>28</v>
      </c>
      <c r="AW2" s="101" t="s">
        <v>29</v>
      </c>
      <c r="AX2" s="101" t="s">
        <v>30</v>
      </c>
      <c r="AY2" s="102"/>
      <c r="AZ2" s="100"/>
      <c r="BA2" s="101" t="s">
        <v>27</v>
      </c>
      <c r="BB2" s="101" t="s">
        <v>28</v>
      </c>
      <c r="BC2" s="101" t="s">
        <v>29</v>
      </c>
      <c r="BD2" s="101" t="s">
        <v>30</v>
      </c>
      <c r="BE2" s="102"/>
      <c r="BF2" s="103"/>
      <c r="BG2" s="104"/>
      <c r="BH2" s="104"/>
      <c r="BI2" s="104"/>
      <c r="BJ2" s="104"/>
      <c r="BK2" s="104"/>
      <c r="BL2" s="104"/>
      <c r="BM2" s="104"/>
      <c r="BN2" s="104"/>
      <c r="BO2" s="104"/>
      <c r="BP2" s="104"/>
      <c r="BQ2" s="104"/>
    </row>
    <row r="3" spans="1:69" ht="17.100000000000001" customHeight="1" x14ac:dyDescent="0.25">
      <c r="A3" s="114"/>
      <c r="B3" s="99" t="s">
        <v>106</v>
      </c>
      <c r="C3" s="115" t="s">
        <v>107</v>
      </c>
      <c r="D3" s="111"/>
      <c r="E3" s="101"/>
      <c r="F3" s="101"/>
      <c r="G3" s="101"/>
      <c r="H3" s="101"/>
      <c r="I3" s="110">
        <f>SUM(E3:H3)</f>
        <v>0</v>
      </c>
      <c r="J3" s="111"/>
      <c r="K3" s="101">
        <v>133</v>
      </c>
      <c r="L3" s="101">
        <v>145</v>
      </c>
      <c r="M3" s="101">
        <v>148</v>
      </c>
      <c r="N3" s="101">
        <v>140</v>
      </c>
      <c r="O3" s="110">
        <f>SUM(K3:N3)</f>
        <v>566</v>
      </c>
      <c r="P3" s="111"/>
      <c r="Q3" s="101"/>
      <c r="R3" s="101"/>
      <c r="S3" s="101"/>
      <c r="T3" s="101"/>
      <c r="U3" s="110">
        <f>SUM(Q3:T3)</f>
        <v>0</v>
      </c>
      <c r="V3" s="111"/>
      <c r="W3" s="101">
        <v>112</v>
      </c>
      <c r="X3" s="101">
        <v>147</v>
      </c>
      <c r="Y3" s="101">
        <v>182</v>
      </c>
      <c r="Z3" s="101">
        <v>140</v>
      </c>
      <c r="AA3" s="110">
        <f>SUM(W3:Z3)</f>
        <v>581</v>
      </c>
      <c r="AB3" s="111"/>
      <c r="AC3" s="101"/>
      <c r="AD3" s="101"/>
      <c r="AE3" s="101"/>
      <c r="AF3" s="101"/>
      <c r="AG3" s="110">
        <f>SUM(AC3:AF3)</f>
        <v>0</v>
      </c>
      <c r="AH3" s="111"/>
      <c r="AI3" s="101">
        <v>113</v>
      </c>
      <c r="AJ3" s="101">
        <v>165</v>
      </c>
      <c r="AK3" s="101">
        <v>130</v>
      </c>
      <c r="AL3" s="101">
        <v>129</v>
      </c>
      <c r="AM3" s="110">
        <f>SUM(AI3:AL3)</f>
        <v>537</v>
      </c>
      <c r="AN3" s="111"/>
      <c r="AO3" s="101">
        <v>159</v>
      </c>
      <c r="AP3" s="101">
        <v>124</v>
      </c>
      <c r="AQ3" s="101">
        <v>115</v>
      </c>
      <c r="AR3" s="101">
        <v>135</v>
      </c>
      <c r="AS3" s="110">
        <f t="shared" ref="AS3:AS40" si="0">SUM(AO3:AR3)</f>
        <v>533</v>
      </c>
      <c r="AT3" s="111"/>
      <c r="AU3" s="101"/>
      <c r="AV3" s="101"/>
      <c r="AW3" s="101"/>
      <c r="AX3" s="101"/>
      <c r="AY3" s="110">
        <f>SUM(AU3:AX3)</f>
        <v>0</v>
      </c>
      <c r="AZ3" s="111"/>
      <c r="BA3" s="101"/>
      <c r="BB3" s="101"/>
      <c r="BC3" s="101"/>
      <c r="BD3" s="101"/>
      <c r="BE3" s="110">
        <f t="shared" ref="BE3:BE40" si="1">SUM(BA3:BD3)</f>
        <v>0</v>
      </c>
      <c r="BF3" s="44">
        <f t="shared" ref="BF3" si="2">SUM((IF(E3&gt;0,1,0)+(IF(F3&gt;0,1,0)+(IF(G3&gt;0,1,0)+(IF(H3&gt;0,1,0))))))</f>
        <v>0</v>
      </c>
      <c r="BG3" s="17">
        <f t="shared" ref="BG3" si="3">SUM((IF(K3&gt;0,1,0)+(IF(L3&gt;0,1,0)+(IF(M3&gt;0,1,0)+(IF(N3&gt;0,1,0))))))</f>
        <v>4</v>
      </c>
      <c r="BH3" s="17">
        <f t="shared" ref="BH3" si="4">SUM((IF(Q3&gt;0,1,0)+(IF(R3&gt;0,1,0)+(IF(S3&gt;0,1,0)+(IF(T3&gt;0,1,0))))))</f>
        <v>0</v>
      </c>
      <c r="BI3" s="17">
        <f t="shared" ref="BI3" si="5">SUM((IF(W3&gt;0,1,0)+(IF(X3&gt;0,1,0)+(IF(Y3&gt;0,1,0)+(IF(Z3&gt;0,1,0))))))</f>
        <v>4</v>
      </c>
      <c r="BJ3" s="17">
        <f t="shared" ref="BJ3" si="6">SUM((IF(AC3&gt;0,1,0)+(IF(AD3&gt;0,1,0)+(IF(AE3&gt;0,1,0)+(IF(AF3&gt;0,1,0))))))</f>
        <v>0</v>
      </c>
      <c r="BK3" s="17">
        <f t="shared" ref="BK3" si="7">SUM((IF(AI3&gt;0,1,0)+(IF(AJ3&gt;0,1,0)+(IF(AK3&gt;0,1,0)+(IF(AL3&gt;0,1,0))))))</f>
        <v>4</v>
      </c>
      <c r="BL3" s="17">
        <f t="shared" ref="BL3" si="8">SUM((IF(AO3&gt;0,1,0)+(IF(AP3&gt;0,1,0)+(IF(AQ3&gt;0,1,0)+(IF(AR3&gt;0,1,0))))))</f>
        <v>4</v>
      </c>
      <c r="BM3" s="17">
        <f t="shared" ref="BM3" si="9">SUM((IF(AU3&gt;0,1,0)+(IF(AV3&gt;0,1,0)+(IF(AW3&gt;0,1,0)+(IF(AX3&gt;0,1,0))))))</f>
        <v>0</v>
      </c>
      <c r="BN3" s="17">
        <f t="shared" ref="BN3" si="10">SUM((IF(BA3&gt;0,1,0)+(IF(BB3&gt;0,1,0)+(IF(BC3&gt;0,1,0)+(IF(BD3&gt;0,1,0))))))</f>
        <v>0</v>
      </c>
      <c r="BO3" s="17">
        <f t="shared" ref="BO3" si="11">SUM(BF3:BN3)</f>
        <v>16</v>
      </c>
      <c r="BP3" s="17">
        <f>I3+O3+U3+AA3+AG3+AM3+AS3+AY3+BE3</f>
        <v>2217</v>
      </c>
      <c r="BQ3" s="17">
        <f t="shared" ref="BQ3" si="12">BP3/BO3</f>
        <v>138.5625</v>
      </c>
    </row>
    <row r="4" spans="1:69" s="108" customFormat="1" ht="17.100000000000001" customHeight="1" x14ac:dyDescent="0.25">
      <c r="A4" s="105"/>
      <c r="B4" s="106" t="s">
        <v>45</v>
      </c>
      <c r="C4" s="113" t="s">
        <v>46</v>
      </c>
      <c r="D4" s="109"/>
      <c r="E4" s="107">
        <v>128</v>
      </c>
      <c r="F4" s="107">
        <v>163</v>
      </c>
      <c r="G4" s="107">
        <v>166</v>
      </c>
      <c r="H4" s="107">
        <v>196</v>
      </c>
      <c r="I4" s="110">
        <f>SUM(E4:H4)</f>
        <v>653</v>
      </c>
      <c r="J4" s="109"/>
      <c r="K4" s="107">
        <v>169</v>
      </c>
      <c r="L4" s="107">
        <v>160</v>
      </c>
      <c r="M4" s="107">
        <v>170</v>
      </c>
      <c r="N4" s="107">
        <v>155</v>
      </c>
      <c r="O4" s="110">
        <f>SUM(K4:N4)</f>
        <v>654</v>
      </c>
      <c r="P4" s="109"/>
      <c r="Q4" s="107">
        <v>201</v>
      </c>
      <c r="R4" s="107">
        <v>149</v>
      </c>
      <c r="S4" s="107">
        <v>162</v>
      </c>
      <c r="T4" s="107">
        <v>172</v>
      </c>
      <c r="U4" s="110">
        <f>SUM(Q4:T4)</f>
        <v>684</v>
      </c>
      <c r="V4" s="109"/>
      <c r="W4" s="107">
        <v>180</v>
      </c>
      <c r="X4" s="107">
        <v>148</v>
      </c>
      <c r="Y4" s="107">
        <v>152</v>
      </c>
      <c r="Z4" s="107">
        <v>181</v>
      </c>
      <c r="AA4" s="110">
        <f>SUM(W4:Z4)</f>
        <v>661</v>
      </c>
      <c r="AB4" s="109"/>
      <c r="AC4" s="107"/>
      <c r="AD4" s="107"/>
      <c r="AE4" s="107"/>
      <c r="AF4" s="107"/>
      <c r="AG4" s="110">
        <f>SUM(AC4:AF4)</f>
        <v>0</v>
      </c>
      <c r="AH4" s="109"/>
      <c r="AI4" s="107">
        <v>132</v>
      </c>
      <c r="AJ4" s="107">
        <v>191</v>
      </c>
      <c r="AK4" s="107">
        <v>187</v>
      </c>
      <c r="AL4" s="107">
        <v>148</v>
      </c>
      <c r="AM4" s="110">
        <f>SUM(AI4:AL4)</f>
        <v>658</v>
      </c>
      <c r="AN4" s="109"/>
      <c r="AO4" s="107">
        <v>147</v>
      </c>
      <c r="AP4" s="107">
        <v>187</v>
      </c>
      <c r="AQ4" s="107">
        <v>147</v>
      </c>
      <c r="AR4" s="107">
        <v>192</v>
      </c>
      <c r="AS4" s="110">
        <f t="shared" si="0"/>
        <v>673</v>
      </c>
      <c r="AT4" s="109"/>
      <c r="AU4" s="107"/>
      <c r="AV4" s="107"/>
      <c r="AW4" s="107"/>
      <c r="AX4" s="107"/>
      <c r="AY4" s="110">
        <f>SUM(AU4:AX4)</f>
        <v>0</v>
      </c>
      <c r="AZ4" s="109"/>
      <c r="BA4" s="107">
        <v>170</v>
      </c>
      <c r="BB4" s="107">
        <v>165</v>
      </c>
      <c r="BC4" s="107">
        <v>138</v>
      </c>
      <c r="BD4" s="107">
        <v>176</v>
      </c>
      <c r="BE4" s="110">
        <f t="shared" si="1"/>
        <v>649</v>
      </c>
      <c r="BF4" s="44">
        <f t="shared" ref="BF4:BF9" si="13">SUM((IF(E4&gt;0,1,0)+(IF(F4&gt;0,1,0)+(IF(G4&gt;0,1,0)+(IF(H4&gt;0,1,0))))))</f>
        <v>4</v>
      </c>
      <c r="BG4" s="17">
        <f t="shared" ref="BG4:BG9" si="14">SUM((IF(K4&gt;0,1,0)+(IF(L4&gt;0,1,0)+(IF(M4&gt;0,1,0)+(IF(N4&gt;0,1,0))))))</f>
        <v>4</v>
      </c>
      <c r="BH4" s="17">
        <f t="shared" ref="BH4:BH9" si="15">SUM((IF(Q4&gt;0,1,0)+(IF(R4&gt;0,1,0)+(IF(S4&gt;0,1,0)+(IF(T4&gt;0,1,0))))))</f>
        <v>4</v>
      </c>
      <c r="BI4" s="17">
        <f t="shared" ref="BI4:BI9" si="16">SUM((IF(W4&gt;0,1,0)+(IF(X4&gt;0,1,0)+(IF(Y4&gt;0,1,0)+(IF(Z4&gt;0,1,0))))))</f>
        <v>4</v>
      </c>
      <c r="BJ4" s="17">
        <f t="shared" ref="BJ4:BJ9" si="17">SUM((IF(AC4&gt;0,1,0)+(IF(AD4&gt;0,1,0)+(IF(AE4&gt;0,1,0)+(IF(AF4&gt;0,1,0))))))</f>
        <v>0</v>
      </c>
      <c r="BK4" s="17">
        <f t="shared" ref="BK4:BK9" si="18">SUM((IF(AI4&gt;0,1,0)+(IF(AJ4&gt;0,1,0)+(IF(AK4&gt;0,1,0)+(IF(AL4&gt;0,1,0))))))</f>
        <v>4</v>
      </c>
      <c r="BL4" s="17">
        <f t="shared" ref="BL4:BL39" si="19">SUM((IF(AO4&gt;0,1,0)+(IF(AP4&gt;0,1,0)+(IF(AQ4&gt;0,1,0)+(IF(AR4&gt;0,1,0))))))</f>
        <v>4</v>
      </c>
      <c r="BM4" s="17">
        <f t="shared" ref="BM4:BM9" si="20">SUM((IF(AU4&gt;0,1,0)+(IF(AV4&gt;0,1,0)+(IF(AW4&gt;0,1,0)+(IF(AX4&gt;0,1,0))))))</f>
        <v>0</v>
      </c>
      <c r="BN4" s="17">
        <f t="shared" ref="BN4:BN39" si="21">SUM((IF(BA4&gt;0,1,0)+(IF(BB4&gt;0,1,0)+(IF(BC4&gt;0,1,0)+(IF(BD4&gt;0,1,0))))))</f>
        <v>4</v>
      </c>
      <c r="BO4" s="17">
        <f t="shared" ref="BO4:BO9" si="22">SUM(BF4:BN4)</f>
        <v>28</v>
      </c>
      <c r="BP4" s="17">
        <f>I4+O4+U4+AA4+AG4+AM4+AS4+AY4+BE4</f>
        <v>4632</v>
      </c>
      <c r="BQ4" s="17">
        <f t="shared" ref="BQ4:BQ9" si="23">BP4/BO4</f>
        <v>165.42857142857142</v>
      </c>
    </row>
    <row r="5" spans="1:69" s="108" customFormat="1" ht="17.100000000000001" customHeight="1" x14ac:dyDescent="0.25">
      <c r="A5" s="105"/>
      <c r="B5" s="106" t="s">
        <v>65</v>
      </c>
      <c r="C5" s="113" t="s">
        <v>66</v>
      </c>
      <c r="D5" s="109"/>
      <c r="E5" s="107">
        <v>143</v>
      </c>
      <c r="F5" s="107">
        <v>175</v>
      </c>
      <c r="G5" s="107">
        <v>141</v>
      </c>
      <c r="H5" s="107">
        <v>180</v>
      </c>
      <c r="I5" s="110">
        <f t="shared" ref="I5:I38" si="24">SUM(E5:H5)</f>
        <v>639</v>
      </c>
      <c r="J5" s="109"/>
      <c r="K5" s="107">
        <v>190</v>
      </c>
      <c r="L5" s="107">
        <v>162</v>
      </c>
      <c r="M5" s="107">
        <v>149</v>
      </c>
      <c r="N5" s="107">
        <v>148</v>
      </c>
      <c r="O5" s="110">
        <f t="shared" ref="O5:O38" si="25">SUM(K5:N5)</f>
        <v>649</v>
      </c>
      <c r="P5" s="109"/>
      <c r="Q5" s="107"/>
      <c r="R5" s="107"/>
      <c r="S5" s="107"/>
      <c r="T5" s="107"/>
      <c r="U5" s="110">
        <f t="shared" ref="U5:U38" si="26">SUM(Q5:T5)</f>
        <v>0</v>
      </c>
      <c r="V5" s="109"/>
      <c r="W5" s="107"/>
      <c r="X5" s="107"/>
      <c r="Y5" s="107"/>
      <c r="Z5" s="107"/>
      <c r="AA5" s="110">
        <f t="shared" ref="AA5:AA38" si="27">SUM(W5:Z5)</f>
        <v>0</v>
      </c>
      <c r="AB5" s="109"/>
      <c r="AC5" s="107"/>
      <c r="AD5" s="107"/>
      <c r="AE5" s="107"/>
      <c r="AF5" s="107"/>
      <c r="AG5" s="110">
        <f t="shared" ref="AG5:AG40" si="28">SUM(AC5:AF5)</f>
        <v>0</v>
      </c>
      <c r="AH5" s="109"/>
      <c r="AI5" s="107"/>
      <c r="AJ5" s="107"/>
      <c r="AK5" s="107"/>
      <c r="AL5" s="107"/>
      <c r="AM5" s="110">
        <f t="shared" ref="AM5:AM40" si="29">SUM(AI5:AL5)</f>
        <v>0</v>
      </c>
      <c r="AN5" s="109"/>
      <c r="AO5" s="107">
        <v>126</v>
      </c>
      <c r="AP5" s="107">
        <v>168</v>
      </c>
      <c r="AQ5" s="107">
        <v>144</v>
      </c>
      <c r="AR5" s="107">
        <v>147</v>
      </c>
      <c r="AS5" s="110">
        <f t="shared" si="0"/>
        <v>585</v>
      </c>
      <c r="AT5" s="109"/>
      <c r="AU5" s="107">
        <v>149</v>
      </c>
      <c r="AV5" s="107">
        <v>156</v>
      </c>
      <c r="AW5" s="107">
        <v>141</v>
      </c>
      <c r="AX5" s="107">
        <v>181</v>
      </c>
      <c r="AY5" s="110">
        <f t="shared" ref="AY5:AY38" si="30">SUM(AU5:AX5)</f>
        <v>627</v>
      </c>
      <c r="AZ5" s="109"/>
      <c r="BA5" s="107"/>
      <c r="BB5" s="107"/>
      <c r="BC5" s="107"/>
      <c r="BD5" s="107"/>
      <c r="BE5" s="110">
        <f t="shared" si="1"/>
        <v>0</v>
      </c>
      <c r="BF5" s="44">
        <f t="shared" si="13"/>
        <v>4</v>
      </c>
      <c r="BG5" s="17">
        <f t="shared" si="14"/>
        <v>4</v>
      </c>
      <c r="BH5" s="17">
        <f t="shared" si="15"/>
        <v>0</v>
      </c>
      <c r="BI5" s="17">
        <f t="shared" si="16"/>
        <v>0</v>
      </c>
      <c r="BJ5" s="17">
        <f t="shared" si="17"/>
        <v>0</v>
      </c>
      <c r="BK5" s="17">
        <f t="shared" si="18"/>
        <v>0</v>
      </c>
      <c r="BL5" s="17">
        <f t="shared" si="19"/>
        <v>4</v>
      </c>
      <c r="BM5" s="17">
        <f t="shared" si="20"/>
        <v>4</v>
      </c>
      <c r="BN5" s="17">
        <f t="shared" si="21"/>
        <v>0</v>
      </c>
      <c r="BO5" s="17">
        <f t="shared" si="22"/>
        <v>16</v>
      </c>
      <c r="BP5" s="17">
        <f t="shared" ref="BP5:BP9" si="31">I5+O5+U5+AA5+AG5+AM5+AS5+AY5+BE5</f>
        <v>2500</v>
      </c>
      <c r="BQ5" s="17">
        <f t="shared" si="23"/>
        <v>156.25</v>
      </c>
    </row>
    <row r="6" spans="1:69" s="108" customFormat="1" ht="17.100000000000001" customHeight="1" x14ac:dyDescent="0.25">
      <c r="A6" s="105"/>
      <c r="B6" s="106" t="s">
        <v>110</v>
      </c>
      <c r="C6" s="113" t="s">
        <v>111</v>
      </c>
      <c r="D6" s="109"/>
      <c r="E6" s="107">
        <v>113</v>
      </c>
      <c r="F6" s="107">
        <v>177</v>
      </c>
      <c r="G6" s="107">
        <v>155</v>
      </c>
      <c r="H6" s="107">
        <v>195</v>
      </c>
      <c r="I6" s="110">
        <f t="shared" si="24"/>
        <v>640</v>
      </c>
      <c r="J6" s="109"/>
      <c r="K6" s="107">
        <v>163</v>
      </c>
      <c r="L6" s="107">
        <v>132</v>
      </c>
      <c r="M6" s="107">
        <v>150</v>
      </c>
      <c r="N6" s="107">
        <v>204</v>
      </c>
      <c r="O6" s="110">
        <f t="shared" si="25"/>
        <v>649</v>
      </c>
      <c r="P6" s="109"/>
      <c r="Q6" s="107">
        <v>151</v>
      </c>
      <c r="R6" s="107">
        <v>188</v>
      </c>
      <c r="S6" s="107">
        <v>189</v>
      </c>
      <c r="T6" s="107">
        <v>141</v>
      </c>
      <c r="U6" s="110">
        <f t="shared" si="26"/>
        <v>669</v>
      </c>
      <c r="V6" s="109"/>
      <c r="W6" s="107"/>
      <c r="X6" s="107"/>
      <c r="Y6" s="107"/>
      <c r="Z6" s="107"/>
      <c r="AA6" s="110">
        <f t="shared" si="27"/>
        <v>0</v>
      </c>
      <c r="AB6" s="109"/>
      <c r="AC6" s="107">
        <v>171</v>
      </c>
      <c r="AD6" s="107">
        <v>190</v>
      </c>
      <c r="AE6" s="107">
        <v>214</v>
      </c>
      <c r="AF6" s="107">
        <v>184</v>
      </c>
      <c r="AG6" s="110">
        <f t="shared" si="28"/>
        <v>759</v>
      </c>
      <c r="AH6" s="109"/>
      <c r="AI6" s="107">
        <v>165</v>
      </c>
      <c r="AJ6" s="107">
        <v>149</v>
      </c>
      <c r="AK6" s="107">
        <v>145</v>
      </c>
      <c r="AL6" s="107">
        <v>177</v>
      </c>
      <c r="AM6" s="110">
        <f t="shared" si="29"/>
        <v>636</v>
      </c>
      <c r="AN6" s="109"/>
      <c r="AO6" s="107">
        <v>190</v>
      </c>
      <c r="AP6" s="107">
        <v>176</v>
      </c>
      <c r="AQ6" s="107">
        <v>157</v>
      </c>
      <c r="AR6" s="107">
        <v>170</v>
      </c>
      <c r="AS6" s="110">
        <f t="shared" si="0"/>
        <v>693</v>
      </c>
      <c r="AT6" s="109"/>
      <c r="AU6" s="107">
        <v>189</v>
      </c>
      <c r="AV6" s="107">
        <v>161</v>
      </c>
      <c r="AW6" s="107">
        <v>167</v>
      </c>
      <c r="AX6" s="107">
        <v>168</v>
      </c>
      <c r="AY6" s="110">
        <f t="shared" si="30"/>
        <v>685</v>
      </c>
      <c r="AZ6" s="109"/>
      <c r="BA6" s="107">
        <v>151</v>
      </c>
      <c r="BB6" s="107">
        <v>189</v>
      </c>
      <c r="BC6" s="107">
        <v>162</v>
      </c>
      <c r="BD6" s="107">
        <v>181</v>
      </c>
      <c r="BE6" s="110">
        <f t="shared" si="1"/>
        <v>683</v>
      </c>
      <c r="BF6" s="44">
        <f t="shared" ref="BF6" si="32">SUM((IF(E6&gt;0,1,0)+(IF(F6&gt;0,1,0)+(IF(G6&gt;0,1,0)+(IF(H6&gt;0,1,0))))))</f>
        <v>4</v>
      </c>
      <c r="BG6" s="17">
        <f t="shared" ref="BG6" si="33">SUM((IF(K6&gt;0,1,0)+(IF(L6&gt;0,1,0)+(IF(M6&gt;0,1,0)+(IF(N6&gt;0,1,0))))))</f>
        <v>4</v>
      </c>
      <c r="BH6" s="17">
        <f t="shared" ref="BH6" si="34">SUM((IF(Q6&gt;0,1,0)+(IF(R6&gt;0,1,0)+(IF(S6&gt;0,1,0)+(IF(T6&gt;0,1,0))))))</f>
        <v>4</v>
      </c>
      <c r="BI6" s="17">
        <f t="shared" ref="BI6" si="35">SUM((IF(W6&gt;0,1,0)+(IF(X6&gt;0,1,0)+(IF(Y6&gt;0,1,0)+(IF(Z6&gt;0,1,0))))))</f>
        <v>0</v>
      </c>
      <c r="BJ6" s="17">
        <f t="shared" ref="BJ6" si="36">SUM((IF(AC6&gt;0,1,0)+(IF(AD6&gt;0,1,0)+(IF(AE6&gt;0,1,0)+(IF(AF6&gt;0,1,0))))))</f>
        <v>4</v>
      </c>
      <c r="BK6" s="17">
        <f t="shared" ref="BK6" si="37">SUM((IF(AI6&gt;0,1,0)+(IF(AJ6&gt;0,1,0)+(IF(AK6&gt;0,1,0)+(IF(AL6&gt;0,1,0))))))</f>
        <v>4</v>
      </c>
      <c r="BL6" s="17">
        <f t="shared" si="19"/>
        <v>4</v>
      </c>
      <c r="BM6" s="17">
        <f t="shared" ref="BM6" si="38">SUM((IF(AU6&gt;0,1,0)+(IF(AV6&gt;0,1,0)+(IF(AW6&gt;0,1,0)+(IF(AX6&gt;0,1,0))))))</f>
        <v>4</v>
      </c>
      <c r="BN6" s="17">
        <f t="shared" ref="BN6" si="39">SUM((IF(BA6&gt;0,1,0)+(IF(BB6&gt;0,1,0)+(IF(BC6&gt;0,1,0)+(IF(BD6&gt;0,1,0))))))</f>
        <v>4</v>
      </c>
      <c r="BO6" s="17">
        <f t="shared" ref="BO6" si="40">SUM(BF6:BN6)</f>
        <v>32</v>
      </c>
      <c r="BP6" s="17">
        <f t="shared" ref="BP6" si="41">I6+O6+U6+AA6+AG6+AM6+AS6+AY6+BE6</f>
        <v>5414</v>
      </c>
      <c r="BQ6" s="17">
        <f t="shared" ref="BQ6" si="42">BP6/BO6</f>
        <v>169.1875</v>
      </c>
    </row>
    <row r="7" spans="1:69" s="108" customFormat="1" ht="17.100000000000001" customHeight="1" x14ac:dyDescent="0.25">
      <c r="A7" s="105"/>
      <c r="B7" s="106" t="s">
        <v>31</v>
      </c>
      <c r="C7" s="113" t="s">
        <v>32</v>
      </c>
      <c r="D7" s="109"/>
      <c r="E7" s="107"/>
      <c r="F7" s="107"/>
      <c r="G7" s="107"/>
      <c r="H7" s="107"/>
      <c r="I7" s="110">
        <f t="shared" si="24"/>
        <v>0</v>
      </c>
      <c r="J7" s="109"/>
      <c r="K7" s="107">
        <v>169</v>
      </c>
      <c r="L7" s="107">
        <v>173</v>
      </c>
      <c r="M7" s="107">
        <v>163</v>
      </c>
      <c r="N7" s="107">
        <v>176</v>
      </c>
      <c r="O7" s="110">
        <f t="shared" si="25"/>
        <v>681</v>
      </c>
      <c r="P7" s="109"/>
      <c r="Q7" s="107"/>
      <c r="R7" s="107"/>
      <c r="S7" s="107"/>
      <c r="T7" s="107"/>
      <c r="U7" s="110">
        <f t="shared" si="26"/>
        <v>0</v>
      </c>
      <c r="V7" s="109"/>
      <c r="W7" s="107">
        <v>160</v>
      </c>
      <c r="X7" s="107">
        <v>205</v>
      </c>
      <c r="Y7" s="107">
        <v>158</v>
      </c>
      <c r="Z7" s="107">
        <v>151</v>
      </c>
      <c r="AA7" s="110">
        <f t="shared" si="27"/>
        <v>674</v>
      </c>
      <c r="AB7" s="109"/>
      <c r="AC7" s="107">
        <v>157</v>
      </c>
      <c r="AD7" s="107">
        <v>149</v>
      </c>
      <c r="AE7" s="107">
        <v>198</v>
      </c>
      <c r="AF7" s="107">
        <v>195</v>
      </c>
      <c r="AG7" s="110">
        <f t="shared" si="28"/>
        <v>699</v>
      </c>
      <c r="AH7" s="109"/>
      <c r="AI7" s="107">
        <v>166</v>
      </c>
      <c r="AJ7" s="107">
        <v>160</v>
      </c>
      <c r="AK7" s="107">
        <v>166</v>
      </c>
      <c r="AL7" s="107">
        <v>171</v>
      </c>
      <c r="AM7" s="110">
        <f t="shared" si="29"/>
        <v>663</v>
      </c>
      <c r="AN7" s="109"/>
      <c r="AO7" s="107">
        <v>158</v>
      </c>
      <c r="AP7" s="107">
        <v>181</v>
      </c>
      <c r="AQ7" s="107">
        <v>147</v>
      </c>
      <c r="AR7" s="107">
        <v>154</v>
      </c>
      <c r="AS7" s="110">
        <f t="shared" si="0"/>
        <v>640</v>
      </c>
      <c r="AT7" s="109"/>
      <c r="AU7" s="107">
        <v>192</v>
      </c>
      <c r="AV7" s="107">
        <v>170</v>
      </c>
      <c r="AW7" s="107">
        <v>204</v>
      </c>
      <c r="AX7" s="107">
        <v>142</v>
      </c>
      <c r="AY7" s="110">
        <f t="shared" si="30"/>
        <v>708</v>
      </c>
      <c r="AZ7" s="109"/>
      <c r="BA7" s="107"/>
      <c r="BB7" s="107"/>
      <c r="BC7" s="107"/>
      <c r="BD7" s="107"/>
      <c r="BE7" s="110">
        <f t="shared" si="1"/>
        <v>0</v>
      </c>
      <c r="BF7" s="44">
        <f t="shared" si="13"/>
        <v>0</v>
      </c>
      <c r="BG7" s="17">
        <f t="shared" si="14"/>
        <v>4</v>
      </c>
      <c r="BH7" s="17">
        <f t="shared" si="15"/>
        <v>0</v>
      </c>
      <c r="BI7" s="17">
        <f t="shared" si="16"/>
        <v>4</v>
      </c>
      <c r="BJ7" s="17">
        <f t="shared" si="17"/>
        <v>4</v>
      </c>
      <c r="BK7" s="17">
        <f t="shared" si="18"/>
        <v>4</v>
      </c>
      <c r="BL7" s="17">
        <f t="shared" si="19"/>
        <v>4</v>
      </c>
      <c r="BM7" s="17">
        <f t="shared" si="20"/>
        <v>4</v>
      </c>
      <c r="BN7" s="17">
        <f t="shared" si="21"/>
        <v>0</v>
      </c>
      <c r="BO7" s="17">
        <f t="shared" si="22"/>
        <v>24</v>
      </c>
      <c r="BP7" s="17">
        <f t="shared" si="31"/>
        <v>4065</v>
      </c>
      <c r="BQ7" s="17">
        <f t="shared" si="23"/>
        <v>169.375</v>
      </c>
    </row>
    <row r="8" spans="1:69" s="108" customFormat="1" ht="17.100000000000001" customHeight="1" x14ac:dyDescent="0.25">
      <c r="A8" s="105"/>
      <c r="B8" s="106" t="s">
        <v>112</v>
      </c>
      <c r="C8" s="113" t="s">
        <v>89</v>
      </c>
      <c r="D8" s="109"/>
      <c r="E8" s="107">
        <v>149</v>
      </c>
      <c r="F8" s="107">
        <v>105</v>
      </c>
      <c r="G8" s="107">
        <v>126</v>
      </c>
      <c r="H8" s="107">
        <v>126</v>
      </c>
      <c r="I8" s="110">
        <f t="shared" si="24"/>
        <v>506</v>
      </c>
      <c r="J8" s="109"/>
      <c r="K8" s="107">
        <v>131</v>
      </c>
      <c r="L8" s="107">
        <v>128</v>
      </c>
      <c r="M8" s="107">
        <v>119</v>
      </c>
      <c r="N8" s="107">
        <v>114</v>
      </c>
      <c r="O8" s="110">
        <f t="shared" si="25"/>
        <v>492</v>
      </c>
      <c r="P8" s="109"/>
      <c r="Q8" s="107">
        <v>145</v>
      </c>
      <c r="R8" s="107">
        <v>145</v>
      </c>
      <c r="S8" s="107">
        <v>115</v>
      </c>
      <c r="T8" s="107">
        <v>138</v>
      </c>
      <c r="U8" s="110">
        <f t="shared" si="26"/>
        <v>543</v>
      </c>
      <c r="V8" s="109"/>
      <c r="W8" s="107">
        <v>169</v>
      </c>
      <c r="X8" s="107">
        <v>138</v>
      </c>
      <c r="Y8" s="107">
        <v>133</v>
      </c>
      <c r="Z8" s="107">
        <v>160</v>
      </c>
      <c r="AA8" s="110">
        <f t="shared" si="27"/>
        <v>600</v>
      </c>
      <c r="AB8" s="109"/>
      <c r="AC8" s="107">
        <v>118</v>
      </c>
      <c r="AD8" s="107">
        <v>98</v>
      </c>
      <c r="AE8" s="107">
        <v>155</v>
      </c>
      <c r="AF8" s="107">
        <v>134</v>
      </c>
      <c r="AG8" s="110">
        <f t="shared" si="28"/>
        <v>505</v>
      </c>
      <c r="AH8" s="109"/>
      <c r="AI8" s="107">
        <v>182</v>
      </c>
      <c r="AJ8" s="107">
        <v>112</v>
      </c>
      <c r="AK8" s="107">
        <v>156</v>
      </c>
      <c r="AL8" s="107">
        <v>166</v>
      </c>
      <c r="AM8" s="110">
        <f t="shared" si="29"/>
        <v>616</v>
      </c>
      <c r="AN8" s="109"/>
      <c r="AO8" s="107">
        <v>121</v>
      </c>
      <c r="AP8" s="107">
        <v>135</v>
      </c>
      <c r="AQ8" s="107">
        <v>108</v>
      </c>
      <c r="AR8" s="107">
        <v>114</v>
      </c>
      <c r="AS8" s="110">
        <f t="shared" si="0"/>
        <v>478</v>
      </c>
      <c r="AT8" s="109"/>
      <c r="AU8" s="107"/>
      <c r="AV8" s="107"/>
      <c r="AW8" s="107"/>
      <c r="AX8" s="107"/>
      <c r="AY8" s="110">
        <f t="shared" si="30"/>
        <v>0</v>
      </c>
      <c r="AZ8" s="109"/>
      <c r="BA8" s="107">
        <v>137</v>
      </c>
      <c r="BB8" s="107">
        <v>155</v>
      </c>
      <c r="BC8" s="107">
        <v>146</v>
      </c>
      <c r="BD8" s="107">
        <v>142</v>
      </c>
      <c r="BE8" s="110">
        <f t="shared" si="1"/>
        <v>580</v>
      </c>
      <c r="BF8" s="44">
        <f t="shared" ref="BF8" si="43">SUM((IF(E8&gt;0,1,0)+(IF(F8&gt;0,1,0)+(IF(G8&gt;0,1,0)+(IF(H8&gt;0,1,0))))))</f>
        <v>4</v>
      </c>
      <c r="BG8" s="17">
        <f t="shared" ref="BG8" si="44">SUM((IF(K8&gt;0,1,0)+(IF(L8&gt;0,1,0)+(IF(M8&gt;0,1,0)+(IF(N8&gt;0,1,0))))))</f>
        <v>4</v>
      </c>
      <c r="BH8" s="17">
        <f t="shared" ref="BH8" si="45">SUM((IF(Q8&gt;0,1,0)+(IF(R8&gt;0,1,0)+(IF(S8&gt;0,1,0)+(IF(T8&gt;0,1,0))))))</f>
        <v>4</v>
      </c>
      <c r="BI8" s="17">
        <f t="shared" ref="BI8" si="46">SUM((IF(W8&gt;0,1,0)+(IF(X8&gt;0,1,0)+(IF(Y8&gt;0,1,0)+(IF(Z8&gt;0,1,0))))))</f>
        <v>4</v>
      </c>
      <c r="BJ8" s="17">
        <f t="shared" ref="BJ8" si="47">SUM((IF(AC8&gt;0,1,0)+(IF(AD8&gt;0,1,0)+(IF(AE8&gt;0,1,0)+(IF(AF8&gt;0,1,0))))))</f>
        <v>4</v>
      </c>
      <c r="BK8" s="17">
        <f t="shared" ref="BK8" si="48">SUM((IF(AI8&gt;0,1,0)+(IF(AJ8&gt;0,1,0)+(IF(AK8&gt;0,1,0)+(IF(AL8&gt;0,1,0))))))</f>
        <v>4</v>
      </c>
      <c r="BL8" s="17">
        <f t="shared" si="19"/>
        <v>4</v>
      </c>
      <c r="BM8" s="17">
        <f t="shared" ref="BM8" si="49">SUM((IF(AU8&gt;0,1,0)+(IF(AV8&gt;0,1,0)+(IF(AW8&gt;0,1,0)+(IF(AX8&gt;0,1,0))))))</f>
        <v>0</v>
      </c>
      <c r="BN8" s="17">
        <f t="shared" ref="BN8" si="50">SUM((IF(BA8&gt;0,1,0)+(IF(BB8&gt;0,1,0)+(IF(BC8&gt;0,1,0)+(IF(BD8&gt;0,1,0))))))</f>
        <v>4</v>
      </c>
      <c r="BO8" s="17">
        <f t="shared" ref="BO8" si="51">SUM(BF8:BN8)</f>
        <v>32</v>
      </c>
      <c r="BP8" s="17">
        <f t="shared" ref="BP8" si="52">I8+O8+U8+AA8+AG8+AM8+AS8+AY8+BE8</f>
        <v>4320</v>
      </c>
      <c r="BQ8" s="17">
        <f t="shared" ref="BQ8" si="53">BP8/BO8</f>
        <v>135</v>
      </c>
    </row>
    <row r="9" spans="1:69" s="108" customFormat="1" ht="17.100000000000001" customHeight="1" x14ac:dyDescent="0.25">
      <c r="A9" s="105"/>
      <c r="B9" s="106" t="s">
        <v>85</v>
      </c>
      <c r="C9" s="113" t="s">
        <v>32</v>
      </c>
      <c r="D9" s="109"/>
      <c r="E9" s="107"/>
      <c r="F9" s="107"/>
      <c r="G9" s="107"/>
      <c r="H9" s="107"/>
      <c r="I9" s="110">
        <f t="shared" si="24"/>
        <v>0</v>
      </c>
      <c r="J9" s="109"/>
      <c r="K9" s="107"/>
      <c r="L9" s="107"/>
      <c r="M9" s="107"/>
      <c r="N9" s="107"/>
      <c r="O9" s="110">
        <f t="shared" si="25"/>
        <v>0</v>
      </c>
      <c r="P9" s="109"/>
      <c r="Q9" s="107"/>
      <c r="R9" s="107"/>
      <c r="S9" s="107"/>
      <c r="T9" s="107"/>
      <c r="U9" s="110">
        <f t="shared" si="26"/>
        <v>0</v>
      </c>
      <c r="V9" s="109"/>
      <c r="W9" s="107"/>
      <c r="X9" s="107"/>
      <c r="Y9" s="107"/>
      <c r="Z9" s="107"/>
      <c r="AA9" s="110">
        <f t="shared" si="27"/>
        <v>0</v>
      </c>
      <c r="AB9" s="109"/>
      <c r="AC9" s="107"/>
      <c r="AD9" s="107"/>
      <c r="AE9" s="107"/>
      <c r="AF9" s="107"/>
      <c r="AG9" s="110">
        <f t="shared" si="28"/>
        <v>0</v>
      </c>
      <c r="AH9" s="109"/>
      <c r="AI9" s="107"/>
      <c r="AJ9" s="107"/>
      <c r="AK9" s="107"/>
      <c r="AL9" s="107"/>
      <c r="AM9" s="110">
        <f t="shared" si="29"/>
        <v>0</v>
      </c>
      <c r="AN9" s="109"/>
      <c r="AO9" s="107"/>
      <c r="AP9" s="107"/>
      <c r="AQ9" s="107"/>
      <c r="AR9" s="107"/>
      <c r="AS9" s="110">
        <f t="shared" si="0"/>
        <v>0</v>
      </c>
      <c r="AT9" s="109"/>
      <c r="AU9" s="107"/>
      <c r="AV9" s="107"/>
      <c r="AW9" s="107"/>
      <c r="AX9" s="107"/>
      <c r="AY9" s="110">
        <f t="shared" si="30"/>
        <v>0</v>
      </c>
      <c r="AZ9" s="109"/>
      <c r="BA9" s="107"/>
      <c r="BB9" s="107"/>
      <c r="BC9" s="107"/>
      <c r="BD9" s="107"/>
      <c r="BE9" s="110">
        <f t="shared" si="1"/>
        <v>0</v>
      </c>
      <c r="BF9" s="44">
        <f t="shared" si="13"/>
        <v>0</v>
      </c>
      <c r="BG9" s="17">
        <f t="shared" si="14"/>
        <v>0</v>
      </c>
      <c r="BH9" s="17">
        <f t="shared" si="15"/>
        <v>0</v>
      </c>
      <c r="BI9" s="17">
        <f t="shared" si="16"/>
        <v>0</v>
      </c>
      <c r="BJ9" s="17">
        <f t="shared" si="17"/>
        <v>0</v>
      </c>
      <c r="BK9" s="17">
        <f t="shared" si="18"/>
        <v>0</v>
      </c>
      <c r="BL9" s="17">
        <f t="shared" si="19"/>
        <v>0</v>
      </c>
      <c r="BM9" s="17">
        <f t="shared" si="20"/>
        <v>0</v>
      </c>
      <c r="BN9" s="17">
        <f t="shared" si="21"/>
        <v>0</v>
      </c>
      <c r="BO9" s="17">
        <f t="shared" si="22"/>
        <v>0</v>
      </c>
      <c r="BP9" s="17">
        <f t="shared" si="31"/>
        <v>0</v>
      </c>
      <c r="BQ9" s="17" t="e">
        <f t="shared" si="23"/>
        <v>#DIV/0!</v>
      </c>
    </row>
    <row r="10" spans="1:69" s="108" customFormat="1" ht="17.100000000000001" customHeight="1" x14ac:dyDescent="0.25">
      <c r="A10" s="105"/>
      <c r="B10" s="106" t="s">
        <v>88</v>
      </c>
      <c r="C10" s="113" t="s">
        <v>89</v>
      </c>
      <c r="D10" s="109"/>
      <c r="E10" s="107"/>
      <c r="F10" s="107"/>
      <c r="G10" s="107"/>
      <c r="H10" s="107"/>
      <c r="I10" s="110">
        <f t="shared" si="24"/>
        <v>0</v>
      </c>
      <c r="J10" s="109"/>
      <c r="K10" s="107"/>
      <c r="L10" s="107"/>
      <c r="M10" s="107"/>
      <c r="N10" s="107"/>
      <c r="O10" s="110">
        <f t="shared" si="25"/>
        <v>0</v>
      </c>
      <c r="P10" s="109"/>
      <c r="Q10" s="107"/>
      <c r="R10" s="107"/>
      <c r="S10" s="107"/>
      <c r="T10" s="107"/>
      <c r="U10" s="110">
        <f t="shared" si="26"/>
        <v>0</v>
      </c>
      <c r="V10" s="109"/>
      <c r="W10" s="107"/>
      <c r="X10" s="107"/>
      <c r="Y10" s="107"/>
      <c r="Z10" s="107"/>
      <c r="AA10" s="110">
        <f t="shared" si="27"/>
        <v>0</v>
      </c>
      <c r="AB10" s="109"/>
      <c r="AC10" s="107"/>
      <c r="AD10" s="107"/>
      <c r="AE10" s="107"/>
      <c r="AF10" s="107"/>
      <c r="AG10" s="110">
        <f t="shared" si="28"/>
        <v>0</v>
      </c>
      <c r="AH10" s="109"/>
      <c r="AI10" s="107"/>
      <c r="AJ10" s="107"/>
      <c r="AK10" s="107"/>
      <c r="AL10" s="107"/>
      <c r="AM10" s="110">
        <f t="shared" si="29"/>
        <v>0</v>
      </c>
      <c r="AN10" s="109"/>
      <c r="AO10" s="107"/>
      <c r="AP10" s="107"/>
      <c r="AQ10" s="107"/>
      <c r="AR10" s="107"/>
      <c r="AS10" s="110">
        <f t="shared" si="0"/>
        <v>0</v>
      </c>
      <c r="AT10" s="109"/>
      <c r="AU10" s="107"/>
      <c r="AV10" s="107"/>
      <c r="AW10" s="107"/>
      <c r="AX10" s="107"/>
      <c r="AY10" s="110">
        <f t="shared" si="30"/>
        <v>0</v>
      </c>
      <c r="AZ10" s="109"/>
      <c r="BA10" s="107"/>
      <c r="BB10" s="107"/>
      <c r="BC10" s="107"/>
      <c r="BD10" s="107"/>
      <c r="BE10" s="110">
        <f t="shared" si="1"/>
        <v>0</v>
      </c>
      <c r="BF10" s="44">
        <f t="shared" ref="BF10:BF40" si="54">SUM((IF(E10&gt;0,1,0)+(IF(F10&gt;0,1,0)+(IF(G10&gt;0,1,0)+(IF(H10&gt;0,1,0))))))</f>
        <v>0</v>
      </c>
      <c r="BG10" s="17">
        <f t="shared" ref="BG10:BG40" si="55">SUM((IF(K10&gt;0,1,0)+(IF(L10&gt;0,1,0)+(IF(M10&gt;0,1,0)+(IF(N10&gt;0,1,0))))))</f>
        <v>0</v>
      </c>
      <c r="BH10" s="17">
        <f t="shared" ref="BH10:BH40" si="56">SUM((IF(Q10&gt;0,1,0)+(IF(R10&gt;0,1,0)+(IF(S10&gt;0,1,0)+(IF(T10&gt;0,1,0))))))</f>
        <v>0</v>
      </c>
      <c r="BI10" s="17">
        <f t="shared" ref="BI10:BI40" si="57">SUM((IF(W10&gt;0,1,0)+(IF(X10&gt;0,1,0)+(IF(Y10&gt;0,1,0)+(IF(Z10&gt;0,1,0))))))</f>
        <v>0</v>
      </c>
      <c r="BJ10" s="17">
        <f t="shared" ref="BJ10:BJ40" si="58">SUM((IF(AC10&gt;0,1,0)+(IF(AD10&gt;0,1,0)+(IF(AE10&gt;0,1,0)+(IF(AF10&gt;0,1,0))))))</f>
        <v>0</v>
      </c>
      <c r="BK10" s="17">
        <f t="shared" ref="BK10:BK40" si="59">SUM((IF(AI10&gt;0,1,0)+(IF(AJ10&gt;0,1,0)+(IF(AK10&gt;0,1,0)+(IF(AL10&gt;0,1,0))))))</f>
        <v>0</v>
      </c>
      <c r="BL10" s="17">
        <f t="shared" si="19"/>
        <v>0</v>
      </c>
      <c r="BM10" s="17">
        <f t="shared" ref="BM10:BM40" si="60">SUM((IF(AU10&gt;0,1,0)+(IF(AV10&gt;0,1,0)+(IF(AW10&gt;0,1,0)+(IF(AX10&gt;0,1,0))))))</f>
        <v>0</v>
      </c>
      <c r="BN10" s="17">
        <f t="shared" si="21"/>
        <v>0</v>
      </c>
      <c r="BO10" s="17">
        <f t="shared" ref="BO10:BO40" si="61">SUM(BF10:BN10)</f>
        <v>0</v>
      </c>
      <c r="BP10" s="17">
        <f t="shared" ref="BP10:BP40" si="62">I10+O10+U10+AA10+AG10+AM10+AS10+AY10+BE10</f>
        <v>0</v>
      </c>
      <c r="BQ10" s="17" t="e">
        <f t="shared" ref="BQ10:BQ40" si="63">BP10/BO10</f>
        <v>#DIV/0!</v>
      </c>
    </row>
    <row r="11" spans="1:69" s="108" customFormat="1" ht="17.100000000000001" customHeight="1" x14ac:dyDescent="0.25">
      <c r="A11" s="105"/>
      <c r="B11" s="106" t="s">
        <v>75</v>
      </c>
      <c r="C11" s="113" t="s">
        <v>76</v>
      </c>
      <c r="D11" s="109"/>
      <c r="E11" s="107">
        <v>158</v>
      </c>
      <c r="F11" s="107">
        <v>153</v>
      </c>
      <c r="G11" s="107">
        <v>131</v>
      </c>
      <c r="H11" s="107">
        <v>163</v>
      </c>
      <c r="I11" s="110">
        <f t="shared" si="24"/>
        <v>605</v>
      </c>
      <c r="J11" s="109"/>
      <c r="K11" s="107">
        <v>171</v>
      </c>
      <c r="L11" s="107">
        <v>151</v>
      </c>
      <c r="M11" s="107">
        <v>164</v>
      </c>
      <c r="N11" s="107">
        <v>169</v>
      </c>
      <c r="O11" s="110">
        <f t="shared" si="25"/>
        <v>655</v>
      </c>
      <c r="P11" s="109"/>
      <c r="Q11" s="107">
        <v>126</v>
      </c>
      <c r="R11" s="107">
        <v>127</v>
      </c>
      <c r="S11" s="107">
        <v>165</v>
      </c>
      <c r="T11" s="107">
        <v>151</v>
      </c>
      <c r="U11" s="110">
        <f t="shared" si="26"/>
        <v>569</v>
      </c>
      <c r="V11" s="109"/>
      <c r="W11" s="107">
        <v>180</v>
      </c>
      <c r="X11" s="107">
        <v>149</v>
      </c>
      <c r="Y11" s="107">
        <v>164</v>
      </c>
      <c r="Z11" s="107">
        <v>143</v>
      </c>
      <c r="AA11" s="110">
        <f t="shared" si="27"/>
        <v>636</v>
      </c>
      <c r="AB11" s="109"/>
      <c r="AC11" s="107">
        <v>179</v>
      </c>
      <c r="AD11" s="107">
        <v>156</v>
      </c>
      <c r="AE11" s="107">
        <v>146</v>
      </c>
      <c r="AF11" s="107">
        <v>155</v>
      </c>
      <c r="AG11" s="110">
        <f t="shared" si="28"/>
        <v>636</v>
      </c>
      <c r="AH11" s="109"/>
      <c r="AI11" s="107"/>
      <c r="AJ11" s="107"/>
      <c r="AK11" s="107"/>
      <c r="AL11" s="107"/>
      <c r="AM11" s="110">
        <f t="shared" si="29"/>
        <v>0</v>
      </c>
      <c r="AN11" s="109"/>
      <c r="AO11" s="107"/>
      <c r="AP11" s="107"/>
      <c r="AQ11" s="107"/>
      <c r="AR11" s="107"/>
      <c r="AS11" s="110">
        <f t="shared" si="0"/>
        <v>0</v>
      </c>
      <c r="AT11" s="109"/>
      <c r="AU11" s="107">
        <v>183</v>
      </c>
      <c r="AV11" s="107">
        <v>168</v>
      </c>
      <c r="AW11" s="107">
        <v>166</v>
      </c>
      <c r="AX11" s="107">
        <v>170</v>
      </c>
      <c r="AY11" s="110">
        <f t="shared" si="30"/>
        <v>687</v>
      </c>
      <c r="AZ11" s="109"/>
      <c r="BA11" s="107">
        <v>138</v>
      </c>
      <c r="BB11" s="107">
        <v>190</v>
      </c>
      <c r="BC11" s="107">
        <v>157</v>
      </c>
      <c r="BD11" s="107">
        <v>214</v>
      </c>
      <c r="BE11" s="110">
        <f t="shared" si="1"/>
        <v>699</v>
      </c>
      <c r="BF11" s="44">
        <f t="shared" si="54"/>
        <v>4</v>
      </c>
      <c r="BG11" s="17">
        <f t="shared" si="55"/>
        <v>4</v>
      </c>
      <c r="BH11" s="17">
        <f t="shared" si="56"/>
        <v>4</v>
      </c>
      <c r="BI11" s="17">
        <f t="shared" si="57"/>
        <v>4</v>
      </c>
      <c r="BJ11" s="17">
        <f t="shared" si="58"/>
        <v>4</v>
      </c>
      <c r="BK11" s="17">
        <f t="shared" si="59"/>
        <v>0</v>
      </c>
      <c r="BL11" s="17">
        <f t="shared" si="19"/>
        <v>0</v>
      </c>
      <c r="BM11" s="17">
        <f t="shared" si="60"/>
        <v>4</v>
      </c>
      <c r="BN11" s="17">
        <f t="shared" si="21"/>
        <v>4</v>
      </c>
      <c r="BO11" s="17">
        <f t="shared" si="61"/>
        <v>28</v>
      </c>
      <c r="BP11" s="17">
        <f t="shared" si="62"/>
        <v>4487</v>
      </c>
      <c r="BQ11" s="17">
        <f t="shared" si="63"/>
        <v>160.25</v>
      </c>
    </row>
    <row r="12" spans="1:69" s="108" customFormat="1" ht="17.100000000000001" customHeight="1" x14ac:dyDescent="0.25">
      <c r="A12" s="105"/>
      <c r="B12" s="106" t="s">
        <v>86</v>
      </c>
      <c r="C12" s="113" t="s">
        <v>87</v>
      </c>
      <c r="D12" s="109"/>
      <c r="E12" s="107">
        <v>167</v>
      </c>
      <c r="F12" s="107">
        <v>158</v>
      </c>
      <c r="G12" s="107">
        <v>170</v>
      </c>
      <c r="H12" s="107">
        <v>154</v>
      </c>
      <c r="I12" s="110">
        <f t="shared" si="24"/>
        <v>649</v>
      </c>
      <c r="J12" s="109"/>
      <c r="K12" s="107"/>
      <c r="L12" s="107"/>
      <c r="M12" s="107"/>
      <c r="N12" s="107"/>
      <c r="O12" s="110">
        <f t="shared" si="25"/>
        <v>0</v>
      </c>
      <c r="P12" s="109"/>
      <c r="Q12" s="107">
        <v>171</v>
      </c>
      <c r="R12" s="107">
        <v>156</v>
      </c>
      <c r="S12" s="107">
        <v>190</v>
      </c>
      <c r="T12" s="107">
        <v>175</v>
      </c>
      <c r="U12" s="110">
        <f t="shared" si="26"/>
        <v>692</v>
      </c>
      <c r="V12" s="109"/>
      <c r="W12" s="107">
        <v>177</v>
      </c>
      <c r="X12" s="107">
        <v>168</v>
      </c>
      <c r="Y12" s="107">
        <v>147</v>
      </c>
      <c r="Z12" s="107">
        <v>170</v>
      </c>
      <c r="AA12" s="110">
        <f t="shared" si="27"/>
        <v>662</v>
      </c>
      <c r="AB12" s="109"/>
      <c r="AC12" s="107"/>
      <c r="AD12" s="107"/>
      <c r="AE12" s="107"/>
      <c r="AF12" s="107"/>
      <c r="AG12" s="110">
        <f t="shared" si="28"/>
        <v>0</v>
      </c>
      <c r="AH12" s="109"/>
      <c r="AI12" s="107"/>
      <c r="AJ12" s="107"/>
      <c r="AK12" s="107"/>
      <c r="AL12" s="107"/>
      <c r="AM12" s="110">
        <f t="shared" si="29"/>
        <v>0</v>
      </c>
      <c r="AN12" s="109"/>
      <c r="AO12" s="107"/>
      <c r="AP12" s="107"/>
      <c r="AQ12" s="107"/>
      <c r="AR12" s="107"/>
      <c r="AS12" s="110">
        <f t="shared" si="0"/>
        <v>0</v>
      </c>
      <c r="AT12" s="109"/>
      <c r="AU12" s="107"/>
      <c r="AV12" s="107"/>
      <c r="AW12" s="107"/>
      <c r="AX12" s="107"/>
      <c r="AY12" s="110">
        <f t="shared" si="30"/>
        <v>0</v>
      </c>
      <c r="AZ12" s="109"/>
      <c r="BA12" s="107"/>
      <c r="BB12" s="107"/>
      <c r="BC12" s="107"/>
      <c r="BD12" s="107"/>
      <c r="BE12" s="110">
        <f t="shared" si="1"/>
        <v>0</v>
      </c>
      <c r="BF12" s="44">
        <f t="shared" si="54"/>
        <v>4</v>
      </c>
      <c r="BG12" s="17">
        <f t="shared" si="55"/>
        <v>0</v>
      </c>
      <c r="BH12" s="17">
        <f t="shared" si="56"/>
        <v>4</v>
      </c>
      <c r="BI12" s="17">
        <f t="shared" si="57"/>
        <v>4</v>
      </c>
      <c r="BJ12" s="17">
        <f t="shared" si="58"/>
        <v>0</v>
      </c>
      <c r="BK12" s="17">
        <f t="shared" si="59"/>
        <v>0</v>
      </c>
      <c r="BL12" s="17">
        <f t="shared" si="19"/>
        <v>0</v>
      </c>
      <c r="BM12" s="17">
        <f t="shared" si="60"/>
        <v>0</v>
      </c>
      <c r="BN12" s="17">
        <f t="shared" si="21"/>
        <v>0</v>
      </c>
      <c r="BO12" s="17">
        <f t="shared" si="61"/>
        <v>12</v>
      </c>
      <c r="BP12" s="17">
        <f t="shared" si="62"/>
        <v>2003</v>
      </c>
      <c r="BQ12" s="17">
        <f t="shared" si="63"/>
        <v>166.91666666666666</v>
      </c>
    </row>
    <row r="13" spans="1:69" s="108" customFormat="1" ht="17.100000000000001" customHeight="1" x14ac:dyDescent="0.25">
      <c r="A13" s="105"/>
      <c r="B13" s="106" t="s">
        <v>90</v>
      </c>
      <c r="C13" s="113" t="s">
        <v>91</v>
      </c>
      <c r="D13" s="109"/>
      <c r="E13" s="107"/>
      <c r="F13" s="107"/>
      <c r="G13" s="107"/>
      <c r="H13" s="107"/>
      <c r="I13" s="110">
        <f t="shared" si="24"/>
        <v>0</v>
      </c>
      <c r="J13" s="109"/>
      <c r="K13" s="107"/>
      <c r="L13" s="107"/>
      <c r="M13" s="107"/>
      <c r="N13" s="107"/>
      <c r="O13" s="110">
        <f t="shared" si="25"/>
        <v>0</v>
      </c>
      <c r="P13" s="109"/>
      <c r="Q13" s="107"/>
      <c r="R13" s="107"/>
      <c r="S13" s="107"/>
      <c r="T13" s="107"/>
      <c r="U13" s="110">
        <f t="shared" si="26"/>
        <v>0</v>
      </c>
      <c r="V13" s="109"/>
      <c r="W13" s="107"/>
      <c r="X13" s="107"/>
      <c r="Y13" s="107"/>
      <c r="Z13" s="107"/>
      <c r="AA13" s="110">
        <f t="shared" si="27"/>
        <v>0</v>
      </c>
      <c r="AB13" s="109"/>
      <c r="AC13" s="107"/>
      <c r="AD13" s="107"/>
      <c r="AE13" s="107"/>
      <c r="AF13" s="107"/>
      <c r="AG13" s="110">
        <f t="shared" si="28"/>
        <v>0</v>
      </c>
      <c r="AH13" s="109"/>
      <c r="AI13" s="107"/>
      <c r="AJ13" s="107"/>
      <c r="AK13" s="107"/>
      <c r="AL13" s="107"/>
      <c r="AM13" s="110">
        <f t="shared" si="29"/>
        <v>0</v>
      </c>
      <c r="AN13" s="109"/>
      <c r="AO13" s="107"/>
      <c r="AP13" s="107"/>
      <c r="AQ13" s="107"/>
      <c r="AR13" s="107"/>
      <c r="AS13" s="110">
        <f t="shared" si="0"/>
        <v>0</v>
      </c>
      <c r="AT13" s="109"/>
      <c r="AU13" s="107"/>
      <c r="AV13" s="107"/>
      <c r="AW13" s="107"/>
      <c r="AX13" s="107"/>
      <c r="AY13" s="110">
        <f t="shared" si="30"/>
        <v>0</v>
      </c>
      <c r="AZ13" s="109"/>
      <c r="BA13" s="107"/>
      <c r="BB13" s="107"/>
      <c r="BC13" s="107"/>
      <c r="BD13" s="107"/>
      <c r="BE13" s="110">
        <f t="shared" si="1"/>
        <v>0</v>
      </c>
      <c r="BF13" s="44">
        <f t="shared" si="54"/>
        <v>0</v>
      </c>
      <c r="BG13" s="17">
        <f t="shared" si="55"/>
        <v>0</v>
      </c>
      <c r="BH13" s="17">
        <f t="shared" si="56"/>
        <v>0</v>
      </c>
      <c r="BI13" s="17">
        <f t="shared" si="57"/>
        <v>0</v>
      </c>
      <c r="BJ13" s="17">
        <f t="shared" si="58"/>
        <v>0</v>
      </c>
      <c r="BK13" s="17">
        <f t="shared" si="59"/>
        <v>0</v>
      </c>
      <c r="BL13" s="17">
        <f t="shared" si="19"/>
        <v>0</v>
      </c>
      <c r="BM13" s="17">
        <f t="shared" si="60"/>
        <v>0</v>
      </c>
      <c r="BN13" s="17">
        <f t="shared" si="21"/>
        <v>0</v>
      </c>
      <c r="BO13" s="17">
        <f t="shared" si="61"/>
        <v>0</v>
      </c>
      <c r="BP13" s="17">
        <f t="shared" si="62"/>
        <v>0</v>
      </c>
      <c r="BQ13" s="17" t="e">
        <f t="shared" si="63"/>
        <v>#DIV/0!</v>
      </c>
    </row>
    <row r="14" spans="1:69" s="108" customFormat="1" ht="17.100000000000001" customHeight="1" x14ac:dyDescent="0.25">
      <c r="A14" s="105"/>
      <c r="B14" s="106" t="s">
        <v>42</v>
      </c>
      <c r="C14" s="113" t="s">
        <v>43</v>
      </c>
      <c r="D14" s="109"/>
      <c r="E14" s="107">
        <v>111</v>
      </c>
      <c r="F14" s="107">
        <v>152</v>
      </c>
      <c r="G14" s="107">
        <v>133</v>
      </c>
      <c r="H14" s="107">
        <v>135</v>
      </c>
      <c r="I14" s="110">
        <f t="shared" si="24"/>
        <v>531</v>
      </c>
      <c r="J14" s="109"/>
      <c r="K14" s="107">
        <v>93</v>
      </c>
      <c r="L14" s="107">
        <v>151</v>
      </c>
      <c r="M14" s="107">
        <v>122</v>
      </c>
      <c r="N14" s="107">
        <v>119</v>
      </c>
      <c r="O14" s="110">
        <f t="shared" si="25"/>
        <v>485</v>
      </c>
      <c r="P14" s="109"/>
      <c r="Q14" s="107">
        <v>122</v>
      </c>
      <c r="R14" s="107">
        <v>123</v>
      </c>
      <c r="S14" s="107">
        <v>117</v>
      </c>
      <c r="T14" s="107">
        <v>133</v>
      </c>
      <c r="U14" s="110">
        <f t="shared" si="26"/>
        <v>495</v>
      </c>
      <c r="V14" s="109"/>
      <c r="W14" s="107">
        <v>128</v>
      </c>
      <c r="X14" s="107">
        <v>162</v>
      </c>
      <c r="Y14" s="107">
        <v>112</v>
      </c>
      <c r="Z14" s="107">
        <v>141</v>
      </c>
      <c r="AA14" s="110">
        <f t="shared" si="27"/>
        <v>543</v>
      </c>
      <c r="AB14" s="109"/>
      <c r="AC14" s="107">
        <v>134</v>
      </c>
      <c r="AD14" s="107">
        <v>146</v>
      </c>
      <c r="AE14" s="107">
        <v>134</v>
      </c>
      <c r="AF14" s="107">
        <v>113</v>
      </c>
      <c r="AG14" s="110">
        <f t="shared" si="28"/>
        <v>527</v>
      </c>
      <c r="AH14" s="109"/>
      <c r="AI14" s="107"/>
      <c r="AJ14" s="107"/>
      <c r="AK14" s="107"/>
      <c r="AL14" s="107"/>
      <c r="AM14" s="110">
        <f t="shared" si="29"/>
        <v>0</v>
      </c>
      <c r="AN14" s="109"/>
      <c r="AO14" s="107"/>
      <c r="AP14" s="107"/>
      <c r="AQ14" s="107"/>
      <c r="AR14" s="107"/>
      <c r="AS14" s="110">
        <f t="shared" si="0"/>
        <v>0</v>
      </c>
      <c r="AT14" s="109"/>
      <c r="AU14" s="107">
        <v>97</v>
      </c>
      <c r="AV14" s="107">
        <v>139</v>
      </c>
      <c r="AW14" s="107">
        <v>118</v>
      </c>
      <c r="AX14" s="107">
        <v>150</v>
      </c>
      <c r="AY14" s="110">
        <f t="shared" si="30"/>
        <v>504</v>
      </c>
      <c r="AZ14" s="109"/>
      <c r="BA14" s="107">
        <v>115</v>
      </c>
      <c r="BB14" s="107">
        <v>142</v>
      </c>
      <c r="BC14" s="107">
        <v>134</v>
      </c>
      <c r="BD14" s="107">
        <v>133</v>
      </c>
      <c r="BE14" s="110">
        <f t="shared" si="1"/>
        <v>524</v>
      </c>
      <c r="BF14" s="44">
        <f t="shared" si="54"/>
        <v>4</v>
      </c>
      <c r="BG14" s="17">
        <f t="shared" si="55"/>
        <v>4</v>
      </c>
      <c r="BH14" s="17">
        <f t="shared" si="56"/>
        <v>4</v>
      </c>
      <c r="BI14" s="17">
        <f t="shared" si="57"/>
        <v>4</v>
      </c>
      <c r="BJ14" s="17">
        <f t="shared" si="58"/>
        <v>4</v>
      </c>
      <c r="BK14" s="17">
        <f t="shared" si="59"/>
        <v>0</v>
      </c>
      <c r="BL14" s="17">
        <f t="shared" si="19"/>
        <v>0</v>
      </c>
      <c r="BM14" s="17">
        <f t="shared" si="60"/>
        <v>4</v>
      </c>
      <c r="BN14" s="17">
        <f t="shared" si="21"/>
        <v>4</v>
      </c>
      <c r="BO14" s="17">
        <f t="shared" si="61"/>
        <v>28</v>
      </c>
      <c r="BP14" s="17">
        <f t="shared" si="62"/>
        <v>3609</v>
      </c>
      <c r="BQ14" s="17">
        <f t="shared" si="63"/>
        <v>128.89285714285714</v>
      </c>
    </row>
    <row r="15" spans="1:69" s="108" customFormat="1" ht="17.100000000000001" customHeight="1" x14ac:dyDescent="0.25">
      <c r="A15" s="105"/>
      <c r="B15" s="106" t="s">
        <v>83</v>
      </c>
      <c r="C15" s="113" t="s">
        <v>84</v>
      </c>
      <c r="D15" s="109"/>
      <c r="E15" s="107">
        <v>141</v>
      </c>
      <c r="F15" s="107">
        <v>146</v>
      </c>
      <c r="G15" s="107">
        <v>131</v>
      </c>
      <c r="H15" s="107">
        <v>147</v>
      </c>
      <c r="I15" s="110">
        <f t="shared" si="24"/>
        <v>565</v>
      </c>
      <c r="J15" s="109"/>
      <c r="K15" s="107"/>
      <c r="L15" s="107"/>
      <c r="M15" s="107"/>
      <c r="N15" s="107"/>
      <c r="O15" s="110">
        <f t="shared" si="25"/>
        <v>0</v>
      </c>
      <c r="P15" s="109"/>
      <c r="Q15" s="107">
        <v>155</v>
      </c>
      <c r="R15" s="107">
        <v>155</v>
      </c>
      <c r="S15" s="107">
        <v>156</v>
      </c>
      <c r="T15" s="107">
        <v>159</v>
      </c>
      <c r="U15" s="110">
        <f t="shared" si="26"/>
        <v>625</v>
      </c>
      <c r="V15" s="109"/>
      <c r="W15" s="107">
        <v>129</v>
      </c>
      <c r="X15" s="107">
        <v>161</v>
      </c>
      <c r="Y15" s="107">
        <v>116</v>
      </c>
      <c r="Z15" s="107">
        <v>124</v>
      </c>
      <c r="AA15" s="110">
        <f t="shared" si="27"/>
        <v>530</v>
      </c>
      <c r="AB15" s="109"/>
      <c r="AC15" s="107">
        <v>155</v>
      </c>
      <c r="AD15" s="107">
        <v>114</v>
      </c>
      <c r="AE15" s="107">
        <v>148</v>
      </c>
      <c r="AF15" s="107">
        <v>139</v>
      </c>
      <c r="AG15" s="110">
        <f t="shared" si="28"/>
        <v>556</v>
      </c>
      <c r="AH15" s="109"/>
      <c r="AI15" s="107">
        <v>155</v>
      </c>
      <c r="AJ15" s="107">
        <v>183</v>
      </c>
      <c r="AK15" s="107">
        <v>128</v>
      </c>
      <c r="AL15" s="107">
        <v>147</v>
      </c>
      <c r="AM15" s="110">
        <f t="shared" si="29"/>
        <v>613</v>
      </c>
      <c r="AN15" s="109"/>
      <c r="AO15" s="107">
        <f>133</f>
        <v>133</v>
      </c>
      <c r="AP15" s="107">
        <v>147</v>
      </c>
      <c r="AQ15" s="107">
        <v>171</v>
      </c>
      <c r="AR15" s="107">
        <v>161</v>
      </c>
      <c r="AS15" s="110">
        <f t="shared" si="0"/>
        <v>612</v>
      </c>
      <c r="AT15" s="109"/>
      <c r="AU15" s="107"/>
      <c r="AV15" s="107"/>
      <c r="AW15" s="107"/>
      <c r="AX15" s="107"/>
      <c r="AY15" s="110">
        <f t="shared" si="30"/>
        <v>0</v>
      </c>
      <c r="AZ15" s="109"/>
      <c r="BA15" s="107">
        <v>147</v>
      </c>
      <c r="BB15" s="107">
        <v>138</v>
      </c>
      <c r="BC15" s="107">
        <v>124</v>
      </c>
      <c r="BD15" s="107">
        <v>136</v>
      </c>
      <c r="BE15" s="110">
        <f t="shared" si="1"/>
        <v>545</v>
      </c>
      <c r="BF15" s="44">
        <f t="shared" si="54"/>
        <v>4</v>
      </c>
      <c r="BG15" s="17">
        <f t="shared" si="55"/>
        <v>0</v>
      </c>
      <c r="BH15" s="17">
        <f t="shared" si="56"/>
        <v>4</v>
      </c>
      <c r="BI15" s="17">
        <f t="shared" si="57"/>
        <v>4</v>
      </c>
      <c r="BJ15" s="17">
        <f t="shared" si="58"/>
        <v>4</v>
      </c>
      <c r="BK15" s="17">
        <f t="shared" si="59"/>
        <v>4</v>
      </c>
      <c r="BL15" s="17">
        <f t="shared" si="19"/>
        <v>4</v>
      </c>
      <c r="BM15" s="17">
        <f t="shared" si="60"/>
        <v>0</v>
      </c>
      <c r="BN15" s="17">
        <f t="shared" si="21"/>
        <v>4</v>
      </c>
      <c r="BO15" s="17">
        <f t="shared" si="61"/>
        <v>28</v>
      </c>
      <c r="BP15" s="17">
        <f t="shared" si="62"/>
        <v>4046</v>
      </c>
      <c r="BQ15" s="17">
        <f t="shared" si="63"/>
        <v>144.5</v>
      </c>
    </row>
    <row r="16" spans="1:69" s="108" customFormat="1" ht="17.100000000000001" customHeight="1" x14ac:dyDescent="0.25">
      <c r="A16" s="105"/>
      <c r="B16" s="106" t="s">
        <v>61</v>
      </c>
      <c r="C16" s="113" t="s">
        <v>41</v>
      </c>
      <c r="D16" s="109"/>
      <c r="E16" s="107"/>
      <c r="F16" s="107"/>
      <c r="G16" s="107"/>
      <c r="H16" s="107"/>
      <c r="I16" s="110">
        <f t="shared" si="24"/>
        <v>0</v>
      </c>
      <c r="J16" s="109"/>
      <c r="K16" s="107">
        <v>137</v>
      </c>
      <c r="L16" s="107">
        <v>148</v>
      </c>
      <c r="M16" s="107">
        <v>129</v>
      </c>
      <c r="N16" s="107">
        <v>143</v>
      </c>
      <c r="O16" s="110">
        <f t="shared" si="25"/>
        <v>557</v>
      </c>
      <c r="P16" s="109"/>
      <c r="Q16" s="107">
        <v>171</v>
      </c>
      <c r="R16" s="107">
        <v>131</v>
      </c>
      <c r="S16" s="107">
        <v>141</v>
      </c>
      <c r="T16" s="107">
        <v>127</v>
      </c>
      <c r="U16" s="110">
        <f t="shared" si="26"/>
        <v>570</v>
      </c>
      <c r="V16" s="109"/>
      <c r="W16" s="107">
        <v>135</v>
      </c>
      <c r="X16" s="107">
        <v>138</v>
      </c>
      <c r="Y16" s="107">
        <v>127</v>
      </c>
      <c r="Z16" s="107">
        <v>181</v>
      </c>
      <c r="AA16" s="110">
        <f t="shared" si="27"/>
        <v>581</v>
      </c>
      <c r="AB16" s="109"/>
      <c r="AC16" s="107">
        <v>128</v>
      </c>
      <c r="AD16" s="107">
        <v>147</v>
      </c>
      <c r="AE16" s="107">
        <v>159</v>
      </c>
      <c r="AF16" s="107">
        <v>128</v>
      </c>
      <c r="AG16" s="110">
        <f t="shared" si="28"/>
        <v>562</v>
      </c>
      <c r="AH16" s="109"/>
      <c r="AI16" s="107">
        <v>144</v>
      </c>
      <c r="AJ16" s="107">
        <v>180</v>
      </c>
      <c r="AK16" s="107">
        <v>187</v>
      </c>
      <c r="AL16" s="107">
        <v>160</v>
      </c>
      <c r="AM16" s="110">
        <f t="shared" si="29"/>
        <v>671</v>
      </c>
      <c r="AN16" s="109"/>
      <c r="AO16" s="107"/>
      <c r="AP16" s="107"/>
      <c r="AQ16" s="107"/>
      <c r="AR16" s="107"/>
      <c r="AS16" s="110">
        <f t="shared" si="0"/>
        <v>0</v>
      </c>
      <c r="AT16" s="109"/>
      <c r="AU16" s="107">
        <v>134</v>
      </c>
      <c r="AV16" s="107">
        <v>124</v>
      </c>
      <c r="AW16" s="107">
        <v>138</v>
      </c>
      <c r="AX16" s="107">
        <v>156</v>
      </c>
      <c r="AY16" s="110">
        <f t="shared" si="30"/>
        <v>552</v>
      </c>
      <c r="AZ16" s="109"/>
      <c r="BA16" s="107">
        <v>155</v>
      </c>
      <c r="BB16" s="107">
        <v>140</v>
      </c>
      <c r="BC16" s="107">
        <v>157</v>
      </c>
      <c r="BD16" s="107">
        <v>118</v>
      </c>
      <c r="BE16" s="110">
        <f t="shared" si="1"/>
        <v>570</v>
      </c>
      <c r="BF16" s="44">
        <f t="shared" si="54"/>
        <v>0</v>
      </c>
      <c r="BG16" s="17">
        <f t="shared" si="55"/>
        <v>4</v>
      </c>
      <c r="BH16" s="17">
        <f t="shared" si="56"/>
        <v>4</v>
      </c>
      <c r="BI16" s="17">
        <f t="shared" si="57"/>
        <v>4</v>
      </c>
      <c r="BJ16" s="17">
        <f t="shared" si="58"/>
        <v>4</v>
      </c>
      <c r="BK16" s="17">
        <f t="shared" si="59"/>
        <v>4</v>
      </c>
      <c r="BL16" s="17">
        <f t="shared" si="19"/>
        <v>0</v>
      </c>
      <c r="BM16" s="17">
        <f t="shared" si="60"/>
        <v>4</v>
      </c>
      <c r="BN16" s="17">
        <f t="shared" si="21"/>
        <v>4</v>
      </c>
      <c r="BO16" s="17">
        <f t="shared" si="61"/>
        <v>28</v>
      </c>
      <c r="BP16" s="17">
        <f t="shared" si="62"/>
        <v>4063</v>
      </c>
      <c r="BQ16" s="17">
        <f t="shared" si="63"/>
        <v>145.10714285714286</v>
      </c>
    </row>
    <row r="17" spans="1:69" s="108" customFormat="1" ht="17.100000000000001" customHeight="1" x14ac:dyDescent="0.25">
      <c r="A17" s="105"/>
      <c r="B17" s="106" t="s">
        <v>94</v>
      </c>
      <c r="C17" s="113" t="s">
        <v>46</v>
      </c>
      <c r="D17" s="109"/>
      <c r="E17" s="107"/>
      <c r="F17" s="107"/>
      <c r="G17" s="107"/>
      <c r="H17" s="107"/>
      <c r="I17" s="110">
        <f t="shared" si="24"/>
        <v>0</v>
      </c>
      <c r="J17" s="109"/>
      <c r="K17" s="107"/>
      <c r="L17" s="107"/>
      <c r="M17" s="107"/>
      <c r="N17" s="107"/>
      <c r="O17" s="110">
        <f t="shared" si="25"/>
        <v>0</v>
      </c>
      <c r="P17" s="109"/>
      <c r="Q17" s="107"/>
      <c r="R17" s="107"/>
      <c r="S17" s="107"/>
      <c r="T17" s="107"/>
      <c r="U17" s="110">
        <f t="shared" si="26"/>
        <v>0</v>
      </c>
      <c r="V17" s="109"/>
      <c r="W17" s="107"/>
      <c r="X17" s="107"/>
      <c r="Y17" s="107"/>
      <c r="Z17" s="107"/>
      <c r="AA17" s="110">
        <f t="shared" si="27"/>
        <v>0</v>
      </c>
      <c r="AB17" s="109"/>
      <c r="AC17" s="107"/>
      <c r="AD17" s="107"/>
      <c r="AE17" s="107"/>
      <c r="AF17" s="107"/>
      <c r="AG17" s="110">
        <f t="shared" si="28"/>
        <v>0</v>
      </c>
      <c r="AH17" s="109"/>
      <c r="AI17" s="107"/>
      <c r="AJ17" s="107"/>
      <c r="AK17" s="107"/>
      <c r="AL17" s="107"/>
      <c r="AM17" s="110">
        <f t="shared" si="29"/>
        <v>0</v>
      </c>
      <c r="AN17" s="109"/>
      <c r="AO17" s="107"/>
      <c r="AP17" s="107"/>
      <c r="AQ17" s="107"/>
      <c r="AR17" s="107"/>
      <c r="AS17" s="110">
        <f t="shared" si="0"/>
        <v>0</v>
      </c>
      <c r="AT17" s="109"/>
      <c r="AU17" s="107"/>
      <c r="AV17" s="107"/>
      <c r="AW17" s="107"/>
      <c r="AX17" s="107"/>
      <c r="AY17" s="110">
        <f t="shared" si="30"/>
        <v>0</v>
      </c>
      <c r="AZ17" s="109"/>
      <c r="BA17" s="107"/>
      <c r="BB17" s="107"/>
      <c r="BC17" s="107"/>
      <c r="BD17" s="107"/>
      <c r="BE17" s="110">
        <f t="shared" si="1"/>
        <v>0</v>
      </c>
      <c r="BF17" s="44">
        <f t="shared" si="54"/>
        <v>0</v>
      </c>
      <c r="BG17" s="17">
        <f t="shared" si="55"/>
        <v>0</v>
      </c>
      <c r="BH17" s="17">
        <f t="shared" si="56"/>
        <v>0</v>
      </c>
      <c r="BI17" s="17">
        <f t="shared" si="57"/>
        <v>0</v>
      </c>
      <c r="BJ17" s="17">
        <f t="shared" si="58"/>
        <v>0</v>
      </c>
      <c r="BK17" s="17">
        <f t="shared" si="59"/>
        <v>0</v>
      </c>
      <c r="BL17" s="17">
        <f t="shared" si="19"/>
        <v>0</v>
      </c>
      <c r="BM17" s="17">
        <f t="shared" si="60"/>
        <v>0</v>
      </c>
      <c r="BN17" s="17">
        <f t="shared" si="21"/>
        <v>0</v>
      </c>
      <c r="BO17" s="17">
        <f t="shared" si="61"/>
        <v>0</v>
      </c>
      <c r="BP17" s="17">
        <f t="shared" si="62"/>
        <v>0</v>
      </c>
      <c r="BQ17" s="17" t="e">
        <f t="shared" si="63"/>
        <v>#DIV/0!</v>
      </c>
    </row>
    <row r="18" spans="1:69" s="108" customFormat="1" ht="17.100000000000001" customHeight="1" x14ac:dyDescent="0.25">
      <c r="A18" s="105"/>
      <c r="B18" s="106" t="s">
        <v>59</v>
      </c>
      <c r="C18" s="113" t="s">
        <v>60</v>
      </c>
      <c r="D18" s="109"/>
      <c r="E18" s="107"/>
      <c r="F18" s="107"/>
      <c r="G18" s="107"/>
      <c r="H18" s="107"/>
      <c r="I18" s="110">
        <f t="shared" si="24"/>
        <v>0</v>
      </c>
      <c r="J18" s="109"/>
      <c r="K18" s="107"/>
      <c r="L18" s="107"/>
      <c r="M18" s="107"/>
      <c r="N18" s="107"/>
      <c r="O18" s="110">
        <f t="shared" si="25"/>
        <v>0</v>
      </c>
      <c r="P18" s="109"/>
      <c r="Q18" s="107"/>
      <c r="R18" s="107"/>
      <c r="S18" s="107"/>
      <c r="T18" s="107"/>
      <c r="U18" s="110">
        <f t="shared" si="26"/>
        <v>0</v>
      </c>
      <c r="V18" s="109"/>
      <c r="W18" s="107"/>
      <c r="X18" s="107"/>
      <c r="Y18" s="107"/>
      <c r="Z18" s="107"/>
      <c r="AA18" s="110">
        <f t="shared" si="27"/>
        <v>0</v>
      </c>
      <c r="AB18" s="109"/>
      <c r="AC18" s="107"/>
      <c r="AD18" s="107"/>
      <c r="AE18" s="107"/>
      <c r="AF18" s="107"/>
      <c r="AG18" s="110">
        <f t="shared" si="28"/>
        <v>0</v>
      </c>
      <c r="AH18" s="109"/>
      <c r="AI18" s="107"/>
      <c r="AJ18" s="107"/>
      <c r="AK18" s="107"/>
      <c r="AL18" s="107"/>
      <c r="AM18" s="110">
        <f t="shared" si="29"/>
        <v>0</v>
      </c>
      <c r="AN18" s="109"/>
      <c r="AO18" s="107"/>
      <c r="AP18" s="107"/>
      <c r="AQ18" s="107"/>
      <c r="AR18" s="107"/>
      <c r="AS18" s="110">
        <f t="shared" si="0"/>
        <v>0</v>
      </c>
      <c r="AT18" s="109"/>
      <c r="AU18" s="107"/>
      <c r="AV18" s="107"/>
      <c r="AW18" s="107"/>
      <c r="AX18" s="107"/>
      <c r="AY18" s="110">
        <f t="shared" si="30"/>
        <v>0</v>
      </c>
      <c r="AZ18" s="109"/>
      <c r="BA18" s="107"/>
      <c r="BB18" s="107"/>
      <c r="BC18" s="107"/>
      <c r="BD18" s="107"/>
      <c r="BE18" s="110">
        <f t="shared" si="1"/>
        <v>0</v>
      </c>
      <c r="BF18" s="44">
        <f t="shared" si="54"/>
        <v>0</v>
      </c>
      <c r="BG18" s="17">
        <f t="shared" si="55"/>
        <v>0</v>
      </c>
      <c r="BH18" s="17">
        <f t="shared" si="56"/>
        <v>0</v>
      </c>
      <c r="BI18" s="17">
        <f t="shared" si="57"/>
        <v>0</v>
      </c>
      <c r="BJ18" s="17">
        <f t="shared" si="58"/>
        <v>0</v>
      </c>
      <c r="BK18" s="17">
        <f t="shared" si="59"/>
        <v>0</v>
      </c>
      <c r="BL18" s="17">
        <f t="shared" si="19"/>
        <v>0</v>
      </c>
      <c r="BM18" s="17">
        <f t="shared" si="60"/>
        <v>0</v>
      </c>
      <c r="BN18" s="17">
        <f t="shared" si="21"/>
        <v>0</v>
      </c>
      <c r="BO18" s="17">
        <f t="shared" si="61"/>
        <v>0</v>
      </c>
      <c r="BP18" s="17">
        <f t="shared" si="62"/>
        <v>0</v>
      </c>
      <c r="BQ18" s="17" t="e">
        <f t="shared" si="63"/>
        <v>#DIV/0!</v>
      </c>
    </row>
    <row r="19" spans="1:69" s="108" customFormat="1" ht="17.100000000000001" customHeight="1" x14ac:dyDescent="0.25">
      <c r="A19" s="105"/>
      <c r="B19" s="106" t="s">
        <v>98</v>
      </c>
      <c r="C19" s="113" t="s">
        <v>77</v>
      </c>
      <c r="D19" s="109"/>
      <c r="E19" s="107"/>
      <c r="F19" s="107"/>
      <c r="G19" s="107"/>
      <c r="H19" s="107"/>
      <c r="I19" s="110">
        <f t="shared" si="24"/>
        <v>0</v>
      </c>
      <c r="J19" s="109"/>
      <c r="K19" s="107">
        <v>127</v>
      </c>
      <c r="L19" s="107">
        <v>141</v>
      </c>
      <c r="M19" s="107">
        <v>170</v>
      </c>
      <c r="N19" s="107">
        <v>180</v>
      </c>
      <c r="O19" s="110">
        <f t="shared" si="25"/>
        <v>618</v>
      </c>
      <c r="P19" s="109"/>
      <c r="Q19" s="107">
        <v>151</v>
      </c>
      <c r="R19" s="107">
        <v>172</v>
      </c>
      <c r="S19" s="107">
        <v>157</v>
      </c>
      <c r="T19" s="107">
        <v>153</v>
      </c>
      <c r="U19" s="110">
        <f t="shared" si="26"/>
        <v>633</v>
      </c>
      <c r="V19" s="109"/>
      <c r="W19" s="107"/>
      <c r="X19" s="107"/>
      <c r="Y19" s="107"/>
      <c r="Z19" s="107"/>
      <c r="AA19" s="110">
        <f t="shared" si="27"/>
        <v>0</v>
      </c>
      <c r="AB19" s="109"/>
      <c r="AC19" s="107"/>
      <c r="AD19" s="107"/>
      <c r="AE19" s="107"/>
      <c r="AF19" s="107"/>
      <c r="AG19" s="110">
        <f t="shared" si="28"/>
        <v>0</v>
      </c>
      <c r="AH19" s="109"/>
      <c r="AI19" s="107">
        <v>129</v>
      </c>
      <c r="AJ19" s="107">
        <v>164</v>
      </c>
      <c r="AK19" s="107">
        <v>139</v>
      </c>
      <c r="AL19" s="107">
        <v>161</v>
      </c>
      <c r="AM19" s="110">
        <f t="shared" si="29"/>
        <v>593</v>
      </c>
      <c r="AN19" s="109"/>
      <c r="AO19" s="107"/>
      <c r="AP19" s="107"/>
      <c r="AQ19" s="107"/>
      <c r="AR19" s="107"/>
      <c r="AS19" s="110">
        <f t="shared" si="0"/>
        <v>0</v>
      </c>
      <c r="AT19" s="109"/>
      <c r="AU19" s="107">
        <v>124</v>
      </c>
      <c r="AV19" s="107">
        <v>136</v>
      </c>
      <c r="AW19" s="107">
        <v>116</v>
      </c>
      <c r="AX19" s="107">
        <v>148</v>
      </c>
      <c r="AY19" s="110">
        <f t="shared" si="30"/>
        <v>524</v>
      </c>
      <c r="AZ19" s="109"/>
      <c r="BA19" s="107"/>
      <c r="BB19" s="107"/>
      <c r="BC19" s="107"/>
      <c r="BD19" s="107"/>
      <c r="BE19" s="110">
        <f t="shared" si="1"/>
        <v>0</v>
      </c>
      <c r="BF19" s="44">
        <f t="shared" si="54"/>
        <v>0</v>
      </c>
      <c r="BG19" s="17">
        <f t="shared" si="55"/>
        <v>4</v>
      </c>
      <c r="BH19" s="17">
        <f t="shared" si="56"/>
        <v>4</v>
      </c>
      <c r="BI19" s="17">
        <f t="shared" si="57"/>
        <v>0</v>
      </c>
      <c r="BJ19" s="17">
        <f t="shared" si="58"/>
        <v>0</v>
      </c>
      <c r="BK19" s="17">
        <f t="shared" si="59"/>
        <v>4</v>
      </c>
      <c r="BL19" s="17">
        <f t="shared" si="19"/>
        <v>0</v>
      </c>
      <c r="BM19" s="17">
        <f t="shared" si="60"/>
        <v>4</v>
      </c>
      <c r="BN19" s="17">
        <f t="shared" si="21"/>
        <v>0</v>
      </c>
      <c r="BO19" s="17">
        <f t="shared" si="61"/>
        <v>16</v>
      </c>
      <c r="BP19" s="17">
        <f t="shared" si="62"/>
        <v>2368</v>
      </c>
      <c r="BQ19" s="17">
        <f t="shared" si="63"/>
        <v>148</v>
      </c>
    </row>
    <row r="20" spans="1:69" s="108" customFormat="1" ht="17.100000000000001" customHeight="1" x14ac:dyDescent="0.25">
      <c r="A20" s="105"/>
      <c r="B20" s="106" t="s">
        <v>47</v>
      </c>
      <c r="C20" s="113" t="s">
        <v>32</v>
      </c>
      <c r="D20" s="109"/>
      <c r="E20" s="107">
        <v>195</v>
      </c>
      <c r="F20" s="107">
        <v>135</v>
      </c>
      <c r="G20" s="107">
        <v>175</v>
      </c>
      <c r="H20" s="107">
        <v>169</v>
      </c>
      <c r="I20" s="110">
        <f t="shared" si="24"/>
        <v>674</v>
      </c>
      <c r="J20" s="109"/>
      <c r="K20" s="107">
        <v>177</v>
      </c>
      <c r="L20" s="107">
        <v>177</v>
      </c>
      <c r="M20" s="107">
        <v>178</v>
      </c>
      <c r="N20" s="107">
        <v>168</v>
      </c>
      <c r="O20" s="110">
        <f t="shared" si="25"/>
        <v>700</v>
      </c>
      <c r="P20" s="109"/>
      <c r="Q20" s="107">
        <v>172</v>
      </c>
      <c r="R20" s="107">
        <v>178</v>
      </c>
      <c r="S20" s="107">
        <v>166</v>
      </c>
      <c r="T20" s="107">
        <v>155</v>
      </c>
      <c r="U20" s="110">
        <f t="shared" si="26"/>
        <v>671</v>
      </c>
      <c r="V20" s="109"/>
      <c r="W20" s="107">
        <v>187</v>
      </c>
      <c r="X20" s="107">
        <v>159</v>
      </c>
      <c r="Y20" s="107">
        <v>185</v>
      </c>
      <c r="Z20" s="107">
        <v>212</v>
      </c>
      <c r="AA20" s="110">
        <f t="shared" si="27"/>
        <v>743</v>
      </c>
      <c r="AB20" s="109"/>
      <c r="AC20" s="107">
        <v>172</v>
      </c>
      <c r="AD20" s="107">
        <v>166</v>
      </c>
      <c r="AE20" s="107">
        <v>129</v>
      </c>
      <c r="AF20" s="107">
        <v>169</v>
      </c>
      <c r="AG20" s="110">
        <f t="shared" si="28"/>
        <v>636</v>
      </c>
      <c r="AH20" s="109"/>
      <c r="AI20" s="107">
        <v>189</v>
      </c>
      <c r="AJ20" s="107">
        <v>165</v>
      </c>
      <c r="AK20" s="107">
        <v>137</v>
      </c>
      <c r="AL20" s="107">
        <v>180</v>
      </c>
      <c r="AM20" s="110">
        <f t="shared" si="29"/>
        <v>671</v>
      </c>
      <c r="AN20" s="109"/>
      <c r="AO20" s="107">
        <v>192</v>
      </c>
      <c r="AP20" s="107">
        <v>173</v>
      </c>
      <c r="AQ20" s="107">
        <v>183</v>
      </c>
      <c r="AR20" s="107">
        <v>165</v>
      </c>
      <c r="AS20" s="110">
        <f t="shared" si="0"/>
        <v>713</v>
      </c>
      <c r="AT20" s="109"/>
      <c r="AU20" s="107">
        <v>185</v>
      </c>
      <c r="AV20" s="107">
        <v>148</v>
      </c>
      <c r="AW20" s="107">
        <v>144</v>
      </c>
      <c r="AX20" s="107">
        <v>185</v>
      </c>
      <c r="AY20" s="110">
        <f t="shared" si="30"/>
        <v>662</v>
      </c>
      <c r="AZ20" s="109"/>
      <c r="BA20" s="107">
        <v>175</v>
      </c>
      <c r="BB20" s="107">
        <v>168</v>
      </c>
      <c r="BC20" s="107">
        <v>183</v>
      </c>
      <c r="BD20" s="107">
        <v>163</v>
      </c>
      <c r="BE20" s="110">
        <f t="shared" si="1"/>
        <v>689</v>
      </c>
      <c r="BF20" s="44">
        <f t="shared" si="54"/>
        <v>4</v>
      </c>
      <c r="BG20" s="17">
        <f t="shared" si="55"/>
        <v>4</v>
      </c>
      <c r="BH20" s="17">
        <f t="shared" si="56"/>
        <v>4</v>
      </c>
      <c r="BI20" s="17">
        <f t="shared" si="57"/>
        <v>4</v>
      </c>
      <c r="BJ20" s="17">
        <f t="shared" si="58"/>
        <v>4</v>
      </c>
      <c r="BK20" s="17">
        <f t="shared" si="59"/>
        <v>4</v>
      </c>
      <c r="BL20" s="17">
        <f t="shared" si="19"/>
        <v>4</v>
      </c>
      <c r="BM20" s="17">
        <f t="shared" si="60"/>
        <v>4</v>
      </c>
      <c r="BN20" s="17">
        <f t="shared" si="21"/>
        <v>4</v>
      </c>
      <c r="BO20" s="17">
        <f t="shared" si="61"/>
        <v>36</v>
      </c>
      <c r="BP20" s="17">
        <f t="shared" si="62"/>
        <v>6159</v>
      </c>
      <c r="BQ20" s="17">
        <f t="shared" si="63"/>
        <v>171.08333333333334</v>
      </c>
    </row>
    <row r="21" spans="1:69" s="108" customFormat="1" ht="17.100000000000001" customHeight="1" x14ac:dyDescent="0.25">
      <c r="A21" s="105"/>
      <c r="B21" s="106" t="s">
        <v>40</v>
      </c>
      <c r="C21" s="113" t="s">
        <v>41</v>
      </c>
      <c r="D21" s="109"/>
      <c r="E21" s="107">
        <v>174</v>
      </c>
      <c r="F21" s="107">
        <v>155</v>
      </c>
      <c r="G21" s="107">
        <v>200</v>
      </c>
      <c r="H21" s="107">
        <v>212</v>
      </c>
      <c r="I21" s="110">
        <f t="shared" si="24"/>
        <v>741</v>
      </c>
      <c r="J21" s="109"/>
      <c r="K21" s="107"/>
      <c r="L21" s="107"/>
      <c r="M21" s="107"/>
      <c r="N21" s="107"/>
      <c r="O21" s="110">
        <f t="shared" si="25"/>
        <v>0</v>
      </c>
      <c r="P21" s="109"/>
      <c r="Q21" s="107"/>
      <c r="R21" s="107"/>
      <c r="S21" s="107"/>
      <c r="T21" s="107"/>
      <c r="U21" s="110">
        <f t="shared" si="26"/>
        <v>0</v>
      </c>
      <c r="V21" s="109"/>
      <c r="W21" s="107"/>
      <c r="X21" s="107"/>
      <c r="Y21" s="107"/>
      <c r="Z21" s="107"/>
      <c r="AA21" s="110">
        <f t="shared" si="27"/>
        <v>0</v>
      </c>
      <c r="AB21" s="109"/>
      <c r="AC21" s="107">
        <v>211</v>
      </c>
      <c r="AD21" s="107">
        <v>146</v>
      </c>
      <c r="AE21" s="107">
        <v>182</v>
      </c>
      <c r="AF21" s="107">
        <v>168</v>
      </c>
      <c r="AG21" s="110">
        <f t="shared" si="28"/>
        <v>707</v>
      </c>
      <c r="AH21" s="109"/>
      <c r="AI21" s="107"/>
      <c r="AJ21" s="107"/>
      <c r="AK21" s="107"/>
      <c r="AL21" s="107"/>
      <c r="AM21" s="110">
        <f t="shared" si="29"/>
        <v>0</v>
      </c>
      <c r="AN21" s="109"/>
      <c r="AO21" s="107">
        <v>144</v>
      </c>
      <c r="AP21" s="107">
        <v>150</v>
      </c>
      <c r="AQ21" s="107">
        <v>149</v>
      </c>
      <c r="AR21" s="107">
        <v>150</v>
      </c>
      <c r="AS21" s="110">
        <f t="shared" si="0"/>
        <v>593</v>
      </c>
      <c r="AT21" s="109"/>
      <c r="AU21" s="107"/>
      <c r="AV21" s="107"/>
      <c r="AW21" s="107"/>
      <c r="AX21" s="107"/>
      <c r="AY21" s="110">
        <f t="shared" si="30"/>
        <v>0</v>
      </c>
      <c r="AZ21" s="109"/>
      <c r="BA21" s="107">
        <v>181</v>
      </c>
      <c r="BB21" s="107">
        <v>153</v>
      </c>
      <c r="BC21" s="107">
        <v>154</v>
      </c>
      <c r="BD21" s="107">
        <v>161</v>
      </c>
      <c r="BE21" s="110">
        <f t="shared" si="1"/>
        <v>649</v>
      </c>
      <c r="BF21" s="44">
        <f t="shared" si="54"/>
        <v>4</v>
      </c>
      <c r="BG21" s="17">
        <f t="shared" si="55"/>
        <v>0</v>
      </c>
      <c r="BH21" s="17">
        <f t="shared" si="56"/>
        <v>0</v>
      </c>
      <c r="BI21" s="17">
        <f t="shared" si="57"/>
        <v>0</v>
      </c>
      <c r="BJ21" s="17">
        <f t="shared" si="58"/>
        <v>4</v>
      </c>
      <c r="BK21" s="17">
        <f t="shared" si="59"/>
        <v>0</v>
      </c>
      <c r="BL21" s="17">
        <f t="shared" si="19"/>
        <v>4</v>
      </c>
      <c r="BM21" s="17">
        <f t="shared" si="60"/>
        <v>0</v>
      </c>
      <c r="BN21" s="17">
        <f t="shared" si="21"/>
        <v>4</v>
      </c>
      <c r="BO21" s="17">
        <f t="shared" si="61"/>
        <v>16</v>
      </c>
      <c r="BP21" s="17">
        <f t="shared" si="62"/>
        <v>2690</v>
      </c>
      <c r="BQ21" s="17">
        <f t="shared" si="63"/>
        <v>168.125</v>
      </c>
    </row>
    <row r="22" spans="1:69" s="108" customFormat="1" ht="17.100000000000001" customHeight="1" x14ac:dyDescent="0.25">
      <c r="A22" s="105"/>
      <c r="B22" s="106" t="s">
        <v>63</v>
      </c>
      <c r="C22" s="113" t="s">
        <v>64</v>
      </c>
      <c r="D22" s="109"/>
      <c r="E22" s="107">
        <v>144</v>
      </c>
      <c r="F22" s="107">
        <v>152</v>
      </c>
      <c r="G22" s="107">
        <v>173</v>
      </c>
      <c r="H22" s="107">
        <v>171</v>
      </c>
      <c r="I22" s="110">
        <f t="shared" si="24"/>
        <v>640</v>
      </c>
      <c r="J22" s="109"/>
      <c r="K22" s="107"/>
      <c r="L22" s="107"/>
      <c r="M22" s="107"/>
      <c r="N22" s="107"/>
      <c r="O22" s="110">
        <f t="shared" si="25"/>
        <v>0</v>
      </c>
      <c r="P22" s="109"/>
      <c r="Q22" s="107">
        <v>124</v>
      </c>
      <c r="R22" s="107">
        <v>145</v>
      </c>
      <c r="S22" s="107">
        <v>166</v>
      </c>
      <c r="T22" s="107">
        <v>188</v>
      </c>
      <c r="U22" s="110">
        <f t="shared" si="26"/>
        <v>623</v>
      </c>
      <c r="V22" s="109"/>
      <c r="W22" s="107">
        <v>114</v>
      </c>
      <c r="X22" s="107">
        <v>126</v>
      </c>
      <c r="Y22" s="107">
        <v>163</v>
      </c>
      <c r="Z22" s="107">
        <v>151</v>
      </c>
      <c r="AA22" s="110">
        <f t="shared" si="27"/>
        <v>554</v>
      </c>
      <c r="AB22" s="109"/>
      <c r="AC22" s="107">
        <v>156</v>
      </c>
      <c r="AD22" s="107">
        <v>170</v>
      </c>
      <c r="AE22" s="107">
        <v>170</v>
      </c>
      <c r="AF22" s="107">
        <v>168</v>
      </c>
      <c r="AG22" s="110">
        <f t="shared" si="28"/>
        <v>664</v>
      </c>
      <c r="AH22" s="109"/>
      <c r="AI22" s="107">
        <v>162</v>
      </c>
      <c r="AJ22" s="107">
        <v>167</v>
      </c>
      <c r="AK22" s="107">
        <v>139</v>
      </c>
      <c r="AL22" s="107">
        <v>160</v>
      </c>
      <c r="AM22" s="110">
        <f t="shared" si="29"/>
        <v>628</v>
      </c>
      <c r="AN22" s="109"/>
      <c r="AO22" s="107">
        <v>166</v>
      </c>
      <c r="AP22" s="107">
        <v>158</v>
      </c>
      <c r="AQ22" s="107">
        <v>150</v>
      </c>
      <c r="AR22" s="107">
        <v>142</v>
      </c>
      <c r="AS22" s="110">
        <f t="shared" si="0"/>
        <v>616</v>
      </c>
      <c r="AT22" s="109"/>
      <c r="AU22" s="107">
        <v>159</v>
      </c>
      <c r="AV22" s="107">
        <v>182</v>
      </c>
      <c r="AW22" s="107">
        <v>156</v>
      </c>
      <c r="AX22" s="107">
        <v>163</v>
      </c>
      <c r="AY22" s="110">
        <f t="shared" si="30"/>
        <v>660</v>
      </c>
      <c r="AZ22" s="109"/>
      <c r="BA22" s="107"/>
      <c r="BB22" s="107"/>
      <c r="BC22" s="107"/>
      <c r="BD22" s="107"/>
      <c r="BE22" s="110">
        <f t="shared" si="1"/>
        <v>0</v>
      </c>
      <c r="BF22" s="44">
        <f t="shared" si="54"/>
        <v>4</v>
      </c>
      <c r="BG22" s="17">
        <f t="shared" si="55"/>
        <v>0</v>
      </c>
      <c r="BH22" s="17">
        <f t="shared" si="56"/>
        <v>4</v>
      </c>
      <c r="BI22" s="17">
        <f t="shared" si="57"/>
        <v>4</v>
      </c>
      <c r="BJ22" s="17">
        <f t="shared" si="58"/>
        <v>4</v>
      </c>
      <c r="BK22" s="17">
        <f t="shared" si="59"/>
        <v>4</v>
      </c>
      <c r="BL22" s="17">
        <f t="shared" si="19"/>
        <v>4</v>
      </c>
      <c r="BM22" s="17">
        <f t="shared" si="60"/>
        <v>4</v>
      </c>
      <c r="BN22" s="17">
        <f t="shared" si="21"/>
        <v>0</v>
      </c>
      <c r="BO22" s="17">
        <f t="shared" si="61"/>
        <v>28</v>
      </c>
      <c r="BP22" s="17">
        <f t="shared" si="62"/>
        <v>4385</v>
      </c>
      <c r="BQ22" s="17">
        <f t="shared" si="63"/>
        <v>156.60714285714286</v>
      </c>
    </row>
    <row r="23" spans="1:69" s="108" customFormat="1" ht="17.100000000000001" customHeight="1" x14ac:dyDescent="0.25">
      <c r="A23" s="105"/>
      <c r="B23" s="106" t="s">
        <v>96</v>
      </c>
      <c r="C23" s="113" t="s">
        <v>97</v>
      </c>
      <c r="D23" s="109"/>
      <c r="E23" s="107"/>
      <c r="F23" s="107"/>
      <c r="G23" s="107"/>
      <c r="H23" s="107"/>
      <c r="I23" s="110">
        <f t="shared" si="24"/>
        <v>0</v>
      </c>
      <c r="J23" s="109"/>
      <c r="K23" s="107"/>
      <c r="L23" s="107"/>
      <c r="M23" s="107"/>
      <c r="N23" s="107"/>
      <c r="O23" s="110">
        <f t="shared" si="25"/>
        <v>0</v>
      </c>
      <c r="P23" s="109"/>
      <c r="Q23" s="107"/>
      <c r="R23" s="107"/>
      <c r="S23" s="107"/>
      <c r="T23" s="107"/>
      <c r="U23" s="110">
        <f t="shared" si="26"/>
        <v>0</v>
      </c>
      <c r="V23" s="109"/>
      <c r="W23" s="107"/>
      <c r="X23" s="107"/>
      <c r="Y23" s="107"/>
      <c r="Z23" s="107"/>
      <c r="AA23" s="110">
        <f t="shared" si="27"/>
        <v>0</v>
      </c>
      <c r="AB23" s="109"/>
      <c r="AC23" s="107"/>
      <c r="AD23" s="107"/>
      <c r="AE23" s="107"/>
      <c r="AF23" s="107"/>
      <c r="AG23" s="110">
        <f t="shared" si="28"/>
        <v>0</v>
      </c>
      <c r="AH23" s="109"/>
      <c r="AI23" s="107">
        <v>155</v>
      </c>
      <c r="AJ23" s="107">
        <v>182</v>
      </c>
      <c r="AK23" s="107">
        <v>116</v>
      </c>
      <c r="AL23" s="107">
        <v>171</v>
      </c>
      <c r="AM23" s="110">
        <f t="shared" si="29"/>
        <v>624</v>
      </c>
      <c r="AN23" s="109"/>
      <c r="AO23" s="107"/>
      <c r="AP23" s="107"/>
      <c r="AQ23" s="107"/>
      <c r="AR23" s="107"/>
      <c r="AS23" s="110">
        <f t="shared" si="0"/>
        <v>0</v>
      </c>
      <c r="AT23" s="109"/>
      <c r="AU23" s="107"/>
      <c r="AV23" s="107"/>
      <c r="AW23" s="107"/>
      <c r="AX23" s="107"/>
      <c r="AY23" s="110">
        <f t="shared" si="30"/>
        <v>0</v>
      </c>
      <c r="AZ23" s="109"/>
      <c r="BA23" s="107"/>
      <c r="BB23" s="107"/>
      <c r="BC23" s="107"/>
      <c r="BD23" s="107"/>
      <c r="BE23" s="110">
        <f t="shared" si="1"/>
        <v>0</v>
      </c>
      <c r="BF23" s="44">
        <f t="shared" si="54"/>
        <v>0</v>
      </c>
      <c r="BG23" s="17">
        <f t="shared" si="55"/>
        <v>0</v>
      </c>
      <c r="BH23" s="17">
        <f t="shared" si="56"/>
        <v>0</v>
      </c>
      <c r="BI23" s="17">
        <f t="shared" si="57"/>
        <v>0</v>
      </c>
      <c r="BJ23" s="17">
        <f t="shared" si="58"/>
        <v>0</v>
      </c>
      <c r="BK23" s="17">
        <f t="shared" si="59"/>
        <v>4</v>
      </c>
      <c r="BL23" s="17">
        <f t="shared" si="19"/>
        <v>0</v>
      </c>
      <c r="BM23" s="17">
        <f t="shared" si="60"/>
        <v>0</v>
      </c>
      <c r="BN23" s="17">
        <f t="shared" si="21"/>
        <v>0</v>
      </c>
      <c r="BO23" s="17">
        <f t="shared" si="61"/>
        <v>4</v>
      </c>
      <c r="BP23" s="17">
        <f t="shared" si="62"/>
        <v>624</v>
      </c>
      <c r="BQ23" s="17">
        <f t="shared" si="63"/>
        <v>156</v>
      </c>
    </row>
    <row r="24" spans="1:69" s="108" customFormat="1" ht="17.100000000000001" customHeight="1" x14ac:dyDescent="0.25">
      <c r="A24" s="105"/>
      <c r="B24" s="106" t="s">
        <v>105</v>
      </c>
      <c r="C24" s="113" t="s">
        <v>46</v>
      </c>
      <c r="D24" s="109"/>
      <c r="E24" s="107"/>
      <c r="F24" s="107"/>
      <c r="G24" s="107"/>
      <c r="H24" s="107"/>
      <c r="I24" s="110">
        <f t="shared" si="24"/>
        <v>0</v>
      </c>
      <c r="J24" s="109"/>
      <c r="K24" s="107"/>
      <c r="L24" s="107"/>
      <c r="M24" s="107"/>
      <c r="N24" s="107"/>
      <c r="O24" s="110">
        <f t="shared" si="25"/>
        <v>0</v>
      </c>
      <c r="P24" s="109"/>
      <c r="Q24" s="107"/>
      <c r="R24" s="107"/>
      <c r="S24" s="107"/>
      <c r="T24" s="107"/>
      <c r="U24" s="110">
        <f t="shared" si="26"/>
        <v>0</v>
      </c>
      <c r="V24" s="109"/>
      <c r="W24" s="107"/>
      <c r="X24" s="107"/>
      <c r="Y24" s="107"/>
      <c r="Z24" s="107"/>
      <c r="AA24" s="110">
        <f t="shared" si="27"/>
        <v>0</v>
      </c>
      <c r="AB24" s="109"/>
      <c r="AC24" s="107"/>
      <c r="AD24" s="107"/>
      <c r="AE24" s="107"/>
      <c r="AF24" s="107"/>
      <c r="AG24" s="110">
        <f t="shared" si="28"/>
        <v>0</v>
      </c>
      <c r="AH24" s="109"/>
      <c r="AI24" s="107"/>
      <c r="AJ24" s="107"/>
      <c r="AK24" s="107"/>
      <c r="AL24" s="107"/>
      <c r="AM24" s="110">
        <f t="shared" si="29"/>
        <v>0</v>
      </c>
      <c r="AN24" s="109"/>
      <c r="AO24" s="107"/>
      <c r="AP24" s="107"/>
      <c r="AQ24" s="107"/>
      <c r="AR24" s="107"/>
      <c r="AS24" s="110">
        <f t="shared" si="0"/>
        <v>0</v>
      </c>
      <c r="AT24" s="109"/>
      <c r="AU24" s="107"/>
      <c r="AV24" s="107"/>
      <c r="AW24" s="107"/>
      <c r="AX24" s="107"/>
      <c r="AY24" s="110">
        <f t="shared" si="30"/>
        <v>0</v>
      </c>
      <c r="AZ24" s="109"/>
      <c r="BA24" s="107"/>
      <c r="BB24" s="107"/>
      <c r="BC24" s="107"/>
      <c r="BD24" s="107"/>
      <c r="BE24" s="110">
        <f t="shared" si="1"/>
        <v>0</v>
      </c>
      <c r="BF24" s="44">
        <f t="shared" ref="BF24" si="64">SUM((IF(E24&gt;0,1,0)+(IF(F24&gt;0,1,0)+(IF(G24&gt;0,1,0)+(IF(H24&gt;0,1,0))))))</f>
        <v>0</v>
      </c>
      <c r="BG24" s="17">
        <f t="shared" ref="BG24" si="65">SUM((IF(K24&gt;0,1,0)+(IF(L24&gt;0,1,0)+(IF(M24&gt;0,1,0)+(IF(N24&gt;0,1,0))))))</f>
        <v>0</v>
      </c>
      <c r="BH24" s="17">
        <f t="shared" ref="BH24" si="66">SUM((IF(Q24&gt;0,1,0)+(IF(R24&gt;0,1,0)+(IF(S24&gt;0,1,0)+(IF(T24&gt;0,1,0))))))</f>
        <v>0</v>
      </c>
      <c r="BI24" s="17">
        <f t="shared" ref="BI24" si="67">SUM((IF(W24&gt;0,1,0)+(IF(X24&gt;0,1,0)+(IF(Y24&gt;0,1,0)+(IF(Z24&gt;0,1,0))))))</f>
        <v>0</v>
      </c>
      <c r="BJ24" s="17">
        <f t="shared" ref="BJ24" si="68">SUM((IF(AC24&gt;0,1,0)+(IF(AD24&gt;0,1,0)+(IF(AE24&gt;0,1,0)+(IF(AF24&gt;0,1,0))))))</f>
        <v>0</v>
      </c>
      <c r="BK24" s="17">
        <f t="shared" ref="BK24" si="69">SUM((IF(AI24&gt;0,1,0)+(IF(AJ24&gt;0,1,0)+(IF(AK24&gt;0,1,0)+(IF(AL24&gt;0,1,0))))))</f>
        <v>0</v>
      </c>
      <c r="BL24" s="17">
        <f t="shared" si="19"/>
        <v>0</v>
      </c>
      <c r="BM24" s="17">
        <f t="shared" ref="BM24" si="70">SUM((IF(AU24&gt;0,1,0)+(IF(AV24&gt;0,1,0)+(IF(AW24&gt;0,1,0)+(IF(AX24&gt;0,1,0))))))</f>
        <v>0</v>
      </c>
      <c r="BN24" s="17">
        <f t="shared" si="21"/>
        <v>0</v>
      </c>
      <c r="BO24" s="17">
        <f t="shared" ref="BO24" si="71">SUM(BF24:BN24)</f>
        <v>0</v>
      </c>
      <c r="BP24" s="17">
        <f t="shared" ref="BP24" si="72">I24+O24+U24+AA24+AG24+AM24+AS24+AY24+BE24</f>
        <v>0</v>
      </c>
      <c r="BQ24" s="17" t="e">
        <f t="shared" ref="BQ24" si="73">BP24/BO24</f>
        <v>#DIV/0!</v>
      </c>
    </row>
    <row r="25" spans="1:69" s="108" customFormat="1" ht="17.100000000000001" customHeight="1" x14ac:dyDescent="0.25">
      <c r="A25" s="105"/>
      <c r="B25" s="106" t="s">
        <v>68</v>
      </c>
      <c r="C25" s="113" t="s">
        <v>69</v>
      </c>
      <c r="D25" s="109"/>
      <c r="E25" s="107"/>
      <c r="F25" s="107"/>
      <c r="G25" s="107"/>
      <c r="H25" s="107"/>
      <c r="I25" s="110">
        <f t="shared" si="24"/>
        <v>0</v>
      </c>
      <c r="J25" s="109"/>
      <c r="K25" s="107"/>
      <c r="L25" s="107"/>
      <c r="M25" s="107"/>
      <c r="N25" s="107"/>
      <c r="O25" s="110">
        <f t="shared" si="25"/>
        <v>0</v>
      </c>
      <c r="P25" s="109"/>
      <c r="Q25" s="107"/>
      <c r="R25" s="107"/>
      <c r="S25" s="107"/>
      <c r="T25" s="107"/>
      <c r="U25" s="110">
        <f t="shared" si="26"/>
        <v>0</v>
      </c>
      <c r="V25" s="109"/>
      <c r="W25" s="107"/>
      <c r="X25" s="107"/>
      <c r="Y25" s="107"/>
      <c r="Z25" s="107"/>
      <c r="AA25" s="110">
        <f t="shared" si="27"/>
        <v>0</v>
      </c>
      <c r="AB25" s="109"/>
      <c r="AC25" s="107"/>
      <c r="AD25" s="107"/>
      <c r="AE25" s="107"/>
      <c r="AF25" s="107"/>
      <c r="AG25" s="110">
        <f t="shared" si="28"/>
        <v>0</v>
      </c>
      <c r="AH25" s="109"/>
      <c r="AI25" s="107">
        <v>168</v>
      </c>
      <c r="AJ25" s="107">
        <v>150</v>
      </c>
      <c r="AK25" s="107">
        <v>124</v>
      </c>
      <c r="AL25" s="107">
        <v>143</v>
      </c>
      <c r="AM25" s="110">
        <f t="shared" si="29"/>
        <v>585</v>
      </c>
      <c r="AN25" s="109"/>
      <c r="AO25" s="107">
        <v>163</v>
      </c>
      <c r="AP25" s="107">
        <v>162</v>
      </c>
      <c r="AQ25" s="107">
        <v>167</v>
      </c>
      <c r="AR25" s="107">
        <v>160</v>
      </c>
      <c r="AS25" s="110">
        <f t="shared" si="0"/>
        <v>652</v>
      </c>
      <c r="AT25" s="109"/>
      <c r="AU25" s="107"/>
      <c r="AV25" s="107"/>
      <c r="AW25" s="107"/>
      <c r="AX25" s="107"/>
      <c r="AY25" s="110">
        <f t="shared" si="30"/>
        <v>0</v>
      </c>
      <c r="AZ25" s="109"/>
      <c r="BA25" s="107"/>
      <c r="BB25" s="107"/>
      <c r="BC25" s="107"/>
      <c r="BD25" s="107"/>
      <c r="BE25" s="110">
        <f t="shared" si="1"/>
        <v>0</v>
      </c>
      <c r="BF25" s="44">
        <f t="shared" si="54"/>
        <v>0</v>
      </c>
      <c r="BG25" s="17">
        <f t="shared" si="55"/>
        <v>0</v>
      </c>
      <c r="BH25" s="17">
        <f t="shared" si="56"/>
        <v>0</v>
      </c>
      <c r="BI25" s="17">
        <f t="shared" si="57"/>
        <v>0</v>
      </c>
      <c r="BJ25" s="17">
        <f t="shared" si="58"/>
        <v>0</v>
      </c>
      <c r="BK25" s="17">
        <f t="shared" si="59"/>
        <v>4</v>
      </c>
      <c r="BL25" s="17">
        <f t="shared" si="19"/>
        <v>4</v>
      </c>
      <c r="BM25" s="17">
        <f t="shared" si="60"/>
        <v>0</v>
      </c>
      <c r="BN25" s="17">
        <f t="shared" si="21"/>
        <v>0</v>
      </c>
      <c r="BO25" s="17">
        <f t="shared" si="61"/>
        <v>8</v>
      </c>
      <c r="BP25" s="17">
        <f t="shared" si="62"/>
        <v>1237</v>
      </c>
      <c r="BQ25" s="17">
        <f t="shared" si="63"/>
        <v>154.625</v>
      </c>
    </row>
    <row r="26" spans="1:69" s="108" customFormat="1" ht="17.100000000000001" customHeight="1" x14ac:dyDescent="0.25">
      <c r="A26" s="105"/>
      <c r="B26" s="106" t="s">
        <v>33</v>
      </c>
      <c r="C26" s="113" t="s">
        <v>80</v>
      </c>
      <c r="D26" s="109"/>
      <c r="E26" s="107"/>
      <c r="F26" s="107"/>
      <c r="G26" s="107"/>
      <c r="H26" s="107"/>
      <c r="I26" s="110">
        <f t="shared" si="24"/>
        <v>0</v>
      </c>
      <c r="J26" s="109"/>
      <c r="K26" s="107"/>
      <c r="L26" s="107"/>
      <c r="M26" s="107"/>
      <c r="N26" s="107"/>
      <c r="O26" s="110">
        <f t="shared" si="25"/>
        <v>0</v>
      </c>
      <c r="P26" s="109"/>
      <c r="Q26" s="107"/>
      <c r="R26" s="107"/>
      <c r="S26" s="107"/>
      <c r="T26" s="107"/>
      <c r="U26" s="110">
        <f t="shared" si="26"/>
        <v>0</v>
      </c>
      <c r="V26" s="109"/>
      <c r="W26" s="107"/>
      <c r="X26" s="107"/>
      <c r="Y26" s="107"/>
      <c r="Z26" s="107"/>
      <c r="AA26" s="110">
        <f t="shared" si="27"/>
        <v>0</v>
      </c>
      <c r="AB26" s="109"/>
      <c r="AC26" s="107"/>
      <c r="AD26" s="107"/>
      <c r="AE26" s="107"/>
      <c r="AF26" s="107"/>
      <c r="AG26" s="110">
        <f t="shared" si="28"/>
        <v>0</v>
      </c>
      <c r="AH26" s="109"/>
      <c r="AI26" s="107"/>
      <c r="AJ26" s="107"/>
      <c r="AK26" s="107"/>
      <c r="AL26" s="107"/>
      <c r="AM26" s="110">
        <f t="shared" si="29"/>
        <v>0</v>
      </c>
      <c r="AN26" s="109"/>
      <c r="AO26" s="107"/>
      <c r="AP26" s="107"/>
      <c r="AQ26" s="107"/>
      <c r="AR26" s="107"/>
      <c r="AS26" s="110">
        <f t="shared" si="0"/>
        <v>0</v>
      </c>
      <c r="AT26" s="109"/>
      <c r="AU26" s="107"/>
      <c r="AV26" s="107"/>
      <c r="AW26" s="107"/>
      <c r="AX26" s="107"/>
      <c r="AY26" s="110">
        <f t="shared" si="30"/>
        <v>0</v>
      </c>
      <c r="AZ26" s="109"/>
      <c r="BA26" s="107">
        <v>148</v>
      </c>
      <c r="BB26" s="107">
        <v>111</v>
      </c>
      <c r="BC26" s="107">
        <v>157</v>
      </c>
      <c r="BD26" s="107">
        <v>132</v>
      </c>
      <c r="BE26" s="110">
        <f t="shared" si="1"/>
        <v>548</v>
      </c>
      <c r="BF26" s="44">
        <f t="shared" si="54"/>
        <v>0</v>
      </c>
      <c r="BG26" s="17">
        <f t="shared" si="55"/>
        <v>0</v>
      </c>
      <c r="BH26" s="17">
        <f t="shared" si="56"/>
        <v>0</v>
      </c>
      <c r="BI26" s="17">
        <f t="shared" si="57"/>
        <v>0</v>
      </c>
      <c r="BJ26" s="17">
        <f t="shared" si="58"/>
        <v>0</v>
      </c>
      <c r="BK26" s="17">
        <f t="shared" si="59"/>
        <v>0</v>
      </c>
      <c r="BL26" s="17">
        <f t="shared" si="19"/>
        <v>0</v>
      </c>
      <c r="BM26" s="17">
        <f t="shared" si="60"/>
        <v>0</v>
      </c>
      <c r="BN26" s="17">
        <f t="shared" si="21"/>
        <v>4</v>
      </c>
      <c r="BO26" s="17">
        <f t="shared" si="61"/>
        <v>4</v>
      </c>
      <c r="BP26" s="17">
        <f t="shared" si="62"/>
        <v>548</v>
      </c>
      <c r="BQ26" s="17">
        <f t="shared" si="63"/>
        <v>137</v>
      </c>
    </row>
    <row r="27" spans="1:69" s="108" customFormat="1" ht="17.100000000000001" customHeight="1" x14ac:dyDescent="0.25">
      <c r="A27" s="105"/>
      <c r="B27" s="106" t="s">
        <v>33</v>
      </c>
      <c r="C27" s="113" t="s">
        <v>34</v>
      </c>
      <c r="D27" s="109"/>
      <c r="E27" s="107">
        <v>168</v>
      </c>
      <c r="F27" s="107">
        <v>178</v>
      </c>
      <c r="G27" s="107">
        <v>137</v>
      </c>
      <c r="H27" s="107">
        <v>158</v>
      </c>
      <c r="I27" s="110">
        <f t="shared" si="24"/>
        <v>641</v>
      </c>
      <c r="J27" s="109"/>
      <c r="K27" s="107"/>
      <c r="L27" s="107"/>
      <c r="M27" s="107"/>
      <c r="N27" s="107"/>
      <c r="O27" s="110">
        <f t="shared" si="25"/>
        <v>0</v>
      </c>
      <c r="P27" s="109"/>
      <c r="Q27" s="107">
        <v>203</v>
      </c>
      <c r="R27" s="107">
        <v>136</v>
      </c>
      <c r="S27" s="107">
        <v>169</v>
      </c>
      <c r="T27" s="107">
        <v>151</v>
      </c>
      <c r="U27" s="110">
        <f t="shared" si="26"/>
        <v>659</v>
      </c>
      <c r="V27" s="109"/>
      <c r="W27" s="107">
        <v>143</v>
      </c>
      <c r="X27" s="107">
        <v>167</v>
      </c>
      <c r="Y27" s="107">
        <v>157</v>
      </c>
      <c r="Z27" s="107">
        <v>149</v>
      </c>
      <c r="AA27" s="110">
        <f t="shared" si="27"/>
        <v>616</v>
      </c>
      <c r="AB27" s="109"/>
      <c r="AC27" s="107">
        <v>174</v>
      </c>
      <c r="AD27" s="107">
        <v>169</v>
      </c>
      <c r="AE27" s="107">
        <v>163</v>
      </c>
      <c r="AF27" s="107">
        <v>174</v>
      </c>
      <c r="AG27" s="110">
        <f t="shared" si="28"/>
        <v>680</v>
      </c>
      <c r="AH27" s="109"/>
      <c r="AI27" s="107"/>
      <c r="AJ27" s="107"/>
      <c r="AK27" s="107"/>
      <c r="AL27" s="107"/>
      <c r="AM27" s="110">
        <f t="shared" si="29"/>
        <v>0</v>
      </c>
      <c r="AN27" s="109"/>
      <c r="AO27" s="107"/>
      <c r="AP27" s="107"/>
      <c r="AQ27" s="107"/>
      <c r="AR27" s="107"/>
      <c r="AS27" s="110">
        <f t="shared" si="0"/>
        <v>0</v>
      </c>
      <c r="AT27" s="109"/>
      <c r="AU27" s="107"/>
      <c r="AV27" s="107"/>
      <c r="AW27" s="107"/>
      <c r="AX27" s="107"/>
      <c r="AY27" s="110">
        <f t="shared" si="30"/>
        <v>0</v>
      </c>
      <c r="AZ27" s="109"/>
      <c r="BA27" s="107">
        <v>174</v>
      </c>
      <c r="BB27" s="107">
        <v>162</v>
      </c>
      <c r="BC27" s="107">
        <v>183</v>
      </c>
      <c r="BD27" s="107">
        <v>146</v>
      </c>
      <c r="BE27" s="110">
        <f t="shared" si="1"/>
        <v>665</v>
      </c>
      <c r="BF27" s="44">
        <f t="shared" si="54"/>
        <v>4</v>
      </c>
      <c r="BG27" s="17">
        <f t="shared" si="55"/>
        <v>0</v>
      </c>
      <c r="BH27" s="17">
        <f t="shared" si="56"/>
        <v>4</v>
      </c>
      <c r="BI27" s="17">
        <f t="shared" si="57"/>
        <v>4</v>
      </c>
      <c r="BJ27" s="17">
        <f t="shared" si="58"/>
        <v>4</v>
      </c>
      <c r="BK27" s="17">
        <f t="shared" si="59"/>
        <v>0</v>
      </c>
      <c r="BL27" s="17">
        <f t="shared" si="19"/>
        <v>0</v>
      </c>
      <c r="BM27" s="17">
        <f t="shared" si="60"/>
        <v>0</v>
      </c>
      <c r="BN27" s="17">
        <f t="shared" si="21"/>
        <v>4</v>
      </c>
      <c r="BO27" s="17">
        <f t="shared" si="61"/>
        <v>20</v>
      </c>
      <c r="BP27" s="17">
        <f t="shared" si="62"/>
        <v>3261</v>
      </c>
      <c r="BQ27" s="17">
        <f t="shared" si="63"/>
        <v>163.05000000000001</v>
      </c>
    </row>
    <row r="28" spans="1:69" s="108" customFormat="1" ht="17.100000000000001" customHeight="1" x14ac:dyDescent="0.25">
      <c r="A28" s="105"/>
      <c r="B28" s="106" t="s">
        <v>78</v>
      </c>
      <c r="C28" s="113" t="s">
        <v>79</v>
      </c>
      <c r="D28" s="109"/>
      <c r="E28" s="107"/>
      <c r="F28" s="107"/>
      <c r="G28" s="107"/>
      <c r="H28" s="107"/>
      <c r="I28" s="110">
        <f t="shared" si="24"/>
        <v>0</v>
      </c>
      <c r="J28" s="109"/>
      <c r="K28" s="107">
        <v>174</v>
      </c>
      <c r="L28" s="107">
        <v>170</v>
      </c>
      <c r="M28" s="107">
        <v>204</v>
      </c>
      <c r="N28" s="107">
        <v>179</v>
      </c>
      <c r="O28" s="110">
        <f t="shared" si="25"/>
        <v>727</v>
      </c>
      <c r="P28" s="109"/>
      <c r="Q28" s="107">
        <v>143</v>
      </c>
      <c r="R28" s="107">
        <v>126</v>
      </c>
      <c r="S28" s="107">
        <v>157</v>
      </c>
      <c r="T28" s="107">
        <v>214</v>
      </c>
      <c r="U28" s="110">
        <f t="shared" si="26"/>
        <v>640</v>
      </c>
      <c r="V28" s="109"/>
      <c r="W28" s="107">
        <v>189</v>
      </c>
      <c r="X28" s="107">
        <v>173</v>
      </c>
      <c r="Y28" s="107">
        <v>210</v>
      </c>
      <c r="Z28" s="107">
        <v>229</v>
      </c>
      <c r="AA28" s="110">
        <f t="shared" si="27"/>
        <v>801</v>
      </c>
      <c r="AB28" s="109"/>
      <c r="AC28" s="107">
        <v>180</v>
      </c>
      <c r="AD28" s="107">
        <v>167</v>
      </c>
      <c r="AE28" s="107">
        <v>185</v>
      </c>
      <c r="AF28" s="107">
        <v>146</v>
      </c>
      <c r="AG28" s="110">
        <f t="shared" si="28"/>
        <v>678</v>
      </c>
      <c r="AH28" s="109"/>
      <c r="AI28" s="107"/>
      <c r="AJ28" s="107"/>
      <c r="AK28" s="107"/>
      <c r="AL28" s="107"/>
      <c r="AM28" s="110">
        <f t="shared" si="29"/>
        <v>0</v>
      </c>
      <c r="AN28" s="109"/>
      <c r="AO28" s="107"/>
      <c r="AP28" s="107"/>
      <c r="AQ28" s="107"/>
      <c r="AR28" s="107"/>
      <c r="AS28" s="110">
        <f t="shared" si="0"/>
        <v>0</v>
      </c>
      <c r="AT28" s="109"/>
      <c r="AU28" s="107"/>
      <c r="AV28" s="107"/>
      <c r="AW28" s="107"/>
      <c r="AX28" s="107"/>
      <c r="AY28" s="110">
        <f t="shared" si="30"/>
        <v>0</v>
      </c>
      <c r="AZ28" s="109"/>
      <c r="BA28" s="107">
        <v>178</v>
      </c>
      <c r="BB28" s="107">
        <v>159</v>
      </c>
      <c r="BC28" s="107">
        <v>245</v>
      </c>
      <c r="BD28" s="107">
        <v>168</v>
      </c>
      <c r="BE28" s="110">
        <f t="shared" si="1"/>
        <v>750</v>
      </c>
      <c r="BF28" s="44">
        <f t="shared" si="54"/>
        <v>0</v>
      </c>
      <c r="BG28" s="17">
        <f t="shared" si="55"/>
        <v>4</v>
      </c>
      <c r="BH28" s="17">
        <f t="shared" si="56"/>
        <v>4</v>
      </c>
      <c r="BI28" s="17">
        <f t="shared" si="57"/>
        <v>4</v>
      </c>
      <c r="BJ28" s="17">
        <f t="shared" si="58"/>
        <v>4</v>
      </c>
      <c r="BK28" s="17">
        <f t="shared" si="59"/>
        <v>0</v>
      </c>
      <c r="BL28" s="17">
        <f t="shared" si="19"/>
        <v>0</v>
      </c>
      <c r="BM28" s="17">
        <f t="shared" si="60"/>
        <v>0</v>
      </c>
      <c r="BN28" s="17">
        <f t="shared" si="21"/>
        <v>4</v>
      </c>
      <c r="BO28" s="17">
        <f t="shared" si="61"/>
        <v>20</v>
      </c>
      <c r="BP28" s="17">
        <f t="shared" si="62"/>
        <v>3596</v>
      </c>
      <c r="BQ28" s="17">
        <f t="shared" si="63"/>
        <v>179.8</v>
      </c>
    </row>
    <row r="29" spans="1:69" s="108" customFormat="1" ht="17.100000000000001" customHeight="1" x14ac:dyDescent="0.25">
      <c r="A29" s="105"/>
      <c r="B29" s="106" t="s">
        <v>57</v>
      </c>
      <c r="C29" s="113" t="s">
        <v>58</v>
      </c>
      <c r="D29" s="109"/>
      <c r="E29" s="107">
        <v>141</v>
      </c>
      <c r="F29" s="107">
        <v>158</v>
      </c>
      <c r="G29" s="107">
        <v>121</v>
      </c>
      <c r="H29" s="107">
        <v>161</v>
      </c>
      <c r="I29" s="110">
        <f t="shared" si="24"/>
        <v>581</v>
      </c>
      <c r="J29" s="109"/>
      <c r="K29" s="107">
        <v>147</v>
      </c>
      <c r="L29" s="107">
        <v>115</v>
      </c>
      <c r="M29" s="107">
        <v>138</v>
      </c>
      <c r="N29" s="107">
        <v>126</v>
      </c>
      <c r="O29" s="110">
        <f t="shared" si="25"/>
        <v>526</v>
      </c>
      <c r="P29" s="109"/>
      <c r="Q29" s="107">
        <v>155</v>
      </c>
      <c r="R29" s="107">
        <v>114</v>
      </c>
      <c r="S29" s="107">
        <v>160</v>
      </c>
      <c r="T29" s="107">
        <v>109</v>
      </c>
      <c r="U29" s="110">
        <f t="shared" si="26"/>
        <v>538</v>
      </c>
      <c r="V29" s="109"/>
      <c r="W29" s="107">
        <v>130</v>
      </c>
      <c r="X29" s="107">
        <v>147</v>
      </c>
      <c r="Y29" s="107">
        <v>144</v>
      </c>
      <c r="Z29" s="107">
        <v>116</v>
      </c>
      <c r="AA29" s="110">
        <f t="shared" si="27"/>
        <v>537</v>
      </c>
      <c r="AB29" s="109"/>
      <c r="AC29" s="107"/>
      <c r="AD29" s="107"/>
      <c r="AE29" s="107"/>
      <c r="AF29" s="107"/>
      <c r="AG29" s="110">
        <f t="shared" si="28"/>
        <v>0</v>
      </c>
      <c r="AH29" s="109"/>
      <c r="AI29" s="107">
        <v>140</v>
      </c>
      <c r="AJ29" s="107">
        <v>93</v>
      </c>
      <c r="AK29" s="107">
        <v>170</v>
      </c>
      <c r="AL29" s="107">
        <v>143</v>
      </c>
      <c r="AM29" s="110">
        <f t="shared" si="29"/>
        <v>546</v>
      </c>
      <c r="AN29" s="109"/>
      <c r="AO29" s="107"/>
      <c r="AP29" s="107"/>
      <c r="AQ29" s="107"/>
      <c r="AR29" s="107"/>
      <c r="AS29" s="110">
        <f t="shared" si="0"/>
        <v>0</v>
      </c>
      <c r="AT29" s="109"/>
      <c r="AU29" s="107">
        <v>111</v>
      </c>
      <c r="AV29" s="107">
        <v>139</v>
      </c>
      <c r="AW29" s="107">
        <v>130</v>
      </c>
      <c r="AX29" s="107">
        <v>96</v>
      </c>
      <c r="AY29" s="110">
        <f t="shared" si="30"/>
        <v>476</v>
      </c>
      <c r="AZ29" s="109"/>
      <c r="BA29" s="107">
        <v>122</v>
      </c>
      <c r="BB29" s="107">
        <v>124</v>
      </c>
      <c r="BC29" s="107">
        <v>149</v>
      </c>
      <c r="BD29" s="107">
        <v>136</v>
      </c>
      <c r="BE29" s="110">
        <f t="shared" si="1"/>
        <v>531</v>
      </c>
      <c r="BF29" s="44">
        <f t="shared" si="54"/>
        <v>4</v>
      </c>
      <c r="BG29" s="17">
        <f t="shared" si="55"/>
        <v>4</v>
      </c>
      <c r="BH29" s="17">
        <f t="shared" si="56"/>
        <v>4</v>
      </c>
      <c r="BI29" s="17">
        <f t="shared" si="57"/>
        <v>4</v>
      </c>
      <c r="BJ29" s="17">
        <f t="shared" si="58"/>
        <v>0</v>
      </c>
      <c r="BK29" s="17">
        <f t="shared" si="59"/>
        <v>4</v>
      </c>
      <c r="BL29" s="17">
        <f t="shared" si="19"/>
        <v>0</v>
      </c>
      <c r="BM29" s="17">
        <f t="shared" si="60"/>
        <v>4</v>
      </c>
      <c r="BN29" s="17">
        <f t="shared" si="21"/>
        <v>4</v>
      </c>
      <c r="BO29" s="17">
        <f t="shared" si="61"/>
        <v>28</v>
      </c>
      <c r="BP29" s="17">
        <f t="shared" si="62"/>
        <v>3735</v>
      </c>
      <c r="BQ29" s="17">
        <f t="shared" si="63"/>
        <v>133.39285714285714</v>
      </c>
    </row>
    <row r="30" spans="1:69" s="108" customFormat="1" ht="17.100000000000001" customHeight="1" x14ac:dyDescent="0.25">
      <c r="A30" s="105"/>
      <c r="B30" s="106" t="s">
        <v>70</v>
      </c>
      <c r="C30" s="113" t="s">
        <v>51</v>
      </c>
      <c r="D30" s="109"/>
      <c r="E30" s="107">
        <v>166</v>
      </c>
      <c r="F30" s="107">
        <v>171</v>
      </c>
      <c r="G30" s="107">
        <v>148</v>
      </c>
      <c r="H30" s="107">
        <v>185</v>
      </c>
      <c r="I30" s="110">
        <f t="shared" si="24"/>
        <v>670</v>
      </c>
      <c r="J30" s="109"/>
      <c r="K30" s="107">
        <v>186</v>
      </c>
      <c r="L30" s="107">
        <v>201</v>
      </c>
      <c r="M30" s="107">
        <v>188</v>
      </c>
      <c r="N30" s="107">
        <v>173</v>
      </c>
      <c r="O30" s="110">
        <f t="shared" si="25"/>
        <v>748</v>
      </c>
      <c r="P30" s="109"/>
      <c r="Q30" s="107"/>
      <c r="R30" s="107"/>
      <c r="S30" s="107"/>
      <c r="T30" s="107"/>
      <c r="U30" s="110">
        <f t="shared" si="26"/>
        <v>0</v>
      </c>
      <c r="V30" s="109"/>
      <c r="W30" s="107"/>
      <c r="X30" s="107"/>
      <c r="Y30" s="107"/>
      <c r="Z30" s="107"/>
      <c r="AA30" s="110">
        <f t="shared" si="27"/>
        <v>0</v>
      </c>
      <c r="AB30" s="109"/>
      <c r="AC30" s="107"/>
      <c r="AD30" s="107"/>
      <c r="AE30" s="107">
        <v>153</v>
      </c>
      <c r="AF30" s="107">
        <v>157</v>
      </c>
      <c r="AG30" s="110">
        <f t="shared" si="28"/>
        <v>310</v>
      </c>
      <c r="AH30" s="109"/>
      <c r="AI30" s="107">
        <v>124</v>
      </c>
      <c r="AJ30" s="107">
        <v>177</v>
      </c>
      <c r="AK30" s="107">
        <v>208</v>
      </c>
      <c r="AL30" s="107">
        <v>168</v>
      </c>
      <c r="AM30" s="110">
        <f t="shared" si="29"/>
        <v>677</v>
      </c>
      <c r="AN30" s="109"/>
      <c r="AO30" s="107">
        <v>146</v>
      </c>
      <c r="AP30" s="107">
        <v>192</v>
      </c>
      <c r="AQ30" s="107">
        <v>192</v>
      </c>
      <c r="AR30" s="107">
        <v>175</v>
      </c>
      <c r="AS30" s="110">
        <f t="shared" si="0"/>
        <v>705</v>
      </c>
      <c r="AT30" s="109"/>
      <c r="AU30" s="107">
        <v>184</v>
      </c>
      <c r="AV30" s="107">
        <v>156</v>
      </c>
      <c r="AW30" s="107">
        <v>175</v>
      </c>
      <c r="AX30" s="107">
        <v>174</v>
      </c>
      <c r="AY30" s="110">
        <f t="shared" si="30"/>
        <v>689</v>
      </c>
      <c r="AZ30" s="109"/>
      <c r="BA30" s="107">
        <v>177</v>
      </c>
      <c r="BB30" s="107">
        <v>155</v>
      </c>
      <c r="BC30" s="107">
        <v>148</v>
      </c>
      <c r="BD30" s="107">
        <v>203</v>
      </c>
      <c r="BE30" s="110">
        <f t="shared" si="1"/>
        <v>683</v>
      </c>
      <c r="BF30" s="44">
        <f t="shared" si="54"/>
        <v>4</v>
      </c>
      <c r="BG30" s="17">
        <f t="shared" si="55"/>
        <v>4</v>
      </c>
      <c r="BH30" s="17">
        <f t="shared" si="56"/>
        <v>0</v>
      </c>
      <c r="BI30" s="17">
        <f t="shared" si="57"/>
        <v>0</v>
      </c>
      <c r="BJ30" s="17">
        <f t="shared" si="58"/>
        <v>2</v>
      </c>
      <c r="BK30" s="17">
        <f t="shared" si="59"/>
        <v>4</v>
      </c>
      <c r="BL30" s="17">
        <f t="shared" si="19"/>
        <v>4</v>
      </c>
      <c r="BM30" s="17">
        <f t="shared" si="60"/>
        <v>4</v>
      </c>
      <c r="BN30" s="17">
        <f t="shared" si="21"/>
        <v>4</v>
      </c>
      <c r="BO30" s="17">
        <f t="shared" si="61"/>
        <v>26</v>
      </c>
      <c r="BP30" s="17">
        <f t="shared" si="62"/>
        <v>4482</v>
      </c>
      <c r="BQ30" s="17">
        <f t="shared" si="63"/>
        <v>172.38461538461539</v>
      </c>
    </row>
    <row r="31" spans="1:69" s="108" customFormat="1" ht="17.100000000000001" customHeight="1" x14ac:dyDescent="0.25">
      <c r="A31" s="105"/>
      <c r="B31" s="106" t="s">
        <v>50</v>
      </c>
      <c r="C31" s="113" t="s">
        <v>51</v>
      </c>
      <c r="D31" s="109"/>
      <c r="E31" s="107">
        <v>180</v>
      </c>
      <c r="F31" s="107">
        <v>157</v>
      </c>
      <c r="G31" s="107">
        <v>213</v>
      </c>
      <c r="H31" s="107">
        <v>181</v>
      </c>
      <c r="I31" s="110">
        <f t="shared" si="24"/>
        <v>731</v>
      </c>
      <c r="J31" s="109"/>
      <c r="K31" s="107">
        <v>145</v>
      </c>
      <c r="L31" s="107">
        <v>154</v>
      </c>
      <c r="M31" s="107">
        <v>173</v>
      </c>
      <c r="N31" s="107">
        <v>176</v>
      </c>
      <c r="O31" s="110">
        <f t="shared" si="25"/>
        <v>648</v>
      </c>
      <c r="P31" s="109"/>
      <c r="Q31" s="107">
        <v>157</v>
      </c>
      <c r="R31" s="107">
        <v>157</v>
      </c>
      <c r="S31" s="107">
        <v>159</v>
      </c>
      <c r="T31" s="107">
        <v>143</v>
      </c>
      <c r="U31" s="110">
        <f t="shared" si="26"/>
        <v>616</v>
      </c>
      <c r="V31" s="109"/>
      <c r="W31" s="107"/>
      <c r="X31" s="107"/>
      <c r="Y31" s="107"/>
      <c r="Z31" s="107"/>
      <c r="AA31" s="110">
        <f t="shared" si="27"/>
        <v>0</v>
      </c>
      <c r="AB31" s="109"/>
      <c r="AC31" s="107"/>
      <c r="AD31" s="107"/>
      <c r="AE31" s="107"/>
      <c r="AF31" s="107"/>
      <c r="AG31" s="110">
        <f t="shared" si="28"/>
        <v>0</v>
      </c>
      <c r="AH31" s="109"/>
      <c r="AI31" s="107">
        <v>132</v>
      </c>
      <c r="AJ31" s="107">
        <v>172</v>
      </c>
      <c r="AK31" s="107">
        <v>213</v>
      </c>
      <c r="AL31" s="107">
        <v>139</v>
      </c>
      <c r="AM31" s="110">
        <f t="shared" si="29"/>
        <v>656</v>
      </c>
      <c r="AN31" s="109"/>
      <c r="AO31" s="107">
        <v>150</v>
      </c>
      <c r="AP31" s="107">
        <v>171</v>
      </c>
      <c r="AQ31" s="107">
        <v>179</v>
      </c>
      <c r="AR31" s="107">
        <v>146</v>
      </c>
      <c r="AS31" s="110">
        <f t="shared" si="0"/>
        <v>646</v>
      </c>
      <c r="AT31" s="109"/>
      <c r="AU31" s="107">
        <v>148</v>
      </c>
      <c r="AV31" s="107">
        <v>196</v>
      </c>
      <c r="AW31" s="107">
        <v>185</v>
      </c>
      <c r="AX31" s="107">
        <v>159</v>
      </c>
      <c r="AY31" s="110">
        <f t="shared" si="30"/>
        <v>688</v>
      </c>
      <c r="AZ31" s="109"/>
      <c r="BA31" s="107">
        <v>157</v>
      </c>
      <c r="BB31" s="107">
        <v>190</v>
      </c>
      <c r="BC31" s="107">
        <v>167</v>
      </c>
      <c r="BD31" s="107">
        <v>147</v>
      </c>
      <c r="BE31" s="110">
        <f t="shared" si="1"/>
        <v>661</v>
      </c>
      <c r="BF31" s="44">
        <f t="shared" si="54"/>
        <v>4</v>
      </c>
      <c r="BG31" s="17">
        <f t="shared" si="55"/>
        <v>4</v>
      </c>
      <c r="BH31" s="17">
        <f t="shared" si="56"/>
        <v>4</v>
      </c>
      <c r="BI31" s="17">
        <f t="shared" si="57"/>
        <v>0</v>
      </c>
      <c r="BJ31" s="17">
        <f t="shared" si="58"/>
        <v>0</v>
      </c>
      <c r="BK31" s="17">
        <f t="shared" si="59"/>
        <v>4</v>
      </c>
      <c r="BL31" s="17">
        <f t="shared" si="19"/>
        <v>4</v>
      </c>
      <c r="BM31" s="17">
        <f t="shared" si="60"/>
        <v>4</v>
      </c>
      <c r="BN31" s="17">
        <f t="shared" si="21"/>
        <v>4</v>
      </c>
      <c r="BO31" s="17">
        <f t="shared" si="61"/>
        <v>28</v>
      </c>
      <c r="BP31" s="17">
        <f t="shared" si="62"/>
        <v>4646</v>
      </c>
      <c r="BQ31" s="17">
        <f t="shared" si="63"/>
        <v>165.92857142857142</v>
      </c>
    </row>
    <row r="32" spans="1:69" s="108" customFormat="1" ht="17.100000000000001" customHeight="1" x14ac:dyDescent="0.25">
      <c r="A32" s="105"/>
      <c r="B32" s="106" t="s">
        <v>52</v>
      </c>
      <c r="C32" s="113" t="s">
        <v>46</v>
      </c>
      <c r="D32" s="109"/>
      <c r="E32" s="107">
        <v>177</v>
      </c>
      <c r="F32" s="107">
        <v>214</v>
      </c>
      <c r="G32" s="107">
        <v>143</v>
      </c>
      <c r="H32" s="107">
        <v>149</v>
      </c>
      <c r="I32" s="110">
        <f t="shared" si="24"/>
        <v>683</v>
      </c>
      <c r="J32" s="109"/>
      <c r="K32" s="107">
        <v>160</v>
      </c>
      <c r="L32" s="107">
        <v>168</v>
      </c>
      <c r="M32" s="107">
        <v>127</v>
      </c>
      <c r="N32" s="107">
        <v>183</v>
      </c>
      <c r="O32" s="110">
        <f t="shared" si="25"/>
        <v>638</v>
      </c>
      <c r="P32" s="109"/>
      <c r="Q32" s="107"/>
      <c r="R32" s="107"/>
      <c r="S32" s="107"/>
      <c r="T32" s="107"/>
      <c r="U32" s="110">
        <f t="shared" si="26"/>
        <v>0</v>
      </c>
      <c r="V32" s="109"/>
      <c r="W32" s="107">
        <v>133</v>
      </c>
      <c r="X32" s="107">
        <v>147</v>
      </c>
      <c r="Y32" s="107">
        <v>148</v>
      </c>
      <c r="Z32" s="107">
        <v>135</v>
      </c>
      <c r="AA32" s="110">
        <f t="shared" si="27"/>
        <v>563</v>
      </c>
      <c r="AB32" s="109"/>
      <c r="AC32" s="107"/>
      <c r="AD32" s="107"/>
      <c r="AE32" s="107"/>
      <c r="AF32" s="107"/>
      <c r="AG32" s="110">
        <f t="shared" si="28"/>
        <v>0</v>
      </c>
      <c r="AH32" s="109"/>
      <c r="AI32" s="107">
        <v>143</v>
      </c>
      <c r="AJ32" s="107">
        <v>145</v>
      </c>
      <c r="AK32" s="107">
        <v>161</v>
      </c>
      <c r="AL32" s="107">
        <v>141</v>
      </c>
      <c r="AM32" s="110">
        <f t="shared" si="29"/>
        <v>590</v>
      </c>
      <c r="AN32" s="109"/>
      <c r="AO32" s="107">
        <v>118</v>
      </c>
      <c r="AP32" s="107">
        <v>143</v>
      </c>
      <c r="AQ32" s="107">
        <v>142</v>
      </c>
      <c r="AR32" s="107">
        <v>146</v>
      </c>
      <c r="AS32" s="110">
        <f t="shared" si="0"/>
        <v>549</v>
      </c>
      <c r="AT32" s="109"/>
      <c r="AU32" s="107">
        <v>146</v>
      </c>
      <c r="AV32" s="107">
        <v>170</v>
      </c>
      <c r="AW32" s="107">
        <v>151</v>
      </c>
      <c r="AX32" s="107">
        <v>155</v>
      </c>
      <c r="AY32" s="110">
        <f t="shared" si="30"/>
        <v>622</v>
      </c>
      <c r="AZ32" s="109"/>
      <c r="BA32" s="107">
        <v>159</v>
      </c>
      <c r="BB32" s="107">
        <v>137</v>
      </c>
      <c r="BC32" s="107">
        <v>154</v>
      </c>
      <c r="BD32" s="107">
        <v>201</v>
      </c>
      <c r="BE32" s="110">
        <f t="shared" si="1"/>
        <v>651</v>
      </c>
      <c r="BF32" s="44">
        <f t="shared" si="54"/>
        <v>4</v>
      </c>
      <c r="BG32" s="17">
        <f t="shared" si="55"/>
        <v>4</v>
      </c>
      <c r="BH32" s="17">
        <f t="shared" si="56"/>
        <v>0</v>
      </c>
      <c r="BI32" s="17">
        <f t="shared" si="57"/>
        <v>4</v>
      </c>
      <c r="BJ32" s="17">
        <f t="shared" si="58"/>
        <v>0</v>
      </c>
      <c r="BK32" s="17">
        <f t="shared" si="59"/>
        <v>4</v>
      </c>
      <c r="BL32" s="17">
        <f t="shared" si="19"/>
        <v>4</v>
      </c>
      <c r="BM32" s="17">
        <f t="shared" si="60"/>
        <v>4</v>
      </c>
      <c r="BN32" s="17">
        <f t="shared" si="21"/>
        <v>4</v>
      </c>
      <c r="BO32" s="17">
        <f t="shared" si="61"/>
        <v>28</v>
      </c>
      <c r="BP32" s="17">
        <f t="shared" si="62"/>
        <v>4296</v>
      </c>
      <c r="BQ32" s="17">
        <f t="shared" si="63"/>
        <v>153.42857142857142</v>
      </c>
    </row>
    <row r="33" spans="1:69" s="108" customFormat="1" ht="17.100000000000001" customHeight="1" x14ac:dyDescent="0.25">
      <c r="A33" s="105"/>
      <c r="B33" s="106" t="s">
        <v>95</v>
      </c>
      <c r="C33" s="113" t="s">
        <v>54</v>
      </c>
      <c r="D33" s="109"/>
      <c r="E33" s="107"/>
      <c r="F33" s="107"/>
      <c r="G33" s="107"/>
      <c r="H33" s="107"/>
      <c r="I33" s="110">
        <f t="shared" si="24"/>
        <v>0</v>
      </c>
      <c r="J33" s="109"/>
      <c r="K33" s="107">
        <v>133</v>
      </c>
      <c r="L33" s="107">
        <v>123</v>
      </c>
      <c r="M33" s="107">
        <v>163</v>
      </c>
      <c r="N33" s="107">
        <v>146</v>
      </c>
      <c r="O33" s="110">
        <f t="shared" si="25"/>
        <v>565</v>
      </c>
      <c r="P33" s="109"/>
      <c r="Q33" s="107">
        <v>164</v>
      </c>
      <c r="R33" s="107">
        <v>122</v>
      </c>
      <c r="S33" s="107">
        <v>152</v>
      </c>
      <c r="T33" s="107">
        <v>142</v>
      </c>
      <c r="U33" s="110">
        <f t="shared" si="26"/>
        <v>580</v>
      </c>
      <c r="V33" s="109"/>
      <c r="W33" s="107">
        <v>132</v>
      </c>
      <c r="X33" s="107">
        <v>170</v>
      </c>
      <c r="Y33" s="107">
        <v>157</v>
      </c>
      <c r="Z33" s="107">
        <v>108</v>
      </c>
      <c r="AA33" s="110">
        <f t="shared" si="27"/>
        <v>567</v>
      </c>
      <c r="AB33" s="109"/>
      <c r="AC33" s="107">
        <v>177</v>
      </c>
      <c r="AD33" s="107">
        <v>116</v>
      </c>
      <c r="AE33" s="107">
        <v>111</v>
      </c>
      <c r="AF33" s="107">
        <v>130</v>
      </c>
      <c r="AG33" s="110">
        <f t="shared" si="28"/>
        <v>534</v>
      </c>
      <c r="AH33" s="109"/>
      <c r="AI33" s="107"/>
      <c r="AJ33" s="107"/>
      <c r="AK33" s="107"/>
      <c r="AL33" s="107"/>
      <c r="AM33" s="110">
        <f t="shared" si="29"/>
        <v>0</v>
      </c>
      <c r="AN33" s="109"/>
      <c r="AO33" s="107">
        <v>164</v>
      </c>
      <c r="AP33" s="107">
        <v>154</v>
      </c>
      <c r="AQ33" s="107">
        <v>122</v>
      </c>
      <c r="AR33" s="107">
        <v>162</v>
      </c>
      <c r="AS33" s="110">
        <f t="shared" si="0"/>
        <v>602</v>
      </c>
      <c r="AT33" s="109"/>
      <c r="AU33" s="107">
        <v>133</v>
      </c>
      <c r="AV33" s="107">
        <v>143</v>
      </c>
      <c r="AW33" s="107">
        <v>149</v>
      </c>
      <c r="AX33" s="107">
        <v>159</v>
      </c>
      <c r="AY33" s="110">
        <f t="shared" si="30"/>
        <v>584</v>
      </c>
      <c r="AZ33" s="109"/>
      <c r="BA33" s="107"/>
      <c r="BB33" s="107"/>
      <c r="BC33" s="107"/>
      <c r="BD33" s="107"/>
      <c r="BE33" s="110">
        <f t="shared" si="1"/>
        <v>0</v>
      </c>
      <c r="BF33" s="44">
        <f t="shared" si="54"/>
        <v>0</v>
      </c>
      <c r="BG33" s="17">
        <f t="shared" si="55"/>
        <v>4</v>
      </c>
      <c r="BH33" s="17">
        <f t="shared" si="56"/>
        <v>4</v>
      </c>
      <c r="BI33" s="17">
        <f t="shared" si="57"/>
        <v>4</v>
      </c>
      <c r="BJ33" s="17">
        <f t="shared" si="58"/>
        <v>4</v>
      </c>
      <c r="BK33" s="17">
        <f t="shared" si="59"/>
        <v>0</v>
      </c>
      <c r="BL33" s="17">
        <f t="shared" si="19"/>
        <v>4</v>
      </c>
      <c r="BM33" s="17">
        <f t="shared" si="60"/>
        <v>4</v>
      </c>
      <c r="BN33" s="17">
        <f t="shared" si="21"/>
        <v>0</v>
      </c>
      <c r="BO33" s="17">
        <f t="shared" si="61"/>
        <v>24</v>
      </c>
      <c r="BP33" s="17">
        <f t="shared" si="62"/>
        <v>3432</v>
      </c>
      <c r="BQ33" s="17">
        <f t="shared" si="63"/>
        <v>143</v>
      </c>
    </row>
    <row r="34" spans="1:69" s="108" customFormat="1" ht="17.100000000000001" customHeight="1" x14ac:dyDescent="0.25">
      <c r="A34" s="105"/>
      <c r="B34" s="106" t="s">
        <v>55</v>
      </c>
      <c r="C34" s="113" t="s">
        <v>56</v>
      </c>
      <c r="D34" s="109"/>
      <c r="E34" s="107">
        <v>181</v>
      </c>
      <c r="F34" s="107">
        <v>165</v>
      </c>
      <c r="G34" s="107">
        <v>179</v>
      </c>
      <c r="H34" s="107">
        <v>160</v>
      </c>
      <c r="I34" s="110">
        <f t="shared" si="24"/>
        <v>685</v>
      </c>
      <c r="J34" s="109"/>
      <c r="K34" s="107">
        <v>211</v>
      </c>
      <c r="L34" s="107">
        <v>145</v>
      </c>
      <c r="M34" s="107">
        <v>172</v>
      </c>
      <c r="N34" s="107">
        <v>163</v>
      </c>
      <c r="O34" s="110">
        <f t="shared" si="25"/>
        <v>691</v>
      </c>
      <c r="P34" s="109"/>
      <c r="Q34" s="107">
        <v>146</v>
      </c>
      <c r="R34" s="107">
        <v>169</v>
      </c>
      <c r="S34" s="107">
        <v>156</v>
      </c>
      <c r="T34" s="107">
        <v>156</v>
      </c>
      <c r="U34" s="110">
        <f t="shared" si="26"/>
        <v>627</v>
      </c>
      <c r="V34" s="109"/>
      <c r="W34" s="107">
        <v>182</v>
      </c>
      <c r="X34" s="107">
        <v>183</v>
      </c>
      <c r="Y34" s="107">
        <v>143</v>
      </c>
      <c r="Z34" s="107">
        <v>173</v>
      </c>
      <c r="AA34" s="110">
        <f t="shared" si="27"/>
        <v>681</v>
      </c>
      <c r="AB34" s="109"/>
      <c r="AC34" s="107">
        <v>185</v>
      </c>
      <c r="AD34" s="107">
        <v>147</v>
      </c>
      <c r="AE34" s="107">
        <v>139</v>
      </c>
      <c r="AF34" s="107">
        <v>149</v>
      </c>
      <c r="AG34" s="110">
        <f t="shared" si="28"/>
        <v>620</v>
      </c>
      <c r="AH34" s="109"/>
      <c r="AI34" s="107">
        <v>191</v>
      </c>
      <c r="AJ34" s="107">
        <v>131</v>
      </c>
      <c r="AK34" s="107">
        <v>171</v>
      </c>
      <c r="AL34" s="107">
        <v>192</v>
      </c>
      <c r="AM34" s="110">
        <f t="shared" si="29"/>
        <v>685</v>
      </c>
      <c r="AN34" s="109"/>
      <c r="AO34" s="107">
        <v>166</v>
      </c>
      <c r="AP34" s="107">
        <v>180</v>
      </c>
      <c r="AQ34" s="107">
        <v>157</v>
      </c>
      <c r="AR34" s="107">
        <v>123</v>
      </c>
      <c r="AS34" s="110">
        <f t="shared" si="0"/>
        <v>626</v>
      </c>
      <c r="AT34" s="109"/>
      <c r="AU34" s="107">
        <v>226</v>
      </c>
      <c r="AV34" s="107">
        <v>163</v>
      </c>
      <c r="AW34" s="107">
        <v>134</v>
      </c>
      <c r="AX34" s="107">
        <v>160</v>
      </c>
      <c r="AY34" s="110">
        <f t="shared" si="30"/>
        <v>683</v>
      </c>
      <c r="AZ34" s="109"/>
      <c r="BA34" s="107">
        <v>159</v>
      </c>
      <c r="BB34" s="107">
        <v>186</v>
      </c>
      <c r="BC34" s="107">
        <v>145</v>
      </c>
      <c r="BD34" s="107">
        <v>167</v>
      </c>
      <c r="BE34" s="110">
        <f t="shared" si="1"/>
        <v>657</v>
      </c>
      <c r="BF34" s="44">
        <f t="shared" si="54"/>
        <v>4</v>
      </c>
      <c r="BG34" s="17">
        <f t="shared" si="55"/>
        <v>4</v>
      </c>
      <c r="BH34" s="17">
        <f t="shared" si="56"/>
        <v>4</v>
      </c>
      <c r="BI34" s="17">
        <f t="shared" si="57"/>
        <v>4</v>
      </c>
      <c r="BJ34" s="17">
        <f t="shared" si="58"/>
        <v>4</v>
      </c>
      <c r="BK34" s="17">
        <f t="shared" si="59"/>
        <v>4</v>
      </c>
      <c r="BL34" s="17">
        <f t="shared" si="19"/>
        <v>4</v>
      </c>
      <c r="BM34" s="17">
        <f t="shared" si="60"/>
        <v>4</v>
      </c>
      <c r="BN34" s="17">
        <f t="shared" si="21"/>
        <v>4</v>
      </c>
      <c r="BO34" s="17">
        <f t="shared" si="61"/>
        <v>36</v>
      </c>
      <c r="BP34" s="17">
        <f t="shared" si="62"/>
        <v>5955</v>
      </c>
      <c r="BQ34" s="17">
        <f t="shared" si="63"/>
        <v>165.41666666666666</v>
      </c>
    </row>
    <row r="35" spans="1:69" s="108" customFormat="1" ht="17.100000000000001" customHeight="1" x14ac:dyDescent="0.25">
      <c r="A35" s="105"/>
      <c r="B35" s="106" t="s">
        <v>55</v>
      </c>
      <c r="C35" s="113" t="s">
        <v>32</v>
      </c>
      <c r="D35" s="109"/>
      <c r="E35" s="107">
        <v>167</v>
      </c>
      <c r="F35" s="107">
        <v>139</v>
      </c>
      <c r="G35" s="107">
        <v>166</v>
      </c>
      <c r="H35" s="107">
        <v>138</v>
      </c>
      <c r="I35" s="110">
        <f t="shared" si="24"/>
        <v>610</v>
      </c>
      <c r="J35" s="109"/>
      <c r="K35" s="107">
        <v>169</v>
      </c>
      <c r="L35" s="107">
        <v>180</v>
      </c>
      <c r="M35" s="107">
        <v>139</v>
      </c>
      <c r="N35" s="107">
        <v>171</v>
      </c>
      <c r="O35" s="110">
        <f t="shared" si="25"/>
        <v>659</v>
      </c>
      <c r="P35" s="109"/>
      <c r="Q35" s="107">
        <v>189</v>
      </c>
      <c r="R35" s="107">
        <v>178</v>
      </c>
      <c r="S35" s="107">
        <v>180</v>
      </c>
      <c r="T35" s="107">
        <v>108</v>
      </c>
      <c r="U35" s="110">
        <f t="shared" si="26"/>
        <v>655</v>
      </c>
      <c r="V35" s="109"/>
      <c r="W35" s="107">
        <v>179</v>
      </c>
      <c r="X35" s="107">
        <v>137</v>
      </c>
      <c r="Y35" s="107">
        <v>149</v>
      </c>
      <c r="Z35" s="107">
        <v>167</v>
      </c>
      <c r="AA35" s="110">
        <f t="shared" si="27"/>
        <v>632</v>
      </c>
      <c r="AB35" s="109"/>
      <c r="AC35" s="107">
        <v>187</v>
      </c>
      <c r="AD35" s="107">
        <v>202</v>
      </c>
      <c r="AE35" s="107">
        <v>162</v>
      </c>
      <c r="AF35" s="107">
        <v>167</v>
      </c>
      <c r="AG35" s="110">
        <f t="shared" si="28"/>
        <v>718</v>
      </c>
      <c r="AH35" s="109"/>
      <c r="AI35" s="107">
        <v>160</v>
      </c>
      <c r="AJ35" s="107">
        <v>126</v>
      </c>
      <c r="AK35" s="107">
        <v>148</v>
      </c>
      <c r="AL35" s="107">
        <v>199</v>
      </c>
      <c r="AM35" s="110">
        <f t="shared" si="29"/>
        <v>633</v>
      </c>
      <c r="AN35" s="109"/>
      <c r="AO35" s="107">
        <v>140</v>
      </c>
      <c r="AP35" s="107">
        <v>148</v>
      </c>
      <c r="AQ35" s="107">
        <v>176</v>
      </c>
      <c r="AR35" s="107">
        <v>130</v>
      </c>
      <c r="AS35" s="110">
        <f t="shared" si="0"/>
        <v>594</v>
      </c>
      <c r="AT35" s="109"/>
      <c r="AU35" s="107">
        <v>191</v>
      </c>
      <c r="AV35" s="107">
        <v>133</v>
      </c>
      <c r="AW35" s="107">
        <v>187</v>
      </c>
      <c r="AX35" s="107">
        <v>151</v>
      </c>
      <c r="AY35" s="110">
        <f t="shared" si="30"/>
        <v>662</v>
      </c>
      <c r="AZ35" s="109"/>
      <c r="BA35" s="107">
        <v>187</v>
      </c>
      <c r="BB35" s="107">
        <v>149</v>
      </c>
      <c r="BC35" s="107">
        <v>168</v>
      </c>
      <c r="BD35" s="107">
        <v>179</v>
      </c>
      <c r="BE35" s="110">
        <f t="shared" si="1"/>
        <v>683</v>
      </c>
      <c r="BF35" s="44">
        <f t="shared" si="54"/>
        <v>4</v>
      </c>
      <c r="BG35" s="17">
        <f t="shared" si="55"/>
        <v>4</v>
      </c>
      <c r="BH35" s="17">
        <f t="shared" si="56"/>
        <v>4</v>
      </c>
      <c r="BI35" s="17">
        <f t="shared" si="57"/>
        <v>4</v>
      </c>
      <c r="BJ35" s="17">
        <f t="shared" si="58"/>
        <v>4</v>
      </c>
      <c r="BK35" s="17">
        <f t="shared" si="59"/>
        <v>4</v>
      </c>
      <c r="BL35" s="17">
        <f t="shared" si="19"/>
        <v>4</v>
      </c>
      <c r="BM35" s="17">
        <f t="shared" si="60"/>
        <v>4</v>
      </c>
      <c r="BN35" s="17">
        <f t="shared" si="21"/>
        <v>4</v>
      </c>
      <c r="BO35" s="17">
        <f t="shared" si="61"/>
        <v>36</v>
      </c>
      <c r="BP35" s="17">
        <f t="shared" si="62"/>
        <v>5846</v>
      </c>
      <c r="BQ35" s="17">
        <f t="shared" si="63"/>
        <v>162.38888888888889</v>
      </c>
    </row>
    <row r="36" spans="1:69" s="108" customFormat="1" ht="17.100000000000001" customHeight="1" x14ac:dyDescent="0.25">
      <c r="A36" s="105"/>
      <c r="B36" s="106" t="s">
        <v>81</v>
      </c>
      <c r="C36" s="113" t="s">
        <v>82</v>
      </c>
      <c r="D36" s="109"/>
      <c r="E36" s="107">
        <v>183</v>
      </c>
      <c r="F36" s="107">
        <v>154</v>
      </c>
      <c r="G36" s="107">
        <v>158</v>
      </c>
      <c r="H36" s="107">
        <v>189</v>
      </c>
      <c r="I36" s="110">
        <f t="shared" si="24"/>
        <v>684</v>
      </c>
      <c r="J36" s="109"/>
      <c r="K36" s="107"/>
      <c r="L36" s="107"/>
      <c r="M36" s="107"/>
      <c r="N36" s="107"/>
      <c r="O36" s="110">
        <f t="shared" si="25"/>
        <v>0</v>
      </c>
      <c r="P36" s="109"/>
      <c r="Q36" s="107">
        <v>143</v>
      </c>
      <c r="R36" s="107">
        <v>163</v>
      </c>
      <c r="S36" s="107">
        <v>178</v>
      </c>
      <c r="T36" s="107">
        <v>185</v>
      </c>
      <c r="U36" s="110">
        <f t="shared" si="26"/>
        <v>669</v>
      </c>
      <c r="V36" s="109"/>
      <c r="W36" s="107">
        <v>179</v>
      </c>
      <c r="X36" s="107">
        <v>192</v>
      </c>
      <c r="Y36" s="107">
        <v>148</v>
      </c>
      <c r="Z36" s="107">
        <v>135</v>
      </c>
      <c r="AA36" s="110">
        <f t="shared" si="27"/>
        <v>654</v>
      </c>
      <c r="AB36" s="109"/>
      <c r="AC36" s="107">
        <v>201</v>
      </c>
      <c r="AD36" s="107">
        <v>175</v>
      </c>
      <c r="AE36" s="107">
        <v>174</v>
      </c>
      <c r="AF36" s="107">
        <v>191</v>
      </c>
      <c r="AG36" s="110">
        <f t="shared" si="28"/>
        <v>741</v>
      </c>
      <c r="AH36" s="109"/>
      <c r="AI36" s="107">
        <v>188</v>
      </c>
      <c r="AJ36" s="107">
        <v>188</v>
      </c>
      <c r="AK36" s="107">
        <v>136</v>
      </c>
      <c r="AL36" s="107">
        <v>173</v>
      </c>
      <c r="AM36" s="110">
        <f t="shared" si="29"/>
        <v>685</v>
      </c>
      <c r="AN36" s="109"/>
      <c r="AO36" s="107">
        <v>159</v>
      </c>
      <c r="AP36" s="107">
        <v>179</v>
      </c>
      <c r="AQ36" s="107">
        <v>181</v>
      </c>
      <c r="AR36" s="107">
        <v>170</v>
      </c>
      <c r="AS36" s="110">
        <f t="shared" si="0"/>
        <v>689</v>
      </c>
      <c r="AT36" s="109"/>
      <c r="AU36" s="107">
        <v>162</v>
      </c>
      <c r="AV36" s="107">
        <v>189</v>
      </c>
      <c r="AW36" s="107">
        <v>174</v>
      </c>
      <c r="AX36" s="107">
        <v>170</v>
      </c>
      <c r="AY36" s="110">
        <f t="shared" si="30"/>
        <v>695</v>
      </c>
      <c r="AZ36" s="109"/>
      <c r="BA36" s="107">
        <v>194</v>
      </c>
      <c r="BB36" s="107">
        <v>200</v>
      </c>
      <c r="BC36" s="107">
        <v>158</v>
      </c>
      <c r="BD36" s="107">
        <v>176</v>
      </c>
      <c r="BE36" s="110">
        <f t="shared" si="1"/>
        <v>728</v>
      </c>
      <c r="BF36" s="44">
        <f t="shared" si="54"/>
        <v>4</v>
      </c>
      <c r="BG36" s="17">
        <f t="shared" si="55"/>
        <v>0</v>
      </c>
      <c r="BH36" s="17">
        <f t="shared" si="56"/>
        <v>4</v>
      </c>
      <c r="BI36" s="17">
        <f t="shared" si="57"/>
        <v>4</v>
      </c>
      <c r="BJ36" s="17">
        <f t="shared" si="58"/>
        <v>4</v>
      </c>
      <c r="BK36" s="17">
        <f t="shared" si="59"/>
        <v>4</v>
      </c>
      <c r="BL36" s="17">
        <f t="shared" si="19"/>
        <v>4</v>
      </c>
      <c r="BM36" s="17">
        <f t="shared" si="60"/>
        <v>4</v>
      </c>
      <c r="BN36" s="17">
        <f t="shared" si="21"/>
        <v>4</v>
      </c>
      <c r="BO36" s="17">
        <f t="shared" si="61"/>
        <v>32</v>
      </c>
      <c r="BP36" s="17">
        <f t="shared" si="62"/>
        <v>5545</v>
      </c>
      <c r="BQ36" s="17">
        <f t="shared" si="63"/>
        <v>173.28125</v>
      </c>
    </row>
    <row r="37" spans="1:69" s="116" customFormat="1" ht="17.100000000000001" customHeight="1" x14ac:dyDescent="0.25">
      <c r="A37" s="114"/>
      <c r="B37" s="99" t="s">
        <v>117</v>
      </c>
      <c r="C37" s="99" t="s">
        <v>106</v>
      </c>
      <c r="D37" s="109"/>
      <c r="E37" s="107"/>
      <c r="F37" s="107"/>
      <c r="G37" s="107"/>
      <c r="H37" s="107"/>
      <c r="I37" s="110"/>
      <c r="J37" s="109"/>
      <c r="K37" s="107"/>
      <c r="L37" s="107"/>
      <c r="M37" s="107"/>
      <c r="N37" s="107"/>
      <c r="O37" s="110"/>
      <c r="P37" s="109"/>
      <c r="Q37" s="107"/>
      <c r="R37" s="107"/>
      <c r="S37" s="107"/>
      <c r="T37" s="107"/>
      <c r="U37" s="110"/>
      <c r="V37" s="109"/>
      <c r="W37" s="107"/>
      <c r="X37" s="107"/>
      <c r="Y37" s="107"/>
      <c r="Z37" s="107"/>
      <c r="AA37" s="110"/>
      <c r="AB37" s="111"/>
      <c r="AC37" s="101"/>
      <c r="AD37" s="101"/>
      <c r="AE37" s="101"/>
      <c r="AF37" s="101"/>
      <c r="AG37" s="110"/>
      <c r="AH37" s="111"/>
      <c r="AI37" s="101"/>
      <c r="AJ37" s="101"/>
      <c r="AK37" s="101"/>
      <c r="AL37" s="101"/>
      <c r="AM37" s="110"/>
      <c r="AN37" s="109"/>
      <c r="AO37" s="107">
        <v>157</v>
      </c>
      <c r="AP37" s="107">
        <v>151</v>
      </c>
      <c r="AQ37" s="107">
        <v>117</v>
      </c>
      <c r="AR37" s="107">
        <v>143</v>
      </c>
      <c r="AS37" s="110">
        <f t="shared" si="0"/>
        <v>568</v>
      </c>
      <c r="AT37" s="109"/>
      <c r="AU37" s="107"/>
      <c r="AV37" s="107"/>
      <c r="AW37" s="107"/>
      <c r="AX37" s="107"/>
      <c r="AY37" s="110">
        <f t="shared" si="30"/>
        <v>0</v>
      </c>
      <c r="AZ37" s="109"/>
      <c r="BA37" s="107"/>
      <c r="BB37" s="107"/>
      <c r="BC37" s="107"/>
      <c r="BD37" s="107"/>
      <c r="BE37" s="110">
        <f t="shared" si="1"/>
        <v>0</v>
      </c>
      <c r="BF37" s="44">
        <f t="shared" ref="BF37" si="74">SUM((IF(E37&gt;0,1,0)+(IF(F37&gt;0,1,0)+(IF(G37&gt;0,1,0)+(IF(H37&gt;0,1,0))))))</f>
        <v>0</v>
      </c>
      <c r="BG37" s="17">
        <f t="shared" ref="BG37" si="75">SUM((IF(K37&gt;0,1,0)+(IF(L37&gt;0,1,0)+(IF(M37&gt;0,1,0)+(IF(N37&gt;0,1,0))))))</f>
        <v>0</v>
      </c>
      <c r="BH37" s="17">
        <f t="shared" ref="BH37" si="76">SUM((IF(Q37&gt;0,1,0)+(IF(R37&gt;0,1,0)+(IF(S37&gt;0,1,0)+(IF(T37&gt;0,1,0))))))</f>
        <v>0</v>
      </c>
      <c r="BI37" s="17">
        <f t="shared" ref="BI37" si="77">SUM((IF(W37&gt;0,1,0)+(IF(X37&gt;0,1,0)+(IF(Y37&gt;0,1,0)+(IF(Z37&gt;0,1,0))))))</f>
        <v>0</v>
      </c>
      <c r="BJ37" s="17">
        <f t="shared" ref="BJ37" si="78">SUM((IF(AC37&gt;0,1,0)+(IF(AD37&gt;0,1,0)+(IF(AE37&gt;0,1,0)+(IF(AF37&gt;0,1,0))))))</f>
        <v>0</v>
      </c>
      <c r="BK37" s="17">
        <f t="shared" ref="BK37" si="79">SUM((IF(AI37&gt;0,1,0)+(IF(AJ37&gt;0,1,0)+(IF(AK37&gt;0,1,0)+(IF(AL37&gt;0,1,0))))))</f>
        <v>0</v>
      </c>
      <c r="BL37" s="17">
        <f t="shared" ref="BL37" si="80">SUM((IF(AO37&gt;0,1,0)+(IF(AP37&gt;0,1,0)+(IF(AQ37&gt;0,1,0)+(IF(AR37&gt;0,1,0))))))</f>
        <v>4</v>
      </c>
      <c r="BM37" s="17">
        <f t="shared" ref="BM37" si="81">SUM((IF(AU37&gt;0,1,0)+(IF(AV37&gt;0,1,0)+(IF(AW37&gt;0,1,0)+(IF(AX37&gt;0,1,0))))))</f>
        <v>0</v>
      </c>
      <c r="BN37" s="17">
        <f t="shared" ref="BN37" si="82">SUM((IF(BA37&gt;0,1,0)+(IF(BB37&gt;0,1,0)+(IF(BC37&gt;0,1,0)+(IF(BD37&gt;0,1,0))))))</f>
        <v>0</v>
      </c>
      <c r="BO37" s="17">
        <f t="shared" ref="BO37" si="83">SUM(BF37:BN37)</f>
        <v>4</v>
      </c>
      <c r="BP37" s="17">
        <f t="shared" ref="BP37" si="84">I37+O37+U37+AA37+AG37+AM37+AS37+AY37+BE37</f>
        <v>568</v>
      </c>
      <c r="BQ37" s="17">
        <f t="shared" ref="BQ37" si="85">BP37/BO37</f>
        <v>142</v>
      </c>
    </row>
    <row r="38" spans="1:69" s="116" customFormat="1" ht="17.100000000000001" customHeight="1" x14ac:dyDescent="0.25">
      <c r="A38" s="114"/>
      <c r="B38" s="99" t="s">
        <v>108</v>
      </c>
      <c r="C38" s="99" t="s">
        <v>109</v>
      </c>
      <c r="D38" s="109"/>
      <c r="E38" s="107"/>
      <c r="F38" s="107"/>
      <c r="G38" s="107"/>
      <c r="H38" s="107"/>
      <c r="I38" s="110">
        <f t="shared" si="24"/>
        <v>0</v>
      </c>
      <c r="J38" s="109"/>
      <c r="K38" s="107"/>
      <c r="L38" s="107"/>
      <c r="M38" s="107"/>
      <c r="N38" s="107"/>
      <c r="O38" s="110">
        <f t="shared" si="25"/>
        <v>0</v>
      </c>
      <c r="P38" s="109"/>
      <c r="Q38" s="107"/>
      <c r="R38" s="107"/>
      <c r="S38" s="107"/>
      <c r="T38" s="107"/>
      <c r="U38" s="110">
        <f t="shared" si="26"/>
        <v>0</v>
      </c>
      <c r="V38" s="109"/>
      <c r="W38" s="107"/>
      <c r="X38" s="107"/>
      <c r="Y38" s="107"/>
      <c r="Z38" s="107"/>
      <c r="AA38" s="110">
        <f t="shared" si="27"/>
        <v>0</v>
      </c>
      <c r="AB38" s="111"/>
      <c r="AC38" s="101"/>
      <c r="AD38" s="101"/>
      <c r="AE38" s="101"/>
      <c r="AF38" s="101"/>
      <c r="AG38" s="110">
        <f t="shared" si="28"/>
        <v>0</v>
      </c>
      <c r="AH38" s="111"/>
      <c r="AI38" s="101"/>
      <c r="AJ38" s="101"/>
      <c r="AK38" s="101"/>
      <c r="AL38" s="101"/>
      <c r="AM38" s="110">
        <f t="shared" si="29"/>
        <v>0</v>
      </c>
      <c r="AN38" s="109"/>
      <c r="AO38" s="107"/>
      <c r="AP38" s="107"/>
      <c r="AQ38" s="107"/>
      <c r="AR38" s="107"/>
      <c r="AS38" s="110">
        <f t="shared" si="0"/>
        <v>0</v>
      </c>
      <c r="AT38" s="109"/>
      <c r="AU38" s="107"/>
      <c r="AV38" s="107"/>
      <c r="AW38" s="107"/>
      <c r="AX38" s="107"/>
      <c r="AY38" s="110">
        <f t="shared" si="30"/>
        <v>0</v>
      </c>
      <c r="AZ38" s="109"/>
      <c r="BA38" s="107"/>
      <c r="BB38" s="107"/>
      <c r="BC38" s="107"/>
      <c r="BD38" s="107"/>
      <c r="BE38" s="110">
        <f t="shared" si="1"/>
        <v>0</v>
      </c>
      <c r="BF38" s="44">
        <f t="shared" ref="BF38" si="86">SUM((IF(E38&gt;0,1,0)+(IF(F38&gt;0,1,0)+(IF(G38&gt;0,1,0)+(IF(H38&gt;0,1,0))))))</f>
        <v>0</v>
      </c>
      <c r="BG38" s="17">
        <f t="shared" ref="BG38" si="87">SUM((IF(K38&gt;0,1,0)+(IF(L38&gt;0,1,0)+(IF(M38&gt;0,1,0)+(IF(N38&gt;0,1,0))))))</f>
        <v>0</v>
      </c>
      <c r="BH38" s="17">
        <f t="shared" ref="BH38" si="88">SUM((IF(Q38&gt;0,1,0)+(IF(R38&gt;0,1,0)+(IF(S38&gt;0,1,0)+(IF(T38&gt;0,1,0))))))</f>
        <v>0</v>
      </c>
      <c r="BI38" s="17">
        <f t="shared" ref="BI38" si="89">SUM((IF(W38&gt;0,1,0)+(IF(X38&gt;0,1,0)+(IF(Y38&gt;0,1,0)+(IF(Z38&gt;0,1,0))))))</f>
        <v>0</v>
      </c>
      <c r="BJ38" s="17">
        <f t="shared" ref="BJ38" si="90">SUM((IF(AC38&gt;0,1,0)+(IF(AD38&gt;0,1,0)+(IF(AE38&gt;0,1,0)+(IF(AF38&gt;0,1,0))))))</f>
        <v>0</v>
      </c>
      <c r="BK38" s="17">
        <f t="shared" ref="BK38" si="91">SUM((IF(AI38&gt;0,1,0)+(IF(AJ38&gt;0,1,0)+(IF(AK38&gt;0,1,0)+(IF(AL38&gt;0,1,0))))))</f>
        <v>0</v>
      </c>
      <c r="BL38" s="17">
        <f t="shared" si="19"/>
        <v>0</v>
      </c>
      <c r="BM38" s="17">
        <f t="shared" ref="BM38" si="92">SUM((IF(AU38&gt;0,1,0)+(IF(AV38&gt;0,1,0)+(IF(AW38&gt;0,1,0)+(IF(AX38&gt;0,1,0))))))</f>
        <v>0</v>
      </c>
      <c r="BN38" s="17">
        <f t="shared" ref="BN38" si="93">SUM((IF(BA38&gt;0,1,0)+(IF(BB38&gt;0,1,0)+(IF(BC38&gt;0,1,0)+(IF(BD38&gt;0,1,0))))))</f>
        <v>0</v>
      </c>
      <c r="BO38" s="17">
        <f t="shared" ref="BO38" si="94">SUM(BF38:BN38)</f>
        <v>0</v>
      </c>
      <c r="BP38" s="17">
        <f t="shared" ref="BP38" si="95">I38+O38+U38+AA38+AG38+AM38+AS38+AY38+BE38</f>
        <v>0</v>
      </c>
      <c r="BQ38" s="17" t="e">
        <f t="shared" ref="BQ38" si="96">BP38/BO38</f>
        <v>#DIV/0!</v>
      </c>
    </row>
    <row r="39" spans="1:69" ht="17.100000000000001" customHeight="1" x14ac:dyDescent="0.25">
      <c r="A39" s="98"/>
      <c r="B39" s="99" t="s">
        <v>103</v>
      </c>
      <c r="C39" s="46" t="s">
        <v>104</v>
      </c>
      <c r="D39" s="109"/>
      <c r="E39" s="107">
        <v>147</v>
      </c>
      <c r="F39" s="107">
        <v>200</v>
      </c>
      <c r="G39" s="107">
        <v>189</v>
      </c>
      <c r="H39" s="107">
        <v>162</v>
      </c>
      <c r="I39" s="110">
        <f t="shared" ref="I39" si="97">SUM(E39:H39)</f>
        <v>698</v>
      </c>
      <c r="J39" s="109"/>
      <c r="K39" s="107">
        <v>187</v>
      </c>
      <c r="L39" s="107">
        <v>191</v>
      </c>
      <c r="M39" s="107">
        <v>144</v>
      </c>
      <c r="N39" s="107">
        <v>205</v>
      </c>
      <c r="O39" s="110">
        <f t="shared" ref="O39" si="98">SUM(K39:N39)</f>
        <v>727</v>
      </c>
      <c r="P39" s="109"/>
      <c r="Q39" s="107">
        <v>156</v>
      </c>
      <c r="R39" s="107">
        <v>187</v>
      </c>
      <c r="S39" s="107">
        <v>191</v>
      </c>
      <c r="T39" s="107">
        <v>163</v>
      </c>
      <c r="U39" s="110">
        <f t="shared" ref="U39" si="99">SUM(Q39:T39)</f>
        <v>697</v>
      </c>
      <c r="V39" s="109"/>
      <c r="W39" s="107">
        <v>187</v>
      </c>
      <c r="X39" s="107">
        <v>187</v>
      </c>
      <c r="Y39" s="107">
        <v>159</v>
      </c>
      <c r="Z39" s="107">
        <v>179</v>
      </c>
      <c r="AA39" s="110">
        <f t="shared" ref="AA39" si="100">SUM(W39:Z39)</f>
        <v>712</v>
      </c>
      <c r="AB39" s="100"/>
      <c r="AC39" s="101">
        <v>193</v>
      </c>
      <c r="AD39" s="101">
        <v>223</v>
      </c>
      <c r="AE39" s="101">
        <v>167</v>
      </c>
      <c r="AF39" s="101">
        <v>180</v>
      </c>
      <c r="AG39" s="102">
        <f t="shared" si="28"/>
        <v>763</v>
      </c>
      <c r="AH39" s="100"/>
      <c r="AI39" s="101">
        <v>211</v>
      </c>
      <c r="AJ39" s="101">
        <v>187</v>
      </c>
      <c r="AK39" s="101">
        <v>189</v>
      </c>
      <c r="AL39" s="101">
        <v>130</v>
      </c>
      <c r="AM39" s="110">
        <f t="shared" si="29"/>
        <v>717</v>
      </c>
      <c r="AN39" s="109"/>
      <c r="AO39" s="107">
        <v>158</v>
      </c>
      <c r="AP39" s="107">
        <v>199</v>
      </c>
      <c r="AQ39" s="107">
        <v>209</v>
      </c>
      <c r="AR39" s="107">
        <v>176</v>
      </c>
      <c r="AS39" s="110">
        <f t="shared" si="0"/>
        <v>742</v>
      </c>
      <c r="AT39" s="109"/>
      <c r="AU39" s="107">
        <v>180</v>
      </c>
      <c r="AV39" s="107">
        <v>226</v>
      </c>
      <c r="AW39" s="107">
        <v>169</v>
      </c>
      <c r="AX39" s="107">
        <v>178</v>
      </c>
      <c r="AY39" s="110">
        <f t="shared" ref="AY39:AY40" si="101">SUM(AU39:AX39)</f>
        <v>753</v>
      </c>
      <c r="AZ39" s="109"/>
      <c r="BA39" s="107"/>
      <c r="BB39" s="107"/>
      <c r="BC39" s="107"/>
      <c r="BD39" s="107"/>
      <c r="BE39" s="110">
        <f t="shared" si="1"/>
        <v>0</v>
      </c>
      <c r="BF39" s="44">
        <f t="shared" si="54"/>
        <v>4</v>
      </c>
      <c r="BG39" s="17">
        <f t="shared" si="55"/>
        <v>4</v>
      </c>
      <c r="BH39" s="17">
        <f t="shared" si="56"/>
        <v>4</v>
      </c>
      <c r="BI39" s="17">
        <f t="shared" si="57"/>
        <v>4</v>
      </c>
      <c r="BJ39" s="17">
        <f t="shared" si="58"/>
        <v>4</v>
      </c>
      <c r="BK39" s="17">
        <f t="shared" si="59"/>
        <v>4</v>
      </c>
      <c r="BL39" s="17">
        <f t="shared" si="19"/>
        <v>4</v>
      </c>
      <c r="BM39" s="17">
        <f t="shared" si="60"/>
        <v>4</v>
      </c>
      <c r="BN39" s="17">
        <f t="shared" si="21"/>
        <v>0</v>
      </c>
      <c r="BO39" s="17">
        <f t="shared" si="61"/>
        <v>32</v>
      </c>
      <c r="BP39" s="17">
        <f t="shared" si="62"/>
        <v>5809</v>
      </c>
      <c r="BQ39" s="17">
        <f t="shared" si="63"/>
        <v>181.53125</v>
      </c>
    </row>
    <row r="40" spans="1:69" ht="17.100000000000001" customHeight="1" x14ac:dyDescent="0.25">
      <c r="A40" s="98"/>
      <c r="B40" s="99" t="s">
        <v>115</v>
      </c>
      <c r="C40" s="46" t="s">
        <v>116</v>
      </c>
      <c r="D40" s="100"/>
      <c r="E40" s="101"/>
      <c r="F40" s="101"/>
      <c r="G40" s="101"/>
      <c r="H40" s="101"/>
      <c r="I40" s="102"/>
      <c r="J40" s="100"/>
      <c r="K40" s="101"/>
      <c r="L40" s="101"/>
      <c r="M40" s="101"/>
      <c r="N40" s="101"/>
      <c r="O40" s="102"/>
      <c r="P40" s="100"/>
      <c r="Q40" s="101"/>
      <c r="R40" s="101"/>
      <c r="S40" s="101"/>
      <c r="T40" s="101"/>
      <c r="U40" s="102"/>
      <c r="V40" s="100"/>
      <c r="W40" s="101"/>
      <c r="X40" s="101"/>
      <c r="Y40" s="101"/>
      <c r="Z40" s="101"/>
      <c r="AA40" s="102"/>
      <c r="AB40" s="100"/>
      <c r="AC40" s="101">
        <v>139</v>
      </c>
      <c r="AD40" s="101">
        <v>165</v>
      </c>
      <c r="AE40" s="101">
        <v>147</v>
      </c>
      <c r="AF40" s="101">
        <v>142</v>
      </c>
      <c r="AG40" s="102">
        <f t="shared" si="28"/>
        <v>593</v>
      </c>
      <c r="AH40" s="100"/>
      <c r="AI40" s="101"/>
      <c r="AJ40" s="101"/>
      <c r="AK40" s="101"/>
      <c r="AL40" s="101"/>
      <c r="AM40" s="110">
        <f t="shared" si="29"/>
        <v>0</v>
      </c>
      <c r="AN40" s="100"/>
      <c r="AO40" s="101"/>
      <c r="AP40" s="101"/>
      <c r="AQ40" s="101"/>
      <c r="AR40" s="101"/>
      <c r="AS40" s="110">
        <f t="shared" si="0"/>
        <v>0</v>
      </c>
      <c r="AT40" s="100"/>
      <c r="AU40" s="101">
        <v>159</v>
      </c>
      <c r="AV40" s="101">
        <v>181</v>
      </c>
      <c r="AW40" s="101">
        <v>154</v>
      </c>
      <c r="AX40" s="101">
        <v>149</v>
      </c>
      <c r="AY40" s="110">
        <f t="shared" si="101"/>
        <v>643</v>
      </c>
      <c r="AZ40" s="100"/>
      <c r="BA40" s="101"/>
      <c r="BB40" s="101"/>
      <c r="BC40" s="101"/>
      <c r="BD40" s="101"/>
      <c r="BE40" s="110">
        <f t="shared" si="1"/>
        <v>0</v>
      </c>
      <c r="BF40" s="44">
        <f t="shared" si="54"/>
        <v>0</v>
      </c>
      <c r="BG40" s="17">
        <f t="shared" si="55"/>
        <v>0</v>
      </c>
      <c r="BH40" s="17">
        <f t="shared" si="56"/>
        <v>0</v>
      </c>
      <c r="BI40" s="17">
        <f t="shared" si="57"/>
        <v>0</v>
      </c>
      <c r="BJ40" s="17">
        <f t="shared" si="58"/>
        <v>4</v>
      </c>
      <c r="BK40" s="17">
        <f t="shared" si="59"/>
        <v>0</v>
      </c>
      <c r="BL40" s="17">
        <f t="shared" ref="BL40" si="102">SUM((IF(AO40&gt;0,1,0)+(IF(AP40&gt;0,1,0)+(IF(AQ40&gt;0,1,0)+(IF(AR40&gt;0,1,0))))))</f>
        <v>0</v>
      </c>
      <c r="BM40" s="17">
        <f t="shared" si="60"/>
        <v>4</v>
      </c>
      <c r="BN40" s="17">
        <f t="shared" ref="BN40" si="103">SUM((IF(BA40&gt;0,1,0)+(IF(BB40&gt;0,1,0)+(IF(BC40&gt;0,1,0)+(IF(BD40&gt;0,1,0))))))</f>
        <v>0</v>
      </c>
      <c r="BO40" s="17">
        <f t="shared" si="61"/>
        <v>8</v>
      </c>
      <c r="BP40" s="17">
        <f t="shared" si="62"/>
        <v>1236</v>
      </c>
      <c r="BQ40" s="17">
        <f t="shared" si="63"/>
        <v>154.5</v>
      </c>
    </row>
    <row r="41" spans="1:69" ht="27" customHeight="1" x14ac:dyDescent="0.25">
      <c r="A41" s="30">
        <v>1</v>
      </c>
      <c r="B41" s="125" t="s">
        <v>25</v>
      </c>
      <c r="C41" s="126"/>
      <c r="D41" s="31" t="s">
        <v>26</v>
      </c>
      <c r="E41" s="32" t="s">
        <v>27</v>
      </c>
      <c r="F41" s="32" t="s">
        <v>28</v>
      </c>
      <c r="G41" s="32" t="s">
        <v>29</v>
      </c>
      <c r="H41" s="32" t="s">
        <v>30</v>
      </c>
      <c r="I41" s="33" t="s">
        <v>23</v>
      </c>
      <c r="J41" s="31" t="s">
        <v>26</v>
      </c>
      <c r="K41" s="32" t="s">
        <v>27</v>
      </c>
      <c r="L41" s="32" t="s">
        <v>28</v>
      </c>
      <c r="M41" s="32" t="s">
        <v>29</v>
      </c>
      <c r="N41" s="32" t="s">
        <v>30</v>
      </c>
      <c r="O41" s="33" t="s">
        <v>23</v>
      </c>
      <c r="P41" s="31" t="s">
        <v>26</v>
      </c>
      <c r="Q41" s="32" t="s">
        <v>27</v>
      </c>
      <c r="R41" s="32" t="s">
        <v>28</v>
      </c>
      <c r="S41" s="32" t="s">
        <v>29</v>
      </c>
      <c r="T41" s="32" t="s">
        <v>30</v>
      </c>
      <c r="U41" s="33" t="s">
        <v>23</v>
      </c>
      <c r="V41" s="31" t="s">
        <v>26</v>
      </c>
      <c r="W41" s="32" t="s">
        <v>27</v>
      </c>
      <c r="X41" s="32" t="s">
        <v>28</v>
      </c>
      <c r="Y41" s="32" t="s">
        <v>29</v>
      </c>
      <c r="Z41" s="32" t="s">
        <v>30</v>
      </c>
      <c r="AA41" s="33" t="s">
        <v>23</v>
      </c>
      <c r="AB41" s="31" t="s">
        <v>26</v>
      </c>
      <c r="AC41" s="32" t="s">
        <v>27</v>
      </c>
      <c r="AD41" s="32" t="s">
        <v>28</v>
      </c>
      <c r="AE41" s="32" t="s">
        <v>29</v>
      </c>
      <c r="AF41" s="32" t="s">
        <v>30</v>
      </c>
      <c r="AG41" s="33" t="s">
        <v>23</v>
      </c>
      <c r="AH41" s="31" t="s">
        <v>26</v>
      </c>
      <c r="AI41" s="32" t="s">
        <v>27</v>
      </c>
      <c r="AJ41" s="32" t="s">
        <v>28</v>
      </c>
      <c r="AK41" s="32" t="s">
        <v>29</v>
      </c>
      <c r="AL41" s="32" t="s">
        <v>30</v>
      </c>
      <c r="AM41" s="33" t="s">
        <v>23</v>
      </c>
      <c r="AN41" s="31" t="s">
        <v>26</v>
      </c>
      <c r="AO41" s="32" t="s">
        <v>27</v>
      </c>
      <c r="AP41" s="32" t="s">
        <v>28</v>
      </c>
      <c r="AQ41" s="32" t="s">
        <v>29</v>
      </c>
      <c r="AR41" s="32" t="s">
        <v>30</v>
      </c>
      <c r="AS41" s="33" t="s">
        <v>23</v>
      </c>
      <c r="AT41" s="31" t="s">
        <v>26</v>
      </c>
      <c r="AU41" s="32" t="s">
        <v>27</v>
      </c>
      <c r="AV41" s="32" t="s">
        <v>28</v>
      </c>
      <c r="AW41" s="32" t="s">
        <v>29</v>
      </c>
      <c r="AX41" s="32" t="s">
        <v>30</v>
      </c>
      <c r="AY41" s="33" t="s">
        <v>23</v>
      </c>
      <c r="AZ41" s="31" t="s">
        <v>26</v>
      </c>
      <c r="BA41" s="32" t="s">
        <v>27</v>
      </c>
      <c r="BB41" s="32" t="s">
        <v>28</v>
      </c>
      <c r="BC41" s="32" t="s">
        <v>29</v>
      </c>
      <c r="BD41" s="32" t="s">
        <v>30</v>
      </c>
      <c r="BE41" s="33" t="s">
        <v>23</v>
      </c>
      <c r="BF41" s="44"/>
      <c r="BG41" s="17"/>
      <c r="BH41" s="17"/>
      <c r="BI41" s="17"/>
      <c r="BJ41" s="17"/>
      <c r="BK41" s="17"/>
      <c r="BL41" s="17"/>
      <c r="BM41" s="17"/>
      <c r="BN41" s="17"/>
      <c r="BO41" s="17"/>
      <c r="BP41" s="17"/>
      <c r="BQ41" s="17"/>
    </row>
    <row r="42" spans="1:69" ht="15.75" customHeight="1" x14ac:dyDescent="0.25">
      <c r="A42" s="36"/>
      <c r="B42" s="37" t="s">
        <v>50</v>
      </c>
      <c r="C42" s="38" t="s">
        <v>51</v>
      </c>
      <c r="D42" s="39"/>
      <c r="E42" s="40"/>
      <c r="F42" s="40"/>
      <c r="G42" s="40"/>
      <c r="H42" s="40"/>
      <c r="I42" s="41">
        <f t="shared" ref="I42:I53" si="104">SUM(E42:H42)</f>
        <v>0</v>
      </c>
      <c r="J42" s="42"/>
      <c r="K42" s="43"/>
      <c r="L42" s="43"/>
      <c r="M42" s="43"/>
      <c r="N42" s="43"/>
      <c r="O42" s="41">
        <f t="shared" ref="O42:O53" si="105">SUM(K42:N42)</f>
        <v>0</v>
      </c>
      <c r="P42" s="42"/>
      <c r="Q42" s="43"/>
      <c r="R42" s="43"/>
      <c r="S42" s="43"/>
      <c r="T42" s="43"/>
      <c r="U42" s="41">
        <f t="shared" ref="U42:U53" si="106">SUM(Q42:T42)</f>
        <v>0</v>
      </c>
      <c r="V42" s="42"/>
      <c r="W42" s="43"/>
      <c r="X42" s="43"/>
      <c r="Y42" s="43"/>
      <c r="Z42" s="43"/>
      <c r="AA42" s="41">
        <f t="shared" ref="AA42:AA53" si="107">SUM(W42:Z42)</f>
        <v>0</v>
      </c>
      <c r="AB42" s="42"/>
      <c r="AC42" s="43"/>
      <c r="AD42" s="43"/>
      <c r="AE42" s="43"/>
      <c r="AF42" s="43"/>
      <c r="AG42" s="41">
        <f t="shared" ref="AG42:AG53" si="108">SUM(AC42:AF42)</f>
        <v>0</v>
      </c>
      <c r="AH42" s="42"/>
      <c r="AI42" s="43"/>
      <c r="AJ42" s="43"/>
      <c r="AK42" s="43"/>
      <c r="AL42" s="43"/>
      <c r="AM42" s="41">
        <f t="shared" ref="AM42:AM53" si="109">SUM(AI42:AL42)</f>
        <v>0</v>
      </c>
      <c r="AN42" s="42"/>
      <c r="AO42" s="43"/>
      <c r="AP42" s="43"/>
      <c r="AQ42" s="43"/>
      <c r="AR42" s="43"/>
      <c r="AS42" s="41">
        <f t="shared" ref="AS42:AS53" si="110">SUM(AO42:AR42)</f>
        <v>0</v>
      </c>
      <c r="AT42" s="42"/>
      <c r="AU42" s="43"/>
      <c r="AV42" s="43"/>
      <c r="AW42" s="43"/>
      <c r="AX42" s="43"/>
      <c r="AY42" s="41">
        <f t="shared" ref="AY42:AY53" si="111">SUM(AU42:AX42)</f>
        <v>0</v>
      </c>
      <c r="AZ42" s="42"/>
      <c r="BA42" s="43"/>
      <c r="BB42" s="43"/>
      <c r="BC42" s="43"/>
      <c r="BD42" s="43"/>
      <c r="BE42" s="41">
        <f t="shared" ref="BE42:BE53" si="112">SUM(BA42:BD42)</f>
        <v>0</v>
      </c>
      <c r="BF42" s="44">
        <f t="shared" ref="BF42:BF55" si="113">SUM((IF(E42&gt;0,1,0)+(IF(F42&gt;0,1,0)+(IF(G42&gt;0,1,0)+(IF(H42&gt;0,1,0))))))</f>
        <v>0</v>
      </c>
      <c r="BG42" s="17">
        <f t="shared" ref="BG42:BG55" si="114">SUM((IF(K42&gt;0,1,0)+(IF(L42&gt;0,1,0)+(IF(M42&gt;0,1,0)+(IF(N42&gt;0,1,0))))))</f>
        <v>0</v>
      </c>
      <c r="BH42" s="17">
        <f t="shared" ref="BH42:BH55" si="115">SUM((IF(Q42&gt;0,1,0)+(IF(R42&gt;0,1,0)+(IF(S42&gt;0,1,0)+(IF(T42&gt;0,1,0))))))</f>
        <v>0</v>
      </c>
      <c r="BI42" s="17">
        <f t="shared" ref="BI42:BI55" si="116">SUM((IF(W42&gt;0,1,0)+(IF(X42&gt;0,1,0)+(IF(Y42&gt;0,1,0)+(IF(Z42&gt;0,1,0))))))</f>
        <v>0</v>
      </c>
      <c r="BJ42" s="17">
        <f t="shared" ref="BJ42:BJ55" si="117">SUM((IF(AC42&gt;0,1,0)+(IF(AD42&gt;0,1,0)+(IF(AE42&gt;0,1,0)+(IF(AF42&gt;0,1,0))))))</f>
        <v>0</v>
      </c>
      <c r="BK42" s="17">
        <f t="shared" ref="BK42:BK55" si="118">SUM((IF(AI42&gt;0,1,0)+(IF(AJ42&gt;0,1,0)+(IF(AK42&gt;0,1,0)+(IF(AL42&gt;0,1,0))))))</f>
        <v>0</v>
      </c>
      <c r="BL42" s="17">
        <f t="shared" ref="BL42:BL55" si="119">SUM((IF(AO42&gt;0,1,0)+(IF(AP42&gt;0,1,0)+(IF(AQ42&gt;0,1,0)+(IF(AR42&gt;0,1,0))))))</f>
        <v>0</v>
      </c>
      <c r="BM42" s="17">
        <f t="shared" ref="BM42:BM55" si="120">SUM((IF(AU42&gt;0,1,0)+(IF(AV42&gt;0,1,0)+(IF(AW42&gt;0,1,0)+(IF(AX42&gt;0,1,0))))))</f>
        <v>0</v>
      </c>
      <c r="BN42" s="17">
        <f t="shared" ref="BN42:BN55" si="121">SUM((IF(BA42&gt;0,1,0)+(IF(BB42&gt;0,1,0)+(IF(BC42&gt;0,1,0)+(IF(BD42&gt;0,1,0))))))</f>
        <v>0</v>
      </c>
      <c r="BO42" s="17">
        <f t="shared" ref="BO42:BO55" si="122">SUM(BF42:BN42)</f>
        <v>0</v>
      </c>
      <c r="BP42" s="17">
        <f t="shared" ref="BP42:BP58" si="123">I42+O42+U42+AA42+AG42+AM42+AS42+AY42+BE42</f>
        <v>0</v>
      </c>
      <c r="BQ42" s="17" t="e">
        <f t="shared" ref="BQ42:BQ55" si="124">BP42/BO42</f>
        <v>#DIV/0!</v>
      </c>
    </row>
    <row r="43" spans="1:69" ht="15.75" customHeight="1" x14ac:dyDescent="0.25">
      <c r="A43" s="36"/>
      <c r="B43" s="37" t="s">
        <v>33</v>
      </c>
      <c r="C43" s="38" t="s">
        <v>80</v>
      </c>
      <c r="D43" s="39"/>
      <c r="E43" s="40"/>
      <c r="F43" s="40"/>
      <c r="G43" s="40"/>
      <c r="H43" s="40"/>
      <c r="I43" s="41">
        <f t="shared" si="104"/>
        <v>0</v>
      </c>
      <c r="J43" s="42"/>
      <c r="K43" s="43"/>
      <c r="L43" s="43"/>
      <c r="M43" s="43"/>
      <c r="N43" s="43"/>
      <c r="O43" s="41">
        <f t="shared" si="105"/>
        <v>0</v>
      </c>
      <c r="P43" s="42"/>
      <c r="Q43" s="43"/>
      <c r="R43" s="43"/>
      <c r="S43" s="43"/>
      <c r="T43" s="43"/>
      <c r="U43" s="41">
        <f t="shared" si="106"/>
        <v>0</v>
      </c>
      <c r="V43" s="42"/>
      <c r="W43" s="43"/>
      <c r="X43" s="43"/>
      <c r="Y43" s="43"/>
      <c r="Z43" s="43"/>
      <c r="AA43" s="41">
        <f t="shared" si="107"/>
        <v>0</v>
      </c>
      <c r="AB43" s="42"/>
      <c r="AC43" s="43"/>
      <c r="AD43" s="43"/>
      <c r="AE43" s="43"/>
      <c r="AF43" s="43"/>
      <c r="AG43" s="41">
        <f t="shared" si="108"/>
        <v>0</v>
      </c>
      <c r="AH43" s="42"/>
      <c r="AI43" s="43"/>
      <c r="AJ43" s="43"/>
      <c r="AK43" s="43"/>
      <c r="AL43" s="43"/>
      <c r="AM43" s="41">
        <f t="shared" si="109"/>
        <v>0</v>
      </c>
      <c r="AN43" s="42"/>
      <c r="AO43" s="43"/>
      <c r="AP43" s="43"/>
      <c r="AQ43" s="43"/>
      <c r="AR43" s="43"/>
      <c r="AS43" s="41">
        <f t="shared" si="110"/>
        <v>0</v>
      </c>
      <c r="AT43" s="42"/>
      <c r="AU43" s="43"/>
      <c r="AV43" s="43"/>
      <c r="AW43" s="43"/>
      <c r="AX43" s="43"/>
      <c r="AY43" s="41">
        <f t="shared" si="111"/>
        <v>0</v>
      </c>
      <c r="AZ43" s="42">
        <v>56</v>
      </c>
      <c r="BA43" s="43">
        <f>BA26</f>
        <v>148</v>
      </c>
      <c r="BB43" s="43">
        <f t="shared" ref="BB43:BD43" si="125">BB26</f>
        <v>111</v>
      </c>
      <c r="BC43" s="43">
        <f t="shared" si="125"/>
        <v>157</v>
      </c>
      <c r="BD43" s="43">
        <f t="shared" si="125"/>
        <v>132</v>
      </c>
      <c r="BE43" s="41">
        <f t="shared" si="112"/>
        <v>548</v>
      </c>
      <c r="BF43" s="44">
        <f t="shared" si="113"/>
        <v>0</v>
      </c>
      <c r="BG43" s="17">
        <f t="shared" si="114"/>
        <v>0</v>
      </c>
      <c r="BH43" s="17">
        <f t="shared" si="115"/>
        <v>0</v>
      </c>
      <c r="BI43" s="17">
        <f t="shared" si="116"/>
        <v>0</v>
      </c>
      <c r="BJ43" s="17">
        <f t="shared" si="117"/>
        <v>0</v>
      </c>
      <c r="BK43" s="17">
        <f t="shared" si="118"/>
        <v>0</v>
      </c>
      <c r="BL43" s="17">
        <f t="shared" si="119"/>
        <v>0</v>
      </c>
      <c r="BM43" s="17">
        <f t="shared" si="120"/>
        <v>0</v>
      </c>
      <c r="BN43" s="17">
        <f t="shared" si="121"/>
        <v>4</v>
      </c>
      <c r="BO43" s="17">
        <f t="shared" si="122"/>
        <v>4</v>
      </c>
      <c r="BP43" s="17">
        <f t="shared" si="123"/>
        <v>548</v>
      </c>
      <c r="BQ43" s="17">
        <f t="shared" si="124"/>
        <v>137</v>
      </c>
    </row>
    <row r="44" spans="1:69" ht="15.75" customHeight="1" x14ac:dyDescent="0.25">
      <c r="A44" s="36"/>
      <c r="B44" s="45" t="s">
        <v>52</v>
      </c>
      <c r="C44" s="38" t="s">
        <v>46</v>
      </c>
      <c r="D44" s="42">
        <v>45</v>
      </c>
      <c r="E44" s="43">
        <f>E32</f>
        <v>177</v>
      </c>
      <c r="F44" s="43">
        <f t="shared" ref="F44:H44" si="126">F32</f>
        <v>214</v>
      </c>
      <c r="G44" s="43">
        <f t="shared" si="126"/>
        <v>143</v>
      </c>
      <c r="H44" s="43">
        <f t="shared" si="126"/>
        <v>149</v>
      </c>
      <c r="I44" s="41">
        <f t="shared" si="104"/>
        <v>683</v>
      </c>
      <c r="J44" s="42">
        <v>44</v>
      </c>
      <c r="K44" s="43">
        <f>K32</f>
        <v>160</v>
      </c>
      <c r="L44" s="43">
        <f t="shared" ref="L44:N44" si="127">L32</f>
        <v>168</v>
      </c>
      <c r="M44" s="43">
        <f t="shared" si="127"/>
        <v>127</v>
      </c>
      <c r="N44" s="43">
        <f t="shared" si="127"/>
        <v>183</v>
      </c>
      <c r="O44" s="41">
        <f t="shared" si="105"/>
        <v>638</v>
      </c>
      <c r="P44" s="42"/>
      <c r="Q44" s="43"/>
      <c r="R44" s="43"/>
      <c r="S44" s="43"/>
      <c r="T44" s="43"/>
      <c r="U44" s="41">
        <f t="shared" si="106"/>
        <v>0</v>
      </c>
      <c r="V44" s="42">
        <v>44</v>
      </c>
      <c r="W44" s="43">
        <f>W32</f>
        <v>133</v>
      </c>
      <c r="X44" s="43">
        <f t="shared" ref="X44:Z44" si="128">X32</f>
        <v>147</v>
      </c>
      <c r="Y44" s="43">
        <f t="shared" si="128"/>
        <v>148</v>
      </c>
      <c r="Z44" s="43">
        <f t="shared" si="128"/>
        <v>135</v>
      </c>
      <c r="AA44" s="41">
        <f t="shared" si="107"/>
        <v>563</v>
      </c>
      <c r="AB44" s="42"/>
      <c r="AC44" s="43"/>
      <c r="AD44" s="43"/>
      <c r="AE44" s="43"/>
      <c r="AF44" s="43"/>
      <c r="AG44" s="41">
        <f t="shared" si="108"/>
        <v>0</v>
      </c>
      <c r="AH44" s="42">
        <v>45</v>
      </c>
      <c r="AI44" s="43">
        <f>AI32</f>
        <v>143</v>
      </c>
      <c r="AJ44" s="43">
        <f t="shared" ref="AJ44:AL44" si="129">AJ32</f>
        <v>145</v>
      </c>
      <c r="AK44" s="43">
        <f t="shared" si="129"/>
        <v>161</v>
      </c>
      <c r="AL44" s="43">
        <f t="shared" si="129"/>
        <v>141</v>
      </c>
      <c r="AM44" s="41">
        <f t="shared" si="109"/>
        <v>590</v>
      </c>
      <c r="AN44" s="42">
        <v>46</v>
      </c>
      <c r="AO44" s="43">
        <f>AO32</f>
        <v>118</v>
      </c>
      <c r="AP44" s="43">
        <f t="shared" ref="AP44:AR44" si="130">AP32</f>
        <v>143</v>
      </c>
      <c r="AQ44" s="43">
        <f t="shared" si="130"/>
        <v>142</v>
      </c>
      <c r="AR44" s="43">
        <f t="shared" si="130"/>
        <v>146</v>
      </c>
      <c r="AS44" s="41">
        <f t="shared" si="110"/>
        <v>549</v>
      </c>
      <c r="AT44" s="42"/>
      <c r="AU44" s="43"/>
      <c r="AV44" s="43"/>
      <c r="AW44" s="43"/>
      <c r="AX44" s="43"/>
      <c r="AY44" s="41">
        <f t="shared" si="111"/>
        <v>0</v>
      </c>
      <c r="AZ44" s="42"/>
      <c r="BA44" s="43"/>
      <c r="BB44" s="43"/>
      <c r="BC44" s="43"/>
      <c r="BD44" s="43"/>
      <c r="BE44" s="41">
        <f t="shared" si="112"/>
        <v>0</v>
      </c>
      <c r="BF44" s="44">
        <f t="shared" si="113"/>
        <v>4</v>
      </c>
      <c r="BG44" s="17">
        <f t="shared" si="114"/>
        <v>4</v>
      </c>
      <c r="BH44" s="17">
        <f t="shared" si="115"/>
        <v>0</v>
      </c>
      <c r="BI44" s="17">
        <f t="shared" si="116"/>
        <v>4</v>
      </c>
      <c r="BJ44" s="17">
        <f t="shared" si="117"/>
        <v>0</v>
      </c>
      <c r="BK44" s="17">
        <f t="shared" si="118"/>
        <v>4</v>
      </c>
      <c r="BL44" s="17">
        <f t="shared" si="119"/>
        <v>4</v>
      </c>
      <c r="BM44" s="17">
        <f t="shared" si="120"/>
        <v>0</v>
      </c>
      <c r="BN44" s="17">
        <f t="shared" si="121"/>
        <v>0</v>
      </c>
      <c r="BO44" s="17">
        <f t="shared" si="122"/>
        <v>20</v>
      </c>
      <c r="BP44" s="17">
        <f t="shared" si="123"/>
        <v>3023</v>
      </c>
      <c r="BQ44" s="21">
        <f t="shared" si="124"/>
        <v>151.15</v>
      </c>
    </row>
    <row r="45" spans="1:69" ht="15.75" customHeight="1" x14ac:dyDescent="0.25">
      <c r="A45" s="36"/>
      <c r="B45" s="45" t="s">
        <v>81</v>
      </c>
      <c r="C45" s="38" t="s">
        <v>82</v>
      </c>
      <c r="D45" s="42"/>
      <c r="E45" s="43"/>
      <c r="F45" s="43"/>
      <c r="G45" s="43"/>
      <c r="H45" s="43"/>
      <c r="I45" s="41">
        <f t="shared" si="104"/>
        <v>0</v>
      </c>
      <c r="J45" s="42"/>
      <c r="K45" s="43"/>
      <c r="L45" s="43"/>
      <c r="M45" s="43"/>
      <c r="N45" s="43"/>
      <c r="O45" s="41">
        <f t="shared" si="105"/>
        <v>0</v>
      </c>
      <c r="P45" s="42">
        <v>35</v>
      </c>
      <c r="Q45" s="43">
        <f>Q36</f>
        <v>143</v>
      </c>
      <c r="R45" s="43">
        <f t="shared" ref="R45:T45" si="131">R36</f>
        <v>163</v>
      </c>
      <c r="S45" s="43">
        <f t="shared" si="131"/>
        <v>178</v>
      </c>
      <c r="T45" s="43">
        <f t="shared" si="131"/>
        <v>185</v>
      </c>
      <c r="U45" s="41">
        <f t="shared" si="106"/>
        <v>669</v>
      </c>
      <c r="V45" s="42"/>
      <c r="W45" s="43"/>
      <c r="X45" s="43"/>
      <c r="Y45" s="43"/>
      <c r="Z45" s="43"/>
      <c r="AA45" s="41">
        <f t="shared" si="107"/>
        <v>0</v>
      </c>
      <c r="AB45" s="42"/>
      <c r="AC45" s="43"/>
      <c r="AD45" s="43"/>
      <c r="AE45" s="43"/>
      <c r="AF45" s="43"/>
      <c r="AG45" s="41">
        <f t="shared" si="108"/>
        <v>0</v>
      </c>
      <c r="AH45" s="42">
        <v>35</v>
      </c>
      <c r="AI45" s="43">
        <f>AI36</f>
        <v>188</v>
      </c>
      <c r="AJ45" s="43">
        <f t="shared" ref="AJ45:AL45" si="132">AJ36</f>
        <v>188</v>
      </c>
      <c r="AK45" s="43">
        <f t="shared" si="132"/>
        <v>136</v>
      </c>
      <c r="AL45" s="43">
        <f t="shared" si="132"/>
        <v>173</v>
      </c>
      <c r="AM45" s="41">
        <f t="shared" si="109"/>
        <v>685</v>
      </c>
      <c r="AN45" s="42">
        <v>35</v>
      </c>
      <c r="AO45" s="43">
        <f>AO36</f>
        <v>159</v>
      </c>
      <c r="AP45" s="43">
        <f t="shared" ref="AP45:AR45" si="133">AP36</f>
        <v>179</v>
      </c>
      <c r="AQ45" s="43">
        <f t="shared" si="133"/>
        <v>181</v>
      </c>
      <c r="AR45" s="43">
        <f t="shared" si="133"/>
        <v>170</v>
      </c>
      <c r="AS45" s="41">
        <f t="shared" si="110"/>
        <v>689</v>
      </c>
      <c r="AT45" s="42">
        <v>35</v>
      </c>
      <c r="AU45" s="43">
        <f>AU36</f>
        <v>162</v>
      </c>
      <c r="AV45" s="43">
        <f t="shared" ref="AV45:AX45" si="134">AV36</f>
        <v>189</v>
      </c>
      <c r="AW45" s="43">
        <f t="shared" si="134"/>
        <v>174</v>
      </c>
      <c r="AX45" s="43">
        <f t="shared" si="134"/>
        <v>170</v>
      </c>
      <c r="AY45" s="41">
        <f t="shared" si="111"/>
        <v>695</v>
      </c>
      <c r="AZ45" s="42"/>
      <c r="BA45" s="43"/>
      <c r="BB45" s="43"/>
      <c r="BC45" s="43"/>
      <c r="BD45" s="43"/>
      <c r="BE45" s="41">
        <f t="shared" si="112"/>
        <v>0</v>
      </c>
      <c r="BF45" s="44">
        <f t="shared" si="113"/>
        <v>0</v>
      </c>
      <c r="BG45" s="17">
        <f t="shared" si="114"/>
        <v>0</v>
      </c>
      <c r="BH45" s="17">
        <f t="shared" si="115"/>
        <v>4</v>
      </c>
      <c r="BI45" s="17">
        <f t="shared" si="116"/>
        <v>0</v>
      </c>
      <c r="BJ45" s="17">
        <f t="shared" si="117"/>
        <v>0</v>
      </c>
      <c r="BK45" s="17">
        <f t="shared" si="118"/>
        <v>4</v>
      </c>
      <c r="BL45" s="17">
        <f t="shared" si="119"/>
        <v>4</v>
      </c>
      <c r="BM45" s="17">
        <f t="shared" si="120"/>
        <v>4</v>
      </c>
      <c r="BN45" s="17">
        <f t="shared" si="121"/>
        <v>0</v>
      </c>
      <c r="BO45" s="17">
        <f t="shared" si="122"/>
        <v>16</v>
      </c>
      <c r="BP45" s="17">
        <f t="shared" si="123"/>
        <v>2738</v>
      </c>
      <c r="BQ45" s="21">
        <f t="shared" si="124"/>
        <v>171.125</v>
      </c>
    </row>
    <row r="46" spans="1:69" ht="15.75" customHeight="1" x14ac:dyDescent="0.25">
      <c r="A46" s="36"/>
      <c r="B46" s="45" t="s">
        <v>83</v>
      </c>
      <c r="C46" s="46" t="s">
        <v>84</v>
      </c>
      <c r="D46" s="42">
        <v>53</v>
      </c>
      <c r="E46" s="43">
        <f>E15</f>
        <v>141</v>
      </c>
      <c r="F46" s="43">
        <f t="shared" ref="F46:H46" si="135">F15</f>
        <v>146</v>
      </c>
      <c r="G46" s="43">
        <f t="shared" si="135"/>
        <v>131</v>
      </c>
      <c r="H46" s="43">
        <f t="shared" si="135"/>
        <v>147</v>
      </c>
      <c r="I46" s="41">
        <f t="shared" si="104"/>
        <v>565</v>
      </c>
      <c r="J46" s="42"/>
      <c r="K46" s="43"/>
      <c r="L46" s="43"/>
      <c r="M46" s="43"/>
      <c r="N46" s="43"/>
      <c r="O46" s="41">
        <f t="shared" si="105"/>
        <v>0</v>
      </c>
      <c r="P46" s="42"/>
      <c r="Q46" s="43"/>
      <c r="R46" s="43"/>
      <c r="S46" s="43"/>
      <c r="T46" s="43"/>
      <c r="U46" s="41">
        <f t="shared" si="106"/>
        <v>0</v>
      </c>
      <c r="V46" s="42"/>
      <c r="W46" s="43"/>
      <c r="X46" s="43"/>
      <c r="Y46" s="43"/>
      <c r="Z46" s="43"/>
      <c r="AA46" s="41">
        <f t="shared" si="107"/>
        <v>0</v>
      </c>
      <c r="AB46" s="42"/>
      <c r="AC46" s="43"/>
      <c r="AD46" s="43"/>
      <c r="AE46" s="43"/>
      <c r="AF46" s="43"/>
      <c r="AG46" s="41">
        <f t="shared" si="108"/>
        <v>0</v>
      </c>
      <c r="AH46" s="42"/>
      <c r="AI46" s="43"/>
      <c r="AJ46" s="43"/>
      <c r="AK46" s="43"/>
      <c r="AL46" s="43"/>
      <c r="AM46" s="41">
        <f t="shared" si="109"/>
        <v>0</v>
      </c>
      <c r="AN46" s="42"/>
      <c r="AO46" s="43"/>
      <c r="AP46" s="43"/>
      <c r="AQ46" s="43"/>
      <c r="AR46" s="43"/>
      <c r="AS46" s="41">
        <f t="shared" si="110"/>
        <v>0</v>
      </c>
      <c r="AT46" s="42"/>
      <c r="AU46" s="43"/>
      <c r="AV46" s="43"/>
      <c r="AW46" s="43"/>
      <c r="AX46" s="43"/>
      <c r="AY46" s="41">
        <f t="shared" si="111"/>
        <v>0</v>
      </c>
      <c r="AZ46" s="42"/>
      <c r="BA46" s="43"/>
      <c r="BB46" s="43"/>
      <c r="BC46" s="43"/>
      <c r="BD46" s="43"/>
      <c r="BE46" s="41">
        <f t="shared" si="112"/>
        <v>0</v>
      </c>
      <c r="BF46" s="44">
        <f t="shared" si="113"/>
        <v>4</v>
      </c>
      <c r="BG46" s="17">
        <f t="shared" si="114"/>
        <v>0</v>
      </c>
      <c r="BH46" s="17">
        <f t="shared" si="115"/>
        <v>0</v>
      </c>
      <c r="BI46" s="17">
        <f t="shared" si="116"/>
        <v>0</v>
      </c>
      <c r="BJ46" s="17">
        <f t="shared" si="117"/>
        <v>0</v>
      </c>
      <c r="BK46" s="17">
        <f t="shared" si="118"/>
        <v>0</v>
      </c>
      <c r="BL46" s="17">
        <f t="shared" si="119"/>
        <v>0</v>
      </c>
      <c r="BM46" s="17">
        <f t="shared" si="120"/>
        <v>0</v>
      </c>
      <c r="BN46" s="17">
        <f t="shared" si="121"/>
        <v>0</v>
      </c>
      <c r="BO46" s="17">
        <f t="shared" si="122"/>
        <v>4</v>
      </c>
      <c r="BP46" s="17">
        <f t="shared" si="123"/>
        <v>565</v>
      </c>
      <c r="BQ46" s="21">
        <f t="shared" si="124"/>
        <v>141.25</v>
      </c>
    </row>
    <row r="47" spans="1:69" ht="15.75" customHeight="1" x14ac:dyDescent="0.25">
      <c r="A47" s="36"/>
      <c r="B47" s="45" t="s">
        <v>75</v>
      </c>
      <c r="C47" s="46" t="s">
        <v>76</v>
      </c>
      <c r="D47" s="42"/>
      <c r="E47" s="43"/>
      <c r="F47" s="43"/>
      <c r="G47" s="43"/>
      <c r="H47" s="43"/>
      <c r="I47" s="41">
        <f t="shared" si="104"/>
        <v>0</v>
      </c>
      <c r="J47" s="42"/>
      <c r="K47" s="43"/>
      <c r="L47" s="43"/>
      <c r="M47" s="43"/>
      <c r="N47" s="43"/>
      <c r="O47" s="41">
        <f t="shared" si="105"/>
        <v>0</v>
      </c>
      <c r="P47" s="42"/>
      <c r="Q47" s="43"/>
      <c r="R47" s="43"/>
      <c r="S47" s="43"/>
      <c r="T47" s="43"/>
      <c r="U47" s="41">
        <f t="shared" si="106"/>
        <v>0</v>
      </c>
      <c r="V47" s="42"/>
      <c r="W47" s="43"/>
      <c r="X47" s="43"/>
      <c r="Y47" s="43"/>
      <c r="Z47" s="43"/>
      <c r="AA47" s="41">
        <f t="shared" si="107"/>
        <v>0</v>
      </c>
      <c r="AB47" s="42"/>
      <c r="AC47" s="43"/>
      <c r="AD47" s="43"/>
      <c r="AE47" s="43"/>
      <c r="AF47" s="43"/>
      <c r="AG47" s="41">
        <f t="shared" si="108"/>
        <v>0</v>
      </c>
      <c r="AH47" s="42"/>
      <c r="AI47" s="43"/>
      <c r="AJ47" s="43"/>
      <c r="AK47" s="43"/>
      <c r="AL47" s="43"/>
      <c r="AM47" s="41">
        <f t="shared" si="109"/>
        <v>0</v>
      </c>
      <c r="AN47" s="42"/>
      <c r="AO47" s="43"/>
      <c r="AP47" s="43"/>
      <c r="AQ47" s="43"/>
      <c r="AR47" s="43"/>
      <c r="AS47" s="41">
        <f t="shared" si="110"/>
        <v>0</v>
      </c>
      <c r="AT47" s="42"/>
      <c r="AU47" s="43"/>
      <c r="AV47" s="43"/>
      <c r="AW47" s="43"/>
      <c r="AX47" s="43"/>
      <c r="AY47" s="41">
        <f t="shared" si="111"/>
        <v>0</v>
      </c>
      <c r="AZ47" s="42"/>
      <c r="BA47" s="43"/>
      <c r="BB47" s="43"/>
      <c r="BC47" s="43"/>
      <c r="BD47" s="43"/>
      <c r="BE47" s="41">
        <f t="shared" si="112"/>
        <v>0</v>
      </c>
      <c r="BF47" s="44">
        <f t="shared" si="113"/>
        <v>0</v>
      </c>
      <c r="BG47" s="17">
        <f t="shared" si="114"/>
        <v>0</v>
      </c>
      <c r="BH47" s="17">
        <f t="shared" si="115"/>
        <v>0</v>
      </c>
      <c r="BI47" s="17">
        <f t="shared" si="116"/>
        <v>0</v>
      </c>
      <c r="BJ47" s="17">
        <f t="shared" si="117"/>
        <v>0</v>
      </c>
      <c r="BK47" s="17">
        <f t="shared" si="118"/>
        <v>0</v>
      </c>
      <c r="BL47" s="17">
        <f t="shared" si="119"/>
        <v>0</v>
      </c>
      <c r="BM47" s="17">
        <f t="shared" si="120"/>
        <v>0</v>
      </c>
      <c r="BN47" s="17">
        <f t="shared" si="121"/>
        <v>0</v>
      </c>
      <c r="BO47" s="17">
        <f t="shared" si="122"/>
        <v>0</v>
      </c>
      <c r="BP47" s="17">
        <f t="shared" si="123"/>
        <v>0</v>
      </c>
      <c r="BQ47" s="21" t="e">
        <f t="shared" si="124"/>
        <v>#DIV/0!</v>
      </c>
    </row>
    <row r="48" spans="1:69" ht="15.75" customHeight="1" x14ac:dyDescent="0.25">
      <c r="A48" s="36"/>
      <c r="B48" s="45" t="s">
        <v>42</v>
      </c>
      <c r="C48" s="46" t="s">
        <v>43</v>
      </c>
      <c r="D48" s="42"/>
      <c r="E48" s="43"/>
      <c r="F48" s="43"/>
      <c r="G48" s="43"/>
      <c r="H48" s="43"/>
      <c r="I48" s="41">
        <f t="shared" si="104"/>
        <v>0</v>
      </c>
      <c r="J48" s="42"/>
      <c r="K48" s="43"/>
      <c r="L48" s="43"/>
      <c r="M48" s="43"/>
      <c r="N48" s="43"/>
      <c r="O48" s="41">
        <f t="shared" si="105"/>
        <v>0</v>
      </c>
      <c r="P48" s="42"/>
      <c r="Q48" s="43"/>
      <c r="R48" s="43"/>
      <c r="S48" s="43"/>
      <c r="T48" s="43"/>
      <c r="U48" s="41">
        <f t="shared" si="106"/>
        <v>0</v>
      </c>
      <c r="V48" s="42"/>
      <c r="W48" s="43"/>
      <c r="X48" s="43"/>
      <c r="Y48" s="43"/>
      <c r="Z48" s="43"/>
      <c r="AA48" s="41">
        <f t="shared" si="107"/>
        <v>0</v>
      </c>
      <c r="AB48" s="42"/>
      <c r="AC48" s="43"/>
      <c r="AD48" s="43"/>
      <c r="AE48" s="43"/>
      <c r="AF48" s="43"/>
      <c r="AG48" s="41">
        <f t="shared" si="108"/>
        <v>0</v>
      </c>
      <c r="AH48" s="42"/>
      <c r="AI48" s="43"/>
      <c r="AJ48" s="43"/>
      <c r="AK48" s="43"/>
      <c r="AL48" s="43"/>
      <c r="AM48" s="41">
        <f t="shared" si="109"/>
        <v>0</v>
      </c>
      <c r="AN48" s="42"/>
      <c r="AO48" s="43"/>
      <c r="AP48" s="43"/>
      <c r="AQ48" s="43"/>
      <c r="AR48" s="43"/>
      <c r="AS48" s="41">
        <f t="shared" si="110"/>
        <v>0</v>
      </c>
      <c r="AT48" s="42"/>
      <c r="AU48" s="43"/>
      <c r="AV48" s="43"/>
      <c r="AW48" s="43"/>
      <c r="AX48" s="43"/>
      <c r="AY48" s="41">
        <f t="shared" si="111"/>
        <v>0</v>
      </c>
      <c r="AZ48" s="42"/>
      <c r="BA48" s="43"/>
      <c r="BB48" s="43"/>
      <c r="BC48" s="43"/>
      <c r="BD48" s="43"/>
      <c r="BE48" s="41">
        <f t="shared" si="112"/>
        <v>0</v>
      </c>
      <c r="BF48" s="44">
        <f t="shared" si="113"/>
        <v>0</v>
      </c>
      <c r="BG48" s="17">
        <f t="shared" si="114"/>
        <v>0</v>
      </c>
      <c r="BH48" s="17">
        <f t="shared" si="115"/>
        <v>0</v>
      </c>
      <c r="BI48" s="17">
        <f t="shared" si="116"/>
        <v>0</v>
      </c>
      <c r="BJ48" s="17">
        <f t="shared" si="117"/>
        <v>0</v>
      </c>
      <c r="BK48" s="17">
        <f t="shared" si="118"/>
        <v>0</v>
      </c>
      <c r="BL48" s="17">
        <f t="shared" si="119"/>
        <v>0</v>
      </c>
      <c r="BM48" s="17">
        <f t="shared" si="120"/>
        <v>0</v>
      </c>
      <c r="BN48" s="17">
        <f t="shared" si="121"/>
        <v>0</v>
      </c>
      <c r="BO48" s="17">
        <f t="shared" si="122"/>
        <v>0</v>
      </c>
      <c r="BP48" s="17">
        <f t="shared" si="123"/>
        <v>0</v>
      </c>
      <c r="BQ48" s="21" t="e">
        <f t="shared" si="124"/>
        <v>#DIV/0!</v>
      </c>
    </row>
    <row r="49" spans="1:69" ht="15.75" customHeight="1" x14ac:dyDescent="0.25">
      <c r="A49" s="36"/>
      <c r="B49" s="45" t="s">
        <v>98</v>
      </c>
      <c r="C49" s="46" t="s">
        <v>77</v>
      </c>
      <c r="D49" s="42"/>
      <c r="E49" s="43"/>
      <c r="F49" s="43"/>
      <c r="G49" s="43"/>
      <c r="H49" s="43"/>
      <c r="I49" s="41">
        <f t="shared" si="104"/>
        <v>0</v>
      </c>
      <c r="J49" s="42"/>
      <c r="K49" s="43"/>
      <c r="L49" s="43"/>
      <c r="M49" s="43"/>
      <c r="N49" s="43"/>
      <c r="O49" s="41">
        <f t="shared" si="105"/>
        <v>0</v>
      </c>
      <c r="P49" s="42"/>
      <c r="Q49" s="43"/>
      <c r="R49" s="43"/>
      <c r="S49" s="43"/>
      <c r="T49" s="43"/>
      <c r="U49" s="41">
        <f t="shared" si="106"/>
        <v>0</v>
      </c>
      <c r="V49" s="42"/>
      <c r="W49" s="43"/>
      <c r="X49" s="43"/>
      <c r="Y49" s="43"/>
      <c r="Z49" s="43"/>
      <c r="AA49" s="41">
        <f t="shared" si="107"/>
        <v>0</v>
      </c>
      <c r="AB49" s="42"/>
      <c r="AC49" s="43"/>
      <c r="AD49" s="43"/>
      <c r="AE49" s="43"/>
      <c r="AF49" s="43"/>
      <c r="AG49" s="41">
        <f t="shared" si="108"/>
        <v>0</v>
      </c>
      <c r="AH49" s="42"/>
      <c r="AI49" s="43"/>
      <c r="AJ49" s="43"/>
      <c r="AK49" s="43"/>
      <c r="AL49" s="43"/>
      <c r="AM49" s="41">
        <f t="shared" si="109"/>
        <v>0</v>
      </c>
      <c r="AN49" s="42"/>
      <c r="AO49" s="43"/>
      <c r="AP49" s="43"/>
      <c r="AQ49" s="43"/>
      <c r="AR49" s="43"/>
      <c r="AS49" s="41">
        <f t="shared" si="110"/>
        <v>0</v>
      </c>
      <c r="AT49" s="42">
        <v>50</v>
      </c>
      <c r="AU49" s="43">
        <f>AU19</f>
        <v>124</v>
      </c>
      <c r="AV49" s="43">
        <f t="shared" ref="AV49:AX49" si="136">AV19</f>
        <v>136</v>
      </c>
      <c r="AW49" s="43">
        <f t="shared" si="136"/>
        <v>116</v>
      </c>
      <c r="AX49" s="43">
        <f t="shared" si="136"/>
        <v>148</v>
      </c>
      <c r="AY49" s="41">
        <f t="shared" si="111"/>
        <v>524</v>
      </c>
      <c r="AZ49" s="42"/>
      <c r="BA49" s="43"/>
      <c r="BB49" s="43"/>
      <c r="BC49" s="43"/>
      <c r="BD49" s="43"/>
      <c r="BE49" s="41">
        <f t="shared" si="112"/>
        <v>0</v>
      </c>
      <c r="BF49" s="44">
        <f t="shared" si="113"/>
        <v>0</v>
      </c>
      <c r="BG49" s="17">
        <f t="shared" si="114"/>
        <v>0</v>
      </c>
      <c r="BH49" s="17">
        <f t="shared" si="115"/>
        <v>0</v>
      </c>
      <c r="BI49" s="17">
        <f t="shared" si="116"/>
        <v>0</v>
      </c>
      <c r="BJ49" s="17">
        <f t="shared" si="117"/>
        <v>0</v>
      </c>
      <c r="BK49" s="17">
        <f t="shared" si="118"/>
        <v>0</v>
      </c>
      <c r="BL49" s="17">
        <f t="shared" si="119"/>
        <v>0</v>
      </c>
      <c r="BM49" s="17">
        <f t="shared" si="120"/>
        <v>4</v>
      </c>
      <c r="BN49" s="17">
        <f t="shared" si="121"/>
        <v>0</v>
      </c>
      <c r="BO49" s="17">
        <f t="shared" si="122"/>
        <v>4</v>
      </c>
      <c r="BP49" s="17">
        <f t="shared" si="123"/>
        <v>524</v>
      </c>
      <c r="BQ49" s="21">
        <f t="shared" si="124"/>
        <v>131</v>
      </c>
    </row>
    <row r="50" spans="1:69" ht="15.75" customHeight="1" x14ac:dyDescent="0.25">
      <c r="A50" s="36"/>
      <c r="B50" s="45" t="s">
        <v>106</v>
      </c>
      <c r="C50" s="46" t="s">
        <v>107</v>
      </c>
      <c r="D50" s="42"/>
      <c r="E50" s="43"/>
      <c r="F50" s="43"/>
      <c r="G50" s="43"/>
      <c r="H50" s="43"/>
      <c r="I50" s="41">
        <f t="shared" si="104"/>
        <v>0</v>
      </c>
      <c r="J50" s="42">
        <v>49</v>
      </c>
      <c r="K50" s="43">
        <f>K3</f>
        <v>133</v>
      </c>
      <c r="L50" s="43">
        <f t="shared" ref="L50:N50" si="137">L3</f>
        <v>145</v>
      </c>
      <c r="M50" s="43">
        <f t="shared" si="137"/>
        <v>148</v>
      </c>
      <c r="N50" s="43">
        <f t="shared" si="137"/>
        <v>140</v>
      </c>
      <c r="O50" s="41">
        <f t="shared" si="105"/>
        <v>566</v>
      </c>
      <c r="P50" s="42"/>
      <c r="Q50" s="43"/>
      <c r="R50" s="43"/>
      <c r="S50" s="43"/>
      <c r="T50" s="43"/>
      <c r="U50" s="41">
        <f t="shared" si="106"/>
        <v>0</v>
      </c>
      <c r="V50" s="42"/>
      <c r="W50" s="43"/>
      <c r="X50" s="43"/>
      <c r="Y50" s="43"/>
      <c r="Z50" s="43"/>
      <c r="AA50" s="41">
        <f t="shared" si="107"/>
        <v>0</v>
      </c>
      <c r="AB50" s="42"/>
      <c r="AC50" s="43"/>
      <c r="AD50" s="43"/>
      <c r="AE50" s="43"/>
      <c r="AF50" s="43"/>
      <c r="AG50" s="41">
        <f t="shared" si="108"/>
        <v>0</v>
      </c>
      <c r="AH50" s="42"/>
      <c r="AI50" s="43"/>
      <c r="AJ50" s="43"/>
      <c r="AK50" s="43"/>
      <c r="AL50" s="43"/>
      <c r="AM50" s="41">
        <f t="shared" si="109"/>
        <v>0</v>
      </c>
      <c r="AN50" s="42"/>
      <c r="AO50" s="43"/>
      <c r="AP50" s="43"/>
      <c r="AQ50" s="43"/>
      <c r="AR50" s="43"/>
      <c r="AS50" s="41">
        <f t="shared" si="110"/>
        <v>0</v>
      </c>
      <c r="AT50" s="42"/>
      <c r="AU50" s="43"/>
      <c r="AV50" s="43"/>
      <c r="AW50" s="43"/>
      <c r="AX50" s="43"/>
      <c r="AY50" s="41">
        <f t="shared" si="111"/>
        <v>0</v>
      </c>
      <c r="AZ50" s="42"/>
      <c r="BA50" s="43"/>
      <c r="BB50" s="43"/>
      <c r="BC50" s="43"/>
      <c r="BD50" s="43"/>
      <c r="BE50" s="41">
        <f t="shared" si="112"/>
        <v>0</v>
      </c>
      <c r="BF50" s="44">
        <f t="shared" si="113"/>
        <v>0</v>
      </c>
      <c r="BG50" s="17">
        <f t="shared" si="114"/>
        <v>4</v>
      </c>
      <c r="BH50" s="17">
        <f t="shared" si="115"/>
        <v>0</v>
      </c>
      <c r="BI50" s="17">
        <f t="shared" si="116"/>
        <v>0</v>
      </c>
      <c r="BJ50" s="17">
        <f t="shared" si="117"/>
        <v>0</v>
      </c>
      <c r="BK50" s="17">
        <f t="shared" si="118"/>
        <v>0</v>
      </c>
      <c r="BL50" s="17">
        <f t="shared" si="119"/>
        <v>0</v>
      </c>
      <c r="BM50" s="17">
        <f t="shared" si="120"/>
        <v>0</v>
      </c>
      <c r="BN50" s="17">
        <f t="shared" si="121"/>
        <v>0</v>
      </c>
      <c r="BO50" s="17">
        <f t="shared" si="122"/>
        <v>4</v>
      </c>
      <c r="BP50" s="17">
        <f t="shared" si="123"/>
        <v>566</v>
      </c>
      <c r="BQ50" s="21">
        <f t="shared" si="124"/>
        <v>141.5</v>
      </c>
    </row>
    <row r="51" spans="1:69" ht="15.75" customHeight="1" x14ac:dyDescent="0.25">
      <c r="A51" s="36"/>
      <c r="B51" s="45" t="s">
        <v>31</v>
      </c>
      <c r="C51" s="46" t="s">
        <v>32</v>
      </c>
      <c r="D51" s="42"/>
      <c r="E51" s="43"/>
      <c r="F51" s="43"/>
      <c r="G51" s="43"/>
      <c r="H51" s="43"/>
      <c r="I51" s="41">
        <f t="shared" si="104"/>
        <v>0</v>
      </c>
      <c r="J51" s="42"/>
      <c r="K51" s="43"/>
      <c r="L51" s="43"/>
      <c r="M51" s="43"/>
      <c r="N51" s="43"/>
      <c r="O51" s="41">
        <f t="shared" si="105"/>
        <v>0</v>
      </c>
      <c r="P51" s="42"/>
      <c r="Q51" s="43"/>
      <c r="R51" s="43"/>
      <c r="S51" s="43"/>
      <c r="T51" s="43"/>
      <c r="U51" s="41">
        <f t="shared" si="106"/>
        <v>0</v>
      </c>
      <c r="V51" s="42">
        <v>38</v>
      </c>
      <c r="W51" s="43">
        <f>W7</f>
        <v>160</v>
      </c>
      <c r="X51" s="43">
        <f t="shared" ref="X51:Z51" si="138">X7</f>
        <v>205</v>
      </c>
      <c r="Y51" s="43">
        <f t="shared" si="138"/>
        <v>158</v>
      </c>
      <c r="Z51" s="43">
        <f t="shared" si="138"/>
        <v>151</v>
      </c>
      <c r="AA51" s="41">
        <f t="shared" si="107"/>
        <v>674</v>
      </c>
      <c r="AB51" s="42">
        <v>38</v>
      </c>
      <c r="AC51" s="43">
        <f>AC7</f>
        <v>157</v>
      </c>
      <c r="AD51" s="43">
        <f t="shared" ref="AD51:AF51" si="139">AD7</f>
        <v>149</v>
      </c>
      <c r="AE51" s="43">
        <f t="shared" si="139"/>
        <v>198</v>
      </c>
      <c r="AF51" s="43">
        <f t="shared" si="139"/>
        <v>195</v>
      </c>
      <c r="AG51" s="41">
        <f t="shared" si="108"/>
        <v>699</v>
      </c>
      <c r="AH51" s="42"/>
      <c r="AI51" s="43"/>
      <c r="AJ51" s="43"/>
      <c r="AK51" s="43"/>
      <c r="AL51" s="43"/>
      <c r="AM51" s="41">
        <f t="shared" si="109"/>
        <v>0</v>
      </c>
      <c r="AN51" s="42"/>
      <c r="AO51" s="43"/>
      <c r="AP51" s="43"/>
      <c r="AQ51" s="43"/>
      <c r="AR51" s="43"/>
      <c r="AS51" s="41">
        <f t="shared" si="110"/>
        <v>0</v>
      </c>
      <c r="AT51" s="42"/>
      <c r="AU51" s="43"/>
      <c r="AV51" s="43"/>
      <c r="AW51" s="43"/>
      <c r="AX51" s="43"/>
      <c r="AY51" s="41">
        <f t="shared" si="111"/>
        <v>0</v>
      </c>
      <c r="AZ51" s="42"/>
      <c r="BA51" s="43"/>
      <c r="BB51" s="43"/>
      <c r="BC51" s="43"/>
      <c r="BD51" s="43"/>
      <c r="BE51" s="41">
        <f t="shared" si="112"/>
        <v>0</v>
      </c>
      <c r="BF51" s="44">
        <f t="shared" si="113"/>
        <v>0</v>
      </c>
      <c r="BG51" s="17">
        <f t="shared" si="114"/>
        <v>0</v>
      </c>
      <c r="BH51" s="17">
        <f t="shared" si="115"/>
        <v>0</v>
      </c>
      <c r="BI51" s="17">
        <f t="shared" si="116"/>
        <v>4</v>
      </c>
      <c r="BJ51" s="17">
        <f t="shared" si="117"/>
        <v>4</v>
      </c>
      <c r="BK51" s="17">
        <f t="shared" si="118"/>
        <v>0</v>
      </c>
      <c r="BL51" s="17">
        <f t="shared" si="119"/>
        <v>0</v>
      </c>
      <c r="BM51" s="17">
        <f t="shared" si="120"/>
        <v>0</v>
      </c>
      <c r="BN51" s="17">
        <f t="shared" si="121"/>
        <v>0</v>
      </c>
      <c r="BO51" s="17">
        <f t="shared" si="122"/>
        <v>8</v>
      </c>
      <c r="BP51" s="17">
        <f t="shared" si="123"/>
        <v>1373</v>
      </c>
      <c r="BQ51" s="21">
        <f t="shared" si="124"/>
        <v>171.625</v>
      </c>
    </row>
    <row r="52" spans="1:69" ht="15.75" customHeight="1" x14ac:dyDescent="0.25">
      <c r="A52" s="36"/>
      <c r="B52" s="45"/>
      <c r="C52" s="46"/>
      <c r="D52" s="42"/>
      <c r="E52" s="43"/>
      <c r="F52" s="43"/>
      <c r="G52" s="43"/>
      <c r="H52" s="43"/>
      <c r="I52" s="41"/>
      <c r="J52" s="42"/>
      <c r="K52" s="43"/>
      <c r="L52" s="43"/>
      <c r="M52" s="43"/>
      <c r="N52" s="43"/>
      <c r="O52" s="41"/>
      <c r="P52" s="42"/>
      <c r="Q52" s="43"/>
      <c r="R52" s="43"/>
      <c r="S52" s="43"/>
      <c r="T52" s="43"/>
      <c r="U52" s="41"/>
      <c r="V52" s="42"/>
      <c r="W52" s="43"/>
      <c r="X52" s="43"/>
      <c r="Y52" s="43"/>
      <c r="Z52" s="43"/>
      <c r="AA52" s="41"/>
      <c r="AB52" s="42"/>
      <c r="AC52" s="43">
        <v>120</v>
      </c>
      <c r="AD52" s="43">
        <v>120</v>
      </c>
      <c r="AE52" s="43">
        <v>120</v>
      </c>
      <c r="AF52" s="43">
        <v>120</v>
      </c>
      <c r="AG52" s="41">
        <f t="shared" si="108"/>
        <v>480</v>
      </c>
      <c r="AH52" s="42"/>
      <c r="AI52" s="43"/>
      <c r="AJ52" s="43"/>
      <c r="AK52" s="43"/>
      <c r="AL52" s="43"/>
      <c r="AM52" s="41"/>
      <c r="AN52" s="42"/>
      <c r="AO52" s="43"/>
      <c r="AP52" s="43"/>
      <c r="AQ52" s="43"/>
      <c r="AR52" s="43"/>
      <c r="AS52" s="41"/>
      <c r="AT52" s="42"/>
      <c r="AU52" s="43"/>
      <c r="AV52" s="43"/>
      <c r="AW52" s="43"/>
      <c r="AX52" s="43"/>
      <c r="AY52" s="41"/>
      <c r="AZ52" s="42"/>
      <c r="BA52" s="43"/>
      <c r="BB52" s="43"/>
      <c r="BC52" s="43"/>
      <c r="BD52" s="43"/>
      <c r="BE52" s="41"/>
      <c r="BF52" s="44"/>
      <c r="BG52" s="17"/>
      <c r="BH52" s="17"/>
      <c r="BI52" s="17"/>
      <c r="BJ52" s="17"/>
      <c r="BK52" s="17"/>
      <c r="BL52" s="17"/>
      <c r="BM52" s="17"/>
      <c r="BN52" s="17"/>
      <c r="BO52" s="17"/>
      <c r="BP52" s="17"/>
      <c r="BQ52" s="21"/>
    </row>
    <row r="53" spans="1:69" ht="15.75" customHeight="1" x14ac:dyDescent="0.25">
      <c r="A53" s="36"/>
      <c r="B53" s="45" t="s">
        <v>110</v>
      </c>
      <c r="C53" s="46" t="s">
        <v>111</v>
      </c>
      <c r="D53" s="42"/>
      <c r="E53" s="43"/>
      <c r="F53" s="43"/>
      <c r="G53" s="43"/>
      <c r="H53" s="43"/>
      <c r="I53" s="41">
        <f t="shared" si="104"/>
        <v>0</v>
      </c>
      <c r="J53" s="42"/>
      <c r="K53" s="43"/>
      <c r="L53" s="43"/>
      <c r="M53" s="43"/>
      <c r="N53" s="43"/>
      <c r="O53" s="41">
        <f t="shared" si="105"/>
        <v>0</v>
      </c>
      <c r="P53" s="42">
        <v>37</v>
      </c>
      <c r="Q53" s="43">
        <f>Q6</f>
        <v>151</v>
      </c>
      <c r="R53" s="43">
        <f t="shared" ref="R53:T53" si="140">R6</f>
        <v>188</v>
      </c>
      <c r="S53" s="43">
        <f t="shared" si="140"/>
        <v>189</v>
      </c>
      <c r="T53" s="43">
        <f t="shared" si="140"/>
        <v>141</v>
      </c>
      <c r="U53" s="41">
        <f t="shared" si="106"/>
        <v>669</v>
      </c>
      <c r="V53" s="42"/>
      <c r="W53" s="43"/>
      <c r="X53" s="43"/>
      <c r="Y53" s="43"/>
      <c r="Z53" s="43"/>
      <c r="AA53" s="41">
        <f t="shared" si="107"/>
        <v>0</v>
      </c>
      <c r="AB53" s="42"/>
      <c r="AC53" s="43"/>
      <c r="AD53" s="43"/>
      <c r="AE53" s="43"/>
      <c r="AF53" s="43"/>
      <c r="AG53" s="41">
        <f t="shared" si="108"/>
        <v>0</v>
      </c>
      <c r="AH53" s="42"/>
      <c r="AI53" s="43"/>
      <c r="AJ53" s="43"/>
      <c r="AK53" s="43"/>
      <c r="AL53" s="43"/>
      <c r="AM53" s="41">
        <f t="shared" si="109"/>
        <v>0</v>
      </c>
      <c r="AN53" s="42"/>
      <c r="AO53" s="43"/>
      <c r="AP53" s="43"/>
      <c r="AQ53" s="43"/>
      <c r="AR53" s="43"/>
      <c r="AS53" s="41">
        <f t="shared" si="110"/>
        <v>0</v>
      </c>
      <c r="AT53" s="42"/>
      <c r="AU53" s="43"/>
      <c r="AV53" s="43"/>
      <c r="AW53" s="43"/>
      <c r="AX53" s="43"/>
      <c r="AY53" s="41">
        <f t="shared" si="111"/>
        <v>0</v>
      </c>
      <c r="AZ53" s="42">
        <v>35</v>
      </c>
      <c r="BA53" s="43">
        <f>BA6</f>
        <v>151</v>
      </c>
      <c r="BB53" s="43">
        <f t="shared" ref="BB53:BD53" si="141">BB6</f>
        <v>189</v>
      </c>
      <c r="BC53" s="43">
        <f t="shared" si="141"/>
        <v>162</v>
      </c>
      <c r="BD53" s="43">
        <f t="shared" si="141"/>
        <v>181</v>
      </c>
      <c r="BE53" s="41">
        <f t="shared" si="112"/>
        <v>683</v>
      </c>
      <c r="BF53" s="44">
        <f t="shared" si="113"/>
        <v>0</v>
      </c>
      <c r="BG53" s="17">
        <f t="shared" si="114"/>
        <v>0</v>
      </c>
      <c r="BH53" s="17">
        <f t="shared" si="115"/>
        <v>4</v>
      </c>
      <c r="BI53" s="17">
        <f t="shared" si="116"/>
        <v>0</v>
      </c>
      <c r="BJ53" s="17">
        <f t="shared" si="117"/>
        <v>0</v>
      </c>
      <c r="BK53" s="17">
        <f t="shared" si="118"/>
        <v>0</v>
      </c>
      <c r="BL53" s="17">
        <f t="shared" si="119"/>
        <v>0</v>
      </c>
      <c r="BM53" s="17">
        <f t="shared" si="120"/>
        <v>0</v>
      </c>
      <c r="BN53" s="17">
        <f t="shared" si="121"/>
        <v>4</v>
      </c>
      <c r="BO53" s="17">
        <f t="shared" si="122"/>
        <v>8</v>
      </c>
      <c r="BP53" s="17">
        <f t="shared" si="123"/>
        <v>1352</v>
      </c>
      <c r="BQ53" s="21">
        <f t="shared" si="124"/>
        <v>169</v>
      </c>
    </row>
    <row r="54" spans="1:69" ht="15.75" customHeight="1" x14ac:dyDescent="0.25">
      <c r="A54" s="36"/>
      <c r="B54" s="37" t="s">
        <v>35</v>
      </c>
      <c r="C54" s="46"/>
      <c r="D54" s="42"/>
      <c r="E54" s="40">
        <f>SUM(E42:E53)</f>
        <v>318</v>
      </c>
      <c r="F54" s="40">
        <f>SUM(F42:F53)</f>
        <v>360</v>
      </c>
      <c r="G54" s="40">
        <f>SUM(G42:G53)</f>
        <v>274</v>
      </c>
      <c r="H54" s="40">
        <f>SUM(H42:H53)</f>
        <v>296</v>
      </c>
      <c r="I54" s="41">
        <f>SUM(I42:I53)</f>
        <v>1248</v>
      </c>
      <c r="J54" s="42"/>
      <c r="K54" s="40">
        <f>SUM(K42:K53)</f>
        <v>293</v>
      </c>
      <c r="L54" s="40">
        <f>SUM(L42:L53)</f>
        <v>313</v>
      </c>
      <c r="M54" s="40">
        <f>SUM(M42:M53)</f>
        <v>275</v>
      </c>
      <c r="N54" s="40">
        <f>SUM(N42:N53)</f>
        <v>323</v>
      </c>
      <c r="O54" s="41">
        <f>SUM(O42:O53)</f>
        <v>1204</v>
      </c>
      <c r="P54" s="42"/>
      <c r="Q54" s="40">
        <f>SUM(Q42:Q53)</f>
        <v>294</v>
      </c>
      <c r="R54" s="40">
        <f>SUM(R42:R53)</f>
        <v>351</v>
      </c>
      <c r="S54" s="40">
        <f>SUM(S42:S53)</f>
        <v>367</v>
      </c>
      <c r="T54" s="40">
        <f>SUM(T42:T53)</f>
        <v>326</v>
      </c>
      <c r="U54" s="41">
        <f>SUM(U42:U53)</f>
        <v>1338</v>
      </c>
      <c r="V54" s="42"/>
      <c r="W54" s="40">
        <f>SUM(W42:W53)</f>
        <v>293</v>
      </c>
      <c r="X54" s="40">
        <f>SUM(X42:X53)</f>
        <v>352</v>
      </c>
      <c r="Y54" s="40">
        <f>SUM(Y42:Y53)</f>
        <v>306</v>
      </c>
      <c r="Z54" s="40">
        <f>SUM(Z42:Z53)</f>
        <v>286</v>
      </c>
      <c r="AA54" s="41">
        <f>SUM(AA42:AA53)</f>
        <v>1237</v>
      </c>
      <c r="AB54" s="42"/>
      <c r="AC54" s="40">
        <f>SUM(AC42:AC53)</f>
        <v>277</v>
      </c>
      <c r="AD54" s="40">
        <f>SUM(AD42:AD53)</f>
        <v>269</v>
      </c>
      <c r="AE54" s="40">
        <f>SUM(AE42:AE53)</f>
        <v>318</v>
      </c>
      <c r="AF54" s="40">
        <f>SUM(AF42:AF53)</f>
        <v>315</v>
      </c>
      <c r="AG54" s="41">
        <f>SUM(AG42:AG53)</f>
        <v>1179</v>
      </c>
      <c r="AH54" s="42"/>
      <c r="AI54" s="40">
        <f>SUM(AI42:AI53)</f>
        <v>331</v>
      </c>
      <c r="AJ54" s="40">
        <f>SUM(AJ42:AJ53)</f>
        <v>333</v>
      </c>
      <c r="AK54" s="40">
        <f>SUM(AK42:AK53)</f>
        <v>297</v>
      </c>
      <c r="AL54" s="40">
        <f>SUM(AL42:AL53)</f>
        <v>314</v>
      </c>
      <c r="AM54" s="41">
        <f>SUM(AM42:AM53)</f>
        <v>1275</v>
      </c>
      <c r="AN54" s="42"/>
      <c r="AO54" s="40">
        <f>SUM(AO42:AO53)</f>
        <v>277</v>
      </c>
      <c r="AP54" s="40">
        <f>SUM(AP42:AP53)</f>
        <v>322</v>
      </c>
      <c r="AQ54" s="40">
        <f>SUM(AQ42:AQ53)</f>
        <v>323</v>
      </c>
      <c r="AR54" s="40">
        <f>SUM(AR42:AR53)</f>
        <v>316</v>
      </c>
      <c r="AS54" s="41">
        <f>SUM(AS42:AS53)</f>
        <v>1238</v>
      </c>
      <c r="AT54" s="42"/>
      <c r="AU54" s="40">
        <f>SUM(AU42:AU53)</f>
        <v>286</v>
      </c>
      <c r="AV54" s="40">
        <f>SUM(AV42:AV53)</f>
        <v>325</v>
      </c>
      <c r="AW54" s="40">
        <f>SUM(AW42:AW53)</f>
        <v>290</v>
      </c>
      <c r="AX54" s="40">
        <f>SUM(AX42:AX53)</f>
        <v>318</v>
      </c>
      <c r="AY54" s="41">
        <f>SUM(AY42:AY53)</f>
        <v>1219</v>
      </c>
      <c r="AZ54" s="42"/>
      <c r="BA54" s="40">
        <f>SUM(BA42:BA53)</f>
        <v>299</v>
      </c>
      <c r="BB54" s="40">
        <f>SUM(BB42:BB53)</f>
        <v>300</v>
      </c>
      <c r="BC54" s="40">
        <f>SUM(BC42:BC53)</f>
        <v>319</v>
      </c>
      <c r="BD54" s="40">
        <f>SUM(BD42:BD53)</f>
        <v>313</v>
      </c>
      <c r="BE54" s="41">
        <f>SUM(BE42:BE53)</f>
        <v>1231</v>
      </c>
      <c r="BF54" s="44">
        <f t="shared" si="113"/>
        <v>4</v>
      </c>
      <c r="BG54" s="17">
        <f t="shared" si="114"/>
        <v>4</v>
      </c>
      <c r="BH54" s="17">
        <f t="shared" si="115"/>
        <v>4</v>
      </c>
      <c r="BI54" s="17">
        <f t="shared" si="116"/>
        <v>4</v>
      </c>
      <c r="BJ54" s="17">
        <f t="shared" si="117"/>
        <v>4</v>
      </c>
      <c r="BK54" s="17">
        <f t="shared" si="118"/>
        <v>4</v>
      </c>
      <c r="BL54" s="17">
        <f t="shared" si="119"/>
        <v>4</v>
      </c>
      <c r="BM54" s="17">
        <f t="shared" si="120"/>
        <v>4</v>
      </c>
      <c r="BN54" s="17">
        <f t="shared" si="121"/>
        <v>4</v>
      </c>
      <c r="BO54" s="17">
        <f t="shared" si="122"/>
        <v>36</v>
      </c>
      <c r="BP54" s="17">
        <f t="shared" si="123"/>
        <v>11169</v>
      </c>
      <c r="BQ54" s="17">
        <f t="shared" si="124"/>
        <v>310.25</v>
      </c>
    </row>
    <row r="55" spans="1:69" ht="15.75" customHeight="1" x14ac:dyDescent="0.25">
      <c r="A55" s="36"/>
      <c r="B55" s="37" t="s">
        <v>36</v>
      </c>
      <c r="C55" s="46"/>
      <c r="D55" s="39">
        <f>SUM(D42:D53)</f>
        <v>98</v>
      </c>
      <c r="E55" s="40">
        <f>E54+$D$55</f>
        <v>416</v>
      </c>
      <c r="F55" s="40">
        <f>F54+$D$55</f>
        <v>458</v>
      </c>
      <c r="G55" s="40">
        <f>G54+$D$55</f>
        <v>372</v>
      </c>
      <c r="H55" s="40">
        <f>H54+$D$55</f>
        <v>394</v>
      </c>
      <c r="I55" s="41">
        <f>SUM(E55:H55)</f>
        <v>1640</v>
      </c>
      <c r="J55" s="39">
        <f>SUM(J42:J53)</f>
        <v>93</v>
      </c>
      <c r="K55" s="40">
        <f>K54+$J$55</f>
        <v>386</v>
      </c>
      <c r="L55" s="40">
        <f>L54+$J$55</f>
        <v>406</v>
      </c>
      <c r="M55" s="40">
        <f>M54+$J$55</f>
        <v>368</v>
      </c>
      <c r="N55" s="40">
        <f>N54+$J$55</f>
        <v>416</v>
      </c>
      <c r="O55" s="41">
        <f>SUM(K55:N55)</f>
        <v>1576</v>
      </c>
      <c r="P55" s="39">
        <f>SUM(P42:P53)</f>
        <v>72</v>
      </c>
      <c r="Q55" s="40">
        <f>Q54+$P$55</f>
        <v>366</v>
      </c>
      <c r="R55" s="40">
        <f>R54+$P$55</f>
        <v>423</v>
      </c>
      <c r="S55" s="40">
        <f>S54+$P$55</f>
        <v>439</v>
      </c>
      <c r="T55" s="40">
        <f>T54+$P$55</f>
        <v>398</v>
      </c>
      <c r="U55" s="41">
        <f>SUM(Q55:T55)</f>
        <v>1626</v>
      </c>
      <c r="V55" s="39">
        <f>SUM(V42:V53)</f>
        <v>82</v>
      </c>
      <c r="W55" s="40">
        <f>W54+$V$55</f>
        <v>375</v>
      </c>
      <c r="X55" s="40">
        <f>X54+$V$55</f>
        <v>434</v>
      </c>
      <c r="Y55" s="40">
        <f>Y54+$V$55</f>
        <v>388</v>
      </c>
      <c r="Z55" s="40">
        <f>Z54+$V$55</f>
        <v>368</v>
      </c>
      <c r="AA55" s="41">
        <f>SUM(W55:Z55)</f>
        <v>1565</v>
      </c>
      <c r="AB55" s="39">
        <f>SUM(AB42:AB53)</f>
        <v>38</v>
      </c>
      <c r="AC55" s="40">
        <f>AC54+$AB$55</f>
        <v>315</v>
      </c>
      <c r="AD55" s="40">
        <f>AD54+$AB$55</f>
        <v>307</v>
      </c>
      <c r="AE55" s="40">
        <f>AE54+$AB$55</f>
        <v>356</v>
      </c>
      <c r="AF55" s="40">
        <f>AF54+$AB$55</f>
        <v>353</v>
      </c>
      <c r="AG55" s="41">
        <f>SUM(AC55:AF55)</f>
        <v>1331</v>
      </c>
      <c r="AH55" s="39">
        <f>SUM(AH42:AH53)</f>
        <v>80</v>
      </c>
      <c r="AI55" s="40">
        <f>AI54+$AH$55</f>
        <v>411</v>
      </c>
      <c r="AJ55" s="40">
        <f>AJ54+$AH$55</f>
        <v>413</v>
      </c>
      <c r="AK55" s="40">
        <f>AK54+$AH$55</f>
        <v>377</v>
      </c>
      <c r="AL55" s="40">
        <f>AL54+$AH$55</f>
        <v>394</v>
      </c>
      <c r="AM55" s="41">
        <f>SUM(AI55:AL55)</f>
        <v>1595</v>
      </c>
      <c r="AN55" s="39">
        <f>SUM(AN42:AN53)</f>
        <v>81</v>
      </c>
      <c r="AO55" s="40">
        <f>AO54+$AN$55</f>
        <v>358</v>
      </c>
      <c r="AP55" s="40">
        <f>AP54+$AN$55</f>
        <v>403</v>
      </c>
      <c r="AQ55" s="40">
        <f>AQ54+$AN$55</f>
        <v>404</v>
      </c>
      <c r="AR55" s="40">
        <f>AR54+$AN$55</f>
        <v>397</v>
      </c>
      <c r="AS55" s="41">
        <f>SUM(AO55:AR55)</f>
        <v>1562</v>
      </c>
      <c r="AT55" s="39">
        <f>SUM(AT42:AT53)</f>
        <v>85</v>
      </c>
      <c r="AU55" s="40">
        <f>AU54+$AT$55</f>
        <v>371</v>
      </c>
      <c r="AV55" s="40">
        <f>AV54+$AT$55</f>
        <v>410</v>
      </c>
      <c r="AW55" s="40">
        <f>AW54+$AT$55</f>
        <v>375</v>
      </c>
      <c r="AX55" s="40">
        <f>AX54+$AT$55</f>
        <v>403</v>
      </c>
      <c r="AY55" s="41">
        <f>SUM(AU55:AX55)</f>
        <v>1559</v>
      </c>
      <c r="AZ55" s="39">
        <f>SUM(AZ42:AZ53)</f>
        <v>91</v>
      </c>
      <c r="BA55" s="40">
        <f>BA54+$AZ$55</f>
        <v>390</v>
      </c>
      <c r="BB55" s="40">
        <f>BB54+$AZ$55</f>
        <v>391</v>
      </c>
      <c r="BC55" s="40">
        <f>BC54+$AZ$55</f>
        <v>410</v>
      </c>
      <c r="BD55" s="40">
        <f>BD54+$AZ$55</f>
        <v>404</v>
      </c>
      <c r="BE55" s="41">
        <f>SUM(BA55:BD55)</f>
        <v>1595</v>
      </c>
      <c r="BF55" s="44">
        <f t="shared" si="113"/>
        <v>4</v>
      </c>
      <c r="BG55" s="17">
        <f t="shared" si="114"/>
        <v>4</v>
      </c>
      <c r="BH55" s="17">
        <f t="shared" si="115"/>
        <v>4</v>
      </c>
      <c r="BI55" s="17">
        <f t="shared" si="116"/>
        <v>4</v>
      </c>
      <c r="BJ55" s="17">
        <f t="shared" si="117"/>
        <v>4</v>
      </c>
      <c r="BK55" s="17">
        <f t="shared" si="118"/>
        <v>4</v>
      </c>
      <c r="BL55" s="17">
        <f t="shared" si="119"/>
        <v>4</v>
      </c>
      <c r="BM55" s="17">
        <f t="shared" si="120"/>
        <v>4</v>
      </c>
      <c r="BN55" s="17">
        <f t="shared" si="121"/>
        <v>4</v>
      </c>
      <c r="BO55" s="17">
        <f t="shared" si="122"/>
        <v>36</v>
      </c>
      <c r="BP55" s="17">
        <f t="shared" si="123"/>
        <v>14049</v>
      </c>
      <c r="BQ55" s="17">
        <f t="shared" si="124"/>
        <v>390.25</v>
      </c>
    </row>
    <row r="56" spans="1:69" ht="15.75" customHeight="1" x14ac:dyDescent="0.25">
      <c r="A56" s="36"/>
      <c r="B56" s="37" t="s">
        <v>37</v>
      </c>
      <c r="C56" s="46"/>
      <c r="D56" s="42"/>
      <c r="E56" s="40">
        <f t="shared" ref="E56:I57" si="142">IF($D$55&gt;0,IF(E54=E68,0.5,IF(E54&gt;E68,1,0)),0)</f>
        <v>0</v>
      </c>
      <c r="F56" s="40">
        <f t="shared" si="142"/>
        <v>1</v>
      </c>
      <c r="G56" s="40">
        <f t="shared" si="142"/>
        <v>0</v>
      </c>
      <c r="H56" s="40">
        <f t="shared" si="142"/>
        <v>0</v>
      </c>
      <c r="I56" s="41">
        <f t="shared" si="142"/>
        <v>0</v>
      </c>
      <c r="J56" s="42"/>
      <c r="K56" s="40">
        <f t="shared" ref="K56:O57" si="143">IF($J$55&gt;0,IF(K54=K132,0.5,IF(K54&gt;K132,1,0)),0)</f>
        <v>1</v>
      </c>
      <c r="L56" s="40">
        <f t="shared" si="143"/>
        <v>1</v>
      </c>
      <c r="M56" s="40">
        <f t="shared" si="143"/>
        <v>1</v>
      </c>
      <c r="N56" s="40">
        <f t="shared" si="143"/>
        <v>0.5</v>
      </c>
      <c r="O56" s="41">
        <f t="shared" si="143"/>
        <v>1</v>
      </c>
      <c r="P56" s="42"/>
      <c r="Q56" s="40">
        <f t="shared" ref="Q56:U57" si="144">IF($P$55&gt;0,IF(Q54=Q195,0.5,IF(Q54&gt;Q195,1,0)),0)</f>
        <v>0</v>
      </c>
      <c r="R56" s="40">
        <f t="shared" si="144"/>
        <v>1</v>
      </c>
      <c r="S56" s="40">
        <f t="shared" si="144"/>
        <v>1</v>
      </c>
      <c r="T56" s="40">
        <f t="shared" si="144"/>
        <v>1</v>
      </c>
      <c r="U56" s="41">
        <f t="shared" si="144"/>
        <v>1</v>
      </c>
      <c r="V56" s="42"/>
      <c r="W56" s="40">
        <f t="shared" ref="W56:AA57" si="145">IF($V$55&gt;0,IF(W54=W178,0.5,IF(W54&gt;W178,1,0)),0)</f>
        <v>0</v>
      </c>
      <c r="X56" s="40">
        <f t="shared" si="145"/>
        <v>1</v>
      </c>
      <c r="Y56" s="40">
        <f t="shared" si="145"/>
        <v>1</v>
      </c>
      <c r="Z56" s="40">
        <f t="shared" si="145"/>
        <v>0</v>
      </c>
      <c r="AA56" s="41">
        <f t="shared" si="145"/>
        <v>0</v>
      </c>
      <c r="AB56" s="42"/>
      <c r="AC56" s="40">
        <f t="shared" ref="AC56:AG57" si="146">IF($AB$55&gt;0,IF(AC54=AC96,0.5,IF(AC54&gt;AC96,1,0)),0)</f>
        <v>0</v>
      </c>
      <c r="AD56" s="40">
        <f t="shared" si="146"/>
        <v>0</v>
      </c>
      <c r="AE56" s="40">
        <f t="shared" si="146"/>
        <v>0</v>
      </c>
      <c r="AF56" s="40">
        <f t="shared" si="146"/>
        <v>1</v>
      </c>
      <c r="AG56" s="41">
        <f t="shared" si="146"/>
        <v>0</v>
      </c>
      <c r="AH56" s="42"/>
      <c r="AI56" s="40">
        <f t="shared" ref="AI56:AM57" si="147">IF($AH$55&gt;0,IF(AI54=AI81,0.5,IF(AI54&gt;AI81,1,0)),0)</f>
        <v>0.5</v>
      </c>
      <c r="AJ56" s="40">
        <f t="shared" si="147"/>
        <v>1</v>
      </c>
      <c r="AK56" s="40">
        <f t="shared" si="147"/>
        <v>0</v>
      </c>
      <c r="AL56" s="40">
        <f t="shared" si="147"/>
        <v>0</v>
      </c>
      <c r="AM56" s="41">
        <f t="shared" si="147"/>
        <v>1</v>
      </c>
      <c r="AN56" s="42"/>
      <c r="AO56" s="40">
        <f t="shared" ref="AO56:AS57" si="148">IF($AN$55&gt;0,IF(AO54=AO114,0.5,IF(AO54&gt;AO114,1,0)),0)</f>
        <v>0</v>
      </c>
      <c r="AP56" s="40">
        <f t="shared" si="148"/>
        <v>0</v>
      </c>
      <c r="AQ56" s="40">
        <f t="shared" si="148"/>
        <v>1</v>
      </c>
      <c r="AR56" s="40">
        <f t="shared" si="148"/>
        <v>0</v>
      </c>
      <c r="AS56" s="41">
        <f t="shared" si="148"/>
        <v>0</v>
      </c>
      <c r="AT56" s="42"/>
      <c r="AU56" s="40">
        <f t="shared" ref="AU56:AY57" si="149">IF($AT$55&gt;0,IF(AU54=AU166,0.5,IF(AU54&gt;AU166,1,0)),0)</f>
        <v>0</v>
      </c>
      <c r="AV56" s="40">
        <f t="shared" si="149"/>
        <v>0</v>
      </c>
      <c r="AW56" s="40">
        <f t="shared" si="149"/>
        <v>0</v>
      </c>
      <c r="AX56" s="40">
        <f t="shared" si="149"/>
        <v>0</v>
      </c>
      <c r="AY56" s="41">
        <f t="shared" si="149"/>
        <v>0</v>
      </c>
      <c r="AZ56" s="42"/>
      <c r="BA56" s="40">
        <f t="shared" ref="BA56:BE57" si="150">IF($AZ$55&gt;0,IF(BA54=BA150,0.5,IF(BA54&gt;BA150,1,0)),0)</f>
        <v>0</v>
      </c>
      <c r="BB56" s="40">
        <f t="shared" si="150"/>
        <v>0</v>
      </c>
      <c r="BC56" s="40">
        <f t="shared" si="150"/>
        <v>0</v>
      </c>
      <c r="BD56" s="40">
        <f t="shared" si="150"/>
        <v>0</v>
      </c>
      <c r="BE56" s="41">
        <f t="shared" si="150"/>
        <v>0</v>
      </c>
      <c r="BF56" s="47"/>
      <c r="BG56" s="21"/>
      <c r="BH56" s="21"/>
      <c r="BI56" s="21"/>
      <c r="BJ56" s="21"/>
      <c r="BK56" s="21"/>
      <c r="BL56" s="21"/>
      <c r="BM56" s="21"/>
      <c r="BN56" s="21"/>
      <c r="BO56" s="21"/>
      <c r="BP56" s="17">
        <f t="shared" si="123"/>
        <v>3</v>
      </c>
      <c r="BQ56" s="21"/>
    </row>
    <row r="57" spans="1:69" ht="15.75" customHeight="1" x14ac:dyDescent="0.25">
      <c r="A57" s="36"/>
      <c r="B57" s="37" t="s">
        <v>38</v>
      </c>
      <c r="C57" s="46"/>
      <c r="D57" s="42"/>
      <c r="E57" s="40">
        <f t="shared" si="142"/>
        <v>1</v>
      </c>
      <c r="F57" s="40">
        <f t="shared" si="142"/>
        <v>1</v>
      </c>
      <c r="G57" s="40">
        <f t="shared" si="142"/>
        <v>0</v>
      </c>
      <c r="H57" s="40">
        <f t="shared" si="142"/>
        <v>0</v>
      </c>
      <c r="I57" s="41">
        <f t="shared" si="142"/>
        <v>1</v>
      </c>
      <c r="J57" s="42"/>
      <c r="K57" s="40">
        <f t="shared" si="143"/>
        <v>1</v>
      </c>
      <c r="L57" s="40">
        <f t="shared" si="143"/>
        <v>1</v>
      </c>
      <c r="M57" s="40">
        <f t="shared" si="143"/>
        <v>0</v>
      </c>
      <c r="N57" s="40">
        <f t="shared" si="143"/>
        <v>0</v>
      </c>
      <c r="O57" s="41">
        <f t="shared" si="143"/>
        <v>1</v>
      </c>
      <c r="P57" s="42"/>
      <c r="Q57" s="40">
        <f t="shared" si="144"/>
        <v>0</v>
      </c>
      <c r="R57" s="40">
        <f t="shared" si="144"/>
        <v>1</v>
      </c>
      <c r="S57" s="40">
        <f t="shared" si="144"/>
        <v>1</v>
      </c>
      <c r="T57" s="40">
        <f t="shared" si="144"/>
        <v>1</v>
      </c>
      <c r="U57" s="41">
        <f t="shared" si="144"/>
        <v>0</v>
      </c>
      <c r="V57" s="42"/>
      <c r="W57" s="40">
        <f t="shared" si="145"/>
        <v>0</v>
      </c>
      <c r="X57" s="40">
        <f t="shared" si="145"/>
        <v>1</v>
      </c>
      <c r="Y57" s="40">
        <f t="shared" si="145"/>
        <v>1</v>
      </c>
      <c r="Z57" s="40">
        <f t="shared" si="145"/>
        <v>0</v>
      </c>
      <c r="AA57" s="41">
        <f t="shared" si="145"/>
        <v>0</v>
      </c>
      <c r="AB57" s="42"/>
      <c r="AC57" s="40">
        <f t="shared" si="146"/>
        <v>0</v>
      </c>
      <c r="AD57" s="40">
        <f t="shared" si="146"/>
        <v>0</v>
      </c>
      <c r="AE57" s="40">
        <f t="shared" si="146"/>
        <v>0</v>
      </c>
      <c r="AF57" s="40">
        <f t="shared" si="146"/>
        <v>0</v>
      </c>
      <c r="AG57" s="41">
        <f t="shared" si="146"/>
        <v>0</v>
      </c>
      <c r="AH57" s="42"/>
      <c r="AI57" s="40">
        <f t="shared" si="147"/>
        <v>0</v>
      </c>
      <c r="AJ57" s="40">
        <f t="shared" si="147"/>
        <v>1</v>
      </c>
      <c r="AK57" s="40">
        <f t="shared" si="147"/>
        <v>0</v>
      </c>
      <c r="AL57" s="40">
        <f t="shared" si="147"/>
        <v>0</v>
      </c>
      <c r="AM57" s="41">
        <f t="shared" si="147"/>
        <v>0</v>
      </c>
      <c r="AN57" s="42"/>
      <c r="AO57" s="40">
        <f t="shared" si="148"/>
        <v>0</v>
      </c>
      <c r="AP57" s="40">
        <f t="shared" si="148"/>
        <v>0</v>
      </c>
      <c r="AQ57" s="40">
        <f t="shared" si="148"/>
        <v>1</v>
      </c>
      <c r="AR57" s="40">
        <f t="shared" si="148"/>
        <v>0.5</v>
      </c>
      <c r="AS57" s="41">
        <f t="shared" si="148"/>
        <v>0</v>
      </c>
      <c r="AT57" s="42"/>
      <c r="AU57" s="40">
        <f t="shared" si="149"/>
        <v>0</v>
      </c>
      <c r="AV57" s="40">
        <f t="shared" si="149"/>
        <v>0</v>
      </c>
      <c r="AW57" s="40">
        <f t="shared" si="149"/>
        <v>0</v>
      </c>
      <c r="AX57" s="40">
        <f t="shared" si="149"/>
        <v>0</v>
      </c>
      <c r="AY57" s="41">
        <f t="shared" si="149"/>
        <v>0</v>
      </c>
      <c r="AZ57" s="42"/>
      <c r="BA57" s="40">
        <f t="shared" si="150"/>
        <v>0</v>
      </c>
      <c r="BB57" s="40">
        <f t="shared" si="150"/>
        <v>1</v>
      </c>
      <c r="BC57" s="40">
        <f t="shared" si="150"/>
        <v>1</v>
      </c>
      <c r="BD57" s="40">
        <f t="shared" si="150"/>
        <v>0</v>
      </c>
      <c r="BE57" s="41">
        <f t="shared" si="150"/>
        <v>0</v>
      </c>
      <c r="BF57" s="47"/>
      <c r="BG57" s="21"/>
      <c r="BH57" s="21"/>
      <c r="BI57" s="21"/>
      <c r="BJ57" s="21"/>
      <c r="BK57" s="21"/>
      <c r="BL57" s="21"/>
      <c r="BM57" s="21"/>
      <c r="BN57" s="21"/>
      <c r="BO57" s="21"/>
      <c r="BP57" s="17">
        <f t="shared" si="123"/>
        <v>2</v>
      </c>
      <c r="BQ57" s="21"/>
    </row>
    <row r="58" spans="1:69" ht="14.25" customHeight="1" x14ac:dyDescent="0.25">
      <c r="A58" s="48"/>
      <c r="B58" s="49" t="s">
        <v>39</v>
      </c>
      <c r="C58" s="50"/>
      <c r="D58" s="51"/>
      <c r="E58" s="52"/>
      <c r="F58" s="52"/>
      <c r="G58" s="52"/>
      <c r="H58" s="52"/>
      <c r="I58" s="53">
        <f>SUM(E56+F56+G56+H56+I56+E57+F57+G57+H57+I57)</f>
        <v>4</v>
      </c>
      <c r="J58" s="51"/>
      <c r="K58" s="52"/>
      <c r="L58" s="52"/>
      <c r="M58" s="52"/>
      <c r="N58" s="52"/>
      <c r="O58" s="53">
        <f>SUM(K56+L56+M56+N56+O56+K57+L57+M57+N57+O57)</f>
        <v>7.5</v>
      </c>
      <c r="P58" s="51"/>
      <c r="Q58" s="52"/>
      <c r="R58" s="52"/>
      <c r="S58" s="52"/>
      <c r="T58" s="52"/>
      <c r="U58" s="53">
        <f>SUM(Q56+R56+S56+T56+U56+Q57+R57+S57+T57+U57)</f>
        <v>7</v>
      </c>
      <c r="V58" s="51"/>
      <c r="W58" s="52"/>
      <c r="X58" s="52"/>
      <c r="Y58" s="52"/>
      <c r="Z58" s="52"/>
      <c r="AA58" s="53">
        <f>SUM(W56+X56+Y56+Z56+AA56+W57+X57+Y57+Z57+AA57)</f>
        <v>4</v>
      </c>
      <c r="AB58" s="51"/>
      <c r="AC58" s="52"/>
      <c r="AD58" s="52"/>
      <c r="AE58" s="52"/>
      <c r="AF58" s="52"/>
      <c r="AG58" s="53">
        <f>SUM(AC56+AD56+AE56+AF56+AG56+AC57+AD57+AE57+AF57+AG57)</f>
        <v>1</v>
      </c>
      <c r="AH58" s="51"/>
      <c r="AI58" s="52"/>
      <c r="AJ58" s="52"/>
      <c r="AK58" s="52"/>
      <c r="AL58" s="52"/>
      <c r="AM58" s="53">
        <f>SUM(AI56+AJ56+AK56+AL56+AM56+AI57+AJ57+AK57+AL57+AM57)</f>
        <v>3.5</v>
      </c>
      <c r="AN58" s="51"/>
      <c r="AO58" s="52"/>
      <c r="AP58" s="52"/>
      <c r="AQ58" s="52"/>
      <c r="AR58" s="52"/>
      <c r="AS58" s="53">
        <f>SUM(AO56+AP56+AQ56+AR56+AS56+AO57+AP57+AQ57+AR57+AS57)</f>
        <v>2.5</v>
      </c>
      <c r="AT58" s="51"/>
      <c r="AU58" s="52"/>
      <c r="AV58" s="52"/>
      <c r="AW58" s="52"/>
      <c r="AX58" s="52"/>
      <c r="AY58" s="53">
        <f>SUM(AU56+AV56+AW56+AX56+AY56+AU57+AV57+AW57+AX57+AY57)</f>
        <v>0</v>
      </c>
      <c r="AZ58" s="51"/>
      <c r="BA58" s="52"/>
      <c r="BB58" s="52"/>
      <c r="BC58" s="52"/>
      <c r="BD58" s="52"/>
      <c r="BE58" s="53">
        <f>SUM(BA56+BB56+BC56+BD56+BE56+BA57+BB57+BC57+BD57+BE57)</f>
        <v>2</v>
      </c>
      <c r="BF58" s="54"/>
      <c r="BG58" s="55"/>
      <c r="BH58" s="55"/>
      <c r="BI58" s="55"/>
      <c r="BJ58" s="55"/>
      <c r="BK58" s="55"/>
      <c r="BL58" s="55"/>
      <c r="BM58" s="55"/>
      <c r="BN58" s="55"/>
      <c r="BO58" s="55"/>
      <c r="BP58" s="56">
        <f t="shared" si="123"/>
        <v>31.5</v>
      </c>
      <c r="BQ58" s="55"/>
    </row>
    <row r="59" spans="1:69" ht="27" customHeight="1" x14ac:dyDescent="0.25">
      <c r="A59" s="30">
        <v>2</v>
      </c>
      <c r="B59" s="125" t="s">
        <v>44</v>
      </c>
      <c r="C59" s="126"/>
      <c r="D59" s="31" t="s">
        <v>26</v>
      </c>
      <c r="E59" s="32" t="s">
        <v>27</v>
      </c>
      <c r="F59" s="32" t="s">
        <v>28</v>
      </c>
      <c r="G59" s="32" t="s">
        <v>29</v>
      </c>
      <c r="H59" s="32" t="s">
        <v>30</v>
      </c>
      <c r="I59" s="33" t="s">
        <v>23</v>
      </c>
      <c r="J59" s="31" t="s">
        <v>26</v>
      </c>
      <c r="K59" s="32" t="s">
        <v>27</v>
      </c>
      <c r="L59" s="32" t="s">
        <v>28</v>
      </c>
      <c r="M59" s="32" t="s">
        <v>29</v>
      </c>
      <c r="N59" s="32" t="s">
        <v>30</v>
      </c>
      <c r="O59" s="33" t="s">
        <v>23</v>
      </c>
      <c r="P59" s="31" t="s">
        <v>26</v>
      </c>
      <c r="Q59" s="32" t="s">
        <v>27</v>
      </c>
      <c r="R59" s="32" t="s">
        <v>28</v>
      </c>
      <c r="S59" s="32" t="s">
        <v>29</v>
      </c>
      <c r="T59" s="32" t="s">
        <v>30</v>
      </c>
      <c r="U59" s="33" t="s">
        <v>23</v>
      </c>
      <c r="V59" s="31" t="s">
        <v>26</v>
      </c>
      <c r="W59" s="32" t="s">
        <v>27</v>
      </c>
      <c r="X59" s="32" t="s">
        <v>28</v>
      </c>
      <c r="Y59" s="32" t="s">
        <v>29</v>
      </c>
      <c r="Z59" s="32" t="s">
        <v>30</v>
      </c>
      <c r="AA59" s="33" t="s">
        <v>23</v>
      </c>
      <c r="AB59" s="31" t="s">
        <v>26</v>
      </c>
      <c r="AC59" s="32" t="s">
        <v>27</v>
      </c>
      <c r="AD59" s="32" t="s">
        <v>28</v>
      </c>
      <c r="AE59" s="32" t="s">
        <v>29</v>
      </c>
      <c r="AF59" s="32" t="s">
        <v>30</v>
      </c>
      <c r="AG59" s="33" t="s">
        <v>23</v>
      </c>
      <c r="AH59" s="31" t="s">
        <v>26</v>
      </c>
      <c r="AI59" s="32" t="s">
        <v>27</v>
      </c>
      <c r="AJ59" s="32" t="s">
        <v>28</v>
      </c>
      <c r="AK59" s="32" t="s">
        <v>29</v>
      </c>
      <c r="AL59" s="32" t="s">
        <v>30</v>
      </c>
      <c r="AM59" s="33" t="s">
        <v>23</v>
      </c>
      <c r="AN59" s="31" t="s">
        <v>26</v>
      </c>
      <c r="AO59" s="32" t="s">
        <v>27</v>
      </c>
      <c r="AP59" s="32" t="s">
        <v>28</v>
      </c>
      <c r="AQ59" s="32" t="s">
        <v>29</v>
      </c>
      <c r="AR59" s="32" t="s">
        <v>30</v>
      </c>
      <c r="AS59" s="33" t="s">
        <v>23</v>
      </c>
      <c r="AT59" s="31" t="s">
        <v>26</v>
      </c>
      <c r="AU59" s="32" t="s">
        <v>27</v>
      </c>
      <c r="AV59" s="32" t="s">
        <v>28</v>
      </c>
      <c r="AW59" s="32" t="s">
        <v>29</v>
      </c>
      <c r="AX59" s="32" t="s">
        <v>30</v>
      </c>
      <c r="AY59" s="33" t="s">
        <v>23</v>
      </c>
      <c r="AZ59" s="31" t="s">
        <v>26</v>
      </c>
      <c r="BA59" s="32" t="s">
        <v>27</v>
      </c>
      <c r="BB59" s="32" t="s">
        <v>28</v>
      </c>
      <c r="BC59" s="32" t="s">
        <v>29</v>
      </c>
      <c r="BD59" s="32" t="s">
        <v>30</v>
      </c>
      <c r="BE59" s="33" t="s">
        <v>23</v>
      </c>
      <c r="BF59" s="34"/>
      <c r="BG59" s="35"/>
      <c r="BH59" s="35"/>
      <c r="BI59" s="35"/>
      <c r="BJ59" s="35"/>
      <c r="BK59" s="35"/>
      <c r="BL59" s="35"/>
      <c r="BM59" s="35"/>
      <c r="BN59" s="35"/>
      <c r="BO59" s="35"/>
      <c r="BP59" s="57"/>
      <c r="BQ59" s="35"/>
    </row>
    <row r="60" spans="1:69" ht="15.75" customHeight="1" x14ac:dyDescent="0.25">
      <c r="A60" s="36"/>
      <c r="B60" s="37" t="s">
        <v>45</v>
      </c>
      <c r="C60" s="38" t="s">
        <v>46</v>
      </c>
      <c r="D60" s="39">
        <v>40</v>
      </c>
      <c r="E60" s="40">
        <f>E4</f>
        <v>128</v>
      </c>
      <c r="F60" s="40">
        <f t="shared" ref="F60:H60" si="151">F4</f>
        <v>163</v>
      </c>
      <c r="G60" s="40">
        <f t="shared" si="151"/>
        <v>166</v>
      </c>
      <c r="H60" s="40">
        <f t="shared" si="151"/>
        <v>196</v>
      </c>
      <c r="I60" s="41">
        <f t="shared" ref="I60:I67" si="152">SUM(E60:H60)</f>
        <v>653</v>
      </c>
      <c r="J60" s="42">
        <v>40</v>
      </c>
      <c r="K60" s="43">
        <f>K4</f>
        <v>169</v>
      </c>
      <c r="L60" s="43">
        <f t="shared" ref="L60:N60" si="153">L4</f>
        <v>160</v>
      </c>
      <c r="M60" s="43">
        <f t="shared" si="153"/>
        <v>170</v>
      </c>
      <c r="N60" s="43">
        <f t="shared" si="153"/>
        <v>155</v>
      </c>
      <c r="O60" s="41">
        <f t="shared" ref="O60:O67" si="154">SUM(K60:N60)</f>
        <v>654</v>
      </c>
      <c r="P60" s="42">
        <v>40</v>
      </c>
      <c r="Q60" s="43">
        <f>Q4</f>
        <v>201</v>
      </c>
      <c r="R60" s="43">
        <f t="shared" ref="R60:T60" si="155">R4</f>
        <v>149</v>
      </c>
      <c r="S60" s="43">
        <f t="shared" si="155"/>
        <v>162</v>
      </c>
      <c r="T60" s="43">
        <f t="shared" si="155"/>
        <v>172</v>
      </c>
      <c r="U60" s="41">
        <f t="shared" ref="U60:U67" si="156">SUM(Q60:T60)</f>
        <v>684</v>
      </c>
      <c r="V60" s="42">
        <v>41</v>
      </c>
      <c r="W60" s="43">
        <f>W4</f>
        <v>180</v>
      </c>
      <c r="X60" s="43">
        <f t="shared" ref="X60:Z60" si="157">X4</f>
        <v>148</v>
      </c>
      <c r="Y60" s="43">
        <f t="shared" si="157"/>
        <v>152</v>
      </c>
      <c r="Z60" s="43">
        <f t="shared" si="157"/>
        <v>181</v>
      </c>
      <c r="AA60" s="41">
        <f t="shared" ref="AA60:AA67" si="158">SUM(W60:Z60)</f>
        <v>661</v>
      </c>
      <c r="AB60" s="42"/>
      <c r="AC60" s="43"/>
      <c r="AD60" s="43"/>
      <c r="AE60" s="43"/>
      <c r="AF60" s="43"/>
      <c r="AG60" s="41">
        <f t="shared" ref="AG60:AG67" si="159">SUM(AC60:AF60)</f>
        <v>0</v>
      </c>
      <c r="AH60" s="42">
        <v>39</v>
      </c>
      <c r="AI60" s="43">
        <f>AI4</f>
        <v>132</v>
      </c>
      <c r="AJ60" s="43">
        <f t="shared" ref="AJ60:AL60" si="160">AJ4</f>
        <v>191</v>
      </c>
      <c r="AK60" s="43">
        <f t="shared" si="160"/>
        <v>187</v>
      </c>
      <c r="AL60" s="43">
        <f t="shared" si="160"/>
        <v>148</v>
      </c>
      <c r="AM60" s="41">
        <f t="shared" ref="AM60:AM67" si="161">SUM(AI60:AL60)</f>
        <v>658</v>
      </c>
      <c r="AN60" s="42">
        <v>39</v>
      </c>
      <c r="AO60" s="43">
        <f>AO4</f>
        <v>147</v>
      </c>
      <c r="AP60" s="43">
        <f t="shared" ref="AP60:AR60" si="162">AP4</f>
        <v>187</v>
      </c>
      <c r="AQ60" s="43">
        <f t="shared" si="162"/>
        <v>147</v>
      </c>
      <c r="AR60" s="43">
        <f t="shared" si="162"/>
        <v>192</v>
      </c>
      <c r="AS60" s="41">
        <f t="shared" ref="AS60:AS67" si="163">SUM(AO60:AR60)</f>
        <v>673</v>
      </c>
      <c r="AT60" s="42"/>
      <c r="AU60" s="43"/>
      <c r="AV60" s="43"/>
      <c r="AW60" s="43"/>
      <c r="AX60" s="43"/>
      <c r="AY60" s="41">
        <f t="shared" ref="AY60:AY67" si="164">SUM(AU60:AX60)</f>
        <v>0</v>
      </c>
      <c r="AZ60" s="42">
        <v>39</v>
      </c>
      <c r="BA60" s="43">
        <f>BA4</f>
        <v>170</v>
      </c>
      <c r="BB60" s="43">
        <f t="shared" ref="BB60:BD60" si="165">BB4</f>
        <v>165</v>
      </c>
      <c r="BC60" s="43">
        <f t="shared" si="165"/>
        <v>138</v>
      </c>
      <c r="BD60" s="43">
        <f t="shared" si="165"/>
        <v>176</v>
      </c>
      <c r="BE60" s="41">
        <f t="shared" ref="BE60:BE67" si="166">SUM(BA60:BD60)</f>
        <v>649</v>
      </c>
      <c r="BF60" s="44">
        <f t="shared" ref="BF60:BF69" si="167">SUM((IF(E60&gt;0,1,0)+(IF(F60&gt;0,1,0)+(IF(G60&gt;0,1,0)+(IF(H60&gt;0,1,0))))))</f>
        <v>4</v>
      </c>
      <c r="BG60" s="17">
        <f t="shared" ref="BG60:BG69" si="168">SUM((IF(K60&gt;0,1,0)+(IF(L60&gt;0,1,0)+(IF(M60&gt;0,1,0)+(IF(N60&gt;0,1,0))))))</f>
        <v>4</v>
      </c>
      <c r="BH60" s="17">
        <f t="shared" ref="BH60:BH69" si="169">SUM((IF(Q60&gt;0,1,0)+(IF(R60&gt;0,1,0)+(IF(S60&gt;0,1,0)+(IF(T60&gt;0,1,0))))))</f>
        <v>4</v>
      </c>
      <c r="BI60" s="17">
        <f t="shared" ref="BI60:BI69" si="170">SUM((IF(W60&gt;0,1,0)+(IF(X60&gt;0,1,0)+(IF(Y60&gt;0,1,0)+(IF(Z60&gt;0,1,0))))))</f>
        <v>4</v>
      </c>
      <c r="BJ60" s="17">
        <f t="shared" ref="BJ60:BJ69" si="171">SUM((IF(AC60&gt;0,1,0)+(IF(AD60&gt;0,1,0)+(IF(AE60&gt;0,1,0)+(IF(AF60&gt;0,1,0))))))</f>
        <v>0</v>
      </c>
      <c r="BK60" s="17">
        <f t="shared" ref="BK60:BK69" si="172">SUM((IF(AI60&gt;0,1,0)+(IF(AJ60&gt;0,1,0)+(IF(AK60&gt;0,1,0)+(IF(AL60&gt;0,1,0))))))</f>
        <v>4</v>
      </c>
      <c r="BL60" s="17">
        <f t="shared" ref="BL60:BL69" si="173">SUM((IF(AO60&gt;0,1,0)+(IF(AP60&gt;0,1,0)+(IF(AQ60&gt;0,1,0)+(IF(AR60&gt;0,1,0))))))</f>
        <v>4</v>
      </c>
      <c r="BM60" s="17">
        <f t="shared" ref="BM60:BM69" si="174">SUM((IF(AU60&gt;0,1,0)+(IF(AV60&gt;0,1,0)+(IF(AW60&gt;0,1,0)+(IF(AX60&gt;0,1,0))))))</f>
        <v>0</v>
      </c>
      <c r="BN60" s="17">
        <f t="shared" ref="BN60:BN69" si="175">SUM((IF(BA60&gt;0,1,0)+(IF(BB60&gt;0,1,0)+(IF(BC60&gt;0,1,0)+(IF(BD60&gt;0,1,0))))))</f>
        <v>4</v>
      </c>
      <c r="BO60" s="17">
        <f t="shared" ref="BO60:BO69" si="176">SUM(BF60:BN60)</f>
        <v>28</v>
      </c>
      <c r="BP60" s="17">
        <f t="shared" ref="BP60:BP72" si="177">I60+O60+U60+AA60+AG60+AM60+AS60+AY60+BE60</f>
        <v>4632</v>
      </c>
      <c r="BQ60" s="17">
        <f t="shared" ref="BQ60:BQ69" si="178">BP60/BO60</f>
        <v>165.42857142857142</v>
      </c>
    </row>
    <row r="61" spans="1:69" ht="15.75" customHeight="1" x14ac:dyDescent="0.25">
      <c r="A61" s="36"/>
      <c r="B61" s="37" t="s">
        <v>47</v>
      </c>
      <c r="C61" s="38" t="s">
        <v>32</v>
      </c>
      <c r="D61" s="39">
        <v>34</v>
      </c>
      <c r="E61" s="40">
        <f>E20</f>
        <v>195</v>
      </c>
      <c r="F61" s="40">
        <f t="shared" ref="F61:H61" si="179">F20</f>
        <v>135</v>
      </c>
      <c r="G61" s="40">
        <f t="shared" si="179"/>
        <v>175</v>
      </c>
      <c r="H61" s="40">
        <f t="shared" si="179"/>
        <v>169</v>
      </c>
      <c r="I61" s="41">
        <f t="shared" si="152"/>
        <v>674</v>
      </c>
      <c r="J61" s="42">
        <v>35</v>
      </c>
      <c r="K61" s="43">
        <f>K20</f>
        <v>177</v>
      </c>
      <c r="L61" s="43">
        <f t="shared" ref="L61:N61" si="180">L20</f>
        <v>177</v>
      </c>
      <c r="M61" s="43">
        <f t="shared" si="180"/>
        <v>178</v>
      </c>
      <c r="N61" s="43">
        <f t="shared" si="180"/>
        <v>168</v>
      </c>
      <c r="O61" s="41">
        <f t="shared" si="154"/>
        <v>700</v>
      </c>
      <c r="P61" s="42">
        <v>34</v>
      </c>
      <c r="Q61" s="43">
        <f>Q20</f>
        <v>172</v>
      </c>
      <c r="R61" s="43">
        <f t="shared" ref="R61:T61" si="181">R20</f>
        <v>178</v>
      </c>
      <c r="S61" s="43">
        <f t="shared" si="181"/>
        <v>166</v>
      </c>
      <c r="T61" s="43">
        <f t="shared" si="181"/>
        <v>155</v>
      </c>
      <c r="U61" s="41">
        <f t="shared" si="156"/>
        <v>671</v>
      </c>
      <c r="V61" s="42">
        <v>35</v>
      </c>
      <c r="W61" s="43">
        <f>W20</f>
        <v>187</v>
      </c>
      <c r="X61" s="43">
        <f t="shared" ref="X61:Z61" si="182">X20</f>
        <v>159</v>
      </c>
      <c r="Y61" s="43">
        <f t="shared" si="182"/>
        <v>185</v>
      </c>
      <c r="Z61" s="43">
        <f t="shared" si="182"/>
        <v>212</v>
      </c>
      <c r="AA61" s="41">
        <f t="shared" si="158"/>
        <v>743</v>
      </c>
      <c r="AB61" s="42">
        <v>34</v>
      </c>
      <c r="AC61" s="43">
        <f>AC20</f>
        <v>172</v>
      </c>
      <c r="AD61" s="43">
        <f t="shared" ref="AD61:AF61" si="183">AD20</f>
        <v>166</v>
      </c>
      <c r="AE61" s="43">
        <f t="shared" si="183"/>
        <v>129</v>
      </c>
      <c r="AF61" s="43">
        <f t="shared" si="183"/>
        <v>169</v>
      </c>
      <c r="AG61" s="41">
        <f t="shared" si="159"/>
        <v>636</v>
      </c>
      <c r="AH61" s="42">
        <v>34</v>
      </c>
      <c r="AI61" s="43">
        <f>AI20</f>
        <v>189</v>
      </c>
      <c r="AJ61" s="43">
        <f t="shared" ref="AJ61:AL61" si="184">AJ20</f>
        <v>165</v>
      </c>
      <c r="AK61" s="43">
        <f t="shared" si="184"/>
        <v>137</v>
      </c>
      <c r="AL61" s="43">
        <f t="shared" si="184"/>
        <v>180</v>
      </c>
      <c r="AM61" s="41">
        <f t="shared" si="161"/>
        <v>671</v>
      </c>
      <c r="AN61" s="42">
        <v>35</v>
      </c>
      <c r="AO61" s="43">
        <f>AO20</f>
        <v>192</v>
      </c>
      <c r="AP61" s="43">
        <f t="shared" ref="AP61:AR61" si="185">AP20</f>
        <v>173</v>
      </c>
      <c r="AQ61" s="43">
        <f t="shared" si="185"/>
        <v>183</v>
      </c>
      <c r="AR61" s="43">
        <f t="shared" si="185"/>
        <v>165</v>
      </c>
      <c r="AS61" s="41">
        <f t="shared" si="163"/>
        <v>713</v>
      </c>
      <c r="AT61" s="42">
        <v>34</v>
      </c>
      <c r="AU61" s="43">
        <f>AU20</f>
        <v>185</v>
      </c>
      <c r="AV61" s="43">
        <f t="shared" ref="AV61:AX61" si="186">AV20</f>
        <v>148</v>
      </c>
      <c r="AW61" s="43">
        <f t="shared" si="186"/>
        <v>144</v>
      </c>
      <c r="AX61" s="43">
        <f t="shared" si="186"/>
        <v>185</v>
      </c>
      <c r="AY61" s="41">
        <f t="shared" si="164"/>
        <v>662</v>
      </c>
      <c r="AZ61" s="42">
        <v>34</v>
      </c>
      <c r="BA61" s="43">
        <f>BA20</f>
        <v>175</v>
      </c>
      <c r="BB61" s="43">
        <f t="shared" ref="BB61:BD61" si="187">BB20</f>
        <v>168</v>
      </c>
      <c r="BC61" s="43">
        <f t="shared" si="187"/>
        <v>183</v>
      </c>
      <c r="BD61" s="43">
        <f t="shared" si="187"/>
        <v>163</v>
      </c>
      <c r="BE61" s="41">
        <f t="shared" si="166"/>
        <v>689</v>
      </c>
      <c r="BF61" s="44">
        <f t="shared" si="167"/>
        <v>4</v>
      </c>
      <c r="BG61" s="17">
        <f t="shared" si="168"/>
        <v>4</v>
      </c>
      <c r="BH61" s="17">
        <f t="shared" si="169"/>
        <v>4</v>
      </c>
      <c r="BI61" s="17">
        <f t="shared" si="170"/>
        <v>4</v>
      </c>
      <c r="BJ61" s="17">
        <f t="shared" si="171"/>
        <v>4</v>
      </c>
      <c r="BK61" s="17">
        <f t="shared" si="172"/>
        <v>4</v>
      </c>
      <c r="BL61" s="17">
        <f t="shared" si="173"/>
        <v>4</v>
      </c>
      <c r="BM61" s="17">
        <f t="shared" si="174"/>
        <v>4</v>
      </c>
      <c r="BN61" s="17">
        <f t="shared" si="175"/>
        <v>4</v>
      </c>
      <c r="BO61" s="17">
        <f t="shared" si="176"/>
        <v>36</v>
      </c>
      <c r="BP61" s="17">
        <f t="shared" si="177"/>
        <v>6159</v>
      </c>
      <c r="BQ61" s="17">
        <f t="shared" si="178"/>
        <v>171.08333333333334</v>
      </c>
    </row>
    <row r="62" spans="1:69" ht="15.75" customHeight="1" x14ac:dyDescent="0.25">
      <c r="A62" s="36"/>
      <c r="B62" s="45" t="s">
        <v>96</v>
      </c>
      <c r="C62" s="38" t="s">
        <v>97</v>
      </c>
      <c r="D62" s="42"/>
      <c r="E62" s="43"/>
      <c r="F62" s="43"/>
      <c r="G62" s="43"/>
      <c r="H62" s="43"/>
      <c r="I62" s="41">
        <f t="shared" si="152"/>
        <v>0</v>
      </c>
      <c r="J62" s="42"/>
      <c r="K62" s="43"/>
      <c r="L62" s="43"/>
      <c r="M62" s="43"/>
      <c r="N62" s="43"/>
      <c r="O62" s="41">
        <f t="shared" si="154"/>
        <v>0</v>
      </c>
      <c r="P62" s="42"/>
      <c r="Q62" s="43"/>
      <c r="R62" s="43"/>
      <c r="S62" s="43"/>
      <c r="T62" s="43"/>
      <c r="U62" s="41">
        <f t="shared" si="156"/>
        <v>0</v>
      </c>
      <c r="V62" s="42"/>
      <c r="W62" s="43"/>
      <c r="X62" s="43"/>
      <c r="Y62" s="43"/>
      <c r="Z62" s="43"/>
      <c r="AA62" s="41">
        <f t="shared" si="158"/>
        <v>0</v>
      </c>
      <c r="AB62" s="42"/>
      <c r="AC62" s="43"/>
      <c r="AD62" s="43"/>
      <c r="AE62" s="43"/>
      <c r="AF62" s="43"/>
      <c r="AG62" s="41">
        <f t="shared" si="159"/>
        <v>0</v>
      </c>
      <c r="AH62" s="42"/>
      <c r="AI62" s="43"/>
      <c r="AJ62" s="43"/>
      <c r="AK62" s="43"/>
      <c r="AL62" s="43"/>
      <c r="AM62" s="41">
        <f t="shared" si="161"/>
        <v>0</v>
      </c>
      <c r="AN62" s="42"/>
      <c r="AO62" s="43"/>
      <c r="AP62" s="43"/>
      <c r="AQ62" s="43"/>
      <c r="AR62" s="43"/>
      <c r="AS62" s="41">
        <f t="shared" si="163"/>
        <v>0</v>
      </c>
      <c r="AT62" s="42"/>
      <c r="AU62" s="43"/>
      <c r="AV62" s="43"/>
      <c r="AW62" s="43"/>
      <c r="AX62" s="43"/>
      <c r="AY62" s="41">
        <f t="shared" si="164"/>
        <v>0</v>
      </c>
      <c r="AZ62" s="42"/>
      <c r="BA62" s="43"/>
      <c r="BB62" s="43"/>
      <c r="BC62" s="43"/>
      <c r="BD62" s="43"/>
      <c r="BE62" s="41">
        <f t="shared" si="166"/>
        <v>0</v>
      </c>
      <c r="BF62" s="44">
        <f t="shared" si="167"/>
        <v>0</v>
      </c>
      <c r="BG62" s="17">
        <f t="shared" si="168"/>
        <v>0</v>
      </c>
      <c r="BH62" s="17">
        <f t="shared" si="169"/>
        <v>0</v>
      </c>
      <c r="BI62" s="17">
        <f t="shared" si="170"/>
        <v>0</v>
      </c>
      <c r="BJ62" s="17">
        <f t="shared" si="171"/>
        <v>0</v>
      </c>
      <c r="BK62" s="17">
        <f t="shared" si="172"/>
        <v>0</v>
      </c>
      <c r="BL62" s="17">
        <f t="shared" si="173"/>
        <v>0</v>
      </c>
      <c r="BM62" s="17">
        <f t="shared" si="174"/>
        <v>0</v>
      </c>
      <c r="BN62" s="17">
        <f t="shared" si="175"/>
        <v>0</v>
      </c>
      <c r="BO62" s="17">
        <f t="shared" si="176"/>
        <v>0</v>
      </c>
      <c r="BP62" s="17">
        <f t="shared" si="177"/>
        <v>0</v>
      </c>
      <c r="BQ62" s="21" t="e">
        <f t="shared" si="178"/>
        <v>#DIV/0!</v>
      </c>
    </row>
    <row r="63" spans="1:69" ht="15.75" customHeight="1" x14ac:dyDescent="0.25">
      <c r="A63" s="36"/>
      <c r="B63" s="45" t="str">
        <f>B40</f>
        <v>Zanni</v>
      </c>
      <c r="C63" s="45" t="str">
        <f>C40</f>
        <v>Monique</v>
      </c>
      <c r="D63" s="42"/>
      <c r="E63" s="43"/>
      <c r="F63" s="43"/>
      <c r="G63" s="43"/>
      <c r="H63" s="43"/>
      <c r="I63" s="41">
        <f t="shared" si="152"/>
        <v>0</v>
      </c>
      <c r="J63" s="42"/>
      <c r="K63" s="43"/>
      <c r="L63" s="43"/>
      <c r="M63" s="43"/>
      <c r="N63" s="43"/>
      <c r="O63" s="41">
        <f t="shared" si="154"/>
        <v>0</v>
      </c>
      <c r="P63" s="42"/>
      <c r="Q63" s="43"/>
      <c r="R63" s="43"/>
      <c r="S63" s="43"/>
      <c r="T63" s="43"/>
      <c r="U63" s="41">
        <f t="shared" si="156"/>
        <v>0</v>
      </c>
      <c r="V63" s="42"/>
      <c r="W63" s="43"/>
      <c r="X63" s="43"/>
      <c r="Y63" s="43"/>
      <c r="Z63" s="43"/>
      <c r="AA63" s="41">
        <f t="shared" si="158"/>
        <v>0</v>
      </c>
      <c r="AB63" s="42">
        <v>50</v>
      </c>
      <c r="AC63" s="43">
        <f>AC40</f>
        <v>139</v>
      </c>
      <c r="AD63" s="43">
        <f t="shared" ref="AD63:AF63" si="188">AD40</f>
        <v>165</v>
      </c>
      <c r="AE63" s="43">
        <f t="shared" si="188"/>
        <v>147</v>
      </c>
      <c r="AF63" s="43">
        <f t="shared" si="188"/>
        <v>142</v>
      </c>
      <c r="AG63" s="41">
        <f t="shared" si="159"/>
        <v>593</v>
      </c>
      <c r="AH63" s="42"/>
      <c r="AI63" s="43"/>
      <c r="AJ63" s="43"/>
      <c r="AK63" s="43"/>
      <c r="AL63" s="43"/>
      <c r="AM63" s="41">
        <f t="shared" si="161"/>
        <v>0</v>
      </c>
      <c r="AN63" s="42"/>
      <c r="AO63" s="43"/>
      <c r="AP63" s="43"/>
      <c r="AQ63" s="43"/>
      <c r="AR63" s="43"/>
      <c r="AS63" s="41">
        <f t="shared" si="163"/>
        <v>0</v>
      </c>
      <c r="AT63" s="42">
        <v>50</v>
      </c>
      <c r="AU63" s="43">
        <f>AU40</f>
        <v>159</v>
      </c>
      <c r="AV63" s="43">
        <f t="shared" ref="AV63:AX63" si="189">AV40</f>
        <v>181</v>
      </c>
      <c r="AW63" s="43">
        <f t="shared" si="189"/>
        <v>154</v>
      </c>
      <c r="AX63" s="43">
        <f t="shared" si="189"/>
        <v>149</v>
      </c>
      <c r="AY63" s="41">
        <f t="shared" si="164"/>
        <v>643</v>
      </c>
      <c r="AZ63" s="42"/>
      <c r="BA63" s="43"/>
      <c r="BB63" s="43"/>
      <c r="BC63" s="43"/>
      <c r="BD63" s="43"/>
      <c r="BE63" s="41">
        <f t="shared" si="166"/>
        <v>0</v>
      </c>
      <c r="BF63" s="44">
        <f t="shared" si="167"/>
        <v>0</v>
      </c>
      <c r="BG63" s="17">
        <f t="shared" si="168"/>
        <v>0</v>
      </c>
      <c r="BH63" s="17">
        <f t="shared" si="169"/>
        <v>0</v>
      </c>
      <c r="BI63" s="17">
        <f t="shared" si="170"/>
        <v>0</v>
      </c>
      <c r="BJ63" s="17">
        <f t="shared" si="171"/>
        <v>4</v>
      </c>
      <c r="BK63" s="17">
        <f t="shared" si="172"/>
        <v>0</v>
      </c>
      <c r="BL63" s="17">
        <f t="shared" si="173"/>
        <v>0</v>
      </c>
      <c r="BM63" s="17">
        <f t="shared" si="174"/>
        <v>4</v>
      </c>
      <c r="BN63" s="17">
        <f t="shared" si="175"/>
        <v>0</v>
      </c>
      <c r="BO63" s="17">
        <f t="shared" si="176"/>
        <v>8</v>
      </c>
      <c r="BP63" s="17">
        <f t="shared" si="177"/>
        <v>1236</v>
      </c>
      <c r="BQ63" s="21">
        <f t="shared" si="178"/>
        <v>154.5</v>
      </c>
    </row>
    <row r="64" spans="1:69" ht="15.75" customHeight="1" x14ac:dyDescent="0.25">
      <c r="A64" s="36"/>
      <c r="B64" s="45"/>
      <c r="C64" s="46"/>
      <c r="D64" s="42"/>
      <c r="E64" s="43"/>
      <c r="F64" s="43"/>
      <c r="G64" s="43"/>
      <c r="H64" s="43"/>
      <c r="I64" s="41">
        <f t="shared" si="152"/>
        <v>0</v>
      </c>
      <c r="J64" s="42"/>
      <c r="K64" s="43"/>
      <c r="L64" s="43"/>
      <c r="M64" s="43"/>
      <c r="N64" s="43"/>
      <c r="O64" s="41">
        <f t="shared" si="154"/>
        <v>0</v>
      </c>
      <c r="P64" s="42"/>
      <c r="Q64" s="43"/>
      <c r="R64" s="43"/>
      <c r="S64" s="43"/>
      <c r="T64" s="43"/>
      <c r="U64" s="41">
        <f t="shared" si="156"/>
        <v>0</v>
      </c>
      <c r="V64" s="42"/>
      <c r="W64" s="43"/>
      <c r="X64" s="43"/>
      <c r="Y64" s="43"/>
      <c r="Z64" s="43"/>
      <c r="AA64" s="41">
        <f t="shared" si="158"/>
        <v>0</v>
      </c>
      <c r="AB64" s="42"/>
      <c r="AC64" s="43"/>
      <c r="AD64" s="43"/>
      <c r="AE64" s="43"/>
      <c r="AF64" s="43"/>
      <c r="AG64" s="41">
        <f t="shared" si="159"/>
        <v>0</v>
      </c>
      <c r="AH64" s="42"/>
      <c r="AI64" s="43"/>
      <c r="AJ64" s="43"/>
      <c r="AK64" s="43"/>
      <c r="AL64" s="43"/>
      <c r="AM64" s="41">
        <f t="shared" si="161"/>
        <v>0</v>
      </c>
      <c r="AN64" s="42"/>
      <c r="AO64" s="43"/>
      <c r="AP64" s="43"/>
      <c r="AQ64" s="43"/>
      <c r="AR64" s="43"/>
      <c r="AS64" s="41">
        <f t="shared" si="163"/>
        <v>0</v>
      </c>
      <c r="AT64" s="42"/>
      <c r="AU64" s="43"/>
      <c r="AV64" s="43"/>
      <c r="AW64" s="43"/>
      <c r="AX64" s="43"/>
      <c r="AY64" s="41">
        <f t="shared" si="164"/>
        <v>0</v>
      </c>
      <c r="AZ64" s="42"/>
      <c r="BA64" s="43"/>
      <c r="BB64" s="43"/>
      <c r="BC64" s="43"/>
      <c r="BD64" s="43"/>
      <c r="BE64" s="41">
        <f t="shared" si="166"/>
        <v>0</v>
      </c>
      <c r="BF64" s="44">
        <f t="shared" ref="BF64:BF65" si="190">SUM((IF(E64&gt;0,1,0)+(IF(F64&gt;0,1,0)+(IF(G64&gt;0,1,0)+(IF(H64&gt;0,1,0))))))</f>
        <v>0</v>
      </c>
      <c r="BG64" s="17">
        <f t="shared" ref="BG64:BG65" si="191">SUM((IF(K64&gt;0,1,0)+(IF(L64&gt;0,1,0)+(IF(M64&gt;0,1,0)+(IF(N64&gt;0,1,0))))))</f>
        <v>0</v>
      </c>
      <c r="BH64" s="17">
        <f t="shared" ref="BH64:BH65" si="192">SUM((IF(Q64&gt;0,1,0)+(IF(R64&gt;0,1,0)+(IF(S64&gt;0,1,0)+(IF(T64&gt;0,1,0))))))</f>
        <v>0</v>
      </c>
      <c r="BI64" s="17">
        <f t="shared" ref="BI64:BI65" si="193">SUM((IF(W64&gt;0,1,0)+(IF(X64&gt;0,1,0)+(IF(Y64&gt;0,1,0)+(IF(Z64&gt;0,1,0))))))</f>
        <v>0</v>
      </c>
      <c r="BJ64" s="17">
        <f t="shared" ref="BJ64:BJ65" si="194">SUM((IF(AC64&gt;0,1,0)+(IF(AD64&gt;0,1,0)+(IF(AE64&gt;0,1,0)+(IF(AF64&gt;0,1,0))))))</f>
        <v>0</v>
      </c>
      <c r="BK64" s="17">
        <f t="shared" ref="BK64:BK65" si="195">SUM((IF(AI64&gt;0,1,0)+(IF(AJ64&gt;0,1,0)+(IF(AK64&gt;0,1,0)+(IF(AL64&gt;0,1,0))))))</f>
        <v>0</v>
      </c>
      <c r="BL64" s="17">
        <f t="shared" ref="BL64:BL65" si="196">SUM((IF(AO64&gt;0,1,0)+(IF(AP64&gt;0,1,0)+(IF(AQ64&gt;0,1,0)+(IF(AR64&gt;0,1,0))))))</f>
        <v>0</v>
      </c>
      <c r="BM64" s="17">
        <f t="shared" ref="BM64:BM65" si="197">SUM((IF(AU64&gt;0,1,0)+(IF(AV64&gt;0,1,0)+(IF(AW64&gt;0,1,0)+(IF(AX64&gt;0,1,0))))))</f>
        <v>0</v>
      </c>
      <c r="BN64" s="17">
        <f t="shared" ref="BN64:BN65" si="198">SUM((IF(BA64&gt;0,1,0)+(IF(BB64&gt;0,1,0)+(IF(BC64&gt;0,1,0)+(IF(BD64&gt;0,1,0))))))</f>
        <v>0</v>
      </c>
      <c r="BO64" s="17">
        <f t="shared" ref="BO64:BO65" si="199">SUM(BF64:BN64)</f>
        <v>0</v>
      </c>
      <c r="BP64" s="17">
        <f t="shared" ref="BP64:BP65" si="200">I64+O64+U64+AA64+AG64+AM64+AS64+AY64+BE64</f>
        <v>0</v>
      </c>
      <c r="BQ64" s="21" t="e">
        <f t="shared" ref="BQ64:BQ65" si="201">BP64/BO64</f>
        <v>#DIV/0!</v>
      </c>
    </row>
    <row r="65" spans="1:69" ht="15.75" customHeight="1" x14ac:dyDescent="0.25">
      <c r="A65" s="36"/>
      <c r="B65" s="45"/>
      <c r="C65" s="46"/>
      <c r="D65" s="42"/>
      <c r="E65" s="43"/>
      <c r="F65" s="43"/>
      <c r="G65" s="43"/>
      <c r="H65" s="43"/>
      <c r="I65" s="41">
        <f t="shared" si="152"/>
        <v>0</v>
      </c>
      <c r="J65" s="42"/>
      <c r="K65" s="43"/>
      <c r="L65" s="43"/>
      <c r="M65" s="43"/>
      <c r="N65" s="43"/>
      <c r="O65" s="41">
        <f t="shared" si="154"/>
        <v>0</v>
      </c>
      <c r="P65" s="42"/>
      <c r="Q65" s="43"/>
      <c r="R65" s="43"/>
      <c r="S65" s="43"/>
      <c r="T65" s="43"/>
      <c r="U65" s="41">
        <f t="shared" si="156"/>
        <v>0</v>
      </c>
      <c r="V65" s="42"/>
      <c r="W65" s="43"/>
      <c r="X65" s="43"/>
      <c r="Y65" s="43"/>
      <c r="Z65" s="43"/>
      <c r="AA65" s="41">
        <f t="shared" si="158"/>
        <v>0</v>
      </c>
      <c r="AB65" s="42"/>
      <c r="AC65" s="43"/>
      <c r="AD65" s="43"/>
      <c r="AE65" s="43"/>
      <c r="AF65" s="43"/>
      <c r="AG65" s="41">
        <f t="shared" si="159"/>
        <v>0</v>
      </c>
      <c r="AH65" s="42"/>
      <c r="AI65" s="43"/>
      <c r="AJ65" s="43"/>
      <c r="AK65" s="43"/>
      <c r="AL65" s="43"/>
      <c r="AM65" s="41">
        <f t="shared" si="161"/>
        <v>0</v>
      </c>
      <c r="AN65" s="42"/>
      <c r="AO65" s="43"/>
      <c r="AP65" s="43"/>
      <c r="AQ65" s="43"/>
      <c r="AR65" s="43"/>
      <c r="AS65" s="41">
        <f t="shared" si="163"/>
        <v>0</v>
      </c>
      <c r="AT65" s="42"/>
      <c r="AU65" s="43"/>
      <c r="AV65" s="43"/>
      <c r="AW65" s="43"/>
      <c r="AX65" s="43"/>
      <c r="AY65" s="41">
        <f t="shared" si="164"/>
        <v>0</v>
      </c>
      <c r="AZ65" s="42"/>
      <c r="BA65" s="43"/>
      <c r="BB65" s="43"/>
      <c r="BC65" s="43"/>
      <c r="BD65" s="43"/>
      <c r="BE65" s="41">
        <f t="shared" si="166"/>
        <v>0</v>
      </c>
      <c r="BF65" s="44">
        <f t="shared" si="190"/>
        <v>0</v>
      </c>
      <c r="BG65" s="17">
        <f t="shared" si="191"/>
        <v>0</v>
      </c>
      <c r="BH65" s="17">
        <f t="shared" si="192"/>
        <v>0</v>
      </c>
      <c r="BI65" s="17">
        <f t="shared" si="193"/>
        <v>0</v>
      </c>
      <c r="BJ65" s="17">
        <f t="shared" si="194"/>
        <v>0</v>
      </c>
      <c r="BK65" s="17">
        <f t="shared" si="195"/>
        <v>0</v>
      </c>
      <c r="BL65" s="17">
        <f t="shared" si="196"/>
        <v>0</v>
      </c>
      <c r="BM65" s="17">
        <f t="shared" si="197"/>
        <v>0</v>
      </c>
      <c r="BN65" s="17">
        <f t="shared" si="198"/>
        <v>0</v>
      </c>
      <c r="BO65" s="17">
        <f t="shared" si="199"/>
        <v>0</v>
      </c>
      <c r="BP65" s="17">
        <f t="shared" si="200"/>
        <v>0</v>
      </c>
      <c r="BQ65" s="21" t="e">
        <f t="shared" si="201"/>
        <v>#DIV/0!</v>
      </c>
    </row>
    <row r="66" spans="1:69" ht="15.75" customHeight="1" x14ac:dyDescent="0.25">
      <c r="A66" s="36"/>
      <c r="B66" s="45"/>
      <c r="C66" s="46"/>
      <c r="D66" s="42"/>
      <c r="E66" s="43"/>
      <c r="F66" s="43"/>
      <c r="G66" s="43"/>
      <c r="H66" s="43"/>
      <c r="I66" s="41">
        <f t="shared" si="152"/>
        <v>0</v>
      </c>
      <c r="J66" s="42"/>
      <c r="K66" s="43"/>
      <c r="L66" s="43"/>
      <c r="M66" s="43"/>
      <c r="N66" s="43"/>
      <c r="O66" s="41">
        <f t="shared" si="154"/>
        <v>0</v>
      </c>
      <c r="P66" s="42"/>
      <c r="Q66" s="43"/>
      <c r="R66" s="43"/>
      <c r="S66" s="43"/>
      <c r="T66" s="43"/>
      <c r="U66" s="41">
        <f t="shared" si="156"/>
        <v>0</v>
      </c>
      <c r="V66" s="42"/>
      <c r="W66" s="43"/>
      <c r="X66" s="43"/>
      <c r="Y66" s="43"/>
      <c r="Z66" s="43"/>
      <c r="AA66" s="41">
        <f t="shared" si="158"/>
        <v>0</v>
      </c>
      <c r="AB66" s="42"/>
      <c r="AC66" s="43"/>
      <c r="AD66" s="43"/>
      <c r="AE66" s="43"/>
      <c r="AF66" s="43"/>
      <c r="AG66" s="41">
        <f t="shared" si="159"/>
        <v>0</v>
      </c>
      <c r="AH66" s="42"/>
      <c r="AI66" s="43"/>
      <c r="AJ66" s="43"/>
      <c r="AK66" s="43"/>
      <c r="AL66" s="43"/>
      <c r="AM66" s="41">
        <f t="shared" si="161"/>
        <v>0</v>
      </c>
      <c r="AN66" s="42"/>
      <c r="AO66" s="43"/>
      <c r="AP66" s="43"/>
      <c r="AQ66" s="43"/>
      <c r="AR66" s="43"/>
      <c r="AS66" s="41">
        <f t="shared" si="163"/>
        <v>0</v>
      </c>
      <c r="AT66" s="42"/>
      <c r="AU66" s="43"/>
      <c r="AV66" s="43"/>
      <c r="AW66" s="43"/>
      <c r="AX66" s="43"/>
      <c r="AY66" s="41">
        <f t="shared" si="164"/>
        <v>0</v>
      </c>
      <c r="AZ66" s="42"/>
      <c r="BA66" s="43"/>
      <c r="BB66" s="43"/>
      <c r="BC66" s="43"/>
      <c r="BD66" s="43"/>
      <c r="BE66" s="41">
        <f t="shared" si="166"/>
        <v>0</v>
      </c>
      <c r="BF66" s="44">
        <f t="shared" si="167"/>
        <v>0</v>
      </c>
      <c r="BG66" s="17">
        <f t="shared" si="168"/>
        <v>0</v>
      </c>
      <c r="BH66" s="17">
        <f t="shared" si="169"/>
        <v>0</v>
      </c>
      <c r="BI66" s="17">
        <f t="shared" si="170"/>
        <v>0</v>
      </c>
      <c r="BJ66" s="17">
        <f t="shared" si="171"/>
        <v>0</v>
      </c>
      <c r="BK66" s="17">
        <f t="shared" si="172"/>
        <v>0</v>
      </c>
      <c r="BL66" s="17">
        <f t="shared" si="173"/>
        <v>0</v>
      </c>
      <c r="BM66" s="17">
        <f t="shared" si="174"/>
        <v>0</v>
      </c>
      <c r="BN66" s="17">
        <f t="shared" si="175"/>
        <v>0</v>
      </c>
      <c r="BO66" s="17">
        <f t="shared" si="176"/>
        <v>0</v>
      </c>
      <c r="BP66" s="17">
        <f t="shared" si="177"/>
        <v>0</v>
      </c>
      <c r="BQ66" s="21" t="e">
        <f t="shared" si="178"/>
        <v>#DIV/0!</v>
      </c>
    </row>
    <row r="67" spans="1:69" ht="15.75" customHeight="1" x14ac:dyDescent="0.25">
      <c r="A67" s="36"/>
      <c r="B67" s="45"/>
      <c r="C67" s="46"/>
      <c r="D67" s="42"/>
      <c r="E67" s="43"/>
      <c r="F67" s="43"/>
      <c r="G67" s="43"/>
      <c r="H67" s="43"/>
      <c r="I67" s="41">
        <f t="shared" si="152"/>
        <v>0</v>
      </c>
      <c r="J67" s="42"/>
      <c r="K67" s="43"/>
      <c r="L67" s="43"/>
      <c r="M67" s="43"/>
      <c r="N67" s="43"/>
      <c r="O67" s="41">
        <f t="shared" si="154"/>
        <v>0</v>
      </c>
      <c r="P67" s="42"/>
      <c r="Q67" s="43"/>
      <c r="R67" s="43"/>
      <c r="S67" s="43"/>
      <c r="T67" s="43"/>
      <c r="U67" s="41">
        <f t="shared" si="156"/>
        <v>0</v>
      </c>
      <c r="V67" s="42"/>
      <c r="W67" s="43"/>
      <c r="X67" s="43"/>
      <c r="Y67" s="43"/>
      <c r="Z67" s="43"/>
      <c r="AA67" s="41">
        <f t="shared" si="158"/>
        <v>0</v>
      </c>
      <c r="AB67" s="42"/>
      <c r="AC67" s="43"/>
      <c r="AD67" s="43"/>
      <c r="AE67" s="43"/>
      <c r="AF67" s="43"/>
      <c r="AG67" s="41">
        <f t="shared" si="159"/>
        <v>0</v>
      </c>
      <c r="AH67" s="42"/>
      <c r="AI67" s="43"/>
      <c r="AJ67" s="43"/>
      <c r="AK67" s="43"/>
      <c r="AL67" s="43"/>
      <c r="AM67" s="41">
        <f t="shared" si="161"/>
        <v>0</v>
      </c>
      <c r="AN67" s="42"/>
      <c r="AO67" s="43"/>
      <c r="AP67" s="43"/>
      <c r="AQ67" s="43"/>
      <c r="AR67" s="43"/>
      <c r="AS67" s="41">
        <f t="shared" si="163"/>
        <v>0</v>
      </c>
      <c r="AT67" s="42"/>
      <c r="AU67" s="43"/>
      <c r="AV67" s="43"/>
      <c r="AW67" s="43"/>
      <c r="AX67" s="43"/>
      <c r="AY67" s="41">
        <f t="shared" si="164"/>
        <v>0</v>
      </c>
      <c r="AZ67" s="42"/>
      <c r="BA67" s="43"/>
      <c r="BB67" s="43"/>
      <c r="BC67" s="43"/>
      <c r="BD67" s="43"/>
      <c r="BE67" s="41">
        <f t="shared" si="166"/>
        <v>0</v>
      </c>
      <c r="BF67" s="44">
        <f t="shared" si="167"/>
        <v>0</v>
      </c>
      <c r="BG67" s="17">
        <f t="shared" si="168"/>
        <v>0</v>
      </c>
      <c r="BH67" s="17">
        <f t="shared" si="169"/>
        <v>0</v>
      </c>
      <c r="BI67" s="17">
        <f t="shared" si="170"/>
        <v>0</v>
      </c>
      <c r="BJ67" s="17">
        <f t="shared" si="171"/>
        <v>0</v>
      </c>
      <c r="BK67" s="17">
        <f t="shared" si="172"/>
        <v>0</v>
      </c>
      <c r="BL67" s="17">
        <f t="shared" si="173"/>
        <v>0</v>
      </c>
      <c r="BM67" s="17">
        <f t="shared" si="174"/>
        <v>0</v>
      </c>
      <c r="BN67" s="17">
        <f t="shared" si="175"/>
        <v>0</v>
      </c>
      <c r="BO67" s="17">
        <f t="shared" si="176"/>
        <v>0</v>
      </c>
      <c r="BP67" s="17">
        <f t="shared" si="177"/>
        <v>0</v>
      </c>
      <c r="BQ67" s="21" t="e">
        <f t="shared" si="178"/>
        <v>#DIV/0!</v>
      </c>
    </row>
    <row r="68" spans="1:69" ht="15.75" customHeight="1" x14ac:dyDescent="0.25">
      <c r="A68" s="36"/>
      <c r="B68" s="37" t="s">
        <v>35</v>
      </c>
      <c r="C68" s="46"/>
      <c r="D68" s="42"/>
      <c r="E68" s="40">
        <f>SUM(E60:E67)</f>
        <v>323</v>
      </c>
      <c r="F68" s="40">
        <f>SUM(F60:F67)</f>
        <v>298</v>
      </c>
      <c r="G68" s="40">
        <f>SUM(G60:G67)</f>
        <v>341</v>
      </c>
      <c r="H68" s="40">
        <f>SUM(H60:H67)</f>
        <v>365</v>
      </c>
      <c r="I68" s="41">
        <f>SUM(I60:I67)</f>
        <v>1327</v>
      </c>
      <c r="J68" s="42"/>
      <c r="K68" s="40">
        <f>SUM(K60:K67)</f>
        <v>346</v>
      </c>
      <c r="L68" s="40">
        <f>SUM(L60:L67)</f>
        <v>337</v>
      </c>
      <c r="M68" s="40">
        <f>SUM(M60:M67)</f>
        <v>348</v>
      </c>
      <c r="N68" s="40">
        <f>SUM(N60:N67)</f>
        <v>323</v>
      </c>
      <c r="O68" s="41">
        <f>SUM(O60:O67)</f>
        <v>1354</v>
      </c>
      <c r="P68" s="42"/>
      <c r="Q68" s="40">
        <f>SUM(Q60:Q67)</f>
        <v>373</v>
      </c>
      <c r="R68" s="40">
        <f>SUM(R60:R67)</f>
        <v>327</v>
      </c>
      <c r="S68" s="40">
        <f>SUM(S60:S67)</f>
        <v>328</v>
      </c>
      <c r="T68" s="40">
        <f>SUM(T60:T67)</f>
        <v>327</v>
      </c>
      <c r="U68" s="41">
        <f>SUM(U60:U67)</f>
        <v>1355</v>
      </c>
      <c r="V68" s="42"/>
      <c r="W68" s="40">
        <f>SUM(W60:W67)</f>
        <v>367</v>
      </c>
      <c r="X68" s="40">
        <f>SUM(X60:X67)</f>
        <v>307</v>
      </c>
      <c r="Y68" s="40">
        <f>SUM(Y60:Y67)</f>
        <v>337</v>
      </c>
      <c r="Z68" s="40">
        <f>SUM(Z60:Z67)</f>
        <v>393</v>
      </c>
      <c r="AA68" s="41">
        <f>SUM(AA60:AA67)</f>
        <v>1404</v>
      </c>
      <c r="AB68" s="42"/>
      <c r="AC68" s="40">
        <f>SUM(AC60:AC67)</f>
        <v>311</v>
      </c>
      <c r="AD68" s="40">
        <f>SUM(AD60:AD67)</f>
        <v>331</v>
      </c>
      <c r="AE68" s="40">
        <f>SUM(AE60:AE67)</f>
        <v>276</v>
      </c>
      <c r="AF68" s="40">
        <f>SUM(AF60:AF67)</f>
        <v>311</v>
      </c>
      <c r="AG68" s="41">
        <f>SUM(AG60:AG67)</f>
        <v>1229</v>
      </c>
      <c r="AH68" s="42"/>
      <c r="AI68" s="40">
        <f>SUM(AI60:AI67)</f>
        <v>321</v>
      </c>
      <c r="AJ68" s="40">
        <f>SUM(AJ60:AJ67)</f>
        <v>356</v>
      </c>
      <c r="AK68" s="40">
        <f>SUM(AK60:AK67)</f>
        <v>324</v>
      </c>
      <c r="AL68" s="40">
        <f>SUM(AL60:AL67)</f>
        <v>328</v>
      </c>
      <c r="AM68" s="41">
        <f>SUM(AM60:AM67)</f>
        <v>1329</v>
      </c>
      <c r="AN68" s="42"/>
      <c r="AO68" s="40">
        <f>SUM(AO60:AO67)</f>
        <v>339</v>
      </c>
      <c r="AP68" s="40">
        <f>SUM(AP60:AP67)</f>
        <v>360</v>
      </c>
      <c r="AQ68" s="40">
        <f>SUM(AQ60:AQ67)</f>
        <v>330</v>
      </c>
      <c r="AR68" s="40">
        <f>SUM(AR60:AR67)</f>
        <v>357</v>
      </c>
      <c r="AS68" s="41">
        <f>SUM(AS60:AS67)</f>
        <v>1386</v>
      </c>
      <c r="AT68" s="42"/>
      <c r="AU68" s="40">
        <f>SUM(AU60:AU67)</f>
        <v>344</v>
      </c>
      <c r="AV68" s="40">
        <f>SUM(AV60:AV67)</f>
        <v>329</v>
      </c>
      <c r="AW68" s="40">
        <f>SUM(AW60:AW67)</f>
        <v>298</v>
      </c>
      <c r="AX68" s="40">
        <f>SUM(AX60:AX67)</f>
        <v>334</v>
      </c>
      <c r="AY68" s="41">
        <f>SUM(AY60:AY67)</f>
        <v>1305</v>
      </c>
      <c r="AZ68" s="42"/>
      <c r="BA68" s="40">
        <f>SUM(BA60:BA67)</f>
        <v>345</v>
      </c>
      <c r="BB68" s="40">
        <f>SUM(BB60:BB67)</f>
        <v>333</v>
      </c>
      <c r="BC68" s="40">
        <f>SUM(BC60:BC67)</f>
        <v>321</v>
      </c>
      <c r="BD68" s="40">
        <f>SUM(BD60:BD67)</f>
        <v>339</v>
      </c>
      <c r="BE68" s="41">
        <f>SUM(BE60:BE67)</f>
        <v>1338</v>
      </c>
      <c r="BF68" s="44">
        <f t="shared" si="167"/>
        <v>4</v>
      </c>
      <c r="BG68" s="17">
        <f t="shared" si="168"/>
        <v>4</v>
      </c>
      <c r="BH68" s="17">
        <f t="shared" si="169"/>
        <v>4</v>
      </c>
      <c r="BI68" s="17">
        <f t="shared" si="170"/>
        <v>4</v>
      </c>
      <c r="BJ68" s="17">
        <f t="shared" si="171"/>
        <v>4</v>
      </c>
      <c r="BK68" s="17">
        <f t="shared" si="172"/>
        <v>4</v>
      </c>
      <c r="BL68" s="17">
        <f t="shared" si="173"/>
        <v>4</v>
      </c>
      <c r="BM68" s="17">
        <f t="shared" si="174"/>
        <v>4</v>
      </c>
      <c r="BN68" s="17">
        <f t="shared" si="175"/>
        <v>4</v>
      </c>
      <c r="BO68" s="17">
        <f t="shared" si="176"/>
        <v>36</v>
      </c>
      <c r="BP68" s="17">
        <f t="shared" si="177"/>
        <v>12027</v>
      </c>
      <c r="BQ68" s="17">
        <f t="shared" si="178"/>
        <v>334.08333333333331</v>
      </c>
    </row>
    <row r="69" spans="1:69" ht="15.75" customHeight="1" x14ac:dyDescent="0.25">
      <c r="A69" s="36"/>
      <c r="B69" s="37" t="s">
        <v>36</v>
      </c>
      <c r="C69" s="46"/>
      <c r="D69" s="39">
        <f>SUM(D60:D67)</f>
        <v>74</v>
      </c>
      <c r="E69" s="40">
        <f>E68+$D$69</f>
        <v>397</v>
      </c>
      <c r="F69" s="40">
        <f>F68+$D$69</f>
        <v>372</v>
      </c>
      <c r="G69" s="40">
        <f>G68+$D$69</f>
        <v>415</v>
      </c>
      <c r="H69" s="40">
        <f>H68+$D$69</f>
        <v>439</v>
      </c>
      <c r="I69" s="41">
        <f>SUM(E69:H69)</f>
        <v>1623</v>
      </c>
      <c r="J69" s="39">
        <f>SUM(J60:J67)</f>
        <v>75</v>
      </c>
      <c r="K69" s="40">
        <f>K68+$J$69</f>
        <v>421</v>
      </c>
      <c r="L69" s="40">
        <f>L68+$J$69</f>
        <v>412</v>
      </c>
      <c r="M69" s="40">
        <f>M68+$J$69</f>
        <v>423</v>
      </c>
      <c r="N69" s="40">
        <f>N68+$J$69</f>
        <v>398</v>
      </c>
      <c r="O69" s="41">
        <f>SUM(K69:N69)</f>
        <v>1654</v>
      </c>
      <c r="P69" s="39">
        <f>SUM(P60:P67)</f>
        <v>74</v>
      </c>
      <c r="Q69" s="40">
        <f>Q68+$P$69</f>
        <v>447</v>
      </c>
      <c r="R69" s="40">
        <f>R68+$P$69</f>
        <v>401</v>
      </c>
      <c r="S69" s="40">
        <f>S68+$P$69</f>
        <v>402</v>
      </c>
      <c r="T69" s="40">
        <f>T68+$P$69</f>
        <v>401</v>
      </c>
      <c r="U69" s="41">
        <f>SUM(Q69:T69)</f>
        <v>1651</v>
      </c>
      <c r="V69" s="39">
        <f>SUM(V60:V67)</f>
        <v>76</v>
      </c>
      <c r="W69" s="40">
        <f>W68+$V$69</f>
        <v>443</v>
      </c>
      <c r="X69" s="40">
        <f>X68+$V$69</f>
        <v>383</v>
      </c>
      <c r="Y69" s="40">
        <f>Y68+$V$69</f>
        <v>413</v>
      </c>
      <c r="Z69" s="40">
        <f>Z68+$V$69</f>
        <v>469</v>
      </c>
      <c r="AA69" s="41">
        <f>SUM(W69:Z69)</f>
        <v>1708</v>
      </c>
      <c r="AB69" s="39">
        <f>SUM(AB60:AB67)</f>
        <v>84</v>
      </c>
      <c r="AC69" s="40">
        <f>AC68+$AB$69</f>
        <v>395</v>
      </c>
      <c r="AD69" s="40">
        <f>AD68+$AB$69</f>
        <v>415</v>
      </c>
      <c r="AE69" s="40">
        <f>AE68+$AB$69</f>
        <v>360</v>
      </c>
      <c r="AF69" s="40">
        <f>AF68+$AB$69</f>
        <v>395</v>
      </c>
      <c r="AG69" s="41">
        <f>SUM(AC69:AF69)</f>
        <v>1565</v>
      </c>
      <c r="AH69" s="39">
        <f>SUM(AH60:AH67)</f>
        <v>73</v>
      </c>
      <c r="AI69" s="40">
        <f>AI68+$AH$69</f>
        <v>394</v>
      </c>
      <c r="AJ69" s="40">
        <f>AJ68+$AH$69</f>
        <v>429</v>
      </c>
      <c r="AK69" s="40">
        <f>AK68+$AH$69</f>
        <v>397</v>
      </c>
      <c r="AL69" s="40">
        <f>AL68+$AH$69</f>
        <v>401</v>
      </c>
      <c r="AM69" s="41">
        <f>SUM(AI69:AL69)</f>
        <v>1621</v>
      </c>
      <c r="AN69" s="39">
        <f>SUM(AN60:AN67)</f>
        <v>74</v>
      </c>
      <c r="AO69" s="40">
        <f>AO68+$AN$69</f>
        <v>413</v>
      </c>
      <c r="AP69" s="40">
        <f>AP68+$AN$69</f>
        <v>434</v>
      </c>
      <c r="AQ69" s="40">
        <f>AQ68+$AN$69</f>
        <v>404</v>
      </c>
      <c r="AR69" s="40">
        <f>AR68+$AN$69</f>
        <v>431</v>
      </c>
      <c r="AS69" s="41">
        <f>SUM(AO69:AR69)</f>
        <v>1682</v>
      </c>
      <c r="AT69" s="39">
        <f>SUM(AT60:AT67)</f>
        <v>84</v>
      </c>
      <c r="AU69" s="40">
        <f>AU68+$AT$69</f>
        <v>428</v>
      </c>
      <c r="AV69" s="40">
        <f>AV68+$AT$69</f>
        <v>413</v>
      </c>
      <c r="AW69" s="40">
        <f>AW68+$AT$69</f>
        <v>382</v>
      </c>
      <c r="AX69" s="40">
        <f>AX68+$AT$69</f>
        <v>418</v>
      </c>
      <c r="AY69" s="41">
        <f>SUM(AU69:AX69)</f>
        <v>1641</v>
      </c>
      <c r="AZ69" s="39">
        <f>SUM(AZ60:AZ67)</f>
        <v>73</v>
      </c>
      <c r="BA69" s="40">
        <f>BA68+$AZ$69</f>
        <v>418</v>
      </c>
      <c r="BB69" s="40">
        <f>BB68+$AZ$69</f>
        <v>406</v>
      </c>
      <c r="BC69" s="40">
        <f>BC68+$AZ$69</f>
        <v>394</v>
      </c>
      <c r="BD69" s="40">
        <f>BD68+$AZ$69</f>
        <v>412</v>
      </c>
      <c r="BE69" s="41">
        <f>SUM(BA69:BD69)</f>
        <v>1630</v>
      </c>
      <c r="BF69" s="44">
        <f t="shared" si="167"/>
        <v>4</v>
      </c>
      <c r="BG69" s="17">
        <f t="shared" si="168"/>
        <v>4</v>
      </c>
      <c r="BH69" s="17">
        <f t="shared" si="169"/>
        <v>4</v>
      </c>
      <c r="BI69" s="17">
        <f t="shared" si="170"/>
        <v>4</v>
      </c>
      <c r="BJ69" s="17">
        <f t="shared" si="171"/>
        <v>4</v>
      </c>
      <c r="BK69" s="17">
        <f t="shared" si="172"/>
        <v>4</v>
      </c>
      <c r="BL69" s="17">
        <f t="shared" si="173"/>
        <v>4</v>
      </c>
      <c r="BM69" s="17">
        <f t="shared" si="174"/>
        <v>4</v>
      </c>
      <c r="BN69" s="17">
        <f t="shared" si="175"/>
        <v>4</v>
      </c>
      <c r="BO69" s="17">
        <f t="shared" si="176"/>
        <v>36</v>
      </c>
      <c r="BP69" s="17">
        <f t="shared" si="177"/>
        <v>14775</v>
      </c>
      <c r="BQ69" s="17">
        <f t="shared" si="178"/>
        <v>410.41666666666669</v>
      </c>
    </row>
    <row r="70" spans="1:69" ht="15.75" customHeight="1" x14ac:dyDescent="0.25">
      <c r="A70" s="36"/>
      <c r="B70" s="37" t="s">
        <v>37</v>
      </c>
      <c r="C70" s="46"/>
      <c r="D70" s="42"/>
      <c r="E70" s="40">
        <f t="shared" ref="E70:I71" si="202">IF($D$69&gt;0,IF(E68=E54,0.5,IF(E68&gt;E54,1,0)),0)</f>
        <v>1</v>
      </c>
      <c r="F70" s="40">
        <f t="shared" si="202"/>
        <v>0</v>
      </c>
      <c r="G70" s="40">
        <f t="shared" si="202"/>
        <v>1</v>
      </c>
      <c r="H70" s="40">
        <f t="shared" si="202"/>
        <v>1</v>
      </c>
      <c r="I70" s="41">
        <f t="shared" si="202"/>
        <v>1</v>
      </c>
      <c r="J70" s="42"/>
      <c r="K70" s="40">
        <f t="shared" ref="K70:O71" si="203">IF($J$69&gt;0,IF(K68=K178,0.5,IF(K68&gt;K178,1,0)),0)</f>
        <v>1</v>
      </c>
      <c r="L70" s="40">
        <f t="shared" si="203"/>
        <v>0</v>
      </c>
      <c r="M70" s="40">
        <f t="shared" si="203"/>
        <v>1</v>
      </c>
      <c r="N70" s="40">
        <f t="shared" si="203"/>
        <v>0</v>
      </c>
      <c r="O70" s="41">
        <f t="shared" si="203"/>
        <v>1</v>
      </c>
      <c r="P70" s="42"/>
      <c r="Q70" s="40">
        <f t="shared" ref="Q70:U71" si="204">IF($P$69&gt;0,IF(Q68=Q81,0.5,IF(Q68&gt;Q81,1,0)),0)</f>
        <v>1</v>
      </c>
      <c r="R70" s="40">
        <f t="shared" si="204"/>
        <v>1</v>
      </c>
      <c r="S70" s="40">
        <f t="shared" si="204"/>
        <v>1</v>
      </c>
      <c r="T70" s="40">
        <f t="shared" si="204"/>
        <v>1</v>
      </c>
      <c r="U70" s="41">
        <f t="shared" si="204"/>
        <v>1</v>
      </c>
      <c r="V70" s="42"/>
      <c r="W70" s="40">
        <f t="shared" ref="W70:AA71" si="205">IF($V$69&gt;0,IF(W68=W195,0.5,IF(W68&gt;W195,1,0)),0)</f>
        <v>1</v>
      </c>
      <c r="X70" s="40">
        <f t="shared" si="205"/>
        <v>0</v>
      </c>
      <c r="Y70" s="40">
        <f t="shared" si="205"/>
        <v>1</v>
      </c>
      <c r="Z70" s="40">
        <f t="shared" si="205"/>
        <v>1</v>
      </c>
      <c r="AA70" s="41">
        <f t="shared" si="205"/>
        <v>1</v>
      </c>
      <c r="AB70" s="42"/>
      <c r="AC70" s="40">
        <f t="shared" ref="AC70:AG71" si="206">IF($AB$69&gt;0,IF(AC68=AC132,0.5,IF(AC68&gt;AC132,1,0)),0)</f>
        <v>0</v>
      </c>
      <c r="AD70" s="40">
        <f t="shared" si="206"/>
        <v>1</v>
      </c>
      <c r="AE70" s="40">
        <f t="shared" si="206"/>
        <v>0</v>
      </c>
      <c r="AF70" s="40">
        <f t="shared" si="206"/>
        <v>0</v>
      </c>
      <c r="AG70" s="41">
        <f t="shared" si="206"/>
        <v>0</v>
      </c>
      <c r="AH70" s="42"/>
      <c r="AI70" s="40">
        <f t="shared" ref="AI70:AM71" si="207">IF($AH$69&gt;0,IF(AI68=AI150,0.5,IF(AI68&gt;AI150,1,0)),0)</f>
        <v>0</v>
      </c>
      <c r="AJ70" s="40">
        <f t="shared" si="207"/>
        <v>1</v>
      </c>
      <c r="AK70" s="40">
        <f t="shared" si="207"/>
        <v>1</v>
      </c>
      <c r="AL70" s="40">
        <f t="shared" si="207"/>
        <v>0</v>
      </c>
      <c r="AM70" s="41">
        <f t="shared" si="207"/>
        <v>1</v>
      </c>
      <c r="AN70" s="42"/>
      <c r="AO70" s="40">
        <f t="shared" ref="AO70:AS71" si="208">IF($AN$69&gt;0,IF(AO68=AO166,0.5,IF(AO68&gt;AO166,1,0)),0)</f>
        <v>1</v>
      </c>
      <c r="AP70" s="40">
        <f t="shared" si="208"/>
        <v>1</v>
      </c>
      <c r="AQ70" s="40">
        <f t="shared" si="208"/>
        <v>1</v>
      </c>
      <c r="AR70" s="40">
        <f t="shared" si="208"/>
        <v>1</v>
      </c>
      <c r="AS70" s="41">
        <f t="shared" si="208"/>
        <v>1</v>
      </c>
      <c r="AT70" s="42"/>
      <c r="AU70" s="40">
        <f t="shared" ref="AU70:AY71" si="209">IF($AT$69&gt;0,IF(AU68=AU96,0.5,IF(AU68&gt;AU96,1,0)),0)</f>
        <v>1</v>
      </c>
      <c r="AV70" s="40">
        <f t="shared" si="209"/>
        <v>1</v>
      </c>
      <c r="AW70" s="40">
        <f t="shared" si="209"/>
        <v>1</v>
      </c>
      <c r="AX70" s="40">
        <f t="shared" si="209"/>
        <v>1</v>
      </c>
      <c r="AY70" s="41">
        <f t="shared" si="209"/>
        <v>1</v>
      </c>
      <c r="AZ70" s="42"/>
      <c r="BA70" s="40">
        <f t="shared" ref="BA70:BE71" si="210">IF($AZ$69&gt;0,IF(BA68=BA114,0.5,IF(BA68&gt;BA114,1,0)),0)</f>
        <v>1</v>
      </c>
      <c r="BB70" s="40">
        <f t="shared" si="210"/>
        <v>1</v>
      </c>
      <c r="BC70" s="40">
        <f t="shared" si="210"/>
        <v>0</v>
      </c>
      <c r="BD70" s="40">
        <f t="shared" si="210"/>
        <v>0</v>
      </c>
      <c r="BE70" s="41">
        <f t="shared" si="210"/>
        <v>1</v>
      </c>
      <c r="BF70" s="47"/>
      <c r="BG70" s="21"/>
      <c r="BH70" s="21"/>
      <c r="BI70" s="21"/>
      <c r="BJ70" s="21"/>
      <c r="BK70" s="21"/>
      <c r="BL70" s="21"/>
      <c r="BM70" s="21"/>
      <c r="BN70" s="21"/>
      <c r="BO70" s="21"/>
      <c r="BP70" s="17">
        <f t="shared" si="177"/>
        <v>8</v>
      </c>
      <c r="BQ70" s="21"/>
    </row>
    <row r="71" spans="1:69" ht="15.75" customHeight="1" x14ac:dyDescent="0.25">
      <c r="A71" s="36"/>
      <c r="B71" s="37" t="s">
        <v>38</v>
      </c>
      <c r="C71" s="46"/>
      <c r="D71" s="42"/>
      <c r="E71" s="40">
        <f t="shared" si="202"/>
        <v>0</v>
      </c>
      <c r="F71" s="40">
        <f t="shared" si="202"/>
        <v>0</v>
      </c>
      <c r="G71" s="40">
        <f t="shared" si="202"/>
        <v>1</v>
      </c>
      <c r="H71" s="40">
        <f t="shared" si="202"/>
        <v>1</v>
      </c>
      <c r="I71" s="41">
        <f t="shared" si="202"/>
        <v>0</v>
      </c>
      <c r="J71" s="42"/>
      <c r="K71" s="40">
        <f t="shared" si="203"/>
        <v>1</v>
      </c>
      <c r="L71" s="40">
        <f t="shared" si="203"/>
        <v>0</v>
      </c>
      <c r="M71" s="40">
        <f t="shared" si="203"/>
        <v>1</v>
      </c>
      <c r="N71" s="40">
        <f t="shared" si="203"/>
        <v>0</v>
      </c>
      <c r="O71" s="41">
        <f t="shared" si="203"/>
        <v>1</v>
      </c>
      <c r="P71" s="42"/>
      <c r="Q71" s="40">
        <f t="shared" si="204"/>
        <v>1</v>
      </c>
      <c r="R71" s="40">
        <f t="shared" si="204"/>
        <v>1</v>
      </c>
      <c r="S71" s="40">
        <f t="shared" si="204"/>
        <v>0</v>
      </c>
      <c r="T71" s="40">
        <f t="shared" si="204"/>
        <v>1</v>
      </c>
      <c r="U71" s="41">
        <f t="shared" si="204"/>
        <v>1</v>
      </c>
      <c r="V71" s="42"/>
      <c r="W71" s="40">
        <f t="shared" si="205"/>
        <v>1</v>
      </c>
      <c r="X71" s="40">
        <f t="shared" si="205"/>
        <v>0</v>
      </c>
      <c r="Y71" s="40">
        <f t="shared" si="205"/>
        <v>1</v>
      </c>
      <c r="Z71" s="40">
        <f t="shared" si="205"/>
        <v>1</v>
      </c>
      <c r="AA71" s="41">
        <f t="shared" si="205"/>
        <v>1</v>
      </c>
      <c r="AB71" s="42"/>
      <c r="AC71" s="40">
        <f t="shared" si="206"/>
        <v>0</v>
      </c>
      <c r="AD71" s="40">
        <f t="shared" si="206"/>
        <v>1</v>
      </c>
      <c r="AE71" s="40">
        <f t="shared" si="206"/>
        <v>0</v>
      </c>
      <c r="AF71" s="40">
        <f t="shared" si="206"/>
        <v>0</v>
      </c>
      <c r="AG71" s="41">
        <f t="shared" si="206"/>
        <v>0</v>
      </c>
      <c r="AH71" s="42"/>
      <c r="AI71" s="40">
        <f t="shared" si="207"/>
        <v>0</v>
      </c>
      <c r="AJ71" s="40">
        <f t="shared" si="207"/>
        <v>1</v>
      </c>
      <c r="AK71" s="40">
        <f t="shared" si="207"/>
        <v>0</v>
      </c>
      <c r="AL71" s="40">
        <f t="shared" si="207"/>
        <v>0</v>
      </c>
      <c r="AM71" s="41">
        <f t="shared" si="207"/>
        <v>0</v>
      </c>
      <c r="AN71" s="42"/>
      <c r="AO71" s="40">
        <f t="shared" si="208"/>
        <v>1</v>
      </c>
      <c r="AP71" s="40">
        <f t="shared" si="208"/>
        <v>1</v>
      </c>
      <c r="AQ71" s="40">
        <f t="shared" si="208"/>
        <v>1</v>
      </c>
      <c r="AR71" s="40">
        <f t="shared" si="208"/>
        <v>1</v>
      </c>
      <c r="AS71" s="41">
        <f t="shared" si="208"/>
        <v>1</v>
      </c>
      <c r="AT71" s="42"/>
      <c r="AU71" s="40">
        <f t="shared" si="209"/>
        <v>1</v>
      </c>
      <c r="AV71" s="40">
        <f t="shared" si="209"/>
        <v>1</v>
      </c>
      <c r="AW71" s="40">
        <f t="shared" si="209"/>
        <v>1</v>
      </c>
      <c r="AX71" s="40">
        <f t="shared" si="209"/>
        <v>1</v>
      </c>
      <c r="AY71" s="41">
        <f t="shared" si="209"/>
        <v>1</v>
      </c>
      <c r="AZ71" s="42"/>
      <c r="BA71" s="40">
        <f t="shared" si="210"/>
        <v>1</v>
      </c>
      <c r="BB71" s="40">
        <f t="shared" si="210"/>
        <v>1</v>
      </c>
      <c r="BC71" s="40">
        <f t="shared" si="210"/>
        <v>0</v>
      </c>
      <c r="BD71" s="40">
        <f t="shared" si="210"/>
        <v>0</v>
      </c>
      <c r="BE71" s="41">
        <f t="shared" si="210"/>
        <v>0</v>
      </c>
      <c r="BF71" s="47"/>
      <c r="BG71" s="21"/>
      <c r="BH71" s="21"/>
      <c r="BI71" s="21"/>
      <c r="BJ71" s="21"/>
      <c r="BK71" s="21"/>
      <c r="BL71" s="21"/>
      <c r="BM71" s="21"/>
      <c r="BN71" s="21"/>
      <c r="BO71" s="21"/>
      <c r="BP71" s="17">
        <f t="shared" si="177"/>
        <v>5</v>
      </c>
      <c r="BQ71" s="21"/>
    </row>
    <row r="72" spans="1:69" ht="14.25" customHeight="1" x14ac:dyDescent="0.25">
      <c r="A72" s="48"/>
      <c r="B72" s="49" t="s">
        <v>39</v>
      </c>
      <c r="C72" s="50"/>
      <c r="D72" s="51"/>
      <c r="E72" s="52"/>
      <c r="F72" s="52"/>
      <c r="G72" s="52"/>
      <c r="H72" s="52"/>
      <c r="I72" s="53">
        <f>SUM(E70+F70+G70+H70+I70+E71+F71+G71+H71+I71)</f>
        <v>6</v>
      </c>
      <c r="J72" s="51"/>
      <c r="K72" s="52"/>
      <c r="L72" s="52"/>
      <c r="M72" s="52"/>
      <c r="N72" s="52"/>
      <c r="O72" s="53">
        <f>SUM(K70+L70+M70+N70+O70+K71+L71+M71+N71+O71)</f>
        <v>6</v>
      </c>
      <c r="P72" s="51"/>
      <c r="Q72" s="52"/>
      <c r="R72" s="52"/>
      <c r="S72" s="52"/>
      <c r="T72" s="52"/>
      <c r="U72" s="53">
        <f>SUM(Q70+R70+S70+T70+U70+Q71+R71+S71+T71+U71)</f>
        <v>9</v>
      </c>
      <c r="V72" s="51"/>
      <c r="W72" s="52"/>
      <c r="X72" s="52"/>
      <c r="Y72" s="52"/>
      <c r="Z72" s="52"/>
      <c r="AA72" s="53">
        <f>SUM(W70+X70+Y70+Z70+AA70+W71+X71+Y71+Z71+AA71)</f>
        <v>8</v>
      </c>
      <c r="AB72" s="51"/>
      <c r="AC72" s="52"/>
      <c r="AD72" s="52"/>
      <c r="AE72" s="52"/>
      <c r="AF72" s="52"/>
      <c r="AG72" s="53">
        <f>SUM(AC70+AD70+AE70+AF70+AG70+AC71+AD71+AE71+AF71+AG71)</f>
        <v>2</v>
      </c>
      <c r="AH72" s="51"/>
      <c r="AI72" s="52"/>
      <c r="AJ72" s="52"/>
      <c r="AK72" s="52"/>
      <c r="AL72" s="52"/>
      <c r="AM72" s="53">
        <f>SUM(AI70+AJ70+AK70+AL70+AM70+AI71+AJ71+AK71+AL71+AM71)</f>
        <v>4</v>
      </c>
      <c r="AN72" s="51"/>
      <c r="AO72" s="52"/>
      <c r="AP72" s="52"/>
      <c r="AQ72" s="52"/>
      <c r="AR72" s="52"/>
      <c r="AS72" s="53">
        <f>SUM(AO70+AP70+AQ70+AR70+AS70+AO71+AP71+AQ71+AR71+AS71)</f>
        <v>10</v>
      </c>
      <c r="AT72" s="51"/>
      <c r="AU72" s="52"/>
      <c r="AV72" s="52"/>
      <c r="AW72" s="52"/>
      <c r="AX72" s="52"/>
      <c r="AY72" s="53">
        <f>SUM(AU70+AV70+AW70+AX70+AY70+AU71+AV71+AW71+AX71+AY71)</f>
        <v>10</v>
      </c>
      <c r="AZ72" s="51"/>
      <c r="BA72" s="52"/>
      <c r="BB72" s="52"/>
      <c r="BC72" s="52"/>
      <c r="BD72" s="52"/>
      <c r="BE72" s="53">
        <f>SUM(BA70+BB70+BC70+BD70+BE70+BA71+BB71+BC71+BD71+BE71)</f>
        <v>5</v>
      </c>
      <c r="BF72" s="54"/>
      <c r="BG72" s="55"/>
      <c r="BH72" s="55"/>
      <c r="BI72" s="55"/>
      <c r="BJ72" s="55"/>
      <c r="BK72" s="55"/>
      <c r="BL72" s="55"/>
      <c r="BM72" s="55"/>
      <c r="BN72" s="55"/>
      <c r="BO72" s="55"/>
      <c r="BP72" s="56">
        <f t="shared" si="177"/>
        <v>60</v>
      </c>
      <c r="BQ72" s="55"/>
    </row>
    <row r="73" spans="1:69" ht="27" customHeight="1" x14ac:dyDescent="0.25">
      <c r="A73" s="30">
        <v>3</v>
      </c>
      <c r="B73" s="125" t="s">
        <v>99</v>
      </c>
      <c r="C73" s="126"/>
      <c r="D73" s="31" t="s">
        <v>26</v>
      </c>
      <c r="E73" s="32" t="s">
        <v>27</v>
      </c>
      <c r="F73" s="32" t="s">
        <v>28</v>
      </c>
      <c r="G73" s="32" t="s">
        <v>29</v>
      </c>
      <c r="H73" s="32" t="s">
        <v>30</v>
      </c>
      <c r="I73" s="33" t="s">
        <v>23</v>
      </c>
      <c r="J73" s="31" t="s">
        <v>26</v>
      </c>
      <c r="K73" s="32" t="s">
        <v>27</v>
      </c>
      <c r="L73" s="32" t="s">
        <v>28</v>
      </c>
      <c r="M73" s="32" t="s">
        <v>29</v>
      </c>
      <c r="N73" s="32" t="s">
        <v>30</v>
      </c>
      <c r="O73" s="33" t="s">
        <v>23</v>
      </c>
      <c r="P73" s="31" t="s">
        <v>26</v>
      </c>
      <c r="Q73" s="32" t="s">
        <v>27</v>
      </c>
      <c r="R73" s="32" t="s">
        <v>28</v>
      </c>
      <c r="S73" s="32" t="s">
        <v>29</v>
      </c>
      <c r="T73" s="32" t="s">
        <v>30</v>
      </c>
      <c r="U73" s="33" t="s">
        <v>23</v>
      </c>
      <c r="V73" s="31" t="s">
        <v>26</v>
      </c>
      <c r="W73" s="32" t="s">
        <v>27</v>
      </c>
      <c r="X73" s="32" t="s">
        <v>28</v>
      </c>
      <c r="Y73" s="32" t="s">
        <v>29</v>
      </c>
      <c r="Z73" s="32" t="s">
        <v>30</v>
      </c>
      <c r="AA73" s="33" t="s">
        <v>23</v>
      </c>
      <c r="AB73" s="31" t="s">
        <v>26</v>
      </c>
      <c r="AC73" s="32" t="s">
        <v>27</v>
      </c>
      <c r="AD73" s="32" t="s">
        <v>28</v>
      </c>
      <c r="AE73" s="32" t="s">
        <v>29</v>
      </c>
      <c r="AF73" s="32" t="s">
        <v>30</v>
      </c>
      <c r="AG73" s="33" t="s">
        <v>23</v>
      </c>
      <c r="AH73" s="31" t="s">
        <v>26</v>
      </c>
      <c r="AI73" s="32" t="s">
        <v>27</v>
      </c>
      <c r="AJ73" s="32" t="s">
        <v>28</v>
      </c>
      <c r="AK73" s="32" t="s">
        <v>29</v>
      </c>
      <c r="AL73" s="32" t="s">
        <v>30</v>
      </c>
      <c r="AM73" s="33" t="s">
        <v>23</v>
      </c>
      <c r="AN73" s="31" t="s">
        <v>26</v>
      </c>
      <c r="AO73" s="32" t="s">
        <v>27</v>
      </c>
      <c r="AP73" s="32" t="s">
        <v>28</v>
      </c>
      <c r="AQ73" s="32" t="s">
        <v>29</v>
      </c>
      <c r="AR73" s="32" t="s">
        <v>30</v>
      </c>
      <c r="AS73" s="33" t="s">
        <v>23</v>
      </c>
      <c r="AT73" s="31" t="s">
        <v>26</v>
      </c>
      <c r="AU73" s="32" t="s">
        <v>27</v>
      </c>
      <c r="AV73" s="32" t="s">
        <v>28</v>
      </c>
      <c r="AW73" s="32" t="s">
        <v>29</v>
      </c>
      <c r="AX73" s="32" t="s">
        <v>30</v>
      </c>
      <c r="AY73" s="33" t="s">
        <v>23</v>
      </c>
      <c r="AZ73" s="31" t="s">
        <v>26</v>
      </c>
      <c r="BA73" s="32" t="s">
        <v>27</v>
      </c>
      <c r="BB73" s="32" t="s">
        <v>28</v>
      </c>
      <c r="BC73" s="32" t="s">
        <v>29</v>
      </c>
      <c r="BD73" s="32" t="s">
        <v>30</v>
      </c>
      <c r="BE73" s="33" t="s">
        <v>23</v>
      </c>
      <c r="BF73" s="34"/>
      <c r="BG73" s="35"/>
      <c r="BH73" s="35"/>
      <c r="BI73" s="35"/>
      <c r="BJ73" s="35"/>
      <c r="BK73" s="35"/>
      <c r="BL73" s="35"/>
      <c r="BM73" s="35"/>
      <c r="BN73" s="35"/>
      <c r="BO73" s="35"/>
      <c r="BP73" s="57"/>
      <c r="BQ73" s="35"/>
    </row>
    <row r="74" spans="1:69" ht="15.75" customHeight="1" x14ac:dyDescent="0.25">
      <c r="A74" s="36"/>
      <c r="B74" s="37" t="s">
        <v>55</v>
      </c>
      <c r="C74" s="38" t="s">
        <v>56</v>
      </c>
      <c r="D74" s="39">
        <v>42</v>
      </c>
      <c r="E74" s="40">
        <f>E34</f>
        <v>181</v>
      </c>
      <c r="F74" s="40">
        <f t="shared" ref="F74:H74" si="211">F34</f>
        <v>165</v>
      </c>
      <c r="G74" s="40">
        <f t="shared" si="211"/>
        <v>179</v>
      </c>
      <c r="H74" s="40">
        <f t="shared" si="211"/>
        <v>160</v>
      </c>
      <c r="I74" s="41">
        <f t="shared" ref="I74:I79" si="212">SUM(E74:H74)</f>
        <v>685</v>
      </c>
      <c r="J74" s="42">
        <v>42</v>
      </c>
      <c r="K74" s="43">
        <f>K34</f>
        <v>211</v>
      </c>
      <c r="L74" s="43">
        <f t="shared" ref="L74:N74" si="213">L34</f>
        <v>145</v>
      </c>
      <c r="M74" s="43">
        <f t="shared" si="213"/>
        <v>172</v>
      </c>
      <c r="N74" s="43">
        <f t="shared" si="213"/>
        <v>163</v>
      </c>
      <c r="O74" s="41">
        <f t="shared" ref="O74:O79" si="214">SUM(K74:N74)</f>
        <v>691</v>
      </c>
      <c r="P74" s="42">
        <v>41</v>
      </c>
      <c r="Q74" s="43">
        <f>Q34</f>
        <v>146</v>
      </c>
      <c r="R74" s="43">
        <f t="shared" ref="R74:T74" si="215">R34</f>
        <v>169</v>
      </c>
      <c r="S74" s="43">
        <f t="shared" si="215"/>
        <v>156</v>
      </c>
      <c r="T74" s="43">
        <f t="shared" si="215"/>
        <v>156</v>
      </c>
      <c r="U74" s="41">
        <f t="shared" ref="U74:U79" si="216">SUM(Q74:T74)</f>
        <v>627</v>
      </c>
      <c r="V74" s="42">
        <v>41</v>
      </c>
      <c r="W74" s="43">
        <f>W34</f>
        <v>182</v>
      </c>
      <c r="X74" s="43">
        <f t="shared" ref="X74:Z74" si="217">X34</f>
        <v>183</v>
      </c>
      <c r="Y74" s="43">
        <f t="shared" si="217"/>
        <v>143</v>
      </c>
      <c r="Z74" s="43">
        <f t="shared" si="217"/>
        <v>173</v>
      </c>
      <c r="AA74" s="41">
        <f t="shared" ref="AA74:AA80" si="218">SUM(W74:Z74)</f>
        <v>681</v>
      </c>
      <c r="AB74" s="42">
        <v>41</v>
      </c>
      <c r="AC74" s="43">
        <f>AC34</f>
        <v>185</v>
      </c>
      <c r="AD74" s="43">
        <f t="shared" ref="AD74:AF74" si="219">AD34</f>
        <v>147</v>
      </c>
      <c r="AE74" s="43">
        <f t="shared" si="219"/>
        <v>139</v>
      </c>
      <c r="AF74" s="43">
        <f t="shared" si="219"/>
        <v>149</v>
      </c>
      <c r="AG74" s="41">
        <f t="shared" ref="AG74:AG79" si="220">SUM(AC74:AF74)</f>
        <v>620</v>
      </c>
      <c r="AH74" s="42">
        <v>41</v>
      </c>
      <c r="AI74" s="43">
        <f>AI34</f>
        <v>191</v>
      </c>
      <c r="AJ74" s="43">
        <f t="shared" ref="AJ74:AL74" si="221">AJ34</f>
        <v>131</v>
      </c>
      <c r="AK74" s="43">
        <f t="shared" si="221"/>
        <v>171</v>
      </c>
      <c r="AL74" s="43">
        <f t="shared" si="221"/>
        <v>192</v>
      </c>
      <c r="AM74" s="41">
        <f t="shared" ref="AM74:AM79" si="222">SUM(AI74:AL74)</f>
        <v>685</v>
      </c>
      <c r="AN74" s="42">
        <v>41</v>
      </c>
      <c r="AO74" s="43">
        <f>AO34</f>
        <v>166</v>
      </c>
      <c r="AP74" s="43">
        <f t="shared" ref="AP74:AR74" si="223">AP34</f>
        <v>180</v>
      </c>
      <c r="AQ74" s="43">
        <f t="shared" si="223"/>
        <v>157</v>
      </c>
      <c r="AR74" s="43">
        <f t="shared" si="223"/>
        <v>123</v>
      </c>
      <c r="AS74" s="41">
        <f t="shared" ref="AS74:AS79" si="224">SUM(AO74:AR74)</f>
        <v>626</v>
      </c>
      <c r="AT74" s="42">
        <v>41</v>
      </c>
      <c r="AU74" s="43">
        <f>AU34</f>
        <v>226</v>
      </c>
      <c r="AV74" s="43">
        <f t="shared" ref="AV74:AX74" si="225">AV34</f>
        <v>163</v>
      </c>
      <c r="AW74" s="43">
        <f t="shared" si="225"/>
        <v>134</v>
      </c>
      <c r="AX74" s="43">
        <f t="shared" si="225"/>
        <v>160</v>
      </c>
      <c r="AY74" s="41">
        <f t="shared" ref="AY74:AY79" si="226">SUM(AU74:AX74)</f>
        <v>683</v>
      </c>
      <c r="AZ74" s="42">
        <v>40</v>
      </c>
      <c r="BA74" s="43">
        <f>BA34</f>
        <v>159</v>
      </c>
      <c r="BB74" s="43">
        <f t="shared" ref="BB74:BD74" si="227">BB34</f>
        <v>186</v>
      </c>
      <c r="BC74" s="43">
        <f t="shared" si="227"/>
        <v>145</v>
      </c>
      <c r="BD74" s="43">
        <f t="shared" si="227"/>
        <v>167</v>
      </c>
      <c r="BE74" s="41">
        <f t="shared" ref="BE74:BE79" si="228">SUM(BA74:BD74)</f>
        <v>657</v>
      </c>
      <c r="BF74" s="44">
        <f t="shared" ref="BF74:BF79" si="229">SUM((IF(E74&gt;0,1,0)+(IF(F74&gt;0,1,0)+(IF(G74&gt;0,1,0)+(IF(H74&gt;0,1,0))))))</f>
        <v>4</v>
      </c>
      <c r="BG74" s="17">
        <f t="shared" ref="BG74:BG79" si="230">SUM((IF(K74&gt;0,1,0)+(IF(L74&gt;0,1,0)+(IF(M74&gt;0,1,0)+(IF(N74&gt;0,1,0))))))</f>
        <v>4</v>
      </c>
      <c r="BH74" s="17">
        <f t="shared" ref="BH74:BH79" si="231">SUM((IF(Q74&gt;0,1,0)+(IF(R74&gt;0,1,0)+(IF(S74&gt;0,1,0)+(IF(T74&gt;0,1,0))))))</f>
        <v>4</v>
      </c>
      <c r="BI74" s="17">
        <f t="shared" ref="BI74:BI79" si="232">SUM((IF(W74&gt;0,1,0)+(IF(X74&gt;0,1,0)+(IF(Y74&gt;0,1,0)+(IF(Z74&gt;0,1,0))))))</f>
        <v>4</v>
      </c>
      <c r="BJ74" s="17">
        <f t="shared" ref="BJ74:BJ79" si="233">SUM((IF(AC74&gt;0,1,0)+(IF(AD74&gt;0,1,0)+(IF(AE74&gt;0,1,0)+(IF(AF74&gt;0,1,0))))))</f>
        <v>4</v>
      </c>
      <c r="BK74" s="17">
        <f t="shared" ref="BK74:BK79" si="234">SUM((IF(AI74&gt;0,1,0)+(IF(AJ74&gt;0,1,0)+(IF(AK74&gt;0,1,0)+(IF(AL74&gt;0,1,0))))))</f>
        <v>4</v>
      </c>
      <c r="BL74" s="17">
        <f t="shared" ref="BL74:BL79" si="235">SUM((IF(AO74&gt;0,1,0)+(IF(AP74&gt;0,1,0)+(IF(AQ74&gt;0,1,0)+(IF(AR74&gt;0,1,0))))))</f>
        <v>4</v>
      </c>
      <c r="BM74" s="17">
        <f t="shared" ref="BM74:BM79" si="236">SUM((IF(AU74&gt;0,1,0)+(IF(AV74&gt;0,1,0)+(IF(AW74&gt;0,1,0)+(IF(AX74&gt;0,1,0))))))</f>
        <v>4</v>
      </c>
      <c r="BN74" s="17">
        <f t="shared" ref="BN74:BN79" si="237">SUM((IF(BA74&gt;0,1,0)+(IF(BB74&gt;0,1,0)+(IF(BC74&gt;0,1,0)+(IF(BD74&gt;0,1,0))))))</f>
        <v>4</v>
      </c>
      <c r="BO74" s="17">
        <f t="shared" ref="BO74:BO79" si="238">SUM(BF74:BN74)</f>
        <v>36</v>
      </c>
      <c r="BP74" s="17">
        <f t="shared" ref="BP74:BP79" si="239">I74+O74+U74+AA74+AG74+AM74+AS74+AY74+BE74</f>
        <v>5955</v>
      </c>
      <c r="BQ74" s="17">
        <f t="shared" ref="BQ74:BQ79" si="240">BP74/BO74</f>
        <v>165.41666666666666</v>
      </c>
    </row>
    <row r="75" spans="1:69" ht="15.75" customHeight="1" x14ac:dyDescent="0.25">
      <c r="A75" s="36"/>
      <c r="B75" s="37" t="s">
        <v>57</v>
      </c>
      <c r="C75" s="38" t="s">
        <v>58</v>
      </c>
      <c r="D75" s="39">
        <v>56</v>
      </c>
      <c r="E75" s="40">
        <f>E29</f>
        <v>141</v>
      </c>
      <c r="F75" s="40">
        <f t="shared" ref="F75:H75" si="241">F29</f>
        <v>158</v>
      </c>
      <c r="G75" s="40">
        <f t="shared" si="241"/>
        <v>121</v>
      </c>
      <c r="H75" s="40">
        <f t="shared" si="241"/>
        <v>161</v>
      </c>
      <c r="I75" s="41">
        <f t="shared" si="212"/>
        <v>581</v>
      </c>
      <c r="J75" s="42">
        <v>56</v>
      </c>
      <c r="K75" s="43">
        <f>K29</f>
        <v>147</v>
      </c>
      <c r="L75" s="43">
        <f t="shared" ref="L75:N75" si="242">L29</f>
        <v>115</v>
      </c>
      <c r="M75" s="43">
        <f t="shared" si="242"/>
        <v>138</v>
      </c>
      <c r="N75" s="43">
        <f t="shared" si="242"/>
        <v>126</v>
      </c>
      <c r="O75" s="41">
        <f t="shared" si="214"/>
        <v>526</v>
      </c>
      <c r="P75" s="42">
        <v>56</v>
      </c>
      <c r="Q75" s="43">
        <f>Q29</f>
        <v>155</v>
      </c>
      <c r="R75" s="43">
        <f t="shared" ref="R75:T75" si="243">R29</f>
        <v>114</v>
      </c>
      <c r="S75" s="43">
        <f t="shared" si="243"/>
        <v>160</v>
      </c>
      <c r="T75" s="43">
        <f t="shared" si="243"/>
        <v>109</v>
      </c>
      <c r="U75" s="41">
        <f t="shared" si="216"/>
        <v>538</v>
      </c>
      <c r="V75" s="42">
        <v>57</v>
      </c>
      <c r="W75" s="43">
        <f>W29</f>
        <v>130</v>
      </c>
      <c r="X75" s="43">
        <f t="shared" ref="X75:Z75" si="244">X29</f>
        <v>147</v>
      </c>
      <c r="Y75" s="43">
        <f t="shared" si="244"/>
        <v>144</v>
      </c>
      <c r="Z75" s="43">
        <f t="shared" si="244"/>
        <v>116</v>
      </c>
      <c r="AA75" s="41">
        <f t="shared" si="218"/>
        <v>537</v>
      </c>
      <c r="AB75" s="42"/>
      <c r="AC75" s="43"/>
      <c r="AD75" s="43"/>
      <c r="AE75" s="43"/>
      <c r="AF75" s="43"/>
      <c r="AG75" s="41">
        <f t="shared" si="220"/>
        <v>0</v>
      </c>
      <c r="AH75" s="42">
        <v>57</v>
      </c>
      <c r="AI75" s="43">
        <f>AI29</f>
        <v>140</v>
      </c>
      <c r="AJ75" s="43">
        <f t="shared" ref="AJ75:AL75" si="245">AJ29</f>
        <v>93</v>
      </c>
      <c r="AK75" s="43">
        <f t="shared" si="245"/>
        <v>170</v>
      </c>
      <c r="AL75" s="43">
        <f t="shared" si="245"/>
        <v>143</v>
      </c>
      <c r="AM75" s="41">
        <f t="shared" si="222"/>
        <v>546</v>
      </c>
      <c r="AN75" s="42"/>
      <c r="AO75" s="43"/>
      <c r="AP75" s="43"/>
      <c r="AQ75" s="43"/>
      <c r="AR75" s="43"/>
      <c r="AS75" s="41">
        <f t="shared" si="224"/>
        <v>0</v>
      </c>
      <c r="AT75" s="42">
        <v>57</v>
      </c>
      <c r="AU75" s="43">
        <f>AU29</f>
        <v>111</v>
      </c>
      <c r="AV75" s="43">
        <f t="shared" ref="AV75:AX75" si="246">AV29</f>
        <v>139</v>
      </c>
      <c r="AW75" s="43">
        <f t="shared" si="246"/>
        <v>130</v>
      </c>
      <c r="AX75" s="43">
        <f t="shared" si="246"/>
        <v>96</v>
      </c>
      <c r="AY75" s="41">
        <f t="shared" si="226"/>
        <v>476</v>
      </c>
      <c r="AZ75" s="42">
        <v>58</v>
      </c>
      <c r="BA75" s="43">
        <f>BA29</f>
        <v>122</v>
      </c>
      <c r="BB75" s="43">
        <f t="shared" ref="BB75:BD75" si="247">BB29</f>
        <v>124</v>
      </c>
      <c r="BC75" s="43">
        <f t="shared" si="247"/>
        <v>149</v>
      </c>
      <c r="BD75" s="43">
        <f t="shared" si="247"/>
        <v>136</v>
      </c>
      <c r="BE75" s="41">
        <f t="shared" si="228"/>
        <v>531</v>
      </c>
      <c r="BF75" s="44">
        <f t="shared" si="229"/>
        <v>4</v>
      </c>
      <c r="BG75" s="17">
        <f t="shared" si="230"/>
        <v>4</v>
      </c>
      <c r="BH75" s="17">
        <f t="shared" si="231"/>
        <v>4</v>
      </c>
      <c r="BI75" s="17">
        <f t="shared" si="232"/>
        <v>4</v>
      </c>
      <c r="BJ75" s="17">
        <f t="shared" si="233"/>
        <v>0</v>
      </c>
      <c r="BK75" s="17">
        <f t="shared" si="234"/>
        <v>4</v>
      </c>
      <c r="BL75" s="17">
        <f t="shared" si="235"/>
        <v>0</v>
      </c>
      <c r="BM75" s="17">
        <f t="shared" si="236"/>
        <v>4</v>
      </c>
      <c r="BN75" s="17">
        <f t="shared" si="237"/>
        <v>4</v>
      </c>
      <c r="BO75" s="17">
        <f t="shared" si="238"/>
        <v>28</v>
      </c>
      <c r="BP75" s="17">
        <f t="shared" si="239"/>
        <v>3735</v>
      </c>
      <c r="BQ75" s="17">
        <f t="shared" si="240"/>
        <v>133.39285714285714</v>
      </c>
    </row>
    <row r="76" spans="1:69" ht="15.75" customHeight="1" x14ac:dyDescent="0.25">
      <c r="A76" s="36"/>
      <c r="B76" s="45" t="s">
        <v>106</v>
      </c>
      <c r="C76" s="38" t="s">
        <v>107</v>
      </c>
      <c r="D76" s="42"/>
      <c r="E76" s="43"/>
      <c r="F76" s="43"/>
      <c r="G76" s="43"/>
      <c r="H76" s="43"/>
      <c r="I76" s="41">
        <f t="shared" si="212"/>
        <v>0</v>
      </c>
      <c r="J76" s="42"/>
      <c r="K76" s="43"/>
      <c r="L76" s="43"/>
      <c r="M76" s="43"/>
      <c r="N76" s="43"/>
      <c r="O76" s="41">
        <f t="shared" si="214"/>
        <v>0</v>
      </c>
      <c r="P76" s="42"/>
      <c r="Q76" s="43"/>
      <c r="R76" s="43"/>
      <c r="S76" s="43"/>
      <c r="T76" s="43"/>
      <c r="U76" s="41">
        <f t="shared" si="216"/>
        <v>0</v>
      </c>
      <c r="V76" s="42"/>
      <c r="W76" s="43"/>
      <c r="X76" s="43"/>
      <c r="Y76" s="43"/>
      <c r="Z76" s="43"/>
      <c r="AA76" s="41">
        <f t="shared" si="218"/>
        <v>0</v>
      </c>
      <c r="AB76" s="42"/>
      <c r="AC76" s="43"/>
      <c r="AD76" s="43"/>
      <c r="AE76" s="43"/>
      <c r="AF76" s="43"/>
      <c r="AG76" s="41">
        <f t="shared" si="220"/>
        <v>0</v>
      </c>
      <c r="AH76" s="42"/>
      <c r="AI76" s="43"/>
      <c r="AJ76" s="43"/>
      <c r="AK76" s="43"/>
      <c r="AL76" s="43"/>
      <c r="AM76" s="41">
        <f t="shared" si="222"/>
        <v>0</v>
      </c>
      <c r="AN76" s="42"/>
      <c r="AO76" s="43"/>
      <c r="AP76" s="43"/>
      <c r="AQ76" s="43"/>
      <c r="AR76" s="43"/>
      <c r="AS76" s="41">
        <f t="shared" si="224"/>
        <v>0</v>
      </c>
      <c r="AT76" s="42"/>
      <c r="AU76" s="43"/>
      <c r="AV76" s="43"/>
      <c r="AW76" s="43"/>
      <c r="AX76" s="43"/>
      <c r="AY76" s="41">
        <f t="shared" si="226"/>
        <v>0</v>
      </c>
      <c r="AZ76" s="42"/>
      <c r="BA76" s="43"/>
      <c r="BB76" s="43"/>
      <c r="BC76" s="43"/>
      <c r="BD76" s="43"/>
      <c r="BE76" s="41">
        <f t="shared" si="228"/>
        <v>0</v>
      </c>
      <c r="BF76" s="44">
        <f t="shared" si="229"/>
        <v>0</v>
      </c>
      <c r="BG76" s="17">
        <f t="shared" si="230"/>
        <v>0</v>
      </c>
      <c r="BH76" s="17">
        <f t="shared" si="231"/>
        <v>0</v>
      </c>
      <c r="BI76" s="17">
        <f t="shared" si="232"/>
        <v>0</v>
      </c>
      <c r="BJ76" s="17">
        <f t="shared" si="233"/>
        <v>0</v>
      </c>
      <c r="BK76" s="17">
        <f t="shared" si="234"/>
        <v>0</v>
      </c>
      <c r="BL76" s="17">
        <f t="shared" si="235"/>
        <v>0</v>
      </c>
      <c r="BM76" s="17">
        <f t="shared" si="236"/>
        <v>0</v>
      </c>
      <c r="BN76" s="17">
        <f t="shared" si="237"/>
        <v>0</v>
      </c>
      <c r="BO76" s="17">
        <f t="shared" si="238"/>
        <v>0</v>
      </c>
      <c r="BP76" s="17">
        <f t="shared" si="239"/>
        <v>0</v>
      </c>
      <c r="BQ76" s="21" t="e">
        <f t="shared" si="240"/>
        <v>#DIV/0!</v>
      </c>
    </row>
    <row r="77" spans="1:69" ht="15.75" customHeight="1" x14ac:dyDescent="0.25">
      <c r="A77" s="36"/>
      <c r="B77" s="45" t="s">
        <v>112</v>
      </c>
      <c r="C77" s="46" t="s">
        <v>89</v>
      </c>
      <c r="D77" s="42"/>
      <c r="E77" s="43"/>
      <c r="F77" s="43"/>
      <c r="G77" s="43"/>
      <c r="H77" s="43"/>
      <c r="I77" s="41">
        <f t="shared" si="212"/>
        <v>0</v>
      </c>
      <c r="J77" s="42"/>
      <c r="K77" s="43"/>
      <c r="L77" s="43"/>
      <c r="M77" s="43"/>
      <c r="N77" s="43"/>
      <c r="O77" s="41">
        <f t="shared" si="214"/>
        <v>0</v>
      </c>
      <c r="P77" s="42"/>
      <c r="Q77" s="43"/>
      <c r="R77" s="43"/>
      <c r="S77" s="43"/>
      <c r="T77" s="43"/>
      <c r="U77" s="41">
        <f t="shared" si="216"/>
        <v>0</v>
      </c>
      <c r="V77" s="42"/>
      <c r="W77" s="43"/>
      <c r="X77" s="43"/>
      <c r="Y77" s="43"/>
      <c r="Z77" s="43"/>
      <c r="AA77" s="41">
        <f t="shared" si="218"/>
        <v>0</v>
      </c>
      <c r="AB77" s="42"/>
      <c r="AC77" s="43"/>
      <c r="AD77" s="43"/>
      <c r="AE77" s="43"/>
      <c r="AF77" s="43"/>
      <c r="AG77" s="41">
        <f t="shared" si="220"/>
        <v>0</v>
      </c>
      <c r="AH77" s="42"/>
      <c r="AI77" s="43"/>
      <c r="AJ77" s="43"/>
      <c r="AK77" s="43"/>
      <c r="AL77" s="43"/>
      <c r="AM77" s="41">
        <f t="shared" si="222"/>
        <v>0</v>
      </c>
      <c r="AN77" s="42"/>
      <c r="AO77" s="43"/>
      <c r="AP77" s="43"/>
      <c r="AQ77" s="43"/>
      <c r="AR77" s="43"/>
      <c r="AS77" s="41">
        <f t="shared" si="224"/>
        <v>0</v>
      </c>
      <c r="AT77" s="42"/>
      <c r="AU77" s="43"/>
      <c r="AV77" s="43"/>
      <c r="AW77" s="43"/>
      <c r="AX77" s="43"/>
      <c r="AY77" s="41">
        <f t="shared" si="226"/>
        <v>0</v>
      </c>
      <c r="AZ77" s="42"/>
      <c r="BA77" s="43"/>
      <c r="BB77" s="43"/>
      <c r="BC77" s="43"/>
      <c r="BD77" s="43"/>
      <c r="BE77" s="41">
        <f t="shared" si="228"/>
        <v>0</v>
      </c>
      <c r="BF77" s="44">
        <f t="shared" si="229"/>
        <v>0</v>
      </c>
      <c r="BG77" s="17">
        <f t="shared" si="230"/>
        <v>0</v>
      </c>
      <c r="BH77" s="17">
        <f t="shared" si="231"/>
        <v>0</v>
      </c>
      <c r="BI77" s="17">
        <f t="shared" si="232"/>
        <v>0</v>
      </c>
      <c r="BJ77" s="17">
        <f t="shared" si="233"/>
        <v>0</v>
      </c>
      <c r="BK77" s="17">
        <f t="shared" si="234"/>
        <v>0</v>
      </c>
      <c r="BL77" s="17">
        <f t="shared" si="235"/>
        <v>0</v>
      </c>
      <c r="BM77" s="17">
        <f t="shared" si="236"/>
        <v>0</v>
      </c>
      <c r="BN77" s="17">
        <f t="shared" si="237"/>
        <v>0</v>
      </c>
      <c r="BO77" s="17">
        <f t="shared" si="238"/>
        <v>0</v>
      </c>
      <c r="BP77" s="17">
        <f t="shared" si="239"/>
        <v>0</v>
      </c>
      <c r="BQ77" s="21" t="e">
        <f t="shared" si="240"/>
        <v>#DIV/0!</v>
      </c>
    </row>
    <row r="78" spans="1:69" ht="15.75" customHeight="1" x14ac:dyDescent="0.25">
      <c r="A78" s="36"/>
      <c r="B78" s="45" t="str">
        <f>B21</f>
        <v>Malenfer</v>
      </c>
      <c r="C78" s="45" t="str">
        <f>C21</f>
        <v>Pascal</v>
      </c>
      <c r="D78" s="42"/>
      <c r="E78" s="43"/>
      <c r="F78" s="43"/>
      <c r="G78" s="43"/>
      <c r="H78" s="43"/>
      <c r="I78" s="41">
        <f t="shared" si="212"/>
        <v>0</v>
      </c>
      <c r="J78" s="42"/>
      <c r="K78" s="43"/>
      <c r="L78" s="43"/>
      <c r="M78" s="43"/>
      <c r="N78" s="43"/>
      <c r="O78" s="41">
        <f t="shared" si="214"/>
        <v>0</v>
      </c>
      <c r="P78" s="42"/>
      <c r="Q78" s="43"/>
      <c r="R78" s="43"/>
      <c r="S78" s="43"/>
      <c r="T78" s="43"/>
      <c r="U78" s="41">
        <f t="shared" si="216"/>
        <v>0</v>
      </c>
      <c r="V78" s="42"/>
      <c r="W78" s="43"/>
      <c r="X78" s="43"/>
      <c r="Y78" s="43"/>
      <c r="Z78" s="43"/>
      <c r="AA78" s="41">
        <f t="shared" si="218"/>
        <v>0</v>
      </c>
      <c r="AB78" s="42">
        <v>24</v>
      </c>
      <c r="AC78" s="43">
        <f>AC21</f>
        <v>211</v>
      </c>
      <c r="AD78" s="43">
        <f t="shared" ref="AD78:AF78" si="248">AD21</f>
        <v>146</v>
      </c>
      <c r="AE78" s="43">
        <f t="shared" si="248"/>
        <v>182</v>
      </c>
      <c r="AF78" s="43">
        <f t="shared" si="248"/>
        <v>168</v>
      </c>
      <c r="AG78" s="41">
        <f t="shared" si="220"/>
        <v>707</v>
      </c>
      <c r="AH78" s="42"/>
      <c r="AI78" s="43"/>
      <c r="AJ78" s="43"/>
      <c r="AK78" s="43"/>
      <c r="AL78" s="43"/>
      <c r="AM78" s="41">
        <f t="shared" si="222"/>
        <v>0</v>
      </c>
      <c r="AN78" s="42">
        <v>27</v>
      </c>
      <c r="AO78" s="43">
        <f>AO21</f>
        <v>144</v>
      </c>
      <c r="AP78" s="43">
        <f t="shared" ref="AP78:AR78" si="249">AP21</f>
        <v>150</v>
      </c>
      <c r="AQ78" s="43">
        <f t="shared" si="249"/>
        <v>149</v>
      </c>
      <c r="AR78" s="43">
        <f t="shared" si="249"/>
        <v>150</v>
      </c>
      <c r="AS78" s="41">
        <f t="shared" si="224"/>
        <v>593</v>
      </c>
      <c r="AT78" s="42"/>
      <c r="AU78" s="43"/>
      <c r="AV78" s="43"/>
      <c r="AW78" s="43"/>
      <c r="AX78" s="43"/>
      <c r="AY78" s="41">
        <f t="shared" si="226"/>
        <v>0</v>
      </c>
      <c r="AZ78" s="42"/>
      <c r="BA78" s="43"/>
      <c r="BB78" s="43"/>
      <c r="BC78" s="43"/>
      <c r="BD78" s="43"/>
      <c r="BE78" s="41">
        <f t="shared" si="228"/>
        <v>0</v>
      </c>
      <c r="BF78" s="44">
        <f t="shared" si="229"/>
        <v>0</v>
      </c>
      <c r="BG78" s="17">
        <f t="shared" si="230"/>
        <v>0</v>
      </c>
      <c r="BH78" s="17">
        <f t="shared" si="231"/>
        <v>0</v>
      </c>
      <c r="BI78" s="17">
        <f t="shared" si="232"/>
        <v>0</v>
      </c>
      <c r="BJ78" s="17">
        <f t="shared" si="233"/>
        <v>4</v>
      </c>
      <c r="BK78" s="17">
        <f t="shared" si="234"/>
        <v>0</v>
      </c>
      <c r="BL78" s="17">
        <f t="shared" si="235"/>
        <v>4</v>
      </c>
      <c r="BM78" s="17">
        <f t="shared" si="236"/>
        <v>0</v>
      </c>
      <c r="BN78" s="17">
        <f t="shared" si="237"/>
        <v>0</v>
      </c>
      <c r="BO78" s="17">
        <f t="shared" si="238"/>
        <v>8</v>
      </c>
      <c r="BP78" s="17">
        <f t="shared" si="239"/>
        <v>1300</v>
      </c>
      <c r="BQ78" s="21">
        <f t="shared" si="240"/>
        <v>162.5</v>
      </c>
    </row>
    <row r="79" spans="1:69" ht="15.75" customHeight="1" x14ac:dyDescent="0.25">
      <c r="A79" s="36"/>
      <c r="B79" s="45"/>
      <c r="C79" s="46"/>
      <c r="D79" s="42"/>
      <c r="E79" s="43"/>
      <c r="F79" s="43"/>
      <c r="G79" s="43"/>
      <c r="H79" s="43"/>
      <c r="I79" s="41">
        <f t="shared" si="212"/>
        <v>0</v>
      </c>
      <c r="J79" s="42"/>
      <c r="K79" s="43"/>
      <c r="L79" s="43"/>
      <c r="M79" s="43"/>
      <c r="N79" s="43"/>
      <c r="O79" s="41">
        <f t="shared" si="214"/>
        <v>0</v>
      </c>
      <c r="P79" s="42"/>
      <c r="Q79" s="43"/>
      <c r="R79" s="43"/>
      <c r="S79" s="43"/>
      <c r="T79" s="43"/>
      <c r="U79" s="41">
        <f t="shared" si="216"/>
        <v>0</v>
      </c>
      <c r="V79" s="42"/>
      <c r="W79" s="43"/>
      <c r="X79" s="43"/>
      <c r="Y79" s="43"/>
      <c r="Z79" s="43"/>
      <c r="AA79" s="41">
        <f t="shared" si="218"/>
        <v>0</v>
      </c>
      <c r="AB79" s="42"/>
      <c r="AC79" s="43"/>
      <c r="AD79" s="43"/>
      <c r="AE79" s="43"/>
      <c r="AF79" s="43"/>
      <c r="AG79" s="41">
        <f t="shared" si="220"/>
        <v>0</v>
      </c>
      <c r="AH79" s="42"/>
      <c r="AI79" s="43"/>
      <c r="AJ79" s="43"/>
      <c r="AK79" s="43"/>
      <c r="AL79" s="43"/>
      <c r="AM79" s="41">
        <f t="shared" si="222"/>
        <v>0</v>
      </c>
      <c r="AN79" s="42"/>
      <c r="AO79" s="43"/>
      <c r="AP79" s="43"/>
      <c r="AQ79" s="43"/>
      <c r="AR79" s="43"/>
      <c r="AS79" s="41">
        <f t="shared" si="224"/>
        <v>0</v>
      </c>
      <c r="AT79" s="42"/>
      <c r="AU79" s="43"/>
      <c r="AV79" s="43"/>
      <c r="AW79" s="43"/>
      <c r="AX79" s="43"/>
      <c r="AY79" s="41">
        <f t="shared" si="226"/>
        <v>0</v>
      </c>
      <c r="AZ79" s="42"/>
      <c r="BA79" s="43"/>
      <c r="BB79" s="43"/>
      <c r="BC79" s="43"/>
      <c r="BD79" s="43"/>
      <c r="BE79" s="41">
        <f t="shared" si="228"/>
        <v>0</v>
      </c>
      <c r="BF79" s="44">
        <f t="shared" si="229"/>
        <v>0</v>
      </c>
      <c r="BG79" s="17">
        <f t="shared" si="230"/>
        <v>0</v>
      </c>
      <c r="BH79" s="17">
        <f t="shared" si="231"/>
        <v>0</v>
      </c>
      <c r="BI79" s="17">
        <f t="shared" si="232"/>
        <v>0</v>
      </c>
      <c r="BJ79" s="17">
        <f t="shared" si="233"/>
        <v>0</v>
      </c>
      <c r="BK79" s="17">
        <f t="shared" si="234"/>
        <v>0</v>
      </c>
      <c r="BL79" s="17">
        <f t="shared" si="235"/>
        <v>0</v>
      </c>
      <c r="BM79" s="17">
        <f t="shared" si="236"/>
        <v>0</v>
      </c>
      <c r="BN79" s="17">
        <f t="shared" si="237"/>
        <v>0</v>
      </c>
      <c r="BO79" s="17">
        <f t="shared" si="238"/>
        <v>0</v>
      </c>
      <c r="BP79" s="17">
        <f t="shared" si="239"/>
        <v>0</v>
      </c>
      <c r="BQ79" s="21" t="e">
        <f t="shared" si="240"/>
        <v>#DIV/0!</v>
      </c>
    </row>
    <row r="80" spans="1:69" ht="15.75" customHeight="1" x14ac:dyDescent="0.25">
      <c r="A80" s="36"/>
      <c r="B80" s="37"/>
      <c r="C80" s="46"/>
      <c r="D80" s="42"/>
      <c r="E80" s="43"/>
      <c r="F80" s="43"/>
      <c r="G80" s="43"/>
      <c r="H80" s="43"/>
      <c r="I80" s="58"/>
      <c r="J80" s="42"/>
      <c r="K80" s="43"/>
      <c r="L80" s="43"/>
      <c r="M80" s="43"/>
      <c r="N80" s="43"/>
      <c r="O80" s="58"/>
      <c r="P80" s="42"/>
      <c r="Q80" s="43"/>
      <c r="R80" s="43"/>
      <c r="S80" s="43"/>
      <c r="T80" s="43"/>
      <c r="U80" s="58"/>
      <c r="V80" s="42"/>
      <c r="W80" s="43"/>
      <c r="X80" s="43"/>
      <c r="Y80" s="43"/>
      <c r="Z80" s="43"/>
      <c r="AA80" s="41">
        <f t="shared" si="218"/>
        <v>0</v>
      </c>
      <c r="AB80" s="42"/>
      <c r="AC80" s="43"/>
      <c r="AD80" s="43"/>
      <c r="AE80" s="43"/>
      <c r="AF80" s="43"/>
      <c r="AG80" s="58"/>
      <c r="AH80" s="42"/>
      <c r="AI80" s="43"/>
      <c r="AJ80" s="43"/>
      <c r="AK80" s="43"/>
      <c r="AL80" s="43"/>
      <c r="AM80" s="58"/>
      <c r="AN80" s="42"/>
      <c r="AO80" s="43"/>
      <c r="AP80" s="43"/>
      <c r="AQ80" s="43"/>
      <c r="AR80" s="43"/>
      <c r="AS80" s="58"/>
      <c r="AT80" s="42"/>
      <c r="AU80" s="43"/>
      <c r="AV80" s="43"/>
      <c r="AW80" s="43"/>
      <c r="AX80" s="43"/>
      <c r="AY80" s="58"/>
      <c r="AZ80" s="42"/>
      <c r="BA80" s="43"/>
      <c r="BB80" s="43"/>
      <c r="BC80" s="43"/>
      <c r="BD80" s="43"/>
      <c r="BE80" s="58"/>
      <c r="BF80" s="47"/>
      <c r="BG80" s="21"/>
      <c r="BH80" s="21"/>
      <c r="BI80" s="21"/>
      <c r="BJ80" s="21"/>
      <c r="BK80" s="21"/>
      <c r="BL80" s="21"/>
      <c r="BM80" s="21"/>
      <c r="BN80" s="21"/>
      <c r="BO80" s="21"/>
      <c r="BP80" s="21"/>
      <c r="BQ80" s="21"/>
    </row>
    <row r="81" spans="1:69" ht="15.75" customHeight="1" x14ac:dyDescent="0.25">
      <c r="A81" s="36"/>
      <c r="B81" s="37" t="s">
        <v>35</v>
      </c>
      <c r="C81" s="46"/>
      <c r="D81" s="42"/>
      <c r="E81" s="40">
        <f>SUM(E74:E79)</f>
        <v>322</v>
      </c>
      <c r="F81" s="40">
        <f>SUM(F74:F79)</f>
        <v>323</v>
      </c>
      <c r="G81" s="40">
        <f>SUM(G74:G79)</f>
        <v>300</v>
      </c>
      <c r="H81" s="40">
        <f>SUM(H74:H79)</f>
        <v>321</v>
      </c>
      <c r="I81" s="41">
        <f>SUM(I74:I79)</f>
        <v>1266</v>
      </c>
      <c r="J81" s="42"/>
      <c r="K81" s="40">
        <f>SUM(K74:K79)</f>
        <v>358</v>
      </c>
      <c r="L81" s="40">
        <f>SUM(L74:L79)</f>
        <v>260</v>
      </c>
      <c r="M81" s="40">
        <f>SUM(M74:M79)</f>
        <v>310</v>
      </c>
      <c r="N81" s="40">
        <f>SUM(N74:N79)</f>
        <v>289</v>
      </c>
      <c r="O81" s="41">
        <f>SUM(O74:O79)</f>
        <v>1217</v>
      </c>
      <c r="P81" s="42"/>
      <c r="Q81" s="40">
        <f>SUM(Q74:Q79)</f>
        <v>301</v>
      </c>
      <c r="R81" s="40">
        <f>SUM(R74:R79)</f>
        <v>283</v>
      </c>
      <c r="S81" s="40">
        <f>SUM(S74:S79)</f>
        <v>316</v>
      </c>
      <c r="T81" s="40">
        <f>SUM(T74:T79)</f>
        <v>265</v>
      </c>
      <c r="U81" s="41">
        <f>SUM(U74:U79)</f>
        <v>1165</v>
      </c>
      <c r="V81" s="42"/>
      <c r="W81" s="40">
        <f>SUM(W74:W80)</f>
        <v>312</v>
      </c>
      <c r="X81" s="40">
        <f>SUM(X74:X80)</f>
        <v>330</v>
      </c>
      <c r="Y81" s="40">
        <f>SUM(Y74:Y80)</f>
        <v>287</v>
      </c>
      <c r="Z81" s="40">
        <f>SUM(Z74:Z80)</f>
        <v>289</v>
      </c>
      <c r="AA81" s="41">
        <f>SUM(AA74:AA79)</f>
        <v>1218</v>
      </c>
      <c r="AB81" s="42"/>
      <c r="AC81" s="40">
        <f>SUM(AC74:AC79)</f>
        <v>396</v>
      </c>
      <c r="AD81" s="40">
        <f>SUM(AD74:AD79)</f>
        <v>293</v>
      </c>
      <c r="AE81" s="40">
        <f>SUM(AE74:AE79)</f>
        <v>321</v>
      </c>
      <c r="AF81" s="40">
        <f>SUM(AF74:AF79)</f>
        <v>317</v>
      </c>
      <c r="AG81" s="41">
        <f>SUM(AG74:AG79)</f>
        <v>1327</v>
      </c>
      <c r="AH81" s="42"/>
      <c r="AI81" s="40">
        <f>SUM(AI74:AI79)</f>
        <v>331</v>
      </c>
      <c r="AJ81" s="40">
        <f>SUM(AJ74:AJ79)</f>
        <v>224</v>
      </c>
      <c r="AK81" s="40">
        <f>SUM(AK74:AK79)</f>
        <v>341</v>
      </c>
      <c r="AL81" s="40">
        <f>SUM(AL74:AL79)</f>
        <v>335</v>
      </c>
      <c r="AM81" s="41">
        <f>SUM(AM74:AM79)</f>
        <v>1231</v>
      </c>
      <c r="AN81" s="42"/>
      <c r="AO81" s="40">
        <f>SUM(AO74:AO79)</f>
        <v>310</v>
      </c>
      <c r="AP81" s="40">
        <f>SUM(AP74:AP79)</f>
        <v>330</v>
      </c>
      <c r="AQ81" s="40">
        <f>SUM(AQ74:AQ79)</f>
        <v>306</v>
      </c>
      <c r="AR81" s="40">
        <f>SUM(AR74:AR79)</f>
        <v>273</v>
      </c>
      <c r="AS81" s="41">
        <f>SUM(AS74:AS79)</f>
        <v>1219</v>
      </c>
      <c r="AT81" s="42"/>
      <c r="AU81" s="40">
        <f>SUM(AU74:AU79)</f>
        <v>337</v>
      </c>
      <c r="AV81" s="40">
        <f>SUM(AV74:AV79)</f>
        <v>302</v>
      </c>
      <c r="AW81" s="40">
        <f>SUM(AW74:AW79)</f>
        <v>264</v>
      </c>
      <c r="AX81" s="40">
        <f>SUM(AX74:AX79)</f>
        <v>256</v>
      </c>
      <c r="AY81" s="41">
        <f>SUM(AY74:AY79)</f>
        <v>1159</v>
      </c>
      <c r="AZ81" s="42"/>
      <c r="BA81" s="40">
        <f>SUM(BA74:BA79)</f>
        <v>281</v>
      </c>
      <c r="BB81" s="40">
        <f>SUM(BB74:BB79)</f>
        <v>310</v>
      </c>
      <c r="BC81" s="40">
        <f>SUM(BC74:BC79)</f>
        <v>294</v>
      </c>
      <c r="BD81" s="40">
        <f>SUM(BD74:BD79)</f>
        <v>303</v>
      </c>
      <c r="BE81" s="41">
        <f>SUM(BE74:BE79)</f>
        <v>1188</v>
      </c>
      <c r="BF81" s="44">
        <f>SUM((IF(E81&gt;0,1,0)+(IF(F81&gt;0,1,0)+(IF(G81&gt;0,1,0)+(IF(H81&gt;0,1,0))))))</f>
        <v>4</v>
      </c>
      <c r="BG81" s="17">
        <f>SUM((IF(K81&gt;0,1,0)+(IF(L81&gt;0,1,0)+(IF(M81&gt;0,1,0)+(IF(N81&gt;0,1,0))))))</f>
        <v>4</v>
      </c>
      <c r="BH81" s="17">
        <f>SUM((IF(Q81&gt;0,1,0)+(IF(R81&gt;0,1,0)+(IF(S81&gt;0,1,0)+(IF(T81&gt;0,1,0))))))</f>
        <v>4</v>
      </c>
      <c r="BI81" s="17">
        <f>SUM((IF(W81&gt;0,1,0)+(IF(X81&gt;0,1,0)+(IF(Y81&gt;0,1,0)+(IF(Z81&gt;0,1,0))))))</f>
        <v>4</v>
      </c>
      <c r="BJ81" s="17">
        <f>SUM((IF(AC81&gt;0,1,0)+(IF(AD81&gt;0,1,0)+(IF(AE81&gt;0,1,0)+(IF(AF81&gt;0,1,0))))))</f>
        <v>4</v>
      </c>
      <c r="BK81" s="17">
        <f>SUM((IF(AI81&gt;0,1,0)+(IF(AJ81&gt;0,1,0)+(IF(AK81&gt;0,1,0)+(IF(AL81&gt;0,1,0))))))</f>
        <v>4</v>
      </c>
      <c r="BL81" s="17">
        <f>SUM((IF(AO81&gt;0,1,0)+(IF(AP81&gt;0,1,0)+(IF(AQ81&gt;0,1,0)+(IF(AR81&gt;0,1,0))))))</f>
        <v>4</v>
      </c>
      <c r="BM81" s="17">
        <f>SUM((IF(AU81&gt;0,1,0)+(IF(AV81&gt;0,1,0)+(IF(AW81&gt;0,1,0)+(IF(AX81&gt;0,1,0))))))</f>
        <v>4</v>
      </c>
      <c r="BN81" s="17">
        <f>SUM((IF(BA81&gt;0,1,0)+(IF(BB81&gt;0,1,0)+(IF(BC81&gt;0,1,0)+(IF(BD81&gt;0,1,0))))))</f>
        <v>4</v>
      </c>
      <c r="BO81" s="17">
        <f>SUM(BF81:BN81)</f>
        <v>36</v>
      </c>
      <c r="BP81" s="17">
        <f>I81+O81+U81+AA81+AG81+AM81+AS81+AY81+BE81</f>
        <v>10990</v>
      </c>
      <c r="BQ81" s="17">
        <f>BP81/BO81</f>
        <v>305.27777777777777</v>
      </c>
    </row>
    <row r="82" spans="1:69" ht="15.75" customHeight="1" x14ac:dyDescent="0.25">
      <c r="A82" s="36"/>
      <c r="B82" s="37" t="s">
        <v>36</v>
      </c>
      <c r="C82" s="46"/>
      <c r="D82" s="39">
        <f>SUM(D74:D79)</f>
        <v>98</v>
      </c>
      <c r="E82" s="40">
        <f>E81+$D$82</f>
        <v>420</v>
      </c>
      <c r="F82" s="40">
        <f>F81+$D$82</f>
        <v>421</v>
      </c>
      <c r="G82" s="40">
        <f>G81+$D$82</f>
        <v>398</v>
      </c>
      <c r="H82" s="40">
        <f>H81+$D$82</f>
        <v>419</v>
      </c>
      <c r="I82" s="41">
        <f>E82+F82+G82+H82</f>
        <v>1658</v>
      </c>
      <c r="J82" s="39">
        <f>SUM(J74:J79)</f>
        <v>98</v>
      </c>
      <c r="K82" s="40">
        <f>K81+$J$82</f>
        <v>456</v>
      </c>
      <c r="L82" s="40">
        <f>L81+$J$82</f>
        <v>358</v>
      </c>
      <c r="M82" s="40">
        <f>M81+$J$82</f>
        <v>408</v>
      </c>
      <c r="N82" s="40">
        <f>N81+$J$82</f>
        <v>387</v>
      </c>
      <c r="O82" s="41">
        <f>K82+L82+M82+N82</f>
        <v>1609</v>
      </c>
      <c r="P82" s="39">
        <f>SUM(P74:P79)</f>
        <v>97</v>
      </c>
      <c r="Q82" s="40">
        <f>Q81+$P$82</f>
        <v>398</v>
      </c>
      <c r="R82" s="40">
        <f>R81+$P$82</f>
        <v>380</v>
      </c>
      <c r="S82" s="40">
        <f>S81+$P$82</f>
        <v>413</v>
      </c>
      <c r="T82" s="40">
        <f>T81+$P$82</f>
        <v>362</v>
      </c>
      <c r="U82" s="41">
        <f>Q82+R82+S82+T82</f>
        <v>1553</v>
      </c>
      <c r="V82" s="39">
        <f>SUM(V74:V79)</f>
        <v>98</v>
      </c>
      <c r="W82" s="40">
        <f>W81+$V$82</f>
        <v>410</v>
      </c>
      <c r="X82" s="40">
        <f>X81+$V$82</f>
        <v>428</v>
      </c>
      <c r="Y82" s="40">
        <f>Y81+$V$82</f>
        <v>385</v>
      </c>
      <c r="Z82" s="40">
        <f>Z81+$V$82</f>
        <v>387</v>
      </c>
      <c r="AA82" s="41">
        <f>W82+X82+Y82+Z82</f>
        <v>1610</v>
      </c>
      <c r="AB82" s="39">
        <f>SUM(AB74:AB79)</f>
        <v>65</v>
      </c>
      <c r="AC82" s="40">
        <f>AC81+$AB$82</f>
        <v>461</v>
      </c>
      <c r="AD82" s="40">
        <f>AD81+$AB$82</f>
        <v>358</v>
      </c>
      <c r="AE82" s="40">
        <f>AE81+$AB$82</f>
        <v>386</v>
      </c>
      <c r="AF82" s="40">
        <f>AF81+$AB$82</f>
        <v>382</v>
      </c>
      <c r="AG82" s="41">
        <f>AC82+AD82+AE82+AF82</f>
        <v>1587</v>
      </c>
      <c r="AH82" s="39">
        <f>SUM(AH74:AH79)</f>
        <v>98</v>
      </c>
      <c r="AI82" s="40">
        <f>AI81+$AH$82</f>
        <v>429</v>
      </c>
      <c r="AJ82" s="40">
        <f>AJ81+$AH$82</f>
        <v>322</v>
      </c>
      <c r="AK82" s="40">
        <f>AK81+$AH$82</f>
        <v>439</v>
      </c>
      <c r="AL82" s="40">
        <f>AL81+$AH$82</f>
        <v>433</v>
      </c>
      <c r="AM82" s="41">
        <f>AI82+AJ82+AK82+AL82</f>
        <v>1623</v>
      </c>
      <c r="AN82" s="39">
        <f>SUM(AN74:AN79)</f>
        <v>68</v>
      </c>
      <c r="AO82" s="40">
        <f>AO81+$AN$82</f>
        <v>378</v>
      </c>
      <c r="AP82" s="40">
        <f>AP81+$AN$82</f>
        <v>398</v>
      </c>
      <c r="AQ82" s="40">
        <f>AQ81+$AN$82</f>
        <v>374</v>
      </c>
      <c r="AR82" s="40">
        <f>AR81+$AN$82</f>
        <v>341</v>
      </c>
      <c r="AS82" s="41">
        <f>AO82+AP82+AQ82+AR82</f>
        <v>1491</v>
      </c>
      <c r="AT82" s="39">
        <f>SUM(AT74:AT79)</f>
        <v>98</v>
      </c>
      <c r="AU82" s="40">
        <f>AU81+$AT$82</f>
        <v>435</v>
      </c>
      <c r="AV82" s="40">
        <f>AV81+$AT$82</f>
        <v>400</v>
      </c>
      <c r="AW82" s="40">
        <f>AW81+$AT$82</f>
        <v>362</v>
      </c>
      <c r="AX82" s="40">
        <f>AX81+$AT$82</f>
        <v>354</v>
      </c>
      <c r="AY82" s="41">
        <f>AU82+AV82+AW82+AX82</f>
        <v>1551</v>
      </c>
      <c r="AZ82" s="39">
        <f>SUM(AZ74:AZ79)</f>
        <v>98</v>
      </c>
      <c r="BA82" s="40">
        <f>BA81+$AZ$82</f>
        <v>379</v>
      </c>
      <c r="BB82" s="40">
        <f>BB81+$AZ$82</f>
        <v>408</v>
      </c>
      <c r="BC82" s="40">
        <f>BC81+$AZ$82</f>
        <v>392</v>
      </c>
      <c r="BD82" s="40">
        <f>BD81+$AZ$82</f>
        <v>401</v>
      </c>
      <c r="BE82" s="41">
        <f>BA82+BB82+BC82+BD82</f>
        <v>1580</v>
      </c>
      <c r="BF82" s="44">
        <f>SUM((IF(E82&gt;0,1,0)+(IF(F82&gt;0,1,0)+(IF(G82&gt;0,1,0)+(IF(H82&gt;0,1,0))))))</f>
        <v>4</v>
      </c>
      <c r="BG82" s="17">
        <f>SUM((IF(K82&gt;0,1,0)+(IF(L82&gt;0,1,0)+(IF(M82&gt;0,1,0)+(IF(N82&gt;0,1,0))))))</f>
        <v>4</v>
      </c>
      <c r="BH82" s="17">
        <f>SUM((IF(Q82&gt;0,1,0)+(IF(R82&gt;0,1,0)+(IF(S82&gt;0,1,0)+(IF(T82&gt;0,1,0))))))</f>
        <v>4</v>
      </c>
      <c r="BI82" s="17">
        <f>SUM((IF(W82&gt;0,1,0)+(IF(X82&gt;0,1,0)+(IF(Y82&gt;0,1,0)+(IF(Z82&gt;0,1,0))))))</f>
        <v>4</v>
      </c>
      <c r="BJ82" s="17">
        <f>SUM((IF(AC82&gt;0,1,0)+(IF(AD82&gt;0,1,0)+(IF(AE82&gt;0,1,0)+(IF(AF82&gt;0,1,0))))))</f>
        <v>4</v>
      </c>
      <c r="BK82" s="17">
        <f>SUM((IF(AI82&gt;0,1,0)+(IF(AJ82&gt;0,1,0)+(IF(AK82&gt;0,1,0)+(IF(AL82&gt;0,1,0))))))</f>
        <v>4</v>
      </c>
      <c r="BL82" s="17">
        <f>SUM((IF(AO82&gt;0,1,0)+(IF(AP82&gt;0,1,0)+(IF(AQ82&gt;0,1,0)+(IF(AR82&gt;0,1,0))))))</f>
        <v>4</v>
      </c>
      <c r="BM82" s="17">
        <f>SUM((IF(AU82&gt;0,1,0)+(IF(AV82&gt;0,1,0)+(IF(AW82&gt;0,1,0)+(IF(AX82&gt;0,1,0))))))</f>
        <v>4</v>
      </c>
      <c r="BN82" s="17">
        <f>SUM((IF(BA82&gt;0,1,0)+(IF(BB82&gt;0,1,0)+(IF(BC82&gt;0,1,0)+(IF(BD82&gt;0,1,0))))))</f>
        <v>4</v>
      </c>
      <c r="BO82" s="17">
        <f>SUM(BF82:BN82)</f>
        <v>36</v>
      </c>
      <c r="BP82" s="17">
        <f>I82+O82+U82+AA82+AG82+AM82+AS82+AY82+BE82</f>
        <v>14262</v>
      </c>
      <c r="BQ82" s="17">
        <f>BP82/BO82</f>
        <v>396.16666666666669</v>
      </c>
    </row>
    <row r="83" spans="1:69" ht="15.75" customHeight="1" x14ac:dyDescent="0.25">
      <c r="A83" s="36"/>
      <c r="B83" s="37" t="s">
        <v>37</v>
      </c>
      <c r="C83" s="46"/>
      <c r="D83" s="42"/>
      <c r="E83" s="40">
        <f t="shared" ref="E83:I84" si="250">IF($D$82&gt;0,IF(E81=E96,0.5,IF(E81&gt;E96,1,0)),0)</f>
        <v>0</v>
      </c>
      <c r="F83" s="40">
        <f t="shared" si="250"/>
        <v>0</v>
      </c>
      <c r="G83" s="40">
        <f t="shared" si="250"/>
        <v>0</v>
      </c>
      <c r="H83" s="40">
        <f t="shared" si="250"/>
        <v>0</v>
      </c>
      <c r="I83" s="41">
        <f t="shared" si="250"/>
        <v>0</v>
      </c>
      <c r="J83" s="42"/>
      <c r="K83" s="40">
        <f t="shared" ref="K83:O84" si="251">IF($J$82&gt;0,IF(K81=K150,0.5,IF(K81&gt;K150,1,0)),0)</f>
        <v>1</v>
      </c>
      <c r="L83" s="40">
        <f t="shared" si="251"/>
        <v>0</v>
      </c>
      <c r="M83" s="40">
        <f t="shared" si="251"/>
        <v>1</v>
      </c>
      <c r="N83" s="40">
        <f t="shared" si="251"/>
        <v>0</v>
      </c>
      <c r="O83" s="41">
        <f t="shared" si="251"/>
        <v>0</v>
      </c>
      <c r="P83" s="42"/>
      <c r="Q83" s="40">
        <f t="shared" ref="Q83:U84" si="252">IF($P$82&gt;0,IF(Q81=Q68,0.5,IF(Q81&gt;Q68,1,0)),0)</f>
        <v>0</v>
      </c>
      <c r="R83" s="40">
        <f t="shared" si="252"/>
        <v>0</v>
      </c>
      <c r="S83" s="40">
        <f t="shared" si="252"/>
        <v>0</v>
      </c>
      <c r="T83" s="40">
        <f t="shared" si="252"/>
        <v>0</v>
      </c>
      <c r="U83" s="41">
        <f t="shared" si="252"/>
        <v>0</v>
      </c>
      <c r="V83" s="42"/>
      <c r="W83" s="40">
        <f t="shared" ref="W83:AA84" si="253">IF($V$82&gt;0,IF(W81=W114,0.5,IF(W81&gt;W114,1,0)),0)</f>
        <v>0</v>
      </c>
      <c r="X83" s="40">
        <f t="shared" si="253"/>
        <v>1</v>
      </c>
      <c r="Y83" s="40">
        <f t="shared" si="253"/>
        <v>0</v>
      </c>
      <c r="Z83" s="40">
        <f t="shared" si="253"/>
        <v>0</v>
      </c>
      <c r="AA83" s="41">
        <f t="shared" si="253"/>
        <v>0</v>
      </c>
      <c r="AB83" s="42"/>
      <c r="AC83" s="40">
        <f t="shared" ref="AC83:AG84" si="254">IF($AB$82&gt;0,IF(AC81=AC166,0.5,IF(AC81&gt;AC166,1,0)),0)</f>
        <v>1</v>
      </c>
      <c r="AD83" s="40">
        <f t="shared" si="254"/>
        <v>1</v>
      </c>
      <c r="AE83" s="40">
        <f t="shared" si="254"/>
        <v>0</v>
      </c>
      <c r="AF83" s="40">
        <f t="shared" si="254"/>
        <v>1</v>
      </c>
      <c r="AG83" s="41">
        <f t="shared" si="254"/>
        <v>1</v>
      </c>
      <c r="AH83" s="42"/>
      <c r="AI83" s="40">
        <f t="shared" ref="AI83:AM84" si="255">IF($AH$82&gt;0,IF(AI81=AI54,0.5,IF(AI81&gt;AI54,1,0)),0)</f>
        <v>0.5</v>
      </c>
      <c r="AJ83" s="40">
        <f t="shared" si="255"/>
        <v>0</v>
      </c>
      <c r="AK83" s="40">
        <f t="shared" si="255"/>
        <v>1</v>
      </c>
      <c r="AL83" s="40">
        <f t="shared" si="255"/>
        <v>1</v>
      </c>
      <c r="AM83" s="41">
        <f t="shared" si="255"/>
        <v>0</v>
      </c>
      <c r="AN83" s="42"/>
      <c r="AO83" s="40">
        <f t="shared" ref="AO83:AS84" si="256">IF($AN$82&gt;0,IF(AO81=AO195,0.5,IF(AO81&gt;AO195,1,0)),0)</f>
        <v>1</v>
      </c>
      <c r="AP83" s="40">
        <f t="shared" si="256"/>
        <v>1</v>
      </c>
      <c r="AQ83" s="40">
        <f t="shared" si="256"/>
        <v>1</v>
      </c>
      <c r="AR83" s="40">
        <f t="shared" si="256"/>
        <v>0</v>
      </c>
      <c r="AS83" s="41">
        <f t="shared" si="256"/>
        <v>1</v>
      </c>
      <c r="AT83" s="42"/>
      <c r="AU83" s="40">
        <f t="shared" ref="AU83:AY84" si="257">IF($AT$82&gt;0,IF(AU81=AU178,0.5,IF(AU81&gt;AU178,1,0)),0)</f>
        <v>1</v>
      </c>
      <c r="AV83" s="40">
        <f t="shared" si="257"/>
        <v>0</v>
      </c>
      <c r="AW83" s="40">
        <f t="shared" si="257"/>
        <v>0</v>
      </c>
      <c r="AX83" s="40">
        <f t="shared" si="257"/>
        <v>0</v>
      </c>
      <c r="AY83" s="41">
        <f t="shared" si="257"/>
        <v>0</v>
      </c>
      <c r="AZ83" s="42"/>
      <c r="BA83" s="40">
        <f t="shared" ref="BA83:BE84" si="258">IF($AZ$82&gt;0,IF(BA81=BA132,0.5,IF(BA81&gt;BA132,1,0)),0)</f>
        <v>0</v>
      </c>
      <c r="BB83" s="40">
        <f t="shared" si="258"/>
        <v>0</v>
      </c>
      <c r="BC83" s="40">
        <f t="shared" si="258"/>
        <v>1</v>
      </c>
      <c r="BD83" s="40">
        <f t="shared" si="258"/>
        <v>0</v>
      </c>
      <c r="BE83" s="41">
        <f t="shared" si="258"/>
        <v>0</v>
      </c>
      <c r="BF83" s="47"/>
      <c r="BG83" s="21"/>
      <c r="BH83" s="21"/>
      <c r="BI83" s="21"/>
      <c r="BJ83" s="21"/>
      <c r="BK83" s="21"/>
      <c r="BL83" s="21"/>
      <c r="BM83" s="21"/>
      <c r="BN83" s="21"/>
      <c r="BO83" s="21"/>
      <c r="BP83" s="17">
        <f>I83+O83+U83+AA83+AG83+AM83+AS83+AY83+BE83</f>
        <v>2</v>
      </c>
      <c r="BQ83" s="21"/>
    </row>
    <row r="84" spans="1:69" ht="15.75" customHeight="1" x14ac:dyDescent="0.25">
      <c r="A84" s="36"/>
      <c r="B84" s="37" t="s">
        <v>38</v>
      </c>
      <c r="C84" s="46"/>
      <c r="D84" s="42"/>
      <c r="E84" s="40">
        <f t="shared" si="250"/>
        <v>1</v>
      </c>
      <c r="F84" s="40">
        <f t="shared" si="250"/>
        <v>1</v>
      </c>
      <c r="G84" s="40">
        <f t="shared" si="250"/>
        <v>1</v>
      </c>
      <c r="H84" s="40">
        <f t="shared" si="250"/>
        <v>1</v>
      </c>
      <c r="I84" s="41">
        <f t="shared" si="250"/>
        <v>1</v>
      </c>
      <c r="J84" s="42"/>
      <c r="K84" s="40">
        <f t="shared" si="251"/>
        <v>1</v>
      </c>
      <c r="L84" s="40">
        <f t="shared" si="251"/>
        <v>0</v>
      </c>
      <c r="M84" s="40">
        <f t="shared" si="251"/>
        <v>1</v>
      </c>
      <c r="N84" s="40">
        <f t="shared" si="251"/>
        <v>0</v>
      </c>
      <c r="O84" s="41">
        <f t="shared" si="251"/>
        <v>1</v>
      </c>
      <c r="P84" s="42"/>
      <c r="Q84" s="40">
        <f t="shared" si="252"/>
        <v>0</v>
      </c>
      <c r="R84" s="40">
        <f t="shared" si="252"/>
        <v>0</v>
      </c>
      <c r="S84" s="40">
        <f t="shared" si="252"/>
        <v>1</v>
      </c>
      <c r="T84" s="40">
        <f t="shared" si="252"/>
        <v>0</v>
      </c>
      <c r="U84" s="41">
        <f t="shared" si="252"/>
        <v>0</v>
      </c>
      <c r="V84" s="42"/>
      <c r="W84" s="40">
        <f t="shared" si="253"/>
        <v>1</v>
      </c>
      <c r="X84" s="40">
        <f t="shared" si="253"/>
        <v>1</v>
      </c>
      <c r="Y84" s="40">
        <f t="shared" si="253"/>
        <v>0</v>
      </c>
      <c r="Z84" s="40">
        <f t="shared" si="253"/>
        <v>1</v>
      </c>
      <c r="AA84" s="41">
        <f t="shared" si="253"/>
        <v>1</v>
      </c>
      <c r="AB84" s="42"/>
      <c r="AC84" s="40">
        <f t="shared" si="254"/>
        <v>1</v>
      </c>
      <c r="AD84" s="40">
        <f t="shared" si="254"/>
        <v>0</v>
      </c>
      <c r="AE84" s="40">
        <f t="shared" si="254"/>
        <v>0</v>
      </c>
      <c r="AF84" s="40">
        <f t="shared" si="254"/>
        <v>0</v>
      </c>
      <c r="AG84" s="41">
        <f t="shared" si="254"/>
        <v>0</v>
      </c>
      <c r="AH84" s="42"/>
      <c r="AI84" s="40">
        <f t="shared" si="255"/>
        <v>1</v>
      </c>
      <c r="AJ84" s="40">
        <f t="shared" si="255"/>
        <v>0</v>
      </c>
      <c r="AK84" s="40">
        <f t="shared" si="255"/>
        <v>1</v>
      </c>
      <c r="AL84" s="40">
        <f t="shared" si="255"/>
        <v>1</v>
      </c>
      <c r="AM84" s="41">
        <f t="shared" si="255"/>
        <v>1</v>
      </c>
      <c r="AN84" s="42"/>
      <c r="AO84" s="40">
        <f t="shared" si="256"/>
        <v>0</v>
      </c>
      <c r="AP84" s="40">
        <f t="shared" si="256"/>
        <v>0</v>
      </c>
      <c r="AQ84" s="40">
        <f t="shared" si="256"/>
        <v>0</v>
      </c>
      <c r="AR84" s="40">
        <f t="shared" si="256"/>
        <v>0</v>
      </c>
      <c r="AS84" s="41">
        <f t="shared" si="256"/>
        <v>0</v>
      </c>
      <c r="AT84" s="42"/>
      <c r="AU84" s="40">
        <f t="shared" si="257"/>
        <v>1</v>
      </c>
      <c r="AV84" s="40">
        <f t="shared" si="257"/>
        <v>0</v>
      </c>
      <c r="AW84" s="40">
        <f t="shared" si="257"/>
        <v>0</v>
      </c>
      <c r="AX84" s="40">
        <f t="shared" si="257"/>
        <v>0</v>
      </c>
      <c r="AY84" s="41">
        <f t="shared" si="257"/>
        <v>0</v>
      </c>
      <c r="AZ84" s="42"/>
      <c r="BA84" s="40">
        <f t="shared" si="258"/>
        <v>0</v>
      </c>
      <c r="BB84" s="40">
        <f t="shared" si="258"/>
        <v>0</v>
      </c>
      <c r="BC84" s="40">
        <f t="shared" si="258"/>
        <v>1</v>
      </c>
      <c r="BD84" s="40">
        <f t="shared" si="258"/>
        <v>0</v>
      </c>
      <c r="BE84" s="41">
        <f t="shared" si="258"/>
        <v>0</v>
      </c>
      <c r="BF84" s="47"/>
      <c r="BG84" s="21"/>
      <c r="BH84" s="21"/>
      <c r="BI84" s="21"/>
      <c r="BJ84" s="21"/>
      <c r="BK84" s="21"/>
      <c r="BL84" s="21"/>
      <c r="BM84" s="21"/>
      <c r="BN84" s="21"/>
      <c r="BO84" s="21"/>
      <c r="BP84" s="17">
        <f>I84+O84+U84+AA84+AG84+AM84+AS84+AY84+BE84</f>
        <v>4</v>
      </c>
      <c r="BQ84" s="21"/>
    </row>
    <row r="85" spans="1:69" ht="14.25" customHeight="1" x14ac:dyDescent="0.25">
      <c r="A85" s="48"/>
      <c r="B85" s="49" t="s">
        <v>39</v>
      </c>
      <c r="C85" s="50"/>
      <c r="D85" s="51"/>
      <c r="E85" s="52"/>
      <c r="F85" s="52"/>
      <c r="G85" s="52"/>
      <c r="H85" s="52"/>
      <c r="I85" s="53">
        <f>SUM(E83+F83+G83+H83+I83+E84+F84+G84+H84+I84)</f>
        <v>5</v>
      </c>
      <c r="J85" s="51"/>
      <c r="K85" s="52"/>
      <c r="L85" s="52"/>
      <c r="M85" s="52"/>
      <c r="N85" s="52"/>
      <c r="O85" s="53">
        <f>SUM(K83+L83+M83+N83+O83+K84+L84+M84+N84+O84)</f>
        <v>5</v>
      </c>
      <c r="P85" s="51"/>
      <c r="Q85" s="52"/>
      <c r="R85" s="52"/>
      <c r="S85" s="52"/>
      <c r="T85" s="52"/>
      <c r="U85" s="53">
        <f>SUM(Q83+R83+S83+T83+U83+Q84+R84+S84+T84+U84)</f>
        <v>1</v>
      </c>
      <c r="V85" s="51"/>
      <c r="W85" s="52"/>
      <c r="X85" s="52"/>
      <c r="Y85" s="52"/>
      <c r="Z85" s="52"/>
      <c r="AA85" s="53">
        <f>SUM(W83+X83+Y83+Z83+AA83+W84+X84+Y84+Z84+AA84)</f>
        <v>5</v>
      </c>
      <c r="AB85" s="51"/>
      <c r="AC85" s="52"/>
      <c r="AD85" s="52"/>
      <c r="AE85" s="52"/>
      <c r="AF85" s="52"/>
      <c r="AG85" s="53">
        <f>SUM(AC83+AD83+AE83+AF83+AG83+AC84+AD84+AE84+AF84+AG84)</f>
        <v>5</v>
      </c>
      <c r="AH85" s="51"/>
      <c r="AI85" s="52"/>
      <c r="AJ85" s="52"/>
      <c r="AK85" s="52"/>
      <c r="AL85" s="52"/>
      <c r="AM85" s="53">
        <f>SUM(AI83+AJ83+AK83+AL83+AM83+AI84+AJ84+AK84+AL84+AM84)</f>
        <v>6.5</v>
      </c>
      <c r="AN85" s="51"/>
      <c r="AO85" s="52"/>
      <c r="AP85" s="52"/>
      <c r="AQ85" s="52"/>
      <c r="AR85" s="52"/>
      <c r="AS85" s="53">
        <f>SUM(AO83+AP83+AQ83+AR83+AS83+AO84+AP84+AQ84+AR84+AS84)</f>
        <v>4</v>
      </c>
      <c r="AT85" s="51"/>
      <c r="AU85" s="52"/>
      <c r="AV85" s="52"/>
      <c r="AW85" s="52"/>
      <c r="AX85" s="52"/>
      <c r="AY85" s="53">
        <f>SUM(AU83+AV83+AW83+AX83+AY83+AU84+AV84+AW84+AX84+AY84)</f>
        <v>2</v>
      </c>
      <c r="AZ85" s="51"/>
      <c r="BA85" s="52"/>
      <c r="BB85" s="52"/>
      <c r="BC85" s="52"/>
      <c r="BD85" s="52"/>
      <c r="BE85" s="53">
        <f>SUM(BA83+BB83+BC83+BD83+BE83+BA84+BB84+BC84+BD84+BE84)</f>
        <v>2</v>
      </c>
      <c r="BF85" s="54"/>
      <c r="BG85" s="55"/>
      <c r="BH85" s="55"/>
      <c r="BI85" s="55"/>
      <c r="BJ85" s="55"/>
      <c r="BK85" s="55"/>
      <c r="BL85" s="55"/>
      <c r="BM85" s="55"/>
      <c r="BN85" s="55"/>
      <c r="BO85" s="55"/>
      <c r="BP85" s="56">
        <f>I85+O85+U85+AA85+AG85+AM85+AS85+AY85+BE85</f>
        <v>35.5</v>
      </c>
      <c r="BQ85" s="55"/>
    </row>
    <row r="86" spans="1:69" ht="27" customHeight="1" x14ac:dyDescent="0.25">
      <c r="A86" s="30">
        <v>4</v>
      </c>
      <c r="B86" s="125" t="s">
        <v>67</v>
      </c>
      <c r="C86" s="127"/>
      <c r="D86" s="31" t="s">
        <v>26</v>
      </c>
      <c r="E86" s="32" t="s">
        <v>27</v>
      </c>
      <c r="F86" s="32" t="s">
        <v>28</v>
      </c>
      <c r="G86" s="32" t="s">
        <v>29</v>
      </c>
      <c r="H86" s="32" t="s">
        <v>30</v>
      </c>
      <c r="I86" s="33" t="s">
        <v>23</v>
      </c>
      <c r="J86" s="31" t="s">
        <v>26</v>
      </c>
      <c r="K86" s="32" t="s">
        <v>27</v>
      </c>
      <c r="L86" s="32" t="s">
        <v>28</v>
      </c>
      <c r="M86" s="32" t="s">
        <v>29</v>
      </c>
      <c r="N86" s="32" t="s">
        <v>30</v>
      </c>
      <c r="O86" s="33" t="s">
        <v>23</v>
      </c>
      <c r="P86" s="31" t="s">
        <v>26</v>
      </c>
      <c r="Q86" s="32" t="s">
        <v>27</v>
      </c>
      <c r="R86" s="32" t="s">
        <v>28</v>
      </c>
      <c r="S86" s="32" t="s">
        <v>29</v>
      </c>
      <c r="T86" s="32" t="s">
        <v>30</v>
      </c>
      <c r="U86" s="33" t="s">
        <v>23</v>
      </c>
      <c r="V86" s="31" t="s">
        <v>26</v>
      </c>
      <c r="W86" s="32" t="s">
        <v>27</v>
      </c>
      <c r="X86" s="32" t="s">
        <v>28</v>
      </c>
      <c r="Y86" s="32" t="s">
        <v>29</v>
      </c>
      <c r="Z86" s="32" t="s">
        <v>30</v>
      </c>
      <c r="AA86" s="33" t="s">
        <v>23</v>
      </c>
      <c r="AB86" s="31" t="s">
        <v>26</v>
      </c>
      <c r="AC86" s="32" t="s">
        <v>27</v>
      </c>
      <c r="AD86" s="32" t="s">
        <v>28</v>
      </c>
      <c r="AE86" s="32" t="s">
        <v>29</v>
      </c>
      <c r="AF86" s="32" t="s">
        <v>30</v>
      </c>
      <c r="AG86" s="33" t="s">
        <v>23</v>
      </c>
      <c r="AH86" s="31" t="s">
        <v>26</v>
      </c>
      <c r="AI86" s="32" t="s">
        <v>27</v>
      </c>
      <c r="AJ86" s="32" t="s">
        <v>28</v>
      </c>
      <c r="AK86" s="32" t="s">
        <v>29</v>
      </c>
      <c r="AL86" s="32" t="s">
        <v>30</v>
      </c>
      <c r="AM86" s="33" t="s">
        <v>23</v>
      </c>
      <c r="AN86" s="31" t="s">
        <v>26</v>
      </c>
      <c r="AO86" s="32" t="s">
        <v>27</v>
      </c>
      <c r="AP86" s="32" t="s">
        <v>28</v>
      </c>
      <c r="AQ86" s="32" t="s">
        <v>29</v>
      </c>
      <c r="AR86" s="32" t="s">
        <v>30</v>
      </c>
      <c r="AS86" s="33" t="s">
        <v>23</v>
      </c>
      <c r="AT86" s="31" t="s">
        <v>26</v>
      </c>
      <c r="AU86" s="32" t="s">
        <v>27</v>
      </c>
      <c r="AV86" s="32" t="s">
        <v>28</v>
      </c>
      <c r="AW86" s="32" t="s">
        <v>29</v>
      </c>
      <c r="AX86" s="32" t="s">
        <v>30</v>
      </c>
      <c r="AY86" s="33" t="s">
        <v>23</v>
      </c>
      <c r="AZ86" s="31" t="s">
        <v>26</v>
      </c>
      <c r="BA86" s="32" t="s">
        <v>27</v>
      </c>
      <c r="BB86" s="32" t="s">
        <v>28</v>
      </c>
      <c r="BC86" s="32" t="s">
        <v>29</v>
      </c>
      <c r="BD86" s="32" t="s">
        <v>30</v>
      </c>
      <c r="BE86" s="33" t="s">
        <v>23</v>
      </c>
      <c r="BF86" s="34"/>
      <c r="BG86" s="35"/>
      <c r="BH86" s="35"/>
      <c r="BI86" s="35"/>
      <c r="BJ86" s="35"/>
      <c r="BK86" s="35"/>
      <c r="BL86" s="35"/>
      <c r="BM86" s="35"/>
      <c r="BN86" s="35"/>
      <c r="BO86" s="35"/>
      <c r="BP86" s="57"/>
      <c r="BQ86" s="35"/>
    </row>
    <row r="87" spans="1:69" ht="15.75" customHeight="1" x14ac:dyDescent="0.25">
      <c r="A87" s="36"/>
      <c r="B87" s="37" t="s">
        <v>68</v>
      </c>
      <c r="C87" s="38" t="s">
        <v>69</v>
      </c>
      <c r="D87" s="39"/>
      <c r="E87" s="40"/>
      <c r="F87" s="40"/>
      <c r="G87" s="40"/>
      <c r="H87" s="40"/>
      <c r="I87" s="41">
        <f t="shared" ref="I87:I95" si="259">SUM(E87:H87)</f>
        <v>0</v>
      </c>
      <c r="J87" s="42"/>
      <c r="K87" s="43"/>
      <c r="L87" s="43"/>
      <c r="M87" s="43"/>
      <c r="N87" s="43"/>
      <c r="O87" s="41">
        <f t="shared" ref="O87:O95" si="260">SUM(K87:N87)</f>
        <v>0</v>
      </c>
      <c r="P87" s="42"/>
      <c r="Q87" s="43"/>
      <c r="R87" s="43"/>
      <c r="S87" s="43"/>
      <c r="T87" s="43"/>
      <c r="U87" s="41">
        <f t="shared" ref="U87:U95" si="261">SUM(Q87:T87)</f>
        <v>0</v>
      </c>
      <c r="V87" s="42"/>
      <c r="W87" s="43"/>
      <c r="X87" s="43"/>
      <c r="Y87" s="43"/>
      <c r="Z87" s="43"/>
      <c r="AA87" s="41">
        <f t="shared" ref="AA87:AA95" si="262">SUM(W87:Z87)</f>
        <v>0</v>
      </c>
      <c r="AB87" s="42"/>
      <c r="AC87" s="43"/>
      <c r="AD87" s="43"/>
      <c r="AE87" s="43"/>
      <c r="AF87" s="43"/>
      <c r="AG87" s="41">
        <f t="shared" ref="AG87:AG95" si="263">SUM(AC87:AF87)</f>
        <v>0</v>
      </c>
      <c r="AH87" s="42">
        <v>35</v>
      </c>
      <c r="AI87" s="43">
        <f>AI25</f>
        <v>168</v>
      </c>
      <c r="AJ87" s="43">
        <f t="shared" ref="AJ87:AL87" si="264">AJ25</f>
        <v>150</v>
      </c>
      <c r="AK87" s="43">
        <f t="shared" si="264"/>
        <v>124</v>
      </c>
      <c r="AL87" s="43">
        <f t="shared" si="264"/>
        <v>143</v>
      </c>
      <c r="AM87" s="41">
        <f t="shared" ref="AM87:AM95" si="265">SUM(AI87:AL87)</f>
        <v>585</v>
      </c>
      <c r="AN87" s="42">
        <v>37</v>
      </c>
      <c r="AO87" s="43">
        <f>AO25</f>
        <v>163</v>
      </c>
      <c r="AP87" s="43">
        <f t="shared" ref="AP87:AR87" si="266">AP25</f>
        <v>162</v>
      </c>
      <c r="AQ87" s="43">
        <f t="shared" si="266"/>
        <v>167</v>
      </c>
      <c r="AR87" s="43">
        <f t="shared" si="266"/>
        <v>160</v>
      </c>
      <c r="AS87" s="41">
        <f t="shared" ref="AS87:AS95" si="267">SUM(AO87:AR87)</f>
        <v>652</v>
      </c>
      <c r="AT87" s="42"/>
      <c r="AU87" s="43"/>
      <c r="AV87" s="43"/>
      <c r="AW87" s="43"/>
      <c r="AX87" s="43"/>
      <c r="AY87" s="41">
        <f t="shared" ref="AY87:AY95" si="268">SUM(AU87:AX87)</f>
        <v>0</v>
      </c>
      <c r="AZ87" s="42"/>
      <c r="BA87" s="43"/>
      <c r="BB87" s="43"/>
      <c r="BC87" s="43"/>
      <c r="BD87" s="43"/>
      <c r="BE87" s="41">
        <f t="shared" ref="BE87:BE95" si="269">SUM(BA87:BD87)</f>
        <v>0</v>
      </c>
      <c r="BF87" s="44">
        <f t="shared" ref="BF87:BF97" si="270">SUM((IF(E87&gt;0,1,0)+(IF(F87&gt;0,1,0)+(IF(G87&gt;0,1,0)+(IF(H87&gt;0,1,0))))))</f>
        <v>0</v>
      </c>
      <c r="BG87" s="17">
        <f t="shared" ref="BG87:BG97" si="271">SUM((IF(K87&gt;0,1,0)+(IF(L87&gt;0,1,0)+(IF(M87&gt;0,1,0)+(IF(N87&gt;0,1,0))))))</f>
        <v>0</v>
      </c>
      <c r="BH87" s="17">
        <f t="shared" ref="BH87:BH97" si="272">SUM((IF(Q87&gt;0,1,0)+(IF(R87&gt;0,1,0)+(IF(S87&gt;0,1,0)+(IF(T87&gt;0,1,0))))))</f>
        <v>0</v>
      </c>
      <c r="BI87" s="17">
        <f t="shared" ref="BI87:BI97" si="273">SUM((IF(W87&gt;0,1,0)+(IF(X87&gt;0,1,0)+(IF(Y87&gt;0,1,0)+(IF(Z87&gt;0,1,0))))))</f>
        <v>0</v>
      </c>
      <c r="BJ87" s="17">
        <f t="shared" ref="BJ87:BJ97" si="274">SUM((IF(AC87&gt;0,1,0)+(IF(AD87&gt;0,1,0)+(IF(AE87&gt;0,1,0)+(IF(AF87&gt;0,1,0))))))</f>
        <v>0</v>
      </c>
      <c r="BK87" s="17">
        <f t="shared" ref="BK87:BK97" si="275">SUM((IF(AI87&gt;0,1,0)+(IF(AJ87&gt;0,1,0)+(IF(AK87&gt;0,1,0)+(IF(AL87&gt;0,1,0))))))</f>
        <v>4</v>
      </c>
      <c r="BL87" s="17">
        <f t="shared" ref="BL87:BL97" si="276">SUM((IF(AO87&gt;0,1,0)+(IF(AP87&gt;0,1,0)+(IF(AQ87&gt;0,1,0)+(IF(AR87&gt;0,1,0))))))</f>
        <v>4</v>
      </c>
      <c r="BM87" s="17">
        <f t="shared" ref="BM87:BM97" si="277">SUM((IF(AU87&gt;0,1,0)+(IF(AV87&gt;0,1,0)+(IF(AW87&gt;0,1,0)+(IF(AX87&gt;0,1,0))))))</f>
        <v>0</v>
      </c>
      <c r="BN87" s="17">
        <f t="shared" ref="BN87:BN97" si="278">SUM((IF(BA87&gt;0,1,0)+(IF(BB87&gt;0,1,0)+(IF(BC87&gt;0,1,0)+(IF(BD87&gt;0,1,0))))))</f>
        <v>0</v>
      </c>
      <c r="BO87" s="17">
        <f t="shared" ref="BO87:BO97" si="279">SUM(BF87:BN87)</f>
        <v>8</v>
      </c>
      <c r="BP87" s="17">
        <f t="shared" ref="BP87:BP100" si="280">I87+O87+U87+AA87+AG87+AM87+AS87+AY87+BE87</f>
        <v>1237</v>
      </c>
      <c r="BQ87" s="17">
        <f t="shared" ref="BQ87:BQ97" si="281">BP87/BO87</f>
        <v>154.625</v>
      </c>
    </row>
    <row r="88" spans="1:69" ht="15.75" customHeight="1" x14ac:dyDescent="0.25">
      <c r="A88" s="36"/>
      <c r="B88" s="37" t="s">
        <v>101</v>
      </c>
      <c r="C88" s="38" t="s">
        <v>79</v>
      </c>
      <c r="D88" s="39"/>
      <c r="E88" s="40"/>
      <c r="F88" s="40"/>
      <c r="G88" s="40"/>
      <c r="H88" s="40"/>
      <c r="I88" s="41">
        <f t="shared" si="259"/>
        <v>0</v>
      </c>
      <c r="J88" s="42">
        <v>23</v>
      </c>
      <c r="K88" s="43">
        <f>K28</f>
        <v>174</v>
      </c>
      <c r="L88" s="43">
        <f t="shared" ref="L88:N88" si="282">L28</f>
        <v>170</v>
      </c>
      <c r="M88" s="43">
        <f t="shared" si="282"/>
        <v>204</v>
      </c>
      <c r="N88" s="43">
        <f t="shared" si="282"/>
        <v>179</v>
      </c>
      <c r="O88" s="41">
        <f t="shared" si="260"/>
        <v>727</v>
      </c>
      <c r="P88" s="42">
        <v>23</v>
      </c>
      <c r="Q88" s="43">
        <f>Q28</f>
        <v>143</v>
      </c>
      <c r="R88" s="43">
        <f t="shared" ref="R88:T88" si="283">R28</f>
        <v>126</v>
      </c>
      <c r="S88" s="43">
        <f t="shared" si="283"/>
        <v>157</v>
      </c>
      <c r="T88" s="43">
        <f t="shared" si="283"/>
        <v>214</v>
      </c>
      <c r="U88" s="41">
        <f t="shared" si="261"/>
        <v>640</v>
      </c>
      <c r="V88" s="42">
        <v>25</v>
      </c>
      <c r="W88" s="43">
        <f>W28</f>
        <v>189</v>
      </c>
      <c r="X88" s="43">
        <f t="shared" ref="X88:Z88" si="284">X28</f>
        <v>173</v>
      </c>
      <c r="Y88" s="43">
        <f t="shared" si="284"/>
        <v>210</v>
      </c>
      <c r="Z88" s="43">
        <f t="shared" si="284"/>
        <v>229</v>
      </c>
      <c r="AA88" s="41">
        <f t="shared" si="262"/>
        <v>801</v>
      </c>
      <c r="AB88" s="42">
        <v>24</v>
      </c>
      <c r="AC88" s="43">
        <f>AC28</f>
        <v>180</v>
      </c>
      <c r="AD88" s="43">
        <f t="shared" ref="AD88:AF88" si="285">AD28</f>
        <v>167</v>
      </c>
      <c r="AE88" s="43">
        <f t="shared" si="285"/>
        <v>185</v>
      </c>
      <c r="AF88" s="43">
        <f t="shared" si="285"/>
        <v>146</v>
      </c>
      <c r="AG88" s="41">
        <f t="shared" si="263"/>
        <v>678</v>
      </c>
      <c r="AH88" s="42"/>
      <c r="AI88" s="43"/>
      <c r="AJ88" s="43"/>
      <c r="AK88" s="43"/>
      <c r="AL88" s="43"/>
      <c r="AM88" s="41">
        <f t="shared" si="265"/>
        <v>0</v>
      </c>
      <c r="AN88" s="42"/>
      <c r="AO88" s="43"/>
      <c r="AP88" s="43"/>
      <c r="AQ88" s="43"/>
      <c r="AR88" s="43"/>
      <c r="AS88" s="41">
        <f t="shared" si="267"/>
        <v>0</v>
      </c>
      <c r="AT88" s="42"/>
      <c r="AU88" s="43"/>
      <c r="AV88" s="43"/>
      <c r="AW88" s="43"/>
      <c r="AX88" s="43"/>
      <c r="AY88" s="41">
        <f t="shared" si="268"/>
        <v>0</v>
      </c>
      <c r="AZ88" s="42">
        <v>25</v>
      </c>
      <c r="BA88" s="43">
        <f>BA28</f>
        <v>178</v>
      </c>
      <c r="BB88" s="43">
        <f t="shared" ref="BB88:BD88" si="286">BB28</f>
        <v>159</v>
      </c>
      <c r="BC88" s="43">
        <f t="shared" si="286"/>
        <v>245</v>
      </c>
      <c r="BD88" s="43">
        <f t="shared" si="286"/>
        <v>168</v>
      </c>
      <c r="BE88" s="41">
        <f t="shared" si="269"/>
        <v>750</v>
      </c>
      <c r="BF88" s="44">
        <f t="shared" si="270"/>
        <v>0</v>
      </c>
      <c r="BG88" s="17">
        <f t="shared" si="271"/>
        <v>4</v>
      </c>
      <c r="BH88" s="17">
        <f t="shared" si="272"/>
        <v>4</v>
      </c>
      <c r="BI88" s="17">
        <f t="shared" si="273"/>
        <v>4</v>
      </c>
      <c r="BJ88" s="17">
        <f t="shared" si="274"/>
        <v>4</v>
      </c>
      <c r="BK88" s="17">
        <f t="shared" si="275"/>
        <v>0</v>
      </c>
      <c r="BL88" s="17">
        <f t="shared" si="276"/>
        <v>0</v>
      </c>
      <c r="BM88" s="17">
        <f t="shared" si="277"/>
        <v>0</v>
      </c>
      <c r="BN88" s="17">
        <f t="shared" si="278"/>
        <v>4</v>
      </c>
      <c r="BO88" s="17">
        <f t="shared" si="279"/>
        <v>20</v>
      </c>
      <c r="BP88" s="17">
        <f t="shared" si="280"/>
        <v>3596</v>
      </c>
      <c r="BQ88" s="17">
        <f t="shared" si="281"/>
        <v>179.8</v>
      </c>
    </row>
    <row r="89" spans="1:69" ht="15.75" customHeight="1" x14ac:dyDescent="0.25">
      <c r="A89" s="36"/>
      <c r="B89" s="45" t="s">
        <v>70</v>
      </c>
      <c r="C89" s="38" t="s">
        <v>51</v>
      </c>
      <c r="D89" s="42">
        <v>35</v>
      </c>
      <c r="E89" s="43">
        <f>E30</f>
        <v>166</v>
      </c>
      <c r="F89" s="43">
        <f t="shared" ref="F89:H89" si="287">F30</f>
        <v>171</v>
      </c>
      <c r="G89" s="43">
        <f t="shared" si="287"/>
        <v>148</v>
      </c>
      <c r="H89" s="43">
        <f t="shared" si="287"/>
        <v>185</v>
      </c>
      <c r="I89" s="41">
        <f t="shared" si="259"/>
        <v>670</v>
      </c>
      <c r="J89" s="42">
        <v>35</v>
      </c>
      <c r="K89" s="43">
        <f>K30</f>
        <v>186</v>
      </c>
      <c r="L89" s="43">
        <f t="shared" ref="L89:N89" si="288">L30</f>
        <v>201</v>
      </c>
      <c r="M89" s="43">
        <f t="shared" si="288"/>
        <v>188</v>
      </c>
      <c r="N89" s="43">
        <f t="shared" si="288"/>
        <v>173</v>
      </c>
      <c r="O89" s="41">
        <f t="shared" si="260"/>
        <v>748</v>
      </c>
      <c r="P89" s="42"/>
      <c r="Q89" s="43"/>
      <c r="R89" s="43"/>
      <c r="S89" s="43"/>
      <c r="T89" s="43"/>
      <c r="U89" s="41">
        <f t="shared" si="261"/>
        <v>0</v>
      </c>
      <c r="V89" s="42"/>
      <c r="W89" s="43"/>
      <c r="X89" s="43"/>
      <c r="Y89" s="43"/>
      <c r="Z89" s="43"/>
      <c r="AA89" s="41">
        <f t="shared" si="262"/>
        <v>0</v>
      </c>
      <c r="AB89" s="42">
        <v>35</v>
      </c>
      <c r="AC89" s="43">
        <f>AC30</f>
        <v>0</v>
      </c>
      <c r="AD89" s="43">
        <f t="shared" ref="AD89:AF89" si="289">AD30</f>
        <v>0</v>
      </c>
      <c r="AE89" s="43">
        <f t="shared" si="289"/>
        <v>153</v>
      </c>
      <c r="AF89" s="43">
        <f t="shared" si="289"/>
        <v>157</v>
      </c>
      <c r="AG89" s="41">
        <f t="shared" si="263"/>
        <v>310</v>
      </c>
      <c r="AH89" s="42">
        <v>35</v>
      </c>
      <c r="AI89" s="43">
        <f>AI30</f>
        <v>124</v>
      </c>
      <c r="AJ89" s="43">
        <f t="shared" ref="AJ89:AL89" si="290">AJ30</f>
        <v>177</v>
      </c>
      <c r="AK89" s="43">
        <f t="shared" si="290"/>
        <v>208</v>
      </c>
      <c r="AL89" s="43">
        <f t="shared" si="290"/>
        <v>168</v>
      </c>
      <c r="AM89" s="41">
        <f t="shared" si="265"/>
        <v>677</v>
      </c>
      <c r="AN89" s="42">
        <v>35</v>
      </c>
      <c r="AO89" s="43">
        <f>AO30</f>
        <v>146</v>
      </c>
      <c r="AP89" s="43">
        <f t="shared" ref="AP89:AR89" si="291">AP30</f>
        <v>192</v>
      </c>
      <c r="AQ89" s="43">
        <f t="shared" si="291"/>
        <v>192</v>
      </c>
      <c r="AR89" s="43">
        <f t="shared" si="291"/>
        <v>175</v>
      </c>
      <c r="AS89" s="41">
        <f t="shared" si="267"/>
        <v>705</v>
      </c>
      <c r="AT89" s="42">
        <v>35</v>
      </c>
      <c r="AU89" s="43">
        <f>AU30</f>
        <v>184</v>
      </c>
      <c r="AV89" s="43">
        <f t="shared" ref="AV89:AX89" si="292">AV30</f>
        <v>156</v>
      </c>
      <c r="AW89" s="43">
        <f t="shared" si="292"/>
        <v>175</v>
      </c>
      <c r="AX89" s="43">
        <f t="shared" si="292"/>
        <v>174</v>
      </c>
      <c r="AY89" s="41">
        <f t="shared" si="268"/>
        <v>689</v>
      </c>
      <c r="AZ89" s="42">
        <v>35</v>
      </c>
      <c r="BA89" s="43">
        <f>BA30</f>
        <v>177</v>
      </c>
      <c r="BB89" s="43">
        <f t="shared" ref="BB89:BD89" si="293">BB30</f>
        <v>155</v>
      </c>
      <c r="BC89" s="43">
        <f t="shared" si="293"/>
        <v>148</v>
      </c>
      <c r="BD89" s="43">
        <f t="shared" si="293"/>
        <v>203</v>
      </c>
      <c r="BE89" s="41">
        <f t="shared" si="269"/>
        <v>683</v>
      </c>
      <c r="BF89" s="44">
        <f t="shared" si="270"/>
        <v>4</v>
      </c>
      <c r="BG89" s="17">
        <f t="shared" si="271"/>
        <v>4</v>
      </c>
      <c r="BH89" s="17">
        <f t="shared" si="272"/>
        <v>0</v>
      </c>
      <c r="BI89" s="17">
        <f t="shared" si="273"/>
        <v>0</v>
      </c>
      <c r="BJ89" s="17">
        <f t="shared" si="274"/>
        <v>2</v>
      </c>
      <c r="BK89" s="17">
        <f t="shared" si="275"/>
        <v>4</v>
      </c>
      <c r="BL89" s="17">
        <f t="shared" si="276"/>
        <v>4</v>
      </c>
      <c r="BM89" s="17">
        <f t="shared" si="277"/>
        <v>4</v>
      </c>
      <c r="BN89" s="17">
        <f t="shared" si="278"/>
        <v>4</v>
      </c>
      <c r="BO89" s="17">
        <f t="shared" si="279"/>
        <v>26</v>
      </c>
      <c r="BP89" s="17">
        <f t="shared" si="280"/>
        <v>4482</v>
      </c>
      <c r="BQ89" s="21">
        <f t="shared" si="281"/>
        <v>172.38461538461539</v>
      </c>
    </row>
    <row r="90" spans="1:69" ht="15.75" customHeight="1" x14ac:dyDescent="0.25">
      <c r="A90" s="36"/>
      <c r="B90" s="45" t="s">
        <v>105</v>
      </c>
      <c r="C90" s="38" t="s">
        <v>46</v>
      </c>
      <c r="D90" s="42"/>
      <c r="E90" s="43"/>
      <c r="F90" s="43"/>
      <c r="G90" s="43"/>
      <c r="H90" s="43"/>
      <c r="I90" s="41">
        <f t="shared" si="259"/>
        <v>0</v>
      </c>
      <c r="J90" s="42"/>
      <c r="K90" s="43"/>
      <c r="L90" s="43"/>
      <c r="M90" s="43"/>
      <c r="N90" s="43"/>
      <c r="O90" s="41">
        <f t="shared" si="260"/>
        <v>0</v>
      </c>
      <c r="P90" s="42"/>
      <c r="Q90" s="43"/>
      <c r="R90" s="43"/>
      <c r="S90" s="43"/>
      <c r="T90" s="43"/>
      <c r="U90" s="41">
        <f t="shared" si="261"/>
        <v>0</v>
      </c>
      <c r="V90" s="42"/>
      <c r="W90" s="43"/>
      <c r="X90" s="43"/>
      <c r="Y90" s="43"/>
      <c r="Z90" s="43"/>
      <c r="AA90" s="41">
        <f t="shared" si="262"/>
        <v>0</v>
      </c>
      <c r="AB90" s="42"/>
      <c r="AC90" s="43"/>
      <c r="AD90" s="43"/>
      <c r="AE90" s="43"/>
      <c r="AF90" s="43"/>
      <c r="AG90" s="41">
        <f t="shared" si="263"/>
        <v>0</v>
      </c>
      <c r="AH90" s="42"/>
      <c r="AI90" s="43"/>
      <c r="AJ90" s="43"/>
      <c r="AK90" s="43"/>
      <c r="AL90" s="43"/>
      <c r="AM90" s="41">
        <f t="shared" si="265"/>
        <v>0</v>
      </c>
      <c r="AN90" s="42"/>
      <c r="AO90" s="43"/>
      <c r="AP90" s="43"/>
      <c r="AQ90" s="43"/>
      <c r="AR90" s="43"/>
      <c r="AS90" s="41">
        <f t="shared" si="267"/>
        <v>0</v>
      </c>
      <c r="AT90" s="42"/>
      <c r="AU90" s="43"/>
      <c r="AV90" s="43"/>
      <c r="AW90" s="43"/>
      <c r="AX90" s="43"/>
      <c r="AY90" s="41">
        <f t="shared" si="268"/>
        <v>0</v>
      </c>
      <c r="AZ90" s="42"/>
      <c r="BA90" s="43"/>
      <c r="BB90" s="43"/>
      <c r="BC90" s="43"/>
      <c r="BD90" s="43"/>
      <c r="BE90" s="41">
        <f t="shared" si="269"/>
        <v>0</v>
      </c>
      <c r="BF90" s="44">
        <f t="shared" si="270"/>
        <v>0</v>
      </c>
      <c r="BG90" s="17">
        <f t="shared" si="271"/>
        <v>0</v>
      </c>
      <c r="BH90" s="17">
        <f t="shared" si="272"/>
        <v>0</v>
      </c>
      <c r="BI90" s="17">
        <f t="shared" si="273"/>
        <v>0</v>
      </c>
      <c r="BJ90" s="17">
        <f t="shared" si="274"/>
        <v>0</v>
      </c>
      <c r="BK90" s="17">
        <f t="shared" si="275"/>
        <v>0</v>
      </c>
      <c r="BL90" s="17">
        <f t="shared" si="276"/>
        <v>0</v>
      </c>
      <c r="BM90" s="17">
        <f t="shared" si="277"/>
        <v>0</v>
      </c>
      <c r="BN90" s="17">
        <f t="shared" si="278"/>
        <v>0</v>
      </c>
      <c r="BO90" s="17">
        <f t="shared" si="279"/>
        <v>0</v>
      </c>
      <c r="BP90" s="17">
        <f t="shared" si="280"/>
        <v>0</v>
      </c>
      <c r="BQ90" s="21" t="e">
        <f t="shared" si="281"/>
        <v>#DIV/0!</v>
      </c>
    </row>
    <row r="91" spans="1:69" ht="15.75" customHeight="1" x14ac:dyDescent="0.25">
      <c r="A91" s="36"/>
      <c r="B91" s="45" t="s">
        <v>86</v>
      </c>
      <c r="C91" s="38" t="s">
        <v>87</v>
      </c>
      <c r="D91" s="42">
        <v>32</v>
      </c>
      <c r="E91" s="43">
        <f>E12</f>
        <v>167</v>
      </c>
      <c r="F91" s="43">
        <f t="shared" ref="F91:H91" si="294">F12</f>
        <v>158</v>
      </c>
      <c r="G91" s="43">
        <f t="shared" si="294"/>
        <v>170</v>
      </c>
      <c r="H91" s="43">
        <f t="shared" si="294"/>
        <v>154</v>
      </c>
      <c r="I91" s="41">
        <f t="shared" si="259"/>
        <v>649</v>
      </c>
      <c r="J91" s="42"/>
      <c r="K91" s="43"/>
      <c r="L91" s="43"/>
      <c r="M91" s="43"/>
      <c r="N91" s="43"/>
      <c r="O91" s="41">
        <f t="shared" si="260"/>
        <v>0</v>
      </c>
      <c r="P91" s="42">
        <v>35</v>
      </c>
      <c r="Q91" s="43">
        <f>Q12</f>
        <v>171</v>
      </c>
      <c r="R91" s="43">
        <f t="shared" ref="R91:T91" si="295">R12</f>
        <v>156</v>
      </c>
      <c r="S91" s="43">
        <f t="shared" si="295"/>
        <v>190</v>
      </c>
      <c r="T91" s="43">
        <f t="shared" si="295"/>
        <v>175</v>
      </c>
      <c r="U91" s="41">
        <f t="shared" si="261"/>
        <v>692</v>
      </c>
      <c r="V91" s="42">
        <v>35</v>
      </c>
      <c r="W91" s="43">
        <f>W12</f>
        <v>177</v>
      </c>
      <c r="X91" s="43">
        <f t="shared" ref="X91:Z91" si="296">X12</f>
        <v>168</v>
      </c>
      <c r="Y91" s="43">
        <f t="shared" si="296"/>
        <v>147</v>
      </c>
      <c r="Z91" s="43">
        <f t="shared" si="296"/>
        <v>170</v>
      </c>
      <c r="AA91" s="41">
        <f t="shared" si="262"/>
        <v>662</v>
      </c>
      <c r="AB91" s="42"/>
      <c r="AC91" s="43"/>
      <c r="AD91" s="43"/>
      <c r="AE91" s="43"/>
      <c r="AF91" s="43"/>
      <c r="AG91" s="41">
        <f t="shared" si="263"/>
        <v>0</v>
      </c>
      <c r="AH91" s="42"/>
      <c r="AI91" s="43"/>
      <c r="AJ91" s="43"/>
      <c r="AK91" s="43"/>
      <c r="AL91" s="43"/>
      <c r="AM91" s="41">
        <f t="shared" si="265"/>
        <v>0</v>
      </c>
      <c r="AN91" s="42"/>
      <c r="AO91" s="43"/>
      <c r="AP91" s="43"/>
      <c r="AQ91" s="43"/>
      <c r="AR91" s="43"/>
      <c r="AS91" s="41">
        <f t="shared" si="267"/>
        <v>0</v>
      </c>
      <c r="AT91" s="42"/>
      <c r="AU91" s="43"/>
      <c r="AV91" s="43"/>
      <c r="AW91" s="43"/>
      <c r="AX91" s="43"/>
      <c r="AY91" s="41">
        <f t="shared" si="268"/>
        <v>0</v>
      </c>
      <c r="AZ91" s="42"/>
      <c r="BA91" s="43"/>
      <c r="BB91" s="43"/>
      <c r="BC91" s="43"/>
      <c r="BD91" s="43"/>
      <c r="BE91" s="41">
        <f t="shared" si="269"/>
        <v>0</v>
      </c>
      <c r="BF91" s="44">
        <f t="shared" si="270"/>
        <v>4</v>
      </c>
      <c r="BG91" s="17">
        <f t="shared" si="271"/>
        <v>0</v>
      </c>
      <c r="BH91" s="17">
        <f t="shared" si="272"/>
        <v>4</v>
      </c>
      <c r="BI91" s="17">
        <f t="shared" si="273"/>
        <v>4</v>
      </c>
      <c r="BJ91" s="17">
        <f t="shared" si="274"/>
        <v>0</v>
      </c>
      <c r="BK91" s="17">
        <f t="shared" si="275"/>
        <v>0</v>
      </c>
      <c r="BL91" s="17">
        <f t="shared" si="276"/>
        <v>0</v>
      </c>
      <c r="BM91" s="17">
        <f t="shared" si="277"/>
        <v>0</v>
      </c>
      <c r="BN91" s="17">
        <f t="shared" si="278"/>
        <v>0</v>
      </c>
      <c r="BO91" s="17">
        <f t="shared" si="279"/>
        <v>12</v>
      </c>
      <c r="BP91" s="17">
        <f t="shared" si="280"/>
        <v>2003</v>
      </c>
      <c r="BQ91" s="21">
        <f t="shared" si="281"/>
        <v>166.91666666666666</v>
      </c>
    </row>
    <row r="92" spans="1:69" ht="15.75" customHeight="1" x14ac:dyDescent="0.25">
      <c r="A92" s="36"/>
      <c r="B92" s="45"/>
      <c r="C92" s="38"/>
      <c r="D92" s="42"/>
      <c r="E92" s="43"/>
      <c r="F92" s="43"/>
      <c r="G92" s="43"/>
      <c r="H92" s="43"/>
      <c r="I92" s="41">
        <f t="shared" si="259"/>
        <v>0</v>
      </c>
      <c r="J92" s="42"/>
      <c r="K92" s="43"/>
      <c r="L92" s="43"/>
      <c r="M92" s="43"/>
      <c r="N92" s="43"/>
      <c r="O92" s="41">
        <f t="shared" si="260"/>
        <v>0</v>
      </c>
      <c r="P92" s="42"/>
      <c r="Q92" s="43"/>
      <c r="R92" s="43"/>
      <c r="S92" s="43"/>
      <c r="T92" s="43"/>
      <c r="U92" s="41">
        <f t="shared" si="261"/>
        <v>0</v>
      </c>
      <c r="V92" s="42"/>
      <c r="W92" s="43"/>
      <c r="X92" s="43"/>
      <c r="Y92" s="43"/>
      <c r="Z92" s="43"/>
      <c r="AA92" s="41">
        <f t="shared" si="262"/>
        <v>0</v>
      </c>
      <c r="AB92" s="42"/>
      <c r="AC92" s="43"/>
      <c r="AD92" s="43"/>
      <c r="AE92" s="43"/>
      <c r="AF92" s="43"/>
      <c r="AG92" s="41">
        <f t="shared" si="263"/>
        <v>0</v>
      </c>
      <c r="AH92" s="42"/>
      <c r="AI92" s="43"/>
      <c r="AJ92" s="43"/>
      <c r="AK92" s="43"/>
      <c r="AL92" s="43"/>
      <c r="AM92" s="41">
        <f t="shared" si="265"/>
        <v>0</v>
      </c>
      <c r="AN92" s="42"/>
      <c r="AO92" s="43"/>
      <c r="AP92" s="43"/>
      <c r="AQ92" s="43"/>
      <c r="AR92" s="43"/>
      <c r="AS92" s="41">
        <f t="shared" si="267"/>
        <v>0</v>
      </c>
      <c r="AT92" s="42"/>
      <c r="AU92" s="43"/>
      <c r="AV92" s="43"/>
      <c r="AW92" s="43"/>
      <c r="AX92" s="43"/>
      <c r="AY92" s="41">
        <f t="shared" si="268"/>
        <v>0</v>
      </c>
      <c r="AZ92" s="42"/>
      <c r="BA92" s="43"/>
      <c r="BB92" s="43"/>
      <c r="BC92" s="43"/>
      <c r="BD92" s="43"/>
      <c r="BE92" s="41">
        <f t="shared" si="269"/>
        <v>0</v>
      </c>
      <c r="BF92" s="44">
        <f t="shared" si="270"/>
        <v>0</v>
      </c>
      <c r="BG92" s="17">
        <f t="shared" si="271"/>
        <v>0</v>
      </c>
      <c r="BH92" s="17">
        <f t="shared" si="272"/>
        <v>0</v>
      </c>
      <c r="BI92" s="17">
        <f t="shared" si="273"/>
        <v>0</v>
      </c>
      <c r="BJ92" s="17">
        <f t="shared" si="274"/>
        <v>0</v>
      </c>
      <c r="BK92" s="17">
        <f t="shared" si="275"/>
        <v>0</v>
      </c>
      <c r="BL92" s="17">
        <f t="shared" si="276"/>
        <v>0</v>
      </c>
      <c r="BM92" s="17">
        <f t="shared" si="277"/>
        <v>0</v>
      </c>
      <c r="BN92" s="17">
        <f t="shared" si="278"/>
        <v>0</v>
      </c>
      <c r="BO92" s="17">
        <f t="shared" si="279"/>
        <v>0</v>
      </c>
      <c r="BP92" s="17">
        <f t="shared" si="280"/>
        <v>0</v>
      </c>
      <c r="BQ92" s="21" t="e">
        <f t="shared" si="281"/>
        <v>#DIV/0!</v>
      </c>
    </row>
    <row r="93" spans="1:69" ht="15.75" customHeight="1" x14ac:dyDescent="0.25">
      <c r="A93" s="36"/>
      <c r="B93" s="45"/>
      <c r="C93" s="38"/>
      <c r="D93" s="42"/>
      <c r="E93" s="43"/>
      <c r="F93" s="43"/>
      <c r="G93" s="43"/>
      <c r="H93" s="43"/>
      <c r="I93" s="41">
        <f t="shared" si="259"/>
        <v>0</v>
      </c>
      <c r="J93" s="42"/>
      <c r="K93" s="43"/>
      <c r="L93" s="43"/>
      <c r="M93" s="43"/>
      <c r="N93" s="43"/>
      <c r="O93" s="41">
        <f t="shared" si="260"/>
        <v>0</v>
      </c>
      <c r="P93" s="42"/>
      <c r="Q93" s="43"/>
      <c r="R93" s="43"/>
      <c r="S93" s="43"/>
      <c r="T93" s="43"/>
      <c r="U93" s="41">
        <f t="shared" si="261"/>
        <v>0</v>
      </c>
      <c r="V93" s="42"/>
      <c r="W93" s="43"/>
      <c r="X93" s="43"/>
      <c r="Y93" s="43"/>
      <c r="Z93" s="43"/>
      <c r="AA93" s="41">
        <f t="shared" si="262"/>
        <v>0</v>
      </c>
      <c r="AB93" s="42"/>
      <c r="AC93" s="43"/>
      <c r="AD93" s="43"/>
      <c r="AE93" s="43"/>
      <c r="AF93" s="43"/>
      <c r="AG93" s="41">
        <f t="shared" si="263"/>
        <v>0</v>
      </c>
      <c r="AH93" s="42"/>
      <c r="AI93" s="43"/>
      <c r="AJ93" s="43"/>
      <c r="AK93" s="43"/>
      <c r="AL93" s="43"/>
      <c r="AM93" s="41">
        <f t="shared" si="265"/>
        <v>0</v>
      </c>
      <c r="AN93" s="42"/>
      <c r="AO93" s="43"/>
      <c r="AP93" s="43"/>
      <c r="AQ93" s="43"/>
      <c r="AR93" s="43"/>
      <c r="AS93" s="41">
        <f t="shared" si="267"/>
        <v>0</v>
      </c>
      <c r="AT93" s="42"/>
      <c r="AU93" s="43"/>
      <c r="AV93" s="43"/>
      <c r="AW93" s="43"/>
      <c r="AX93" s="43"/>
      <c r="AY93" s="41">
        <f t="shared" si="268"/>
        <v>0</v>
      </c>
      <c r="AZ93" s="42"/>
      <c r="BA93" s="43"/>
      <c r="BB93" s="43"/>
      <c r="BC93" s="43"/>
      <c r="BD93" s="43"/>
      <c r="BE93" s="41">
        <f t="shared" si="269"/>
        <v>0</v>
      </c>
      <c r="BF93" s="44">
        <f t="shared" ref="BF93" si="297">SUM((IF(E93&gt;0,1,0)+(IF(F93&gt;0,1,0)+(IF(G93&gt;0,1,0)+(IF(H93&gt;0,1,0))))))</f>
        <v>0</v>
      </c>
      <c r="BG93" s="17">
        <f t="shared" ref="BG93" si="298">SUM((IF(K93&gt;0,1,0)+(IF(L93&gt;0,1,0)+(IF(M93&gt;0,1,0)+(IF(N93&gt;0,1,0))))))</f>
        <v>0</v>
      </c>
      <c r="BH93" s="17">
        <f t="shared" ref="BH93" si="299">SUM((IF(Q93&gt;0,1,0)+(IF(R93&gt;0,1,0)+(IF(S93&gt;0,1,0)+(IF(T93&gt;0,1,0))))))</f>
        <v>0</v>
      </c>
      <c r="BI93" s="17">
        <f t="shared" ref="BI93" si="300">SUM((IF(W93&gt;0,1,0)+(IF(X93&gt;0,1,0)+(IF(Y93&gt;0,1,0)+(IF(Z93&gt;0,1,0))))))</f>
        <v>0</v>
      </c>
      <c r="BJ93" s="17">
        <f t="shared" ref="BJ93" si="301">SUM((IF(AC93&gt;0,1,0)+(IF(AD93&gt;0,1,0)+(IF(AE93&gt;0,1,0)+(IF(AF93&gt;0,1,0))))))</f>
        <v>0</v>
      </c>
      <c r="BK93" s="17">
        <f t="shared" ref="BK93" si="302">SUM((IF(AI93&gt;0,1,0)+(IF(AJ93&gt;0,1,0)+(IF(AK93&gt;0,1,0)+(IF(AL93&gt;0,1,0))))))</f>
        <v>0</v>
      </c>
      <c r="BL93" s="17">
        <f t="shared" ref="BL93" si="303">SUM((IF(AO93&gt;0,1,0)+(IF(AP93&gt;0,1,0)+(IF(AQ93&gt;0,1,0)+(IF(AR93&gt;0,1,0))))))</f>
        <v>0</v>
      </c>
      <c r="BM93" s="17">
        <f t="shared" ref="BM93" si="304">SUM((IF(AU93&gt;0,1,0)+(IF(AV93&gt;0,1,0)+(IF(AW93&gt;0,1,0)+(IF(AX93&gt;0,1,0))))))</f>
        <v>0</v>
      </c>
      <c r="BN93" s="17">
        <f t="shared" ref="BN93" si="305">SUM((IF(BA93&gt;0,1,0)+(IF(BB93&gt;0,1,0)+(IF(BC93&gt;0,1,0)+(IF(BD93&gt;0,1,0))))))</f>
        <v>0</v>
      </c>
      <c r="BO93" s="17">
        <f t="shared" ref="BO93" si="306">SUM(BF93:BN93)</f>
        <v>0</v>
      </c>
      <c r="BP93" s="17">
        <f t="shared" ref="BP93" si="307">I93+O93+U93+AA93+AG93+AM93+AS93+AY93+BE93</f>
        <v>0</v>
      </c>
      <c r="BQ93" s="21" t="e">
        <f t="shared" ref="BQ93" si="308">BP93/BO93</f>
        <v>#DIV/0!</v>
      </c>
    </row>
    <row r="94" spans="1:69" ht="15.75" customHeight="1" x14ac:dyDescent="0.25">
      <c r="A94" s="36"/>
      <c r="B94" s="45"/>
      <c r="C94" s="38"/>
      <c r="D94" s="42"/>
      <c r="E94" s="43"/>
      <c r="F94" s="43"/>
      <c r="G94" s="43"/>
      <c r="H94" s="43"/>
      <c r="I94" s="41">
        <f t="shared" si="259"/>
        <v>0</v>
      </c>
      <c r="J94" s="42"/>
      <c r="K94" s="43"/>
      <c r="L94" s="43"/>
      <c r="M94" s="43"/>
      <c r="N94" s="43"/>
      <c r="O94" s="41">
        <f t="shared" si="260"/>
        <v>0</v>
      </c>
      <c r="P94" s="42"/>
      <c r="Q94" s="43"/>
      <c r="R94" s="43"/>
      <c r="S94" s="43"/>
      <c r="T94" s="43"/>
      <c r="U94" s="41">
        <f t="shared" si="261"/>
        <v>0</v>
      </c>
      <c r="V94" s="42"/>
      <c r="W94" s="43"/>
      <c r="X94" s="43"/>
      <c r="Y94" s="43"/>
      <c r="Z94" s="43"/>
      <c r="AA94" s="41">
        <f t="shared" si="262"/>
        <v>0</v>
      </c>
      <c r="AB94" s="42"/>
      <c r="AC94" s="43"/>
      <c r="AD94" s="43"/>
      <c r="AE94" s="43"/>
      <c r="AF94" s="43"/>
      <c r="AG94" s="41">
        <f t="shared" si="263"/>
        <v>0</v>
      </c>
      <c r="AH94" s="42"/>
      <c r="AI94" s="43"/>
      <c r="AJ94" s="43"/>
      <c r="AK94" s="43"/>
      <c r="AL94" s="43"/>
      <c r="AM94" s="41">
        <f t="shared" si="265"/>
        <v>0</v>
      </c>
      <c r="AN94" s="42"/>
      <c r="AO94" s="43"/>
      <c r="AP94" s="43"/>
      <c r="AQ94" s="43"/>
      <c r="AR94" s="43"/>
      <c r="AS94" s="41">
        <f t="shared" si="267"/>
        <v>0</v>
      </c>
      <c r="AT94" s="42"/>
      <c r="AU94" s="43"/>
      <c r="AV94" s="43"/>
      <c r="AW94" s="43"/>
      <c r="AX94" s="43"/>
      <c r="AY94" s="41">
        <f t="shared" si="268"/>
        <v>0</v>
      </c>
      <c r="AZ94" s="42"/>
      <c r="BA94" s="43"/>
      <c r="BB94" s="43"/>
      <c r="BC94" s="43"/>
      <c r="BD94" s="43"/>
      <c r="BE94" s="41">
        <f t="shared" si="269"/>
        <v>0</v>
      </c>
      <c r="BF94" s="44">
        <f t="shared" si="270"/>
        <v>0</v>
      </c>
      <c r="BG94" s="17">
        <f t="shared" si="271"/>
        <v>0</v>
      </c>
      <c r="BH94" s="17">
        <f t="shared" si="272"/>
        <v>0</v>
      </c>
      <c r="BI94" s="17">
        <f t="shared" si="273"/>
        <v>0</v>
      </c>
      <c r="BJ94" s="17">
        <f t="shared" si="274"/>
        <v>0</v>
      </c>
      <c r="BK94" s="17">
        <f t="shared" si="275"/>
        <v>0</v>
      </c>
      <c r="BL94" s="17">
        <f t="shared" si="276"/>
        <v>0</v>
      </c>
      <c r="BM94" s="17">
        <f t="shared" si="277"/>
        <v>0</v>
      </c>
      <c r="BN94" s="17">
        <f t="shared" si="278"/>
        <v>0</v>
      </c>
      <c r="BO94" s="17">
        <f t="shared" si="279"/>
        <v>0</v>
      </c>
      <c r="BP94" s="17">
        <f t="shared" si="280"/>
        <v>0</v>
      </c>
      <c r="BQ94" s="21" t="e">
        <f t="shared" si="281"/>
        <v>#DIV/0!</v>
      </c>
    </row>
    <row r="95" spans="1:69" ht="15.75" customHeight="1" x14ac:dyDescent="0.25">
      <c r="A95" s="36"/>
      <c r="B95" s="45"/>
      <c r="C95" s="38"/>
      <c r="D95" s="42"/>
      <c r="E95" s="43"/>
      <c r="F95" s="43"/>
      <c r="G95" s="43"/>
      <c r="H95" s="43"/>
      <c r="I95" s="41">
        <f t="shared" si="259"/>
        <v>0</v>
      </c>
      <c r="J95" s="42"/>
      <c r="K95" s="43"/>
      <c r="L95" s="43"/>
      <c r="M95" s="43"/>
      <c r="N95" s="43"/>
      <c r="O95" s="41">
        <f t="shared" si="260"/>
        <v>0</v>
      </c>
      <c r="P95" s="42"/>
      <c r="Q95" s="43"/>
      <c r="R95" s="43"/>
      <c r="S95" s="43"/>
      <c r="T95" s="43"/>
      <c r="U95" s="41">
        <f t="shared" si="261"/>
        <v>0</v>
      </c>
      <c r="V95" s="42"/>
      <c r="W95" s="43"/>
      <c r="X95" s="43"/>
      <c r="Y95" s="43"/>
      <c r="Z95" s="43"/>
      <c r="AA95" s="41">
        <f t="shared" si="262"/>
        <v>0</v>
      </c>
      <c r="AB95" s="42"/>
      <c r="AC95" s="43">
        <v>120</v>
      </c>
      <c r="AD95" s="43">
        <v>120</v>
      </c>
      <c r="AE95" s="43"/>
      <c r="AF95" s="43"/>
      <c r="AG95" s="41">
        <f t="shared" si="263"/>
        <v>240</v>
      </c>
      <c r="AH95" s="42"/>
      <c r="AI95" s="43"/>
      <c r="AJ95" s="43"/>
      <c r="AK95" s="43"/>
      <c r="AL95" s="43"/>
      <c r="AM95" s="41">
        <f t="shared" si="265"/>
        <v>0</v>
      </c>
      <c r="AN95" s="42"/>
      <c r="AO95" s="43"/>
      <c r="AP95" s="43"/>
      <c r="AQ95" s="43"/>
      <c r="AR95" s="43"/>
      <c r="AS95" s="41">
        <f t="shared" si="267"/>
        <v>0</v>
      </c>
      <c r="AT95" s="42"/>
      <c r="AU95" s="43">
        <v>120</v>
      </c>
      <c r="AV95" s="43">
        <v>120</v>
      </c>
      <c r="AW95" s="43">
        <v>120</v>
      </c>
      <c r="AX95" s="43">
        <v>120</v>
      </c>
      <c r="AY95" s="41">
        <f t="shared" si="268"/>
        <v>480</v>
      </c>
      <c r="AZ95" s="42"/>
      <c r="BA95" s="43"/>
      <c r="BB95" s="43"/>
      <c r="BC95" s="43"/>
      <c r="BD95" s="43"/>
      <c r="BE95" s="41">
        <f t="shared" si="269"/>
        <v>0</v>
      </c>
      <c r="BF95" s="44">
        <f t="shared" si="270"/>
        <v>0</v>
      </c>
      <c r="BG95" s="17">
        <f t="shared" si="271"/>
        <v>0</v>
      </c>
      <c r="BH95" s="17">
        <f t="shared" si="272"/>
        <v>0</v>
      </c>
      <c r="BI95" s="17">
        <f t="shared" si="273"/>
        <v>0</v>
      </c>
      <c r="BJ95" s="17">
        <f t="shared" si="274"/>
        <v>2</v>
      </c>
      <c r="BK95" s="17">
        <f t="shared" si="275"/>
        <v>0</v>
      </c>
      <c r="BL95" s="17">
        <f t="shared" si="276"/>
        <v>0</v>
      </c>
      <c r="BM95" s="17">
        <f t="shared" si="277"/>
        <v>4</v>
      </c>
      <c r="BN95" s="17">
        <f t="shared" si="278"/>
        <v>0</v>
      </c>
      <c r="BO95" s="17">
        <f t="shared" si="279"/>
        <v>6</v>
      </c>
      <c r="BP95" s="17">
        <f t="shared" si="280"/>
        <v>720</v>
      </c>
      <c r="BQ95" s="21">
        <f t="shared" si="281"/>
        <v>120</v>
      </c>
    </row>
    <row r="96" spans="1:69" ht="15.75" customHeight="1" x14ac:dyDescent="0.25">
      <c r="A96" s="36"/>
      <c r="B96" s="37" t="s">
        <v>35</v>
      </c>
      <c r="C96" s="46"/>
      <c r="D96" s="42"/>
      <c r="E96" s="40">
        <f>SUM(E87:E95)</f>
        <v>333</v>
      </c>
      <c r="F96" s="40">
        <f>SUM(F87:F95)</f>
        <v>329</v>
      </c>
      <c r="G96" s="40">
        <f>SUM(G87:G95)</f>
        <v>318</v>
      </c>
      <c r="H96" s="40">
        <f>SUM(H87:H95)</f>
        <v>339</v>
      </c>
      <c r="I96" s="41">
        <f>SUM(I87:I95)</f>
        <v>1319</v>
      </c>
      <c r="J96" s="42"/>
      <c r="K96" s="40">
        <f>SUM(K87:K95)</f>
        <v>360</v>
      </c>
      <c r="L96" s="40">
        <f>SUM(L87:L95)</f>
        <v>371</v>
      </c>
      <c r="M96" s="40">
        <f>SUM(M87:M95)</f>
        <v>392</v>
      </c>
      <c r="N96" s="40">
        <f>SUM(N87:N95)</f>
        <v>352</v>
      </c>
      <c r="O96" s="41">
        <f>SUM(O87:O95)</f>
        <v>1475</v>
      </c>
      <c r="P96" s="42"/>
      <c r="Q96" s="40">
        <f>SUM(Q87:Q95)</f>
        <v>314</v>
      </c>
      <c r="R96" s="40">
        <f>SUM(R87:R95)</f>
        <v>282</v>
      </c>
      <c r="S96" s="40">
        <f>SUM(S87:S95)</f>
        <v>347</v>
      </c>
      <c r="T96" s="40">
        <f>SUM(T87:T95)</f>
        <v>389</v>
      </c>
      <c r="U96" s="41">
        <f>SUM(U87:U95)</f>
        <v>1332</v>
      </c>
      <c r="V96" s="42"/>
      <c r="W96" s="40">
        <f>SUM(W87:W95)</f>
        <v>366</v>
      </c>
      <c r="X96" s="40">
        <f>SUM(X87:X95)</f>
        <v>341</v>
      </c>
      <c r="Y96" s="40">
        <f>SUM(Y87:Y95)</f>
        <v>357</v>
      </c>
      <c r="Z96" s="40">
        <f>SUM(Z87:Z95)</f>
        <v>399</v>
      </c>
      <c r="AA96" s="41">
        <f>SUM(AA87:AA95)</f>
        <v>1463</v>
      </c>
      <c r="AB96" s="42"/>
      <c r="AC96" s="40">
        <f>SUM(AC87:AC95)</f>
        <v>300</v>
      </c>
      <c r="AD96" s="40">
        <f>SUM(AD87:AD95)</f>
        <v>287</v>
      </c>
      <c r="AE96" s="40">
        <f>SUM(AE87:AE95)</f>
        <v>338</v>
      </c>
      <c r="AF96" s="40">
        <f>SUM(AF87:AF95)</f>
        <v>303</v>
      </c>
      <c r="AG96" s="41">
        <f>SUM(AG87:AG95)</f>
        <v>1228</v>
      </c>
      <c r="AH96" s="42"/>
      <c r="AI96" s="40">
        <f>SUM(AI87:AI95)</f>
        <v>292</v>
      </c>
      <c r="AJ96" s="40">
        <f>SUM(AJ87:AJ95)</f>
        <v>327</v>
      </c>
      <c r="AK96" s="40">
        <f>SUM(AK87:AK95)</f>
        <v>332</v>
      </c>
      <c r="AL96" s="40">
        <f>SUM(AL87:AL95)</f>
        <v>311</v>
      </c>
      <c r="AM96" s="41">
        <f>SUM(AM87:AM95)</f>
        <v>1262</v>
      </c>
      <c r="AN96" s="42"/>
      <c r="AO96" s="40">
        <f>SUM(AO87:AO95)</f>
        <v>309</v>
      </c>
      <c r="AP96" s="40">
        <f>SUM(AP87:AP95)</f>
        <v>354</v>
      </c>
      <c r="AQ96" s="40">
        <f>SUM(AQ87:AQ95)</f>
        <v>359</v>
      </c>
      <c r="AR96" s="40">
        <f>SUM(AR87:AR95)</f>
        <v>335</v>
      </c>
      <c r="AS96" s="41">
        <f>SUM(AS87:AS95)</f>
        <v>1357</v>
      </c>
      <c r="AT96" s="42"/>
      <c r="AU96" s="40">
        <f>SUM(AU87:AU95)</f>
        <v>304</v>
      </c>
      <c r="AV96" s="40">
        <f>SUM(AV87:AV95)</f>
        <v>276</v>
      </c>
      <c r="AW96" s="40">
        <f>SUM(AW87:AW95)</f>
        <v>295</v>
      </c>
      <c r="AX96" s="40">
        <f>SUM(AX87:AX95)</f>
        <v>294</v>
      </c>
      <c r="AY96" s="41">
        <f>SUM(AY87:AY95)</f>
        <v>1169</v>
      </c>
      <c r="AZ96" s="42"/>
      <c r="BA96" s="40">
        <f>SUM(BA87:BA95)</f>
        <v>355</v>
      </c>
      <c r="BB96" s="40">
        <f>SUM(BB87:BB95)</f>
        <v>314</v>
      </c>
      <c r="BC96" s="40">
        <f>SUM(BC87:BC95)</f>
        <v>393</v>
      </c>
      <c r="BD96" s="40">
        <f>SUM(BD87:BD95)</f>
        <v>371</v>
      </c>
      <c r="BE96" s="41">
        <f>SUM(BE87:BE95)</f>
        <v>1433</v>
      </c>
      <c r="BF96" s="44">
        <f t="shared" si="270"/>
        <v>4</v>
      </c>
      <c r="BG96" s="17">
        <f t="shared" si="271"/>
        <v>4</v>
      </c>
      <c r="BH96" s="17">
        <f t="shared" si="272"/>
        <v>4</v>
      </c>
      <c r="BI96" s="17">
        <f t="shared" si="273"/>
        <v>4</v>
      </c>
      <c r="BJ96" s="17">
        <f t="shared" si="274"/>
        <v>4</v>
      </c>
      <c r="BK96" s="17">
        <f t="shared" si="275"/>
        <v>4</v>
      </c>
      <c r="BL96" s="17">
        <f t="shared" si="276"/>
        <v>4</v>
      </c>
      <c r="BM96" s="17">
        <f t="shared" si="277"/>
        <v>4</v>
      </c>
      <c r="BN96" s="17">
        <f t="shared" si="278"/>
        <v>4</v>
      </c>
      <c r="BO96" s="17">
        <f t="shared" si="279"/>
        <v>36</v>
      </c>
      <c r="BP96" s="17">
        <f t="shared" si="280"/>
        <v>12038</v>
      </c>
      <c r="BQ96" s="17">
        <f t="shared" si="281"/>
        <v>334.38888888888891</v>
      </c>
    </row>
    <row r="97" spans="1:69" ht="15.75" customHeight="1" x14ac:dyDescent="0.25">
      <c r="A97" s="36"/>
      <c r="B97" s="37" t="s">
        <v>36</v>
      </c>
      <c r="C97" s="46"/>
      <c r="D97" s="39">
        <f>SUM(D87:D95)</f>
        <v>67</v>
      </c>
      <c r="E97" s="40">
        <f>E96+$D$97</f>
        <v>400</v>
      </c>
      <c r="F97" s="40">
        <f>F96+$D$97</f>
        <v>396</v>
      </c>
      <c r="G97" s="40">
        <f>G96+$D$97</f>
        <v>385</v>
      </c>
      <c r="H97" s="40">
        <f>H96+$D$97</f>
        <v>406</v>
      </c>
      <c r="I97" s="41">
        <f>E97+F97+G97+H97</f>
        <v>1587</v>
      </c>
      <c r="J97" s="39">
        <f>SUM(J87:J95)</f>
        <v>58</v>
      </c>
      <c r="K97" s="40">
        <f>K96+$J$97</f>
        <v>418</v>
      </c>
      <c r="L97" s="40">
        <f>L96+$J$97</f>
        <v>429</v>
      </c>
      <c r="M97" s="40">
        <f>M96+$J$97</f>
        <v>450</v>
      </c>
      <c r="N97" s="40">
        <f>N96+$J$97</f>
        <v>410</v>
      </c>
      <c r="O97" s="41">
        <f>K97+L97+M97+N97</f>
        <v>1707</v>
      </c>
      <c r="P97" s="39">
        <f>SUM(P87:P95)</f>
        <v>58</v>
      </c>
      <c r="Q97" s="40">
        <f>Q96+$P$97</f>
        <v>372</v>
      </c>
      <c r="R97" s="40">
        <f>R96+$P$97</f>
        <v>340</v>
      </c>
      <c r="S97" s="40">
        <f>S96+$P$97</f>
        <v>405</v>
      </c>
      <c r="T97" s="40">
        <f>T96+$P$97</f>
        <v>447</v>
      </c>
      <c r="U97" s="41">
        <f>Q97+R97+S97+T97</f>
        <v>1564</v>
      </c>
      <c r="V97" s="39">
        <f>SUM(V87:V95)</f>
        <v>60</v>
      </c>
      <c r="W97" s="40">
        <f>W96+$V$97</f>
        <v>426</v>
      </c>
      <c r="X97" s="40">
        <f>X96+$V$97</f>
        <v>401</v>
      </c>
      <c r="Y97" s="40">
        <f>Y96+$V$97</f>
        <v>417</v>
      </c>
      <c r="Z97" s="40">
        <f>Z96+$V$97</f>
        <v>459</v>
      </c>
      <c r="AA97" s="41">
        <f>W97+X97+Y97+Z97</f>
        <v>1703</v>
      </c>
      <c r="AB97" s="39">
        <f>SUM(AB87:AB95)</f>
        <v>59</v>
      </c>
      <c r="AC97" s="40">
        <f>AC96+$AB$97-35</f>
        <v>324</v>
      </c>
      <c r="AD97" s="40">
        <f>AD96+$AB$97-35</f>
        <v>311</v>
      </c>
      <c r="AE97" s="40">
        <f>AE96+$AB$97</f>
        <v>397</v>
      </c>
      <c r="AF97" s="40">
        <f>AF96+$AB$97</f>
        <v>362</v>
      </c>
      <c r="AG97" s="41">
        <f>AC97+AD97+AE97+AF97</f>
        <v>1394</v>
      </c>
      <c r="AH97" s="39">
        <f>SUM(AH87:AH95)</f>
        <v>70</v>
      </c>
      <c r="AI97" s="40">
        <f>AI96+$AH$97</f>
        <v>362</v>
      </c>
      <c r="AJ97" s="40">
        <f>AJ96+$AH$97</f>
        <v>397</v>
      </c>
      <c r="AK97" s="40">
        <f>AK96+$AH$97</f>
        <v>402</v>
      </c>
      <c r="AL97" s="40">
        <f>AL96+$AH$97</f>
        <v>381</v>
      </c>
      <c r="AM97" s="41">
        <f>AI97+AJ97+AK97+AL97</f>
        <v>1542</v>
      </c>
      <c r="AN97" s="39">
        <f>SUM(AN87:AN95)</f>
        <v>72</v>
      </c>
      <c r="AO97" s="40">
        <f>AO96+$AN$97</f>
        <v>381</v>
      </c>
      <c r="AP97" s="40">
        <f>AP96+$AN$97</f>
        <v>426</v>
      </c>
      <c r="AQ97" s="40">
        <f>AQ96+$AN$97</f>
        <v>431</v>
      </c>
      <c r="AR97" s="40">
        <f>AR96+$AN$97</f>
        <v>407</v>
      </c>
      <c r="AS97" s="41">
        <f>AO97+AP97+AQ97+AR97</f>
        <v>1645</v>
      </c>
      <c r="AT97" s="39">
        <f>SUM(AT87:AT95)</f>
        <v>35</v>
      </c>
      <c r="AU97" s="40">
        <f>AU96+$AT$97</f>
        <v>339</v>
      </c>
      <c r="AV97" s="40">
        <f>AV96+$AT$97</f>
        <v>311</v>
      </c>
      <c r="AW97" s="40">
        <f>AW96+$AT$97</f>
        <v>330</v>
      </c>
      <c r="AX97" s="40">
        <f>AX96+$AT$97</f>
        <v>329</v>
      </c>
      <c r="AY97" s="41">
        <f>AU97+AV97+AW97+AX97</f>
        <v>1309</v>
      </c>
      <c r="AZ97" s="39">
        <f>SUM(AZ87:AZ95)</f>
        <v>60</v>
      </c>
      <c r="BA97" s="40">
        <f>BA96+$AZ$97</f>
        <v>415</v>
      </c>
      <c r="BB97" s="40">
        <f>BB96+$AZ$97</f>
        <v>374</v>
      </c>
      <c r="BC97" s="40">
        <f>BC96+$AZ$97</f>
        <v>453</v>
      </c>
      <c r="BD97" s="40">
        <f>BD96+$AZ$97</f>
        <v>431</v>
      </c>
      <c r="BE97" s="41">
        <f>BA97+BB97+BC97+BD97</f>
        <v>1673</v>
      </c>
      <c r="BF97" s="44">
        <f t="shared" si="270"/>
        <v>4</v>
      </c>
      <c r="BG97" s="17">
        <f t="shared" si="271"/>
        <v>4</v>
      </c>
      <c r="BH97" s="17">
        <f t="shared" si="272"/>
        <v>4</v>
      </c>
      <c r="BI97" s="17">
        <f t="shared" si="273"/>
        <v>4</v>
      </c>
      <c r="BJ97" s="17">
        <f t="shared" si="274"/>
        <v>4</v>
      </c>
      <c r="BK97" s="17">
        <f t="shared" si="275"/>
        <v>4</v>
      </c>
      <c r="BL97" s="17">
        <f t="shared" si="276"/>
        <v>4</v>
      </c>
      <c r="BM97" s="17">
        <f t="shared" si="277"/>
        <v>4</v>
      </c>
      <c r="BN97" s="17">
        <f t="shared" si="278"/>
        <v>4</v>
      </c>
      <c r="BO97" s="17">
        <f t="shared" si="279"/>
        <v>36</v>
      </c>
      <c r="BP97" s="17">
        <f t="shared" si="280"/>
        <v>14124</v>
      </c>
      <c r="BQ97" s="17">
        <f t="shared" si="281"/>
        <v>392.33333333333331</v>
      </c>
    </row>
    <row r="98" spans="1:69" ht="15.75" customHeight="1" x14ac:dyDescent="0.25">
      <c r="A98" s="36"/>
      <c r="B98" s="37" t="s">
        <v>37</v>
      </c>
      <c r="C98" s="46"/>
      <c r="D98" s="42"/>
      <c r="E98" s="40">
        <f t="shared" ref="E98:I99" si="309">IF($D$97&gt;0,IF(E96=E81,0.5,IF(E96&gt;E81,1,0)),0)</f>
        <v>1</v>
      </c>
      <c r="F98" s="40">
        <f t="shared" si="309"/>
        <v>1</v>
      </c>
      <c r="G98" s="40">
        <f t="shared" si="309"/>
        <v>1</v>
      </c>
      <c r="H98" s="40">
        <f t="shared" si="309"/>
        <v>1</v>
      </c>
      <c r="I98" s="41">
        <f t="shared" si="309"/>
        <v>1</v>
      </c>
      <c r="J98" s="42"/>
      <c r="K98" s="40">
        <f t="shared" ref="K98:O99" si="310">IF($J$97&gt;0,IF(K96=K166,0.5,IF(K96&gt;K166,1,0)),0)</f>
        <v>1</v>
      </c>
      <c r="L98" s="40">
        <f t="shared" si="310"/>
        <v>1</v>
      </c>
      <c r="M98" s="40">
        <f t="shared" si="310"/>
        <v>1</v>
      </c>
      <c r="N98" s="40">
        <f t="shared" si="310"/>
        <v>1</v>
      </c>
      <c r="O98" s="41">
        <f t="shared" si="310"/>
        <v>1</v>
      </c>
      <c r="P98" s="42"/>
      <c r="Q98" s="40">
        <f t="shared" ref="Q98:U99" si="311">IF($P$97&gt;0,IF(Q96=Q114,0.5,IF(Q96&gt;Q114,1,0)),0)</f>
        <v>1</v>
      </c>
      <c r="R98" s="40">
        <f t="shared" si="311"/>
        <v>0.5</v>
      </c>
      <c r="S98" s="40">
        <f t="shared" si="311"/>
        <v>1</v>
      </c>
      <c r="T98" s="40">
        <f t="shared" si="311"/>
        <v>1</v>
      </c>
      <c r="U98" s="41">
        <f t="shared" si="311"/>
        <v>1</v>
      </c>
      <c r="V98" s="42"/>
      <c r="W98" s="40">
        <f t="shared" ref="W98:AA99" si="312">IF($V$97&gt;0,IF(W96=W150,0.5,IF(W96&gt;W150,1,0)),0)</f>
        <v>1</v>
      </c>
      <c r="X98" s="40">
        <f t="shared" si="312"/>
        <v>1</v>
      </c>
      <c r="Y98" s="40">
        <f t="shared" si="312"/>
        <v>1</v>
      </c>
      <c r="Z98" s="40">
        <f t="shared" si="312"/>
        <v>1</v>
      </c>
      <c r="AA98" s="41">
        <f t="shared" si="312"/>
        <v>1</v>
      </c>
      <c r="AB98" s="42"/>
      <c r="AC98" s="40">
        <f t="shared" ref="AC98:AG99" si="313">IF($AB$97&gt;0,IF(AC96=AC54,0.5,IF(AC96&gt;AC54,1,0)),0)</f>
        <v>1</v>
      </c>
      <c r="AD98" s="40">
        <f t="shared" si="313"/>
        <v>1</v>
      </c>
      <c r="AE98" s="40">
        <f t="shared" si="313"/>
        <v>1</v>
      </c>
      <c r="AF98" s="40">
        <f t="shared" si="313"/>
        <v>0</v>
      </c>
      <c r="AG98" s="41">
        <f t="shared" si="313"/>
        <v>1</v>
      </c>
      <c r="AH98" s="42"/>
      <c r="AI98" s="40">
        <f t="shared" ref="AI98:AM99" si="314">IF($AH$97&gt;0,IF(AI96=AI195,0.5,IF(AI96&gt;AI195,1,0)),0)</f>
        <v>0</v>
      </c>
      <c r="AJ98" s="40">
        <f t="shared" si="314"/>
        <v>0</v>
      </c>
      <c r="AK98" s="40">
        <f t="shared" si="314"/>
        <v>0</v>
      </c>
      <c r="AL98" s="40">
        <f t="shared" si="314"/>
        <v>1</v>
      </c>
      <c r="AM98" s="41">
        <f t="shared" si="314"/>
        <v>0</v>
      </c>
      <c r="AN98" s="42"/>
      <c r="AO98" s="40">
        <f t="shared" ref="AO98:AS99" si="315">IF($AN$97&gt;0,IF(AO96=AO132,0.5,IF(AO96&gt;AO132,1,0)),0)</f>
        <v>1</v>
      </c>
      <c r="AP98" s="40">
        <f t="shared" si="315"/>
        <v>1</v>
      </c>
      <c r="AQ98" s="40">
        <f t="shared" si="315"/>
        <v>1</v>
      </c>
      <c r="AR98" s="40">
        <f t="shared" si="315"/>
        <v>1</v>
      </c>
      <c r="AS98" s="41">
        <f t="shared" si="315"/>
        <v>1</v>
      </c>
      <c r="AT98" s="42"/>
      <c r="AU98" s="40">
        <f t="shared" ref="AU98:AY99" si="316">IF($AT$97&gt;0,IF(AU96=AU68,0.5,IF(AU96&gt;AU68,1,0)),0)</f>
        <v>0</v>
      </c>
      <c r="AV98" s="40">
        <f t="shared" si="316"/>
        <v>0</v>
      </c>
      <c r="AW98" s="40">
        <f t="shared" si="316"/>
        <v>0</v>
      </c>
      <c r="AX98" s="40">
        <f t="shared" si="316"/>
        <v>0</v>
      </c>
      <c r="AY98" s="41">
        <f t="shared" si="316"/>
        <v>0</v>
      </c>
      <c r="AZ98" s="42"/>
      <c r="BA98" s="40">
        <f t="shared" ref="BA98:BE99" si="317">IF($AZ$97&gt;0,IF(BA96=BA178,0.5,IF(BA96&gt;BA178,1,0)),0)</f>
        <v>1</v>
      </c>
      <c r="BB98" s="40">
        <f t="shared" si="317"/>
        <v>1</v>
      </c>
      <c r="BC98" s="40">
        <f t="shared" si="317"/>
        <v>1</v>
      </c>
      <c r="BD98" s="40">
        <f t="shared" si="317"/>
        <v>1</v>
      </c>
      <c r="BE98" s="41">
        <f t="shared" si="317"/>
        <v>1</v>
      </c>
      <c r="BF98" s="47"/>
      <c r="BG98" s="21"/>
      <c r="BH98" s="21"/>
      <c r="BI98" s="21"/>
      <c r="BJ98" s="21"/>
      <c r="BK98" s="21"/>
      <c r="BL98" s="21"/>
      <c r="BM98" s="21"/>
      <c r="BN98" s="21"/>
      <c r="BO98" s="21"/>
      <c r="BP98" s="17">
        <f t="shared" si="280"/>
        <v>7</v>
      </c>
      <c r="BQ98" s="21"/>
    </row>
    <row r="99" spans="1:69" ht="15.75" customHeight="1" x14ac:dyDescent="0.25">
      <c r="A99" s="36"/>
      <c r="B99" s="37" t="s">
        <v>38</v>
      </c>
      <c r="C99" s="46"/>
      <c r="D99" s="42"/>
      <c r="E99" s="40">
        <f t="shared" si="309"/>
        <v>0</v>
      </c>
      <c r="F99" s="40">
        <f t="shared" si="309"/>
        <v>0</v>
      </c>
      <c r="G99" s="40">
        <f t="shared" si="309"/>
        <v>0</v>
      </c>
      <c r="H99" s="40">
        <f t="shared" si="309"/>
        <v>0</v>
      </c>
      <c r="I99" s="41">
        <f t="shared" si="309"/>
        <v>0</v>
      </c>
      <c r="J99" s="42"/>
      <c r="K99" s="40">
        <f t="shared" si="310"/>
        <v>0</v>
      </c>
      <c r="L99" s="40">
        <f t="shared" si="310"/>
        <v>1</v>
      </c>
      <c r="M99" s="40">
        <f t="shared" si="310"/>
        <v>1</v>
      </c>
      <c r="N99" s="40">
        <f t="shared" si="310"/>
        <v>1</v>
      </c>
      <c r="O99" s="41">
        <f t="shared" si="310"/>
        <v>1</v>
      </c>
      <c r="P99" s="42"/>
      <c r="Q99" s="40">
        <f t="shared" si="311"/>
        <v>0.5</v>
      </c>
      <c r="R99" s="40">
        <f t="shared" si="311"/>
        <v>0</v>
      </c>
      <c r="S99" s="40">
        <f t="shared" si="311"/>
        <v>0</v>
      </c>
      <c r="T99" s="40">
        <f t="shared" si="311"/>
        <v>1</v>
      </c>
      <c r="U99" s="41">
        <f t="shared" si="311"/>
        <v>1</v>
      </c>
      <c r="V99" s="42"/>
      <c r="W99" s="40">
        <f t="shared" si="312"/>
        <v>1</v>
      </c>
      <c r="X99" s="40">
        <f t="shared" si="312"/>
        <v>1</v>
      </c>
      <c r="Y99" s="40">
        <f t="shared" si="312"/>
        <v>1</v>
      </c>
      <c r="Z99" s="40">
        <f t="shared" si="312"/>
        <v>1</v>
      </c>
      <c r="AA99" s="41">
        <f t="shared" si="312"/>
        <v>1</v>
      </c>
      <c r="AB99" s="42"/>
      <c r="AC99" s="40">
        <f t="shared" si="313"/>
        <v>1</v>
      </c>
      <c r="AD99" s="40">
        <f t="shared" si="313"/>
        <v>1</v>
      </c>
      <c r="AE99" s="40">
        <f t="shared" si="313"/>
        <v>1</v>
      </c>
      <c r="AF99" s="40">
        <f t="shared" si="313"/>
        <v>1</v>
      </c>
      <c r="AG99" s="41">
        <f t="shared" si="313"/>
        <v>1</v>
      </c>
      <c r="AH99" s="42"/>
      <c r="AI99" s="40">
        <f t="shared" si="314"/>
        <v>0</v>
      </c>
      <c r="AJ99" s="40">
        <f t="shared" si="314"/>
        <v>0</v>
      </c>
      <c r="AK99" s="40">
        <f t="shared" si="314"/>
        <v>0</v>
      </c>
      <c r="AL99" s="40">
        <f t="shared" si="314"/>
        <v>0</v>
      </c>
      <c r="AM99" s="41">
        <f t="shared" si="314"/>
        <v>0</v>
      </c>
      <c r="AN99" s="42"/>
      <c r="AO99" s="40">
        <f t="shared" si="315"/>
        <v>0</v>
      </c>
      <c r="AP99" s="40">
        <f t="shared" si="315"/>
        <v>1</v>
      </c>
      <c r="AQ99" s="40">
        <f t="shared" si="315"/>
        <v>1</v>
      </c>
      <c r="AR99" s="40">
        <f t="shared" si="315"/>
        <v>1</v>
      </c>
      <c r="AS99" s="41">
        <f t="shared" si="315"/>
        <v>1</v>
      </c>
      <c r="AT99" s="42"/>
      <c r="AU99" s="40">
        <f t="shared" si="316"/>
        <v>0</v>
      </c>
      <c r="AV99" s="40">
        <f t="shared" si="316"/>
        <v>0</v>
      </c>
      <c r="AW99" s="40">
        <f t="shared" si="316"/>
        <v>0</v>
      </c>
      <c r="AX99" s="40">
        <f t="shared" si="316"/>
        <v>0</v>
      </c>
      <c r="AY99" s="41">
        <f t="shared" si="316"/>
        <v>0</v>
      </c>
      <c r="AZ99" s="42"/>
      <c r="BA99" s="40">
        <f t="shared" si="317"/>
        <v>1</v>
      </c>
      <c r="BB99" s="40">
        <f t="shared" si="317"/>
        <v>1</v>
      </c>
      <c r="BC99" s="40">
        <f t="shared" si="317"/>
        <v>1</v>
      </c>
      <c r="BD99" s="40">
        <f t="shared" si="317"/>
        <v>1</v>
      </c>
      <c r="BE99" s="41">
        <f t="shared" si="317"/>
        <v>1</v>
      </c>
      <c r="BF99" s="47"/>
      <c r="BG99" s="21"/>
      <c r="BH99" s="21"/>
      <c r="BI99" s="21"/>
      <c r="BJ99" s="21"/>
      <c r="BK99" s="21"/>
      <c r="BL99" s="21"/>
      <c r="BM99" s="21"/>
      <c r="BN99" s="21"/>
      <c r="BO99" s="21"/>
      <c r="BP99" s="17">
        <f t="shared" si="280"/>
        <v>6</v>
      </c>
      <c r="BQ99" s="21"/>
    </row>
    <row r="100" spans="1:69" ht="14.25" customHeight="1" x14ac:dyDescent="0.25">
      <c r="A100" s="48"/>
      <c r="B100" s="49" t="s">
        <v>39</v>
      </c>
      <c r="C100" s="50"/>
      <c r="D100" s="51"/>
      <c r="E100" s="52"/>
      <c r="F100" s="52"/>
      <c r="G100" s="52"/>
      <c r="H100" s="52"/>
      <c r="I100" s="53">
        <f>SUM(E98+F98+G98+H98+I98+E99+F99+G99+H99+I99)</f>
        <v>5</v>
      </c>
      <c r="J100" s="51"/>
      <c r="K100" s="52"/>
      <c r="L100" s="52"/>
      <c r="M100" s="52"/>
      <c r="N100" s="52"/>
      <c r="O100" s="53">
        <f>SUM(K98+L98+M98+N98+O98+K99+L99+M99+N99+O99)</f>
        <v>9</v>
      </c>
      <c r="P100" s="51"/>
      <c r="Q100" s="52"/>
      <c r="R100" s="52"/>
      <c r="S100" s="52"/>
      <c r="T100" s="52"/>
      <c r="U100" s="53">
        <f>SUM(Q98+R98+S98+T98+U98+Q99+R99+S99+T99+U99)</f>
        <v>7</v>
      </c>
      <c r="V100" s="51"/>
      <c r="W100" s="52"/>
      <c r="X100" s="52"/>
      <c r="Y100" s="52"/>
      <c r="Z100" s="52"/>
      <c r="AA100" s="53">
        <f>SUM(W98+X98+Y98+Z98+AA98+W99+X99+Y99+Z99+AA99)</f>
        <v>10</v>
      </c>
      <c r="AB100" s="51"/>
      <c r="AC100" s="52"/>
      <c r="AD100" s="52"/>
      <c r="AE100" s="52"/>
      <c r="AF100" s="52"/>
      <c r="AG100" s="53">
        <f>SUM(AC98+AD98+AE98+AF98+AG98+AC99+AD99+AE99+AF99+AG99)</f>
        <v>9</v>
      </c>
      <c r="AH100" s="51"/>
      <c r="AI100" s="52"/>
      <c r="AJ100" s="52"/>
      <c r="AK100" s="52"/>
      <c r="AL100" s="52"/>
      <c r="AM100" s="53">
        <f>SUM(AI98+AJ98+AK98+AL98+AM98+AI99+AJ99+AK99+AL99+AM99)</f>
        <v>1</v>
      </c>
      <c r="AN100" s="51"/>
      <c r="AO100" s="52"/>
      <c r="AP100" s="52"/>
      <c r="AQ100" s="52"/>
      <c r="AR100" s="52"/>
      <c r="AS100" s="53">
        <f>SUM(AO98+AP98+AQ98+AR98+AS98+AO99+AP99+AQ99+AR99+AS99)</f>
        <v>9</v>
      </c>
      <c r="AT100" s="51"/>
      <c r="AU100" s="52"/>
      <c r="AV100" s="52"/>
      <c r="AW100" s="52"/>
      <c r="AX100" s="52"/>
      <c r="AY100" s="53">
        <f>SUM(AU98+AV98+AW98+AX98+AY98+AU99+AV99+AW99+AX99+AY99)</f>
        <v>0</v>
      </c>
      <c r="AZ100" s="51"/>
      <c r="BA100" s="52"/>
      <c r="BB100" s="52"/>
      <c r="BC100" s="52"/>
      <c r="BD100" s="52"/>
      <c r="BE100" s="53">
        <f>SUM(BA98+BB98+BC98+BD98+BE98+BA99+BB99+BC99+BD99+BE99)</f>
        <v>10</v>
      </c>
      <c r="BF100" s="54"/>
      <c r="BG100" s="55"/>
      <c r="BH100" s="55"/>
      <c r="BI100" s="55"/>
      <c r="BJ100" s="55"/>
      <c r="BK100" s="55"/>
      <c r="BL100" s="55"/>
      <c r="BM100" s="55"/>
      <c r="BN100" s="55"/>
      <c r="BO100" s="55"/>
      <c r="BP100" s="56">
        <f t="shared" si="280"/>
        <v>60</v>
      </c>
      <c r="BQ100" s="55"/>
    </row>
    <row r="101" spans="1:69" ht="27" customHeight="1" x14ac:dyDescent="0.25">
      <c r="A101" s="30">
        <v>5</v>
      </c>
      <c r="B101" s="125" t="s">
        <v>49</v>
      </c>
      <c r="C101" s="126"/>
      <c r="D101" s="31" t="s">
        <v>26</v>
      </c>
      <c r="E101" s="32" t="s">
        <v>27</v>
      </c>
      <c r="F101" s="32" t="s">
        <v>28</v>
      </c>
      <c r="G101" s="32" t="s">
        <v>29</v>
      </c>
      <c r="H101" s="32" t="s">
        <v>30</v>
      </c>
      <c r="I101" s="33" t="s">
        <v>23</v>
      </c>
      <c r="J101" s="31" t="s">
        <v>26</v>
      </c>
      <c r="K101" s="32" t="s">
        <v>27</v>
      </c>
      <c r="L101" s="32" t="s">
        <v>28</v>
      </c>
      <c r="M101" s="32" t="s">
        <v>29</v>
      </c>
      <c r="N101" s="32" t="s">
        <v>30</v>
      </c>
      <c r="O101" s="33" t="s">
        <v>23</v>
      </c>
      <c r="P101" s="31" t="s">
        <v>26</v>
      </c>
      <c r="Q101" s="32" t="s">
        <v>27</v>
      </c>
      <c r="R101" s="32" t="s">
        <v>28</v>
      </c>
      <c r="S101" s="32" t="s">
        <v>29</v>
      </c>
      <c r="T101" s="32" t="s">
        <v>30</v>
      </c>
      <c r="U101" s="33" t="s">
        <v>23</v>
      </c>
      <c r="V101" s="31" t="s">
        <v>26</v>
      </c>
      <c r="W101" s="32" t="s">
        <v>27</v>
      </c>
      <c r="X101" s="32" t="s">
        <v>28</v>
      </c>
      <c r="Y101" s="32" t="s">
        <v>29</v>
      </c>
      <c r="Z101" s="32" t="s">
        <v>30</v>
      </c>
      <c r="AA101" s="33" t="s">
        <v>23</v>
      </c>
      <c r="AB101" s="31" t="s">
        <v>26</v>
      </c>
      <c r="AC101" s="32" t="s">
        <v>27</v>
      </c>
      <c r="AD101" s="32" t="s">
        <v>28</v>
      </c>
      <c r="AE101" s="32" t="s">
        <v>29</v>
      </c>
      <c r="AF101" s="32" t="s">
        <v>30</v>
      </c>
      <c r="AG101" s="33" t="s">
        <v>23</v>
      </c>
      <c r="AH101" s="31" t="s">
        <v>26</v>
      </c>
      <c r="AI101" s="32" t="s">
        <v>27</v>
      </c>
      <c r="AJ101" s="32" t="s">
        <v>28</v>
      </c>
      <c r="AK101" s="32" t="s">
        <v>29</v>
      </c>
      <c r="AL101" s="32" t="s">
        <v>30</v>
      </c>
      <c r="AM101" s="33" t="s">
        <v>23</v>
      </c>
      <c r="AN101" s="31" t="s">
        <v>26</v>
      </c>
      <c r="AO101" s="32" t="s">
        <v>27</v>
      </c>
      <c r="AP101" s="32" t="s">
        <v>28</v>
      </c>
      <c r="AQ101" s="32" t="s">
        <v>29</v>
      </c>
      <c r="AR101" s="32" t="s">
        <v>30</v>
      </c>
      <c r="AS101" s="33" t="s">
        <v>23</v>
      </c>
      <c r="AT101" s="31" t="s">
        <v>26</v>
      </c>
      <c r="AU101" s="32" t="s">
        <v>27</v>
      </c>
      <c r="AV101" s="32" t="s">
        <v>28</v>
      </c>
      <c r="AW101" s="32" t="s">
        <v>29</v>
      </c>
      <c r="AX101" s="32" t="s">
        <v>30</v>
      </c>
      <c r="AY101" s="33" t="s">
        <v>23</v>
      </c>
      <c r="AZ101" s="31" t="s">
        <v>26</v>
      </c>
      <c r="BA101" s="32" t="s">
        <v>27</v>
      </c>
      <c r="BB101" s="32" t="s">
        <v>28</v>
      </c>
      <c r="BC101" s="32" t="s">
        <v>29</v>
      </c>
      <c r="BD101" s="32" t="s">
        <v>30</v>
      </c>
      <c r="BE101" s="33" t="s">
        <v>23</v>
      </c>
      <c r="BF101" s="34"/>
      <c r="BG101" s="35"/>
      <c r="BH101" s="35"/>
      <c r="BI101" s="35"/>
      <c r="BJ101" s="35"/>
      <c r="BK101" s="35"/>
      <c r="BL101" s="35"/>
      <c r="BM101" s="35"/>
      <c r="BN101" s="35"/>
      <c r="BO101" s="35"/>
      <c r="BP101" s="57"/>
      <c r="BQ101" s="35"/>
    </row>
    <row r="102" spans="1:69" ht="15.75" customHeight="1" x14ac:dyDescent="0.25">
      <c r="A102" s="36"/>
      <c r="B102" s="37" t="s">
        <v>83</v>
      </c>
      <c r="C102" s="38" t="s">
        <v>84</v>
      </c>
      <c r="D102" s="39"/>
      <c r="E102" s="40"/>
      <c r="F102" s="40"/>
      <c r="G102" s="40"/>
      <c r="H102" s="40"/>
      <c r="I102" s="41">
        <f t="shared" ref="I102:I113" si="318">SUM(E102:H102)</f>
        <v>0</v>
      </c>
      <c r="J102" s="42"/>
      <c r="K102" s="43"/>
      <c r="L102" s="43"/>
      <c r="M102" s="43"/>
      <c r="N102" s="43"/>
      <c r="O102" s="41">
        <f t="shared" ref="O102:O113" si="319">SUM(K102:N102)</f>
        <v>0</v>
      </c>
      <c r="P102" s="42">
        <v>53</v>
      </c>
      <c r="Q102" s="43">
        <f>Q15</f>
        <v>155</v>
      </c>
      <c r="R102" s="43">
        <f t="shared" ref="R102:T102" si="320">R15</f>
        <v>155</v>
      </c>
      <c r="S102" s="43">
        <f t="shared" si="320"/>
        <v>156</v>
      </c>
      <c r="T102" s="43">
        <f t="shared" si="320"/>
        <v>159</v>
      </c>
      <c r="U102" s="41">
        <f t="shared" ref="U102:U113" si="321">SUM(Q102:T102)</f>
        <v>625</v>
      </c>
      <c r="V102" s="42"/>
      <c r="W102" s="43"/>
      <c r="X102" s="43"/>
      <c r="Y102" s="43"/>
      <c r="Z102" s="43"/>
      <c r="AA102" s="41">
        <f t="shared" ref="AA102:AA113" si="322">SUM(W102:Z102)</f>
        <v>0</v>
      </c>
      <c r="AB102" s="42"/>
      <c r="AC102" s="43"/>
      <c r="AD102" s="43"/>
      <c r="AE102" s="43"/>
      <c r="AF102" s="43"/>
      <c r="AG102" s="41">
        <f t="shared" ref="AG102:AG113" si="323">SUM(AC102:AF102)</f>
        <v>0</v>
      </c>
      <c r="AH102" s="42"/>
      <c r="AI102" s="43"/>
      <c r="AJ102" s="43"/>
      <c r="AK102" s="43"/>
      <c r="AL102" s="43"/>
      <c r="AM102" s="41">
        <f t="shared" ref="AM102:AM113" si="324">SUM(AI102:AL102)</f>
        <v>0</v>
      </c>
      <c r="AN102" s="42"/>
      <c r="AO102" s="43"/>
      <c r="AP102" s="43"/>
      <c r="AQ102" s="43"/>
      <c r="AR102" s="43"/>
      <c r="AS102" s="41">
        <f t="shared" ref="AS102:AS113" si="325">SUM(AO102:AR102)</f>
        <v>0</v>
      </c>
      <c r="AT102" s="42"/>
      <c r="AU102" s="43"/>
      <c r="AV102" s="43"/>
      <c r="AW102" s="43"/>
      <c r="AX102" s="43"/>
      <c r="AY102" s="41">
        <f>SUM(AU102:AX102)</f>
        <v>0</v>
      </c>
      <c r="AZ102" s="42"/>
      <c r="BA102" s="43"/>
      <c r="BB102" s="43"/>
      <c r="BC102" s="43"/>
      <c r="BD102" s="43"/>
      <c r="BE102" s="41">
        <f t="shared" ref="BE102:BE113" si="326">SUM(BA102:BD102)</f>
        <v>0</v>
      </c>
      <c r="BF102" s="44">
        <f t="shared" ref="BF102:BF115" si="327">SUM((IF(E102&gt;0,1,0)+(IF(F102&gt;0,1,0)+(IF(G102&gt;0,1,0)+(IF(H102&gt;0,1,0))))))</f>
        <v>0</v>
      </c>
      <c r="BG102" s="17">
        <f t="shared" ref="BG102:BG115" si="328">SUM((IF(K102&gt;0,1,0)+(IF(L102&gt;0,1,0)+(IF(M102&gt;0,1,0)+(IF(N102&gt;0,1,0))))))</f>
        <v>0</v>
      </c>
      <c r="BH102" s="17">
        <f t="shared" ref="BH102:BH115" si="329">SUM((IF(Q102&gt;0,1,0)+(IF(R102&gt;0,1,0)+(IF(S102&gt;0,1,0)+(IF(T102&gt;0,1,0))))))</f>
        <v>4</v>
      </c>
      <c r="BI102" s="17">
        <f t="shared" ref="BI102:BI115" si="330">SUM((IF(W102&gt;0,1,0)+(IF(X102&gt;0,1,0)+(IF(Y102&gt;0,1,0)+(IF(Z102&gt;0,1,0))))))</f>
        <v>0</v>
      </c>
      <c r="BJ102" s="17">
        <f t="shared" ref="BJ102:BJ115" si="331">SUM((IF(AC102&gt;0,1,0)+(IF(AD102&gt;0,1,0)+(IF(AE102&gt;0,1,0)+(IF(AF102&gt;0,1,0))))))</f>
        <v>0</v>
      </c>
      <c r="BK102" s="17">
        <f t="shared" ref="BK102:BK115" si="332">SUM((IF(AI102&gt;0,1,0)+(IF(AJ102&gt;0,1,0)+(IF(AK102&gt;0,1,0)+(IF(AL102&gt;0,1,0))))))</f>
        <v>0</v>
      </c>
      <c r="BL102" s="17">
        <f t="shared" ref="BL102:BL115" si="333">SUM((IF(AO102&gt;0,1,0)+(IF(AP102&gt;0,1,0)+(IF(AQ102&gt;0,1,0)+(IF(AR102&gt;0,1,0))))))</f>
        <v>0</v>
      </c>
      <c r="BM102" s="17">
        <f t="shared" ref="BM102:BM115" si="334">SUM((IF(AU102&gt;0,1,0)+(IF(AV102&gt;0,1,0)+(IF(AW102&gt;0,1,0)+(IF(AX102&gt;0,1,0))))))</f>
        <v>0</v>
      </c>
      <c r="BN102" s="17">
        <f t="shared" ref="BN102:BN115" si="335">SUM((IF(BA102&gt;0,1,0)+(IF(BB102&gt;0,1,0)+(IF(BC102&gt;0,1,0)+(IF(BD102&gt;0,1,0))))))</f>
        <v>0</v>
      </c>
      <c r="BO102" s="17">
        <f t="shared" ref="BO102:BO115" si="336">SUM(BF102:BN102)</f>
        <v>4</v>
      </c>
      <c r="BP102" s="17">
        <f t="shared" ref="BP102:BP118" si="337">I102+O102+U102+AA102+AG102+AM102+AS102+AY102+BE102</f>
        <v>625</v>
      </c>
      <c r="BQ102" s="17">
        <f t="shared" ref="BQ102:BQ115" si="338">BP102/BO102</f>
        <v>156.25</v>
      </c>
    </row>
    <row r="103" spans="1:69" ht="15.75" customHeight="1" x14ac:dyDescent="0.25">
      <c r="A103" s="36"/>
      <c r="B103" s="37" t="s">
        <v>75</v>
      </c>
      <c r="C103" s="38" t="s">
        <v>76</v>
      </c>
      <c r="D103" s="39"/>
      <c r="E103" s="40"/>
      <c r="F103" s="40"/>
      <c r="G103" s="40"/>
      <c r="H103" s="40"/>
      <c r="I103" s="41">
        <f t="shared" si="318"/>
        <v>0</v>
      </c>
      <c r="J103" s="42">
        <v>37</v>
      </c>
      <c r="K103" s="43">
        <f>K11</f>
        <v>171</v>
      </c>
      <c r="L103" s="43">
        <f t="shared" ref="L103:N103" si="339">L11</f>
        <v>151</v>
      </c>
      <c r="M103" s="43">
        <f t="shared" si="339"/>
        <v>164</v>
      </c>
      <c r="N103" s="43">
        <f t="shared" si="339"/>
        <v>169</v>
      </c>
      <c r="O103" s="41">
        <f t="shared" si="319"/>
        <v>655</v>
      </c>
      <c r="P103" s="42">
        <v>38</v>
      </c>
      <c r="Q103" s="43">
        <f>Q11</f>
        <v>126</v>
      </c>
      <c r="R103" s="43">
        <f t="shared" ref="R103:T103" si="340">R11</f>
        <v>127</v>
      </c>
      <c r="S103" s="43">
        <f t="shared" si="340"/>
        <v>165</v>
      </c>
      <c r="T103" s="43">
        <f t="shared" si="340"/>
        <v>151</v>
      </c>
      <c r="U103" s="41">
        <f t="shared" si="321"/>
        <v>569</v>
      </c>
      <c r="V103" s="42">
        <v>39</v>
      </c>
      <c r="W103" s="43">
        <f>W11</f>
        <v>180</v>
      </c>
      <c r="X103" s="43">
        <f t="shared" ref="X103:Z103" si="341">X11</f>
        <v>149</v>
      </c>
      <c r="Y103" s="43">
        <f t="shared" si="341"/>
        <v>164</v>
      </c>
      <c r="Z103" s="43">
        <f t="shared" si="341"/>
        <v>143</v>
      </c>
      <c r="AA103" s="41">
        <f t="shared" si="322"/>
        <v>636</v>
      </c>
      <c r="AB103" s="42">
        <v>39</v>
      </c>
      <c r="AC103" s="43">
        <f>AC11</f>
        <v>179</v>
      </c>
      <c r="AD103" s="43">
        <f t="shared" ref="AD103:AF103" si="342">AD11</f>
        <v>156</v>
      </c>
      <c r="AE103" s="43">
        <f t="shared" si="342"/>
        <v>146</v>
      </c>
      <c r="AF103" s="43">
        <f t="shared" si="342"/>
        <v>155</v>
      </c>
      <c r="AG103" s="41">
        <f t="shared" si="323"/>
        <v>636</v>
      </c>
      <c r="AH103" s="42"/>
      <c r="AI103" s="43"/>
      <c r="AJ103" s="43"/>
      <c r="AK103" s="43"/>
      <c r="AL103" s="43"/>
      <c r="AM103" s="41">
        <f t="shared" si="324"/>
        <v>0</v>
      </c>
      <c r="AN103" s="42"/>
      <c r="AO103" s="43"/>
      <c r="AP103" s="43"/>
      <c r="AQ103" s="43"/>
      <c r="AR103" s="43"/>
      <c r="AS103" s="41">
        <f t="shared" si="325"/>
        <v>0</v>
      </c>
      <c r="AT103" s="42"/>
      <c r="AU103" s="43"/>
      <c r="AV103" s="43"/>
      <c r="AW103" s="43"/>
      <c r="AX103" s="43"/>
      <c r="AY103" s="41">
        <f>SUM(AU103:AX103)</f>
        <v>0</v>
      </c>
      <c r="AZ103" s="42"/>
      <c r="BA103" s="43"/>
      <c r="BB103" s="43"/>
      <c r="BC103" s="43"/>
      <c r="BD103" s="43"/>
      <c r="BE103" s="41">
        <f t="shared" si="326"/>
        <v>0</v>
      </c>
      <c r="BF103" s="44">
        <f t="shared" ref="BF103" si="343">SUM((IF(E103&gt;0,1,0)+(IF(F103&gt;0,1,0)+(IF(G103&gt;0,1,0)+(IF(H103&gt;0,1,0))))))</f>
        <v>0</v>
      </c>
      <c r="BG103" s="17">
        <f t="shared" ref="BG103" si="344">SUM((IF(K103&gt;0,1,0)+(IF(L103&gt;0,1,0)+(IF(M103&gt;0,1,0)+(IF(N103&gt;0,1,0))))))</f>
        <v>4</v>
      </c>
      <c r="BH103" s="17">
        <f t="shared" ref="BH103" si="345">SUM((IF(Q103&gt;0,1,0)+(IF(R103&gt;0,1,0)+(IF(S103&gt;0,1,0)+(IF(T103&gt;0,1,0))))))</f>
        <v>4</v>
      </c>
      <c r="BI103" s="17">
        <f t="shared" ref="BI103" si="346">SUM((IF(W103&gt;0,1,0)+(IF(X103&gt;0,1,0)+(IF(Y103&gt;0,1,0)+(IF(Z103&gt;0,1,0))))))</f>
        <v>4</v>
      </c>
      <c r="BJ103" s="17">
        <f t="shared" ref="BJ103" si="347">SUM((IF(AC103&gt;0,1,0)+(IF(AD103&gt;0,1,0)+(IF(AE103&gt;0,1,0)+(IF(AF103&gt;0,1,0))))))</f>
        <v>4</v>
      </c>
      <c r="BK103" s="17">
        <f t="shared" ref="BK103" si="348">SUM((IF(AI103&gt;0,1,0)+(IF(AJ103&gt;0,1,0)+(IF(AK103&gt;0,1,0)+(IF(AL103&gt;0,1,0))))))</f>
        <v>0</v>
      </c>
      <c r="BL103" s="17">
        <f t="shared" ref="BL103" si="349">SUM((IF(AO103&gt;0,1,0)+(IF(AP103&gt;0,1,0)+(IF(AQ103&gt;0,1,0)+(IF(AR103&gt;0,1,0))))))</f>
        <v>0</v>
      </c>
      <c r="BM103" s="17">
        <f t="shared" ref="BM103" si="350">SUM((IF(AU103&gt;0,1,0)+(IF(AV103&gt;0,1,0)+(IF(AW103&gt;0,1,0)+(IF(AX103&gt;0,1,0))))))</f>
        <v>0</v>
      </c>
      <c r="BN103" s="17">
        <f t="shared" ref="BN103" si="351">SUM((IF(BA103&gt;0,1,0)+(IF(BB103&gt;0,1,0)+(IF(BC103&gt;0,1,0)+(IF(BD103&gt;0,1,0))))))</f>
        <v>0</v>
      </c>
      <c r="BO103" s="17">
        <f t="shared" ref="BO103" si="352">SUM(BF103:BN103)</f>
        <v>16</v>
      </c>
      <c r="BP103" s="17">
        <f t="shared" ref="BP103" si="353">I103+O103+U103+AA103+AG103+AM103+AS103+AY103+BE103</f>
        <v>2496</v>
      </c>
      <c r="BQ103" s="17">
        <f t="shared" ref="BQ103" si="354">BP103/BO103</f>
        <v>156</v>
      </c>
    </row>
    <row r="104" spans="1:69" ht="15.75" customHeight="1" x14ac:dyDescent="0.25">
      <c r="A104" s="36"/>
      <c r="B104" s="37" t="s">
        <v>33</v>
      </c>
      <c r="C104" s="38" t="s">
        <v>102</v>
      </c>
      <c r="D104" s="39">
        <v>32</v>
      </c>
      <c r="E104" s="40">
        <f>E27</f>
        <v>168</v>
      </c>
      <c r="F104" s="40">
        <f t="shared" ref="F104:H104" si="355">F27</f>
        <v>178</v>
      </c>
      <c r="G104" s="40">
        <f t="shared" si="355"/>
        <v>137</v>
      </c>
      <c r="H104" s="40">
        <f t="shared" si="355"/>
        <v>158</v>
      </c>
      <c r="I104" s="41">
        <f t="shared" si="318"/>
        <v>641</v>
      </c>
      <c r="J104" s="42"/>
      <c r="K104" s="43"/>
      <c r="L104" s="43"/>
      <c r="M104" s="43"/>
      <c r="N104" s="43"/>
      <c r="O104" s="41">
        <f t="shared" si="319"/>
        <v>0</v>
      </c>
      <c r="P104" s="42"/>
      <c r="Q104" s="43"/>
      <c r="R104" s="43"/>
      <c r="S104" s="43"/>
      <c r="T104" s="43"/>
      <c r="U104" s="41">
        <f t="shared" si="321"/>
        <v>0</v>
      </c>
      <c r="V104" s="42">
        <v>33</v>
      </c>
      <c r="W104" s="43">
        <f>W27</f>
        <v>143</v>
      </c>
      <c r="X104" s="43">
        <f t="shared" ref="X104:Z104" si="356">X27</f>
        <v>167</v>
      </c>
      <c r="Y104" s="43">
        <f t="shared" si="356"/>
        <v>157</v>
      </c>
      <c r="Z104" s="43">
        <f t="shared" si="356"/>
        <v>149</v>
      </c>
      <c r="AA104" s="41">
        <f t="shared" si="322"/>
        <v>616</v>
      </c>
      <c r="AB104" s="42">
        <v>34</v>
      </c>
      <c r="AC104" s="43">
        <f>AC27</f>
        <v>174</v>
      </c>
      <c r="AD104" s="43">
        <f t="shared" ref="AD104:AF104" si="357">AD27</f>
        <v>169</v>
      </c>
      <c r="AE104" s="43">
        <f t="shared" si="357"/>
        <v>163</v>
      </c>
      <c r="AF104" s="43">
        <f t="shared" si="357"/>
        <v>174</v>
      </c>
      <c r="AG104" s="41">
        <f t="shared" si="323"/>
        <v>680</v>
      </c>
      <c r="AH104" s="42"/>
      <c r="AI104" s="43"/>
      <c r="AJ104" s="43"/>
      <c r="AK104" s="43"/>
      <c r="AL104" s="43"/>
      <c r="AM104" s="41">
        <f t="shared" si="324"/>
        <v>0</v>
      </c>
      <c r="AN104" s="42"/>
      <c r="AO104" s="43"/>
      <c r="AP104" s="43"/>
      <c r="AQ104" s="43"/>
      <c r="AR104" s="43"/>
      <c r="AS104" s="41">
        <f t="shared" si="325"/>
        <v>0</v>
      </c>
      <c r="AT104" s="42"/>
      <c r="AU104" s="43"/>
      <c r="AV104" s="43"/>
      <c r="AW104" s="43"/>
      <c r="AX104" s="43"/>
      <c r="AY104" s="41">
        <f t="shared" ref="AY104:AY113" si="358">SUM(AU104:AX104)</f>
        <v>0</v>
      </c>
      <c r="AZ104" s="42">
        <v>34</v>
      </c>
      <c r="BA104" s="43">
        <f>BA27</f>
        <v>174</v>
      </c>
      <c r="BB104" s="43">
        <f t="shared" ref="BB104:BD104" si="359">BB27</f>
        <v>162</v>
      </c>
      <c r="BC104" s="43">
        <f t="shared" si="359"/>
        <v>183</v>
      </c>
      <c r="BD104" s="43">
        <f t="shared" si="359"/>
        <v>146</v>
      </c>
      <c r="BE104" s="41">
        <f t="shared" si="326"/>
        <v>665</v>
      </c>
      <c r="BF104" s="44">
        <f t="shared" si="327"/>
        <v>4</v>
      </c>
      <c r="BG104" s="17">
        <f t="shared" si="328"/>
        <v>0</v>
      </c>
      <c r="BH104" s="17">
        <f t="shared" si="329"/>
        <v>0</v>
      </c>
      <c r="BI104" s="17">
        <f t="shared" si="330"/>
        <v>4</v>
      </c>
      <c r="BJ104" s="17">
        <f t="shared" si="331"/>
        <v>4</v>
      </c>
      <c r="BK104" s="17">
        <f t="shared" si="332"/>
        <v>0</v>
      </c>
      <c r="BL104" s="17">
        <f t="shared" si="333"/>
        <v>0</v>
      </c>
      <c r="BM104" s="17">
        <f t="shared" si="334"/>
        <v>0</v>
      </c>
      <c r="BN104" s="17">
        <f t="shared" si="335"/>
        <v>4</v>
      </c>
      <c r="BO104" s="17">
        <f t="shared" si="336"/>
        <v>16</v>
      </c>
      <c r="BP104" s="17">
        <f t="shared" si="337"/>
        <v>2602</v>
      </c>
      <c r="BQ104" s="17">
        <f t="shared" si="338"/>
        <v>162.625</v>
      </c>
    </row>
    <row r="105" spans="1:69" ht="15.75" customHeight="1" x14ac:dyDescent="0.25">
      <c r="A105" s="36"/>
      <c r="B105" s="45" t="s">
        <v>33</v>
      </c>
      <c r="C105" s="46" t="s">
        <v>80</v>
      </c>
      <c r="D105" s="42"/>
      <c r="E105" s="43"/>
      <c r="F105" s="43"/>
      <c r="G105" s="43"/>
      <c r="H105" s="43"/>
      <c r="I105" s="41">
        <f t="shared" si="318"/>
        <v>0</v>
      </c>
      <c r="J105" s="42"/>
      <c r="K105" s="43"/>
      <c r="L105" s="43"/>
      <c r="M105" s="43"/>
      <c r="N105" s="43"/>
      <c r="O105" s="41">
        <f t="shared" si="319"/>
        <v>0</v>
      </c>
      <c r="P105" s="42"/>
      <c r="Q105" s="43"/>
      <c r="R105" s="43"/>
      <c r="S105" s="43"/>
      <c r="T105" s="43"/>
      <c r="U105" s="41">
        <f t="shared" si="321"/>
        <v>0</v>
      </c>
      <c r="V105" s="42"/>
      <c r="W105" s="43"/>
      <c r="X105" s="43"/>
      <c r="Y105" s="43"/>
      <c r="Z105" s="43"/>
      <c r="AA105" s="41">
        <f t="shared" si="322"/>
        <v>0</v>
      </c>
      <c r="AB105" s="42"/>
      <c r="AC105" s="43"/>
      <c r="AD105" s="43"/>
      <c r="AE105" s="43"/>
      <c r="AF105" s="43"/>
      <c r="AG105" s="41">
        <f t="shared" si="323"/>
        <v>0</v>
      </c>
      <c r="AH105" s="42"/>
      <c r="AI105" s="43"/>
      <c r="AJ105" s="43"/>
      <c r="AK105" s="43"/>
      <c r="AL105" s="43"/>
      <c r="AM105" s="41">
        <f t="shared" si="324"/>
        <v>0</v>
      </c>
      <c r="AN105" s="42"/>
      <c r="AO105" s="43"/>
      <c r="AP105" s="43"/>
      <c r="AQ105" s="43"/>
      <c r="AR105" s="43"/>
      <c r="AS105" s="41">
        <f t="shared" si="325"/>
        <v>0</v>
      </c>
      <c r="AT105" s="42"/>
      <c r="AU105" s="43"/>
      <c r="AV105" s="43"/>
      <c r="AW105" s="43"/>
      <c r="AX105" s="43"/>
      <c r="AY105" s="41">
        <f t="shared" si="358"/>
        <v>0</v>
      </c>
      <c r="AZ105" s="42"/>
      <c r="BA105" s="43"/>
      <c r="BB105" s="43"/>
      <c r="BC105" s="43"/>
      <c r="BD105" s="43"/>
      <c r="BE105" s="41">
        <f t="shared" si="326"/>
        <v>0</v>
      </c>
      <c r="BF105" s="44">
        <f t="shared" si="327"/>
        <v>0</v>
      </c>
      <c r="BG105" s="17">
        <f t="shared" si="328"/>
        <v>0</v>
      </c>
      <c r="BH105" s="17">
        <f t="shared" si="329"/>
        <v>0</v>
      </c>
      <c r="BI105" s="17">
        <f t="shared" si="330"/>
        <v>0</v>
      </c>
      <c r="BJ105" s="17">
        <f t="shared" si="331"/>
        <v>0</v>
      </c>
      <c r="BK105" s="17">
        <f t="shared" si="332"/>
        <v>0</v>
      </c>
      <c r="BL105" s="17">
        <f t="shared" si="333"/>
        <v>0</v>
      </c>
      <c r="BM105" s="17">
        <f t="shared" si="334"/>
        <v>0</v>
      </c>
      <c r="BN105" s="17">
        <f t="shared" si="335"/>
        <v>0</v>
      </c>
      <c r="BO105" s="17">
        <f t="shared" si="336"/>
        <v>0</v>
      </c>
      <c r="BP105" s="17">
        <f t="shared" si="337"/>
        <v>0</v>
      </c>
      <c r="BQ105" s="21" t="e">
        <f t="shared" si="338"/>
        <v>#DIV/0!</v>
      </c>
    </row>
    <row r="106" spans="1:69" ht="15.75" customHeight="1" x14ac:dyDescent="0.25">
      <c r="A106" s="36"/>
      <c r="B106" s="45" t="s">
        <v>42</v>
      </c>
      <c r="C106" s="46" t="s">
        <v>43</v>
      </c>
      <c r="D106" s="42"/>
      <c r="E106" s="43"/>
      <c r="F106" s="43"/>
      <c r="G106" s="43"/>
      <c r="H106" s="43"/>
      <c r="I106" s="41">
        <f t="shared" si="318"/>
        <v>0</v>
      </c>
      <c r="J106" s="42"/>
      <c r="K106" s="43"/>
      <c r="L106" s="43"/>
      <c r="M106" s="43"/>
      <c r="N106" s="43"/>
      <c r="O106" s="41">
        <f t="shared" si="319"/>
        <v>0</v>
      </c>
      <c r="P106" s="42"/>
      <c r="Q106" s="43"/>
      <c r="R106" s="43"/>
      <c r="S106" s="43"/>
      <c r="T106" s="43"/>
      <c r="U106" s="41">
        <f>SUM(Q106:T106)</f>
        <v>0</v>
      </c>
      <c r="V106" s="42"/>
      <c r="W106" s="43"/>
      <c r="X106" s="43"/>
      <c r="Y106" s="43"/>
      <c r="Z106" s="43"/>
      <c r="AA106" s="41">
        <f t="shared" si="322"/>
        <v>0</v>
      </c>
      <c r="AB106" s="42"/>
      <c r="AC106" s="43"/>
      <c r="AD106" s="43"/>
      <c r="AE106" s="43"/>
      <c r="AF106" s="43"/>
      <c r="AG106" s="41">
        <f t="shared" si="323"/>
        <v>0</v>
      </c>
      <c r="AH106" s="42"/>
      <c r="AI106" s="43"/>
      <c r="AJ106" s="43"/>
      <c r="AK106" s="43"/>
      <c r="AL106" s="43"/>
      <c r="AM106" s="41">
        <f t="shared" si="324"/>
        <v>0</v>
      </c>
      <c r="AN106" s="42"/>
      <c r="AO106" s="43"/>
      <c r="AP106" s="43"/>
      <c r="AQ106" s="43"/>
      <c r="AR106" s="43"/>
      <c r="AS106" s="41">
        <f t="shared" si="325"/>
        <v>0</v>
      </c>
      <c r="AT106" s="42"/>
      <c r="AU106" s="43"/>
      <c r="AV106" s="43"/>
      <c r="AW106" s="43"/>
      <c r="AX106" s="43"/>
      <c r="AY106" s="41">
        <f t="shared" si="358"/>
        <v>0</v>
      </c>
      <c r="AZ106" s="42"/>
      <c r="BA106" s="43"/>
      <c r="BB106" s="43"/>
      <c r="BC106" s="43"/>
      <c r="BD106" s="43"/>
      <c r="BE106" s="41">
        <f t="shared" si="326"/>
        <v>0</v>
      </c>
      <c r="BF106" s="44">
        <f t="shared" si="327"/>
        <v>0</v>
      </c>
      <c r="BG106" s="17">
        <f t="shared" si="328"/>
        <v>0</v>
      </c>
      <c r="BH106" s="17">
        <f t="shared" si="329"/>
        <v>0</v>
      </c>
      <c r="BI106" s="17">
        <f t="shared" si="330"/>
        <v>0</v>
      </c>
      <c r="BJ106" s="17">
        <f t="shared" si="331"/>
        <v>0</v>
      </c>
      <c r="BK106" s="17">
        <f t="shared" si="332"/>
        <v>0</v>
      </c>
      <c r="BL106" s="17">
        <f t="shared" si="333"/>
        <v>0</v>
      </c>
      <c r="BM106" s="17">
        <f t="shared" si="334"/>
        <v>0</v>
      </c>
      <c r="BN106" s="17">
        <f t="shared" si="335"/>
        <v>0</v>
      </c>
      <c r="BO106" s="17">
        <f t="shared" si="336"/>
        <v>0</v>
      </c>
      <c r="BP106" s="17">
        <f t="shared" si="337"/>
        <v>0</v>
      </c>
      <c r="BQ106" s="21" t="e">
        <f t="shared" si="338"/>
        <v>#DIV/0!</v>
      </c>
    </row>
    <row r="107" spans="1:69" ht="15.75" customHeight="1" x14ac:dyDescent="0.25">
      <c r="A107" s="36"/>
      <c r="B107" s="45" t="s">
        <v>52</v>
      </c>
      <c r="C107" s="46" t="s">
        <v>46</v>
      </c>
      <c r="D107" s="42"/>
      <c r="E107" s="43"/>
      <c r="F107" s="43"/>
      <c r="G107" s="43"/>
      <c r="H107" s="43"/>
      <c r="I107" s="41">
        <f t="shared" si="318"/>
        <v>0</v>
      </c>
      <c r="J107" s="42"/>
      <c r="K107" s="43"/>
      <c r="L107" s="43"/>
      <c r="M107" s="43"/>
      <c r="N107" s="43"/>
      <c r="O107" s="41">
        <f t="shared" si="319"/>
        <v>0</v>
      </c>
      <c r="P107" s="42"/>
      <c r="Q107" s="43"/>
      <c r="R107" s="43"/>
      <c r="S107" s="43"/>
      <c r="T107" s="43"/>
      <c r="U107" s="41">
        <f>SUM(Q107:T107)</f>
        <v>0</v>
      </c>
      <c r="V107" s="42"/>
      <c r="W107" s="43"/>
      <c r="X107" s="43"/>
      <c r="Y107" s="43"/>
      <c r="Z107" s="43"/>
      <c r="AA107" s="41">
        <f t="shared" si="322"/>
        <v>0</v>
      </c>
      <c r="AB107" s="42"/>
      <c r="AC107" s="43"/>
      <c r="AD107" s="43"/>
      <c r="AE107" s="43"/>
      <c r="AF107" s="43"/>
      <c r="AG107" s="41">
        <f t="shared" si="323"/>
        <v>0</v>
      </c>
      <c r="AH107" s="42"/>
      <c r="AI107" s="43"/>
      <c r="AJ107" s="43"/>
      <c r="AK107" s="43"/>
      <c r="AL107" s="43"/>
      <c r="AM107" s="41">
        <f t="shared" si="324"/>
        <v>0</v>
      </c>
      <c r="AN107" s="42"/>
      <c r="AO107" s="43"/>
      <c r="AP107" s="43"/>
      <c r="AQ107" s="43"/>
      <c r="AR107" s="43"/>
      <c r="AS107" s="41">
        <f t="shared" si="325"/>
        <v>0</v>
      </c>
      <c r="AT107" s="42">
        <v>46</v>
      </c>
      <c r="AU107" s="43">
        <f>AU32</f>
        <v>146</v>
      </c>
      <c r="AV107" s="43">
        <f t="shared" ref="AV107:AX107" si="360">AV32</f>
        <v>170</v>
      </c>
      <c r="AW107" s="43">
        <f t="shared" si="360"/>
        <v>151</v>
      </c>
      <c r="AX107" s="43">
        <f t="shared" si="360"/>
        <v>155</v>
      </c>
      <c r="AY107" s="41">
        <f t="shared" si="358"/>
        <v>622</v>
      </c>
      <c r="AZ107" s="42">
        <v>46</v>
      </c>
      <c r="BA107" s="43">
        <f>BA32</f>
        <v>159</v>
      </c>
      <c r="BB107" s="43">
        <f t="shared" ref="BB107:BD107" si="361">BB32</f>
        <v>137</v>
      </c>
      <c r="BC107" s="43">
        <f t="shared" si="361"/>
        <v>154</v>
      </c>
      <c r="BD107" s="43">
        <f t="shared" si="361"/>
        <v>201</v>
      </c>
      <c r="BE107" s="41">
        <f t="shared" si="326"/>
        <v>651</v>
      </c>
      <c r="BF107" s="44">
        <f t="shared" si="327"/>
        <v>0</v>
      </c>
      <c r="BG107" s="17">
        <f t="shared" si="328"/>
        <v>0</v>
      </c>
      <c r="BH107" s="17">
        <f t="shared" si="329"/>
        <v>0</v>
      </c>
      <c r="BI107" s="17">
        <f t="shared" si="330"/>
        <v>0</v>
      </c>
      <c r="BJ107" s="17">
        <f t="shared" si="331"/>
        <v>0</v>
      </c>
      <c r="BK107" s="17">
        <f t="shared" si="332"/>
        <v>0</v>
      </c>
      <c r="BL107" s="17">
        <f t="shared" si="333"/>
        <v>0</v>
      </c>
      <c r="BM107" s="17">
        <f t="shared" si="334"/>
        <v>4</v>
      </c>
      <c r="BN107" s="17">
        <f t="shared" si="335"/>
        <v>4</v>
      </c>
      <c r="BO107" s="17">
        <f t="shared" si="336"/>
        <v>8</v>
      </c>
      <c r="BP107" s="17">
        <f t="shared" si="337"/>
        <v>1273</v>
      </c>
      <c r="BQ107" s="21">
        <f t="shared" si="338"/>
        <v>159.125</v>
      </c>
    </row>
    <row r="108" spans="1:69" ht="15.75" customHeight="1" x14ac:dyDescent="0.25">
      <c r="A108" s="36"/>
      <c r="B108" s="45" t="s">
        <v>50</v>
      </c>
      <c r="C108" s="46" t="s">
        <v>51</v>
      </c>
      <c r="D108" s="42"/>
      <c r="E108" s="43"/>
      <c r="F108" s="43"/>
      <c r="G108" s="43"/>
      <c r="H108" s="43"/>
      <c r="I108" s="41">
        <f t="shared" si="318"/>
        <v>0</v>
      </c>
      <c r="J108" s="42"/>
      <c r="K108" s="43"/>
      <c r="L108" s="43"/>
      <c r="M108" s="43"/>
      <c r="N108" s="43"/>
      <c r="O108" s="41">
        <f t="shared" si="319"/>
        <v>0</v>
      </c>
      <c r="P108" s="42"/>
      <c r="Q108" s="43"/>
      <c r="R108" s="43"/>
      <c r="S108" s="43"/>
      <c r="T108" s="43"/>
      <c r="U108" s="41">
        <f>SUM(Q108:T108)</f>
        <v>0</v>
      </c>
      <c r="V108" s="42"/>
      <c r="W108" s="43"/>
      <c r="X108" s="43"/>
      <c r="Y108" s="43"/>
      <c r="Z108" s="43"/>
      <c r="AA108" s="41">
        <f t="shared" si="322"/>
        <v>0</v>
      </c>
      <c r="AB108" s="42"/>
      <c r="AC108" s="43"/>
      <c r="AD108" s="43"/>
      <c r="AE108" s="43"/>
      <c r="AF108" s="43"/>
      <c r="AG108" s="41">
        <f t="shared" si="323"/>
        <v>0</v>
      </c>
      <c r="AH108" s="42"/>
      <c r="AI108" s="43"/>
      <c r="AJ108" s="43"/>
      <c r="AK108" s="43"/>
      <c r="AL108" s="43"/>
      <c r="AM108" s="41">
        <f t="shared" si="324"/>
        <v>0</v>
      </c>
      <c r="AN108" s="42"/>
      <c r="AO108" s="43"/>
      <c r="AP108" s="43"/>
      <c r="AQ108" s="43"/>
      <c r="AR108" s="43"/>
      <c r="AS108" s="41">
        <f t="shared" si="325"/>
        <v>0</v>
      </c>
      <c r="AT108" s="42"/>
      <c r="AU108" s="43"/>
      <c r="AV108" s="43"/>
      <c r="AW108" s="43"/>
      <c r="AX108" s="43"/>
      <c r="AY108" s="41">
        <f t="shared" si="358"/>
        <v>0</v>
      </c>
      <c r="AZ108" s="42"/>
      <c r="BA108" s="43"/>
      <c r="BB108" s="43"/>
      <c r="BC108" s="43"/>
      <c r="BD108" s="43"/>
      <c r="BE108" s="41">
        <f t="shared" si="326"/>
        <v>0</v>
      </c>
      <c r="BF108" s="44">
        <f t="shared" si="327"/>
        <v>0</v>
      </c>
      <c r="BG108" s="17">
        <f t="shared" si="328"/>
        <v>0</v>
      </c>
      <c r="BH108" s="17">
        <f t="shared" si="329"/>
        <v>0</v>
      </c>
      <c r="BI108" s="17">
        <f t="shared" si="330"/>
        <v>0</v>
      </c>
      <c r="BJ108" s="17">
        <f t="shared" si="331"/>
        <v>0</v>
      </c>
      <c r="BK108" s="17">
        <f t="shared" si="332"/>
        <v>0</v>
      </c>
      <c r="BL108" s="17">
        <f t="shared" si="333"/>
        <v>0</v>
      </c>
      <c r="BM108" s="17">
        <f t="shared" si="334"/>
        <v>0</v>
      </c>
      <c r="BN108" s="17">
        <f t="shared" si="335"/>
        <v>0</v>
      </c>
      <c r="BO108" s="17">
        <f t="shared" si="336"/>
        <v>0</v>
      </c>
      <c r="BP108" s="17">
        <f t="shared" si="337"/>
        <v>0</v>
      </c>
      <c r="BQ108" s="21" t="e">
        <f t="shared" si="338"/>
        <v>#DIV/0!</v>
      </c>
    </row>
    <row r="109" spans="1:69" ht="15.75" customHeight="1" x14ac:dyDescent="0.25">
      <c r="A109" s="36"/>
      <c r="B109" s="45" t="s">
        <v>31</v>
      </c>
      <c r="C109" s="46" t="s">
        <v>32</v>
      </c>
      <c r="D109" s="42"/>
      <c r="E109" s="43"/>
      <c r="F109" s="43"/>
      <c r="G109" s="43"/>
      <c r="H109" s="43"/>
      <c r="I109" s="41">
        <f t="shared" si="318"/>
        <v>0</v>
      </c>
      <c r="J109" s="42">
        <v>38</v>
      </c>
      <c r="K109" s="43">
        <f>K7</f>
        <v>169</v>
      </c>
      <c r="L109" s="43">
        <f t="shared" ref="L109:N109" si="362">L7</f>
        <v>173</v>
      </c>
      <c r="M109" s="43">
        <f t="shared" si="362"/>
        <v>163</v>
      </c>
      <c r="N109" s="43">
        <f t="shared" si="362"/>
        <v>176</v>
      </c>
      <c r="O109" s="41">
        <f t="shared" si="319"/>
        <v>681</v>
      </c>
      <c r="P109" s="42"/>
      <c r="Q109" s="43"/>
      <c r="R109" s="43"/>
      <c r="S109" s="43"/>
      <c r="T109" s="43"/>
      <c r="U109" s="41">
        <f>SUM(Q109:T109)</f>
        <v>0</v>
      </c>
      <c r="V109" s="42"/>
      <c r="W109" s="43"/>
      <c r="X109" s="43"/>
      <c r="Y109" s="43"/>
      <c r="Z109" s="43"/>
      <c r="AA109" s="41">
        <f t="shared" si="322"/>
        <v>0</v>
      </c>
      <c r="AB109" s="42"/>
      <c r="AC109" s="43"/>
      <c r="AD109" s="43"/>
      <c r="AE109" s="43"/>
      <c r="AF109" s="43"/>
      <c r="AG109" s="41">
        <f t="shared" si="323"/>
        <v>0</v>
      </c>
      <c r="AH109" s="42"/>
      <c r="AI109" s="43"/>
      <c r="AJ109" s="43"/>
      <c r="AK109" s="43"/>
      <c r="AL109" s="43"/>
      <c r="AM109" s="41">
        <f t="shared" si="324"/>
        <v>0</v>
      </c>
      <c r="AN109" s="42">
        <v>37</v>
      </c>
      <c r="AO109" s="43">
        <f>AO7</f>
        <v>158</v>
      </c>
      <c r="AP109" s="43">
        <f t="shared" ref="AP109:AR109" si="363">AP7</f>
        <v>181</v>
      </c>
      <c r="AQ109" s="43">
        <f t="shared" si="363"/>
        <v>147</v>
      </c>
      <c r="AR109" s="43">
        <f t="shared" si="363"/>
        <v>154</v>
      </c>
      <c r="AS109" s="41">
        <f t="shared" si="325"/>
        <v>640</v>
      </c>
      <c r="AT109" s="42"/>
      <c r="AU109" s="43"/>
      <c r="AV109" s="43"/>
      <c r="AW109" s="43"/>
      <c r="AX109" s="43"/>
      <c r="AY109" s="41">
        <f t="shared" si="358"/>
        <v>0</v>
      </c>
      <c r="AZ109" s="42"/>
      <c r="BA109" s="43"/>
      <c r="BB109" s="43"/>
      <c r="BC109" s="43"/>
      <c r="BD109" s="43"/>
      <c r="BE109" s="41">
        <f t="shared" si="326"/>
        <v>0</v>
      </c>
      <c r="BF109" s="44">
        <f t="shared" ref="BF109" si="364">SUM((IF(E109&gt;0,1,0)+(IF(F109&gt;0,1,0)+(IF(G109&gt;0,1,0)+(IF(H109&gt;0,1,0))))))</f>
        <v>0</v>
      </c>
      <c r="BG109" s="17">
        <f t="shared" ref="BG109" si="365">SUM((IF(K109&gt;0,1,0)+(IF(L109&gt;0,1,0)+(IF(M109&gt;0,1,0)+(IF(N109&gt;0,1,0))))))</f>
        <v>4</v>
      </c>
      <c r="BH109" s="17">
        <f t="shared" ref="BH109" si="366">SUM((IF(Q109&gt;0,1,0)+(IF(R109&gt;0,1,0)+(IF(S109&gt;0,1,0)+(IF(T109&gt;0,1,0))))))</f>
        <v>0</v>
      </c>
      <c r="BI109" s="17">
        <f t="shared" ref="BI109" si="367">SUM((IF(W109&gt;0,1,0)+(IF(X109&gt;0,1,0)+(IF(Y109&gt;0,1,0)+(IF(Z109&gt;0,1,0))))))</f>
        <v>0</v>
      </c>
      <c r="BJ109" s="17">
        <f t="shared" ref="BJ109" si="368">SUM((IF(AC109&gt;0,1,0)+(IF(AD109&gt;0,1,0)+(IF(AE109&gt;0,1,0)+(IF(AF109&gt;0,1,0))))))</f>
        <v>0</v>
      </c>
      <c r="BK109" s="17">
        <f t="shared" ref="BK109" si="369">SUM((IF(AI109&gt;0,1,0)+(IF(AJ109&gt;0,1,0)+(IF(AK109&gt;0,1,0)+(IF(AL109&gt;0,1,0))))))</f>
        <v>0</v>
      </c>
      <c r="BL109" s="17">
        <f t="shared" ref="BL109" si="370">SUM((IF(AO109&gt;0,1,0)+(IF(AP109&gt;0,1,0)+(IF(AQ109&gt;0,1,0)+(IF(AR109&gt;0,1,0))))))</f>
        <v>4</v>
      </c>
      <c r="BM109" s="17">
        <f t="shared" ref="BM109" si="371">SUM((IF(AU109&gt;0,1,0)+(IF(AV109&gt;0,1,0)+(IF(AW109&gt;0,1,0)+(IF(AX109&gt;0,1,0))))))</f>
        <v>0</v>
      </c>
      <c r="BN109" s="17">
        <f t="shared" ref="BN109" si="372">SUM((IF(BA109&gt;0,1,0)+(IF(BB109&gt;0,1,0)+(IF(BC109&gt;0,1,0)+(IF(BD109&gt;0,1,0))))))</f>
        <v>0</v>
      </c>
      <c r="BO109" s="17">
        <f t="shared" ref="BO109" si="373">SUM(BF109:BN109)</f>
        <v>8</v>
      </c>
      <c r="BP109" s="17">
        <f t="shared" ref="BP109" si="374">I109+O109+U109+AA109+AG109+AM109+AS109+AY109+BE109</f>
        <v>1321</v>
      </c>
      <c r="BQ109" s="21">
        <f t="shared" ref="BQ109" si="375">BP109/BO109</f>
        <v>165.125</v>
      </c>
    </row>
    <row r="110" spans="1:69" ht="15.75" customHeight="1" x14ac:dyDescent="0.25">
      <c r="A110" s="36"/>
      <c r="B110" s="45" t="s">
        <v>81</v>
      </c>
      <c r="C110" s="46" t="s">
        <v>82</v>
      </c>
      <c r="D110" s="42">
        <v>35</v>
      </c>
      <c r="E110" s="43">
        <f>E36</f>
        <v>183</v>
      </c>
      <c r="F110" s="43">
        <f t="shared" ref="F110:H110" si="376">F36</f>
        <v>154</v>
      </c>
      <c r="G110" s="43">
        <f t="shared" si="376"/>
        <v>158</v>
      </c>
      <c r="H110" s="43">
        <f t="shared" si="376"/>
        <v>189</v>
      </c>
      <c r="I110" s="41">
        <f t="shared" si="318"/>
        <v>684</v>
      </c>
      <c r="J110" s="42"/>
      <c r="K110" s="43"/>
      <c r="L110" s="43"/>
      <c r="M110" s="43"/>
      <c r="N110" s="43"/>
      <c r="O110" s="41">
        <f t="shared" si="319"/>
        <v>0</v>
      </c>
      <c r="P110" s="42"/>
      <c r="Q110" s="43"/>
      <c r="R110" s="43"/>
      <c r="S110" s="43"/>
      <c r="T110" s="43"/>
      <c r="U110" s="41">
        <f t="shared" si="321"/>
        <v>0</v>
      </c>
      <c r="V110" s="42"/>
      <c r="W110" s="43"/>
      <c r="X110" s="43"/>
      <c r="Y110" s="43"/>
      <c r="Z110" s="43"/>
      <c r="AA110" s="41">
        <f t="shared" si="322"/>
        <v>0</v>
      </c>
      <c r="AB110" s="42"/>
      <c r="AC110" s="43"/>
      <c r="AD110" s="43"/>
      <c r="AE110" s="43"/>
      <c r="AF110" s="43"/>
      <c r="AG110" s="41">
        <f>SUM(AC110:AF110)</f>
        <v>0</v>
      </c>
      <c r="AH110" s="42"/>
      <c r="AI110" s="43"/>
      <c r="AJ110" s="43"/>
      <c r="AK110" s="43"/>
      <c r="AL110" s="43"/>
      <c r="AM110" s="41">
        <f t="shared" si="324"/>
        <v>0</v>
      </c>
      <c r="AN110" s="42"/>
      <c r="AO110" s="43"/>
      <c r="AP110" s="43"/>
      <c r="AQ110" s="43"/>
      <c r="AR110" s="43"/>
      <c r="AS110" s="41">
        <f t="shared" si="325"/>
        <v>0</v>
      </c>
      <c r="AT110" s="42"/>
      <c r="AU110" s="43"/>
      <c r="AV110" s="43"/>
      <c r="AW110" s="43"/>
      <c r="AX110" s="43"/>
      <c r="AY110" s="41">
        <f t="shared" si="358"/>
        <v>0</v>
      </c>
      <c r="AZ110" s="42"/>
      <c r="BA110" s="43"/>
      <c r="BB110" s="43"/>
      <c r="BC110" s="43"/>
      <c r="BD110" s="43"/>
      <c r="BE110" s="41">
        <f t="shared" si="326"/>
        <v>0</v>
      </c>
      <c r="BF110" s="44">
        <f t="shared" ref="BF110" si="377">SUM((IF(E110&gt;0,1,0)+(IF(F110&gt;0,1,0)+(IF(G110&gt;0,1,0)+(IF(H110&gt;0,1,0))))))</f>
        <v>4</v>
      </c>
      <c r="BG110" s="17">
        <f t="shared" ref="BG110" si="378">SUM((IF(K110&gt;0,1,0)+(IF(L110&gt;0,1,0)+(IF(M110&gt;0,1,0)+(IF(N110&gt;0,1,0))))))</f>
        <v>0</v>
      </c>
      <c r="BH110" s="17">
        <f t="shared" ref="BH110" si="379">SUM((IF(Q110&gt;0,1,0)+(IF(R110&gt;0,1,0)+(IF(S110&gt;0,1,0)+(IF(T110&gt;0,1,0))))))</f>
        <v>0</v>
      </c>
      <c r="BI110" s="17">
        <f t="shared" ref="BI110" si="380">SUM((IF(W110&gt;0,1,0)+(IF(X110&gt;0,1,0)+(IF(Y110&gt;0,1,0)+(IF(Z110&gt;0,1,0))))))</f>
        <v>0</v>
      </c>
      <c r="BJ110" s="17">
        <f t="shared" ref="BJ110" si="381">SUM((IF(AC110&gt;0,1,0)+(IF(AD110&gt;0,1,0)+(IF(AE110&gt;0,1,0)+(IF(AF110&gt;0,1,0))))))</f>
        <v>0</v>
      </c>
      <c r="BK110" s="17">
        <f t="shared" ref="BK110" si="382">SUM((IF(AI110&gt;0,1,0)+(IF(AJ110&gt;0,1,0)+(IF(AK110&gt;0,1,0)+(IF(AL110&gt;0,1,0))))))</f>
        <v>0</v>
      </c>
      <c r="BL110" s="17">
        <f t="shared" ref="BL110" si="383">SUM((IF(AO110&gt;0,1,0)+(IF(AP110&gt;0,1,0)+(IF(AQ110&gt;0,1,0)+(IF(AR110&gt;0,1,0))))))</f>
        <v>0</v>
      </c>
      <c r="BM110" s="17">
        <f t="shared" ref="BM110" si="384">SUM((IF(AU110&gt;0,1,0)+(IF(AV110&gt;0,1,0)+(IF(AW110&gt;0,1,0)+(IF(AX110&gt;0,1,0))))))</f>
        <v>0</v>
      </c>
      <c r="BN110" s="17">
        <f t="shared" ref="BN110" si="385">SUM((IF(BA110&gt;0,1,0)+(IF(BB110&gt;0,1,0)+(IF(BC110&gt;0,1,0)+(IF(BD110&gt;0,1,0))))))</f>
        <v>0</v>
      </c>
      <c r="BO110" s="17">
        <f t="shared" ref="BO110" si="386">SUM(BF110:BN110)</f>
        <v>4</v>
      </c>
      <c r="BP110" s="17">
        <f>I110+O110+U110+AA110+AG110+AM110+AS110+AY110+BE110</f>
        <v>684</v>
      </c>
      <c r="BQ110" s="21">
        <f t="shared" ref="BQ110" si="387">BP110/BO110</f>
        <v>171</v>
      </c>
    </row>
    <row r="111" spans="1:69" ht="15.75" customHeight="1" x14ac:dyDescent="0.25">
      <c r="A111" s="36"/>
      <c r="B111" s="45" t="s">
        <v>108</v>
      </c>
      <c r="C111" s="46" t="s">
        <v>109</v>
      </c>
      <c r="D111" s="42"/>
      <c r="E111" s="43"/>
      <c r="F111" s="43"/>
      <c r="G111" s="43"/>
      <c r="H111" s="43"/>
      <c r="I111" s="41">
        <f t="shared" si="318"/>
        <v>0</v>
      </c>
      <c r="J111" s="42"/>
      <c r="K111" s="43"/>
      <c r="L111" s="43"/>
      <c r="M111" s="43"/>
      <c r="N111" s="43"/>
      <c r="O111" s="41">
        <f t="shared" si="319"/>
        <v>0</v>
      </c>
      <c r="P111" s="42"/>
      <c r="Q111" s="43"/>
      <c r="R111" s="43"/>
      <c r="S111" s="43"/>
      <c r="T111" s="43"/>
      <c r="U111" s="41">
        <f t="shared" si="321"/>
        <v>0</v>
      </c>
      <c r="V111" s="42"/>
      <c r="W111" s="43"/>
      <c r="X111" s="43"/>
      <c r="Y111" s="43"/>
      <c r="Z111" s="43"/>
      <c r="AA111" s="41">
        <f t="shared" si="322"/>
        <v>0</v>
      </c>
      <c r="AB111" s="42"/>
      <c r="AC111" s="43"/>
      <c r="AD111" s="43"/>
      <c r="AE111" s="43"/>
      <c r="AF111" s="43"/>
      <c r="AG111" s="41">
        <f>SUM(AC111:AF111)</f>
        <v>0</v>
      </c>
      <c r="AH111" s="42"/>
      <c r="AI111" s="43"/>
      <c r="AJ111" s="43"/>
      <c r="AK111" s="43"/>
      <c r="AL111" s="43"/>
      <c r="AM111" s="41">
        <f t="shared" si="324"/>
        <v>0</v>
      </c>
      <c r="AN111" s="42"/>
      <c r="AO111" s="43"/>
      <c r="AP111" s="43"/>
      <c r="AQ111" s="43"/>
      <c r="AR111" s="43"/>
      <c r="AS111" s="41">
        <f t="shared" si="325"/>
        <v>0</v>
      </c>
      <c r="AT111" s="42"/>
      <c r="AU111" s="43"/>
      <c r="AV111" s="43"/>
      <c r="AW111" s="43"/>
      <c r="AX111" s="43"/>
      <c r="AY111" s="41">
        <f t="shared" si="358"/>
        <v>0</v>
      </c>
      <c r="AZ111" s="42"/>
      <c r="BA111" s="43"/>
      <c r="BB111" s="43"/>
      <c r="BC111" s="43"/>
      <c r="BD111" s="43"/>
      <c r="BE111" s="41">
        <f t="shared" si="326"/>
        <v>0</v>
      </c>
      <c r="BF111" s="44">
        <f t="shared" ref="BF111" si="388">SUM((IF(E111&gt;0,1,0)+(IF(F111&gt;0,1,0)+(IF(G111&gt;0,1,0)+(IF(H111&gt;0,1,0))))))</f>
        <v>0</v>
      </c>
      <c r="BG111" s="17">
        <f t="shared" ref="BG111" si="389">SUM((IF(K111&gt;0,1,0)+(IF(L111&gt;0,1,0)+(IF(M111&gt;0,1,0)+(IF(N111&gt;0,1,0))))))</f>
        <v>0</v>
      </c>
      <c r="BH111" s="17">
        <f t="shared" ref="BH111" si="390">SUM((IF(Q111&gt;0,1,0)+(IF(R111&gt;0,1,0)+(IF(S111&gt;0,1,0)+(IF(T111&gt;0,1,0))))))</f>
        <v>0</v>
      </c>
      <c r="BI111" s="17">
        <f t="shared" ref="BI111" si="391">SUM((IF(W111&gt;0,1,0)+(IF(X111&gt;0,1,0)+(IF(Y111&gt;0,1,0)+(IF(Z111&gt;0,1,0))))))</f>
        <v>0</v>
      </c>
      <c r="BJ111" s="17">
        <f t="shared" ref="BJ111" si="392">SUM((IF(AC111&gt;0,1,0)+(IF(AD111&gt;0,1,0)+(IF(AE111&gt;0,1,0)+(IF(AF111&gt;0,1,0))))))</f>
        <v>0</v>
      </c>
      <c r="BK111" s="17">
        <f t="shared" ref="BK111" si="393">SUM((IF(AI111&gt;0,1,0)+(IF(AJ111&gt;0,1,0)+(IF(AK111&gt;0,1,0)+(IF(AL111&gt;0,1,0))))))</f>
        <v>0</v>
      </c>
      <c r="BL111" s="17">
        <f t="shared" ref="BL111" si="394">SUM((IF(AO111&gt;0,1,0)+(IF(AP111&gt;0,1,0)+(IF(AQ111&gt;0,1,0)+(IF(AR111&gt;0,1,0))))))</f>
        <v>0</v>
      </c>
      <c r="BM111" s="17">
        <f t="shared" ref="BM111" si="395">SUM((IF(AU111&gt;0,1,0)+(IF(AV111&gt;0,1,0)+(IF(AW111&gt;0,1,0)+(IF(AX111&gt;0,1,0))))))</f>
        <v>0</v>
      </c>
      <c r="BN111" s="17">
        <f t="shared" ref="BN111" si="396">SUM((IF(BA111&gt;0,1,0)+(IF(BB111&gt;0,1,0)+(IF(BC111&gt;0,1,0)+(IF(BD111&gt;0,1,0))))))</f>
        <v>0</v>
      </c>
      <c r="BO111" s="17">
        <f t="shared" ref="BO111" si="397">SUM(BF111:BN111)</f>
        <v>0</v>
      </c>
      <c r="BP111" s="17">
        <f>I111+O111+U111+AA111+AG111+AM111+AS111+AY111+BE111</f>
        <v>0</v>
      </c>
      <c r="BQ111" s="21" t="e">
        <f t="shared" ref="BQ111" si="398">BP111/BO111</f>
        <v>#DIV/0!</v>
      </c>
    </row>
    <row r="112" spans="1:69" ht="15.75" customHeight="1" x14ac:dyDescent="0.25">
      <c r="A112" s="36"/>
      <c r="B112" s="45" t="s">
        <v>110</v>
      </c>
      <c r="C112" s="46" t="s">
        <v>111</v>
      </c>
      <c r="D112" s="42"/>
      <c r="E112" s="43"/>
      <c r="F112" s="43"/>
      <c r="G112" s="43"/>
      <c r="H112" s="43"/>
      <c r="I112" s="41">
        <f t="shared" si="318"/>
        <v>0</v>
      </c>
      <c r="J112" s="42"/>
      <c r="K112" s="43"/>
      <c r="L112" s="43"/>
      <c r="M112" s="43"/>
      <c r="N112" s="43"/>
      <c r="O112" s="41">
        <f t="shared" si="319"/>
        <v>0</v>
      </c>
      <c r="P112" s="42"/>
      <c r="Q112" s="43"/>
      <c r="R112" s="43"/>
      <c r="S112" s="43"/>
      <c r="T112" s="43"/>
      <c r="U112" s="41">
        <f t="shared" si="321"/>
        <v>0</v>
      </c>
      <c r="V112" s="42"/>
      <c r="W112" s="43"/>
      <c r="X112" s="43"/>
      <c r="Y112" s="43"/>
      <c r="Z112" s="43"/>
      <c r="AA112" s="41">
        <f t="shared" si="322"/>
        <v>0</v>
      </c>
      <c r="AB112" s="42"/>
      <c r="AC112" s="43"/>
      <c r="AD112" s="43"/>
      <c r="AE112" s="43"/>
      <c r="AF112" s="43"/>
      <c r="AG112" s="41">
        <f>SUM(AC112:AF112)</f>
        <v>0</v>
      </c>
      <c r="AH112" s="42">
        <v>35</v>
      </c>
      <c r="AI112" s="43">
        <f>AI6</f>
        <v>165</v>
      </c>
      <c r="AJ112" s="43">
        <f t="shared" ref="AJ112:AL112" si="399">AJ6</f>
        <v>149</v>
      </c>
      <c r="AK112" s="43">
        <f t="shared" si="399"/>
        <v>145</v>
      </c>
      <c r="AL112" s="43">
        <f t="shared" si="399"/>
        <v>177</v>
      </c>
      <c r="AM112" s="41">
        <f t="shared" si="324"/>
        <v>636</v>
      </c>
      <c r="AN112" s="42">
        <v>36</v>
      </c>
      <c r="AO112" s="43">
        <f>AO6</f>
        <v>190</v>
      </c>
      <c r="AP112" s="43">
        <f t="shared" ref="AP112:AR112" si="400">AP6</f>
        <v>176</v>
      </c>
      <c r="AQ112" s="43">
        <f t="shared" si="400"/>
        <v>157</v>
      </c>
      <c r="AR112" s="43">
        <f t="shared" si="400"/>
        <v>170</v>
      </c>
      <c r="AS112" s="41">
        <f t="shared" si="325"/>
        <v>693</v>
      </c>
      <c r="AT112" s="42">
        <v>35</v>
      </c>
      <c r="AU112" s="43">
        <f>AU6</f>
        <v>189</v>
      </c>
      <c r="AV112" s="43">
        <f t="shared" ref="AV112:AX112" si="401">AV6</f>
        <v>161</v>
      </c>
      <c r="AW112" s="43">
        <f t="shared" si="401"/>
        <v>167</v>
      </c>
      <c r="AX112" s="43">
        <f t="shared" si="401"/>
        <v>168</v>
      </c>
      <c r="AY112" s="41">
        <f t="shared" si="358"/>
        <v>685</v>
      </c>
      <c r="AZ112" s="42"/>
      <c r="BA112" s="43"/>
      <c r="BB112" s="43"/>
      <c r="BC112" s="43"/>
      <c r="BD112" s="43"/>
      <c r="BE112" s="41">
        <f t="shared" si="326"/>
        <v>0</v>
      </c>
      <c r="BF112" s="44">
        <f t="shared" ref="BF112" si="402">SUM((IF(E112&gt;0,1,0)+(IF(F112&gt;0,1,0)+(IF(G112&gt;0,1,0)+(IF(H112&gt;0,1,0))))))</f>
        <v>0</v>
      </c>
      <c r="BG112" s="17">
        <f t="shared" ref="BG112" si="403">SUM((IF(K112&gt;0,1,0)+(IF(L112&gt;0,1,0)+(IF(M112&gt;0,1,0)+(IF(N112&gt;0,1,0))))))</f>
        <v>0</v>
      </c>
      <c r="BH112" s="17">
        <f t="shared" ref="BH112" si="404">SUM((IF(Q112&gt;0,1,0)+(IF(R112&gt;0,1,0)+(IF(S112&gt;0,1,0)+(IF(T112&gt;0,1,0))))))</f>
        <v>0</v>
      </c>
      <c r="BI112" s="17">
        <f t="shared" ref="BI112" si="405">SUM((IF(W112&gt;0,1,0)+(IF(X112&gt;0,1,0)+(IF(Y112&gt;0,1,0)+(IF(Z112&gt;0,1,0))))))</f>
        <v>0</v>
      </c>
      <c r="BJ112" s="17">
        <f t="shared" ref="BJ112" si="406">SUM((IF(AC112&gt;0,1,0)+(IF(AD112&gt;0,1,0)+(IF(AE112&gt;0,1,0)+(IF(AF112&gt;0,1,0))))))</f>
        <v>0</v>
      </c>
      <c r="BK112" s="17">
        <f t="shared" ref="BK112" si="407">SUM((IF(AI112&gt;0,1,0)+(IF(AJ112&gt;0,1,0)+(IF(AK112&gt;0,1,0)+(IF(AL112&gt;0,1,0))))))</f>
        <v>4</v>
      </c>
      <c r="BL112" s="17">
        <f t="shared" ref="BL112" si="408">SUM((IF(AO112&gt;0,1,0)+(IF(AP112&gt;0,1,0)+(IF(AQ112&gt;0,1,0)+(IF(AR112&gt;0,1,0))))))</f>
        <v>4</v>
      </c>
      <c r="BM112" s="17">
        <f t="shared" ref="BM112" si="409">SUM((IF(AU112&gt;0,1,0)+(IF(AV112&gt;0,1,0)+(IF(AW112&gt;0,1,0)+(IF(AX112&gt;0,1,0))))))</f>
        <v>4</v>
      </c>
      <c r="BN112" s="17">
        <f t="shared" ref="BN112" si="410">SUM((IF(BA112&gt;0,1,0)+(IF(BB112&gt;0,1,0)+(IF(BC112&gt;0,1,0)+(IF(BD112&gt;0,1,0))))))</f>
        <v>0</v>
      </c>
      <c r="BO112" s="17">
        <f t="shared" ref="BO112" si="411">SUM(BF112:BN112)</f>
        <v>12</v>
      </c>
      <c r="BP112" s="17">
        <f>I112+O112+U112+AA112+AG112+AM112+AS112+AY112+BE112</f>
        <v>2014</v>
      </c>
      <c r="BQ112" s="21">
        <f t="shared" ref="BQ112" si="412">BP112/BO112</f>
        <v>167.83333333333334</v>
      </c>
    </row>
    <row r="113" spans="1:69" ht="15.75" customHeight="1" x14ac:dyDescent="0.25">
      <c r="A113" s="36"/>
      <c r="B113" s="45" t="s">
        <v>98</v>
      </c>
      <c r="C113" s="46" t="s">
        <v>77</v>
      </c>
      <c r="D113" s="42"/>
      <c r="E113" s="43"/>
      <c r="F113" s="43"/>
      <c r="G113" s="43"/>
      <c r="H113" s="43"/>
      <c r="I113" s="41">
        <f t="shared" si="318"/>
        <v>0</v>
      </c>
      <c r="J113" s="42"/>
      <c r="K113" s="43"/>
      <c r="L113" s="43"/>
      <c r="M113" s="43"/>
      <c r="N113" s="43"/>
      <c r="O113" s="41">
        <f t="shared" si="319"/>
        <v>0</v>
      </c>
      <c r="P113" s="42"/>
      <c r="Q113" s="43"/>
      <c r="R113" s="43"/>
      <c r="S113" s="43"/>
      <c r="T113" s="43"/>
      <c r="U113" s="41">
        <f t="shared" si="321"/>
        <v>0</v>
      </c>
      <c r="V113" s="42"/>
      <c r="W113" s="43"/>
      <c r="X113" s="43"/>
      <c r="Y113" s="43"/>
      <c r="Z113" s="43"/>
      <c r="AA113" s="41">
        <f t="shared" si="322"/>
        <v>0</v>
      </c>
      <c r="AB113" s="42"/>
      <c r="AC113" s="43"/>
      <c r="AD113" s="43"/>
      <c r="AE113" s="43"/>
      <c r="AF113" s="43"/>
      <c r="AG113" s="41">
        <f t="shared" si="323"/>
        <v>0</v>
      </c>
      <c r="AH113" s="42">
        <v>50</v>
      </c>
      <c r="AI113" s="43">
        <f>AI19</f>
        <v>129</v>
      </c>
      <c r="AJ113" s="43">
        <f t="shared" ref="AJ113:AL113" si="413">AJ19</f>
        <v>164</v>
      </c>
      <c r="AK113" s="43">
        <f t="shared" si="413"/>
        <v>139</v>
      </c>
      <c r="AL113" s="43">
        <f t="shared" si="413"/>
        <v>161</v>
      </c>
      <c r="AM113" s="41">
        <f t="shared" si="324"/>
        <v>593</v>
      </c>
      <c r="AN113" s="42"/>
      <c r="AO113" s="43"/>
      <c r="AP113" s="43"/>
      <c r="AQ113" s="43"/>
      <c r="AR113" s="43"/>
      <c r="AS113" s="41">
        <f t="shared" si="325"/>
        <v>0</v>
      </c>
      <c r="AT113" s="42"/>
      <c r="AU113" s="43"/>
      <c r="AV113" s="43"/>
      <c r="AW113" s="43"/>
      <c r="AX113" s="43"/>
      <c r="AY113" s="41">
        <f t="shared" si="358"/>
        <v>0</v>
      </c>
      <c r="AZ113" s="42"/>
      <c r="BA113" s="43"/>
      <c r="BB113" s="43"/>
      <c r="BC113" s="43"/>
      <c r="BD113" s="43"/>
      <c r="BE113" s="41">
        <f t="shared" si="326"/>
        <v>0</v>
      </c>
      <c r="BF113" s="44">
        <f t="shared" si="327"/>
        <v>0</v>
      </c>
      <c r="BG113" s="17">
        <f t="shared" si="328"/>
        <v>0</v>
      </c>
      <c r="BH113" s="17">
        <f t="shared" si="329"/>
        <v>0</v>
      </c>
      <c r="BI113" s="17">
        <f t="shared" si="330"/>
        <v>0</v>
      </c>
      <c r="BJ113" s="17">
        <f t="shared" si="331"/>
        <v>0</v>
      </c>
      <c r="BK113" s="17">
        <f t="shared" si="332"/>
        <v>4</v>
      </c>
      <c r="BL113" s="17">
        <f t="shared" si="333"/>
        <v>0</v>
      </c>
      <c r="BM113" s="17">
        <f t="shared" si="334"/>
        <v>0</v>
      </c>
      <c r="BN113" s="17">
        <f t="shared" si="335"/>
        <v>0</v>
      </c>
      <c r="BO113" s="17">
        <f t="shared" si="336"/>
        <v>4</v>
      </c>
      <c r="BP113" s="17">
        <f t="shared" si="337"/>
        <v>593</v>
      </c>
      <c r="BQ113" s="21">
        <f t="shared" si="338"/>
        <v>148.25</v>
      </c>
    </row>
    <row r="114" spans="1:69" ht="15.75" customHeight="1" x14ac:dyDescent="0.25">
      <c r="A114" s="36"/>
      <c r="B114" s="37" t="s">
        <v>35</v>
      </c>
      <c r="C114" s="46"/>
      <c r="D114" s="42"/>
      <c r="E114" s="40">
        <f>SUM(E102:E113)</f>
        <v>351</v>
      </c>
      <c r="F114" s="40">
        <f>SUM(F102:F113)</f>
        <v>332</v>
      </c>
      <c r="G114" s="40">
        <f>SUM(G102:G113)</f>
        <v>295</v>
      </c>
      <c r="H114" s="40">
        <f>SUM(H102:H113)</f>
        <v>347</v>
      </c>
      <c r="I114" s="41">
        <f>SUM(I102:I113)</f>
        <v>1325</v>
      </c>
      <c r="J114" s="42"/>
      <c r="K114" s="40">
        <f>SUM(K102:K113)</f>
        <v>340</v>
      </c>
      <c r="L114" s="40">
        <f>SUM(L102:L113)</f>
        <v>324</v>
      </c>
      <c r="M114" s="40">
        <f>SUM(M102:M113)</f>
        <v>327</v>
      </c>
      <c r="N114" s="40">
        <f>SUM(N102:N113)</f>
        <v>345</v>
      </c>
      <c r="O114" s="41">
        <f>SUM(O102:O113)</f>
        <v>1336</v>
      </c>
      <c r="P114" s="42"/>
      <c r="Q114" s="40">
        <f>SUM(Q102:Q113)</f>
        <v>281</v>
      </c>
      <c r="R114" s="40">
        <f>SUM(R102:R113)</f>
        <v>282</v>
      </c>
      <c r="S114" s="40">
        <f>SUM(S102:S113)</f>
        <v>321</v>
      </c>
      <c r="T114" s="40">
        <f>SUM(T102:T113)</f>
        <v>310</v>
      </c>
      <c r="U114" s="41">
        <f>SUM(U102:U113)</f>
        <v>1194</v>
      </c>
      <c r="V114" s="42"/>
      <c r="W114" s="40">
        <f>SUM(W102:W113)</f>
        <v>323</v>
      </c>
      <c r="X114" s="40">
        <f>SUM(X102:X113)</f>
        <v>316</v>
      </c>
      <c r="Y114" s="40">
        <f>SUM(Y102:Y113)</f>
        <v>321</v>
      </c>
      <c r="Z114" s="40">
        <f>SUM(Z102:Z113)</f>
        <v>292</v>
      </c>
      <c r="AA114" s="41">
        <f>SUM(AA102:AA113)</f>
        <v>1252</v>
      </c>
      <c r="AB114" s="42"/>
      <c r="AC114" s="40">
        <f>SUM(AC102:AC113)</f>
        <v>353</v>
      </c>
      <c r="AD114" s="40">
        <f>SUM(AD102:AD113)</f>
        <v>325</v>
      </c>
      <c r="AE114" s="40">
        <f>SUM(AE102:AE113)</f>
        <v>309</v>
      </c>
      <c r="AF114" s="40">
        <f>SUM(AF102:AF113)</f>
        <v>329</v>
      </c>
      <c r="AG114" s="41">
        <f>SUM(AG102:AG113)</f>
        <v>1316</v>
      </c>
      <c r="AH114" s="42"/>
      <c r="AI114" s="40">
        <f>SUM(AI102:AI113)</f>
        <v>294</v>
      </c>
      <c r="AJ114" s="40">
        <f>SUM(AJ102:AJ113)</f>
        <v>313</v>
      </c>
      <c r="AK114" s="40">
        <f>SUM(AK102:AK113)</f>
        <v>284</v>
      </c>
      <c r="AL114" s="40">
        <f>SUM(AL102:AL113)</f>
        <v>338</v>
      </c>
      <c r="AM114" s="41">
        <f>SUM(AM102:AM113)</f>
        <v>1229</v>
      </c>
      <c r="AN114" s="42"/>
      <c r="AO114" s="40">
        <f>SUM(AO102:AO113)</f>
        <v>348</v>
      </c>
      <c r="AP114" s="40">
        <f>SUM(AP102:AP113)</f>
        <v>357</v>
      </c>
      <c r="AQ114" s="40">
        <f>SUM(AQ102:AQ113)</f>
        <v>304</v>
      </c>
      <c r="AR114" s="40">
        <f>SUM(AR102:AR113)</f>
        <v>324</v>
      </c>
      <c r="AS114" s="41">
        <f>SUM(AS102:AS113)</f>
        <v>1333</v>
      </c>
      <c r="AT114" s="42"/>
      <c r="AU114" s="40">
        <f>SUM(AU102:AU113)</f>
        <v>335</v>
      </c>
      <c r="AV114" s="40">
        <f>SUM(AV102:AV113)</f>
        <v>331</v>
      </c>
      <c r="AW114" s="40">
        <f>SUM(AW102:AW113)</f>
        <v>318</v>
      </c>
      <c r="AX114" s="40">
        <f>SUM(AX102:AX113)</f>
        <v>323</v>
      </c>
      <c r="AY114" s="41">
        <f>SUM(AY102:AY113)</f>
        <v>1307</v>
      </c>
      <c r="AZ114" s="42"/>
      <c r="BA114" s="40">
        <f>SUM(BA102:BA113)</f>
        <v>333</v>
      </c>
      <c r="BB114" s="40">
        <f>SUM(BB102:BB113)</f>
        <v>299</v>
      </c>
      <c r="BC114" s="40">
        <f>SUM(BC102:BC113)</f>
        <v>337</v>
      </c>
      <c r="BD114" s="40">
        <f>SUM(BD102:BD113)</f>
        <v>347</v>
      </c>
      <c r="BE114" s="41">
        <f>SUM(BE102:BE113)</f>
        <v>1316</v>
      </c>
      <c r="BF114" s="44">
        <f t="shared" si="327"/>
        <v>4</v>
      </c>
      <c r="BG114" s="17">
        <f t="shared" si="328"/>
        <v>4</v>
      </c>
      <c r="BH114" s="17">
        <f t="shared" si="329"/>
        <v>4</v>
      </c>
      <c r="BI114" s="17">
        <f t="shared" si="330"/>
        <v>4</v>
      </c>
      <c r="BJ114" s="17">
        <f t="shared" si="331"/>
        <v>4</v>
      </c>
      <c r="BK114" s="17">
        <f t="shared" si="332"/>
        <v>4</v>
      </c>
      <c r="BL114" s="17">
        <f t="shared" si="333"/>
        <v>4</v>
      </c>
      <c r="BM114" s="17">
        <f t="shared" si="334"/>
        <v>4</v>
      </c>
      <c r="BN114" s="17">
        <f t="shared" si="335"/>
        <v>4</v>
      </c>
      <c r="BO114" s="17">
        <f t="shared" si="336"/>
        <v>36</v>
      </c>
      <c r="BP114" s="17">
        <f t="shared" si="337"/>
        <v>11608</v>
      </c>
      <c r="BQ114" s="17">
        <f t="shared" si="338"/>
        <v>322.44444444444446</v>
      </c>
    </row>
    <row r="115" spans="1:69" ht="15.75" customHeight="1" x14ac:dyDescent="0.25">
      <c r="A115" s="36"/>
      <c r="B115" s="37" t="s">
        <v>36</v>
      </c>
      <c r="C115" s="46"/>
      <c r="D115" s="39">
        <f>SUM(D102:D113)</f>
        <v>67</v>
      </c>
      <c r="E115" s="40">
        <f>E114+$D$115</f>
        <v>418</v>
      </c>
      <c r="F115" s="40">
        <f>F114+$D$115</f>
        <v>399</v>
      </c>
      <c r="G115" s="40">
        <f>G114+$D$115</f>
        <v>362</v>
      </c>
      <c r="H115" s="40">
        <f>H114+$D$115</f>
        <v>414</v>
      </c>
      <c r="I115" s="41">
        <f>E115+F115+G115+H115</f>
        <v>1593</v>
      </c>
      <c r="J115" s="39">
        <f>SUM(J102:J113)</f>
        <v>75</v>
      </c>
      <c r="K115" s="40">
        <f>K114+$J$115</f>
        <v>415</v>
      </c>
      <c r="L115" s="40">
        <f>L114+$J$115</f>
        <v>399</v>
      </c>
      <c r="M115" s="40">
        <f>M114+$J$115</f>
        <v>402</v>
      </c>
      <c r="N115" s="40">
        <f>N114+$J$115</f>
        <v>420</v>
      </c>
      <c r="O115" s="41">
        <f>K115+L115+M115+N115</f>
        <v>1636</v>
      </c>
      <c r="P115" s="39">
        <f>SUM(P102:P113)</f>
        <v>91</v>
      </c>
      <c r="Q115" s="40">
        <f>Q114+$P$115</f>
        <v>372</v>
      </c>
      <c r="R115" s="40">
        <f>R114+$P$115</f>
        <v>373</v>
      </c>
      <c r="S115" s="40">
        <f>S114+$P$115</f>
        <v>412</v>
      </c>
      <c r="T115" s="40">
        <f>T114+$P$115</f>
        <v>401</v>
      </c>
      <c r="U115" s="41">
        <f>Q115+R115+S115+T115</f>
        <v>1558</v>
      </c>
      <c r="V115" s="39">
        <f>SUM(V102:V113)</f>
        <v>72</v>
      </c>
      <c r="W115" s="40">
        <f>W114+$V$115</f>
        <v>395</v>
      </c>
      <c r="X115" s="40">
        <f>X114+$V$115</f>
        <v>388</v>
      </c>
      <c r="Y115" s="40">
        <f>Y114+$V$115</f>
        <v>393</v>
      </c>
      <c r="Z115" s="40">
        <f>Z114+$V$115</f>
        <v>364</v>
      </c>
      <c r="AA115" s="41">
        <f>W115+X115+Y115+Z115</f>
        <v>1540</v>
      </c>
      <c r="AB115" s="39">
        <f>SUM(AB102:AB113)</f>
        <v>73</v>
      </c>
      <c r="AC115" s="40">
        <f>AC114+$AB$115</f>
        <v>426</v>
      </c>
      <c r="AD115" s="40">
        <f>AD114+$AB$115</f>
        <v>398</v>
      </c>
      <c r="AE115" s="40">
        <f>AE114+$AB$115</f>
        <v>382</v>
      </c>
      <c r="AF115" s="40">
        <f>AF114+$AB$115</f>
        <v>402</v>
      </c>
      <c r="AG115" s="41">
        <f>AC115+AD115+AE115+AF115</f>
        <v>1608</v>
      </c>
      <c r="AH115" s="39">
        <f>SUM(AH102:AH113)</f>
        <v>85</v>
      </c>
      <c r="AI115" s="40">
        <f>AI114+$AH$115</f>
        <v>379</v>
      </c>
      <c r="AJ115" s="40">
        <f>AJ114+$AH$115</f>
        <v>398</v>
      </c>
      <c r="AK115" s="40">
        <f>AK114+$AH$115</f>
        <v>369</v>
      </c>
      <c r="AL115" s="40">
        <f>AL114+$AH$115</f>
        <v>423</v>
      </c>
      <c r="AM115" s="41">
        <f>AI115+AJ115+AK115+AL115</f>
        <v>1569</v>
      </c>
      <c r="AN115" s="39">
        <f>SUM(AN102:AN113)</f>
        <v>73</v>
      </c>
      <c r="AO115" s="40">
        <f>AO114+$AN$115</f>
        <v>421</v>
      </c>
      <c r="AP115" s="40">
        <f>AP114+$AN$115</f>
        <v>430</v>
      </c>
      <c r="AQ115" s="40">
        <f>AQ114+$AN$115</f>
        <v>377</v>
      </c>
      <c r="AR115" s="40">
        <f>AR114+$AN$115</f>
        <v>397</v>
      </c>
      <c r="AS115" s="41">
        <f>AO115+AP115+AQ115+AR115</f>
        <v>1625</v>
      </c>
      <c r="AT115" s="39">
        <f>SUM(AT102:AT113)</f>
        <v>81</v>
      </c>
      <c r="AU115" s="40">
        <f>AU114+$AT$115</f>
        <v>416</v>
      </c>
      <c r="AV115" s="40">
        <f>AV114+$AT$115</f>
        <v>412</v>
      </c>
      <c r="AW115" s="40">
        <f>AW114+$AT$115</f>
        <v>399</v>
      </c>
      <c r="AX115" s="40">
        <f>AX114+$AT$115</f>
        <v>404</v>
      </c>
      <c r="AY115" s="41">
        <f>AU115+AV115+AW115+AX115</f>
        <v>1631</v>
      </c>
      <c r="AZ115" s="39">
        <f>SUM(AZ102:AZ113)</f>
        <v>80</v>
      </c>
      <c r="BA115" s="40">
        <f>BA114+$AZ$115</f>
        <v>413</v>
      </c>
      <c r="BB115" s="40">
        <f>BB114+$AZ$115</f>
        <v>379</v>
      </c>
      <c r="BC115" s="40">
        <f>BC114+$AZ$115</f>
        <v>417</v>
      </c>
      <c r="BD115" s="40">
        <f>BD114+$AZ$115</f>
        <v>427</v>
      </c>
      <c r="BE115" s="41">
        <f>BA115+BB115+BC115+BD115</f>
        <v>1636</v>
      </c>
      <c r="BF115" s="44">
        <f t="shared" si="327"/>
        <v>4</v>
      </c>
      <c r="BG115" s="17">
        <f t="shared" si="328"/>
        <v>4</v>
      </c>
      <c r="BH115" s="17">
        <f t="shared" si="329"/>
        <v>4</v>
      </c>
      <c r="BI115" s="17">
        <f t="shared" si="330"/>
        <v>4</v>
      </c>
      <c r="BJ115" s="17">
        <f t="shared" si="331"/>
        <v>4</v>
      </c>
      <c r="BK115" s="17">
        <f t="shared" si="332"/>
        <v>4</v>
      </c>
      <c r="BL115" s="17">
        <f t="shared" si="333"/>
        <v>4</v>
      </c>
      <c r="BM115" s="17">
        <f t="shared" si="334"/>
        <v>4</v>
      </c>
      <c r="BN115" s="17">
        <f t="shared" si="335"/>
        <v>4</v>
      </c>
      <c r="BO115" s="17">
        <f t="shared" si="336"/>
        <v>36</v>
      </c>
      <c r="BP115" s="17">
        <f t="shared" si="337"/>
        <v>14396</v>
      </c>
      <c r="BQ115" s="17">
        <f t="shared" si="338"/>
        <v>399.88888888888891</v>
      </c>
    </row>
    <row r="116" spans="1:69" ht="15.75" customHeight="1" x14ac:dyDescent="0.25">
      <c r="A116" s="36"/>
      <c r="B116" s="37" t="s">
        <v>37</v>
      </c>
      <c r="C116" s="46"/>
      <c r="D116" s="42"/>
      <c r="E116" s="40">
        <f t="shared" ref="E116:I117" si="414">IF($D$115&gt;0,IF(E114=E132,0.5,IF(E114&gt;E132,1,0)),0)</f>
        <v>1</v>
      </c>
      <c r="F116" s="40">
        <f t="shared" si="414"/>
        <v>1</v>
      </c>
      <c r="G116" s="40">
        <f t="shared" si="414"/>
        <v>1</v>
      </c>
      <c r="H116" s="40">
        <f t="shared" si="414"/>
        <v>1</v>
      </c>
      <c r="I116" s="41">
        <f t="shared" si="414"/>
        <v>1</v>
      </c>
      <c r="J116" s="42"/>
      <c r="K116" s="40">
        <f t="shared" ref="K116:O117" si="415">IF($J$115&gt;0,IF(K114=K195,0.5,IF(K114&gt;K195,1,0)),0)</f>
        <v>1</v>
      </c>
      <c r="L116" s="40">
        <f t="shared" si="415"/>
        <v>1</v>
      </c>
      <c r="M116" s="40">
        <f t="shared" si="415"/>
        <v>0</v>
      </c>
      <c r="N116" s="40">
        <f t="shared" si="415"/>
        <v>0</v>
      </c>
      <c r="O116" s="41">
        <f t="shared" si="415"/>
        <v>1</v>
      </c>
      <c r="P116" s="42"/>
      <c r="Q116" s="40">
        <f t="shared" ref="Q116:U117" si="416">IF($P$115&gt;0,IF(Q114=Q96,0.5,IF(Q114&gt;Q96,1,0)),0)</f>
        <v>0</v>
      </c>
      <c r="R116" s="40">
        <f t="shared" si="416"/>
        <v>0.5</v>
      </c>
      <c r="S116" s="40">
        <f t="shared" si="416"/>
        <v>0</v>
      </c>
      <c r="T116" s="40">
        <f t="shared" si="416"/>
        <v>0</v>
      </c>
      <c r="U116" s="41">
        <f t="shared" si="416"/>
        <v>0</v>
      </c>
      <c r="V116" s="42"/>
      <c r="W116" s="40">
        <f t="shared" ref="W116:AA117" si="417">IF($V$115&gt;0,IF(W114=W81,0.5,IF(W114&gt;W81,1,0)),0)</f>
        <v>1</v>
      </c>
      <c r="X116" s="40">
        <f t="shared" si="417"/>
        <v>0</v>
      </c>
      <c r="Y116" s="40">
        <f t="shared" si="417"/>
        <v>1</v>
      </c>
      <c r="Z116" s="40">
        <f t="shared" si="417"/>
        <v>1</v>
      </c>
      <c r="AA116" s="41">
        <f t="shared" si="417"/>
        <v>1</v>
      </c>
      <c r="AB116" s="42"/>
      <c r="AC116" s="40">
        <f t="shared" ref="AC116:AG117" si="418">IF($AB$115&gt;0,IF(AC114=AC178,0.5,IF(AC114&gt;AC178,1,0)),0)</f>
        <v>1</v>
      </c>
      <c r="AD116" s="40">
        <f t="shared" si="418"/>
        <v>0</v>
      </c>
      <c r="AE116" s="40">
        <f t="shared" si="418"/>
        <v>0</v>
      </c>
      <c r="AF116" s="40">
        <f t="shared" si="418"/>
        <v>1</v>
      </c>
      <c r="AG116" s="41">
        <f t="shared" si="418"/>
        <v>0</v>
      </c>
      <c r="AH116" s="42"/>
      <c r="AI116" s="40">
        <f t="shared" ref="AI116:AM117" si="419">IF($AH$115&gt;0,IF(AI114=AI166,0.5,IF(AI114&gt;AI166,1,0)),0)</f>
        <v>0</v>
      </c>
      <c r="AJ116" s="40">
        <f t="shared" si="419"/>
        <v>0</v>
      </c>
      <c r="AK116" s="40">
        <f t="shared" si="419"/>
        <v>1</v>
      </c>
      <c r="AL116" s="40">
        <f t="shared" si="419"/>
        <v>1</v>
      </c>
      <c r="AM116" s="41">
        <f t="shared" si="419"/>
        <v>0</v>
      </c>
      <c r="AN116" s="42"/>
      <c r="AO116" s="40">
        <f t="shared" ref="AO116:AS117" si="420">IF($AN$115&gt;0,IF(AO114=AO54,0.5,IF(AO114&gt;AO54,1,0)),0)</f>
        <v>1</v>
      </c>
      <c r="AP116" s="40">
        <f t="shared" si="420"/>
        <v>1</v>
      </c>
      <c r="AQ116" s="40">
        <f t="shared" si="420"/>
        <v>0</v>
      </c>
      <c r="AR116" s="40">
        <f t="shared" si="420"/>
        <v>1</v>
      </c>
      <c r="AS116" s="41">
        <f t="shared" si="420"/>
        <v>1</v>
      </c>
      <c r="AT116" s="42"/>
      <c r="AU116" s="40">
        <f t="shared" ref="AU116:AY117" si="421">IF($AT$115&gt;0,IF(AU114=AU150,0.5,IF(AU114&gt;AU150,1,0)),0)</f>
        <v>1</v>
      </c>
      <c r="AV116" s="40">
        <f t="shared" si="421"/>
        <v>1</v>
      </c>
      <c r="AW116" s="40">
        <f t="shared" si="421"/>
        <v>0</v>
      </c>
      <c r="AX116" s="40">
        <f t="shared" si="421"/>
        <v>1</v>
      </c>
      <c r="AY116" s="41">
        <f t="shared" si="421"/>
        <v>1</v>
      </c>
      <c r="AZ116" s="42"/>
      <c r="BA116" s="40">
        <f t="shared" ref="BA116:BE117" si="422">IF($AZ$115&gt;0,IF(BA114=BA68,0.5,IF(BA114&gt;BA68,1,0)),0)</f>
        <v>0</v>
      </c>
      <c r="BB116" s="40">
        <f t="shared" si="422"/>
        <v>0</v>
      </c>
      <c r="BC116" s="40">
        <f t="shared" si="422"/>
        <v>1</v>
      </c>
      <c r="BD116" s="40">
        <f t="shared" si="422"/>
        <v>1</v>
      </c>
      <c r="BE116" s="41">
        <f t="shared" si="422"/>
        <v>0</v>
      </c>
      <c r="BF116" s="47"/>
      <c r="BG116" s="21"/>
      <c r="BH116" s="21"/>
      <c r="BI116" s="21"/>
      <c r="BJ116" s="21"/>
      <c r="BK116" s="21"/>
      <c r="BL116" s="21"/>
      <c r="BM116" s="21"/>
      <c r="BN116" s="21"/>
      <c r="BO116" s="21"/>
      <c r="BP116" s="17">
        <f t="shared" si="337"/>
        <v>5</v>
      </c>
      <c r="BQ116" s="21"/>
    </row>
    <row r="117" spans="1:69" ht="15.75" customHeight="1" x14ac:dyDescent="0.25">
      <c r="A117" s="36"/>
      <c r="B117" s="37" t="s">
        <v>38</v>
      </c>
      <c r="C117" s="46"/>
      <c r="D117" s="42"/>
      <c r="E117" s="40">
        <f t="shared" si="414"/>
        <v>1</v>
      </c>
      <c r="F117" s="40">
        <f t="shared" si="414"/>
        <v>0</v>
      </c>
      <c r="G117" s="40">
        <f t="shared" si="414"/>
        <v>0</v>
      </c>
      <c r="H117" s="40">
        <f t="shared" si="414"/>
        <v>0</v>
      </c>
      <c r="I117" s="41">
        <f t="shared" si="414"/>
        <v>1</v>
      </c>
      <c r="J117" s="42"/>
      <c r="K117" s="40">
        <f t="shared" si="415"/>
        <v>1</v>
      </c>
      <c r="L117" s="40">
        <f t="shared" si="415"/>
        <v>1</v>
      </c>
      <c r="M117" s="40">
        <f t="shared" si="415"/>
        <v>0</v>
      </c>
      <c r="N117" s="40">
        <f t="shared" si="415"/>
        <v>0</v>
      </c>
      <c r="O117" s="41">
        <f t="shared" si="415"/>
        <v>1</v>
      </c>
      <c r="P117" s="42"/>
      <c r="Q117" s="40">
        <f t="shared" si="416"/>
        <v>0.5</v>
      </c>
      <c r="R117" s="40">
        <f t="shared" si="416"/>
        <v>1</v>
      </c>
      <c r="S117" s="40">
        <f t="shared" si="416"/>
        <v>1</v>
      </c>
      <c r="T117" s="40">
        <f t="shared" si="416"/>
        <v>0</v>
      </c>
      <c r="U117" s="41">
        <f t="shared" si="416"/>
        <v>0</v>
      </c>
      <c r="V117" s="42"/>
      <c r="W117" s="40">
        <f t="shared" si="417"/>
        <v>0</v>
      </c>
      <c r="X117" s="40">
        <f t="shared" si="417"/>
        <v>0</v>
      </c>
      <c r="Y117" s="40">
        <f t="shared" si="417"/>
        <v>1</v>
      </c>
      <c r="Z117" s="40">
        <f t="shared" si="417"/>
        <v>0</v>
      </c>
      <c r="AA117" s="41">
        <f t="shared" si="417"/>
        <v>0</v>
      </c>
      <c r="AB117" s="42"/>
      <c r="AC117" s="40">
        <f t="shared" si="418"/>
        <v>1</v>
      </c>
      <c r="AD117" s="40">
        <f t="shared" si="418"/>
        <v>0</v>
      </c>
      <c r="AE117" s="40">
        <f t="shared" si="418"/>
        <v>0</v>
      </c>
      <c r="AF117" s="40">
        <f t="shared" si="418"/>
        <v>1</v>
      </c>
      <c r="AG117" s="41">
        <f t="shared" si="418"/>
        <v>0</v>
      </c>
      <c r="AH117" s="42"/>
      <c r="AI117" s="40">
        <f t="shared" si="419"/>
        <v>0</v>
      </c>
      <c r="AJ117" s="40">
        <f t="shared" si="419"/>
        <v>0</v>
      </c>
      <c r="AK117" s="40">
        <f t="shared" si="419"/>
        <v>1</v>
      </c>
      <c r="AL117" s="40">
        <f t="shared" si="419"/>
        <v>0</v>
      </c>
      <c r="AM117" s="41">
        <f t="shared" si="419"/>
        <v>0</v>
      </c>
      <c r="AN117" s="42"/>
      <c r="AO117" s="40">
        <f t="shared" si="420"/>
        <v>1</v>
      </c>
      <c r="AP117" s="40">
        <f t="shared" si="420"/>
        <v>1</v>
      </c>
      <c r="AQ117" s="40">
        <f t="shared" si="420"/>
        <v>0</v>
      </c>
      <c r="AR117" s="40">
        <f t="shared" si="420"/>
        <v>0.5</v>
      </c>
      <c r="AS117" s="41">
        <f t="shared" si="420"/>
        <v>1</v>
      </c>
      <c r="AT117" s="42"/>
      <c r="AU117" s="40">
        <f t="shared" si="421"/>
        <v>1</v>
      </c>
      <c r="AV117" s="40">
        <f t="shared" si="421"/>
        <v>1</v>
      </c>
      <c r="AW117" s="40">
        <f t="shared" si="421"/>
        <v>0</v>
      </c>
      <c r="AX117" s="40">
        <f t="shared" si="421"/>
        <v>1</v>
      </c>
      <c r="AY117" s="41">
        <f t="shared" si="421"/>
        <v>1</v>
      </c>
      <c r="AZ117" s="42"/>
      <c r="BA117" s="40">
        <f t="shared" si="422"/>
        <v>0</v>
      </c>
      <c r="BB117" s="40">
        <f t="shared" si="422"/>
        <v>0</v>
      </c>
      <c r="BC117" s="40">
        <f t="shared" si="422"/>
        <v>1</v>
      </c>
      <c r="BD117" s="40">
        <f t="shared" si="422"/>
        <v>1</v>
      </c>
      <c r="BE117" s="41">
        <f t="shared" si="422"/>
        <v>1</v>
      </c>
      <c r="BF117" s="47"/>
      <c r="BG117" s="21"/>
      <c r="BH117" s="21"/>
      <c r="BI117" s="21"/>
      <c r="BJ117" s="21"/>
      <c r="BK117" s="21"/>
      <c r="BL117" s="21"/>
      <c r="BM117" s="21"/>
      <c r="BN117" s="21"/>
      <c r="BO117" s="21"/>
      <c r="BP117" s="17">
        <f t="shared" si="337"/>
        <v>5</v>
      </c>
      <c r="BQ117" s="21"/>
    </row>
    <row r="118" spans="1:69" ht="14.25" customHeight="1" x14ac:dyDescent="0.25">
      <c r="A118" s="48"/>
      <c r="B118" s="49" t="s">
        <v>39</v>
      </c>
      <c r="C118" s="50"/>
      <c r="D118" s="51"/>
      <c r="E118" s="52"/>
      <c r="F118" s="52"/>
      <c r="G118" s="52"/>
      <c r="H118" s="52"/>
      <c r="I118" s="53">
        <f>SUM(E116+F116+G116+H116+I116+E117+F117+G117+H117+I117)</f>
        <v>7</v>
      </c>
      <c r="J118" s="51"/>
      <c r="K118" s="52"/>
      <c r="L118" s="52"/>
      <c r="M118" s="52"/>
      <c r="N118" s="52"/>
      <c r="O118" s="53">
        <f>SUM(K116+L116+M116+N116+O116+K117+L117+M117+N117+O117)</f>
        <v>6</v>
      </c>
      <c r="P118" s="51"/>
      <c r="Q118" s="52"/>
      <c r="R118" s="52"/>
      <c r="S118" s="52"/>
      <c r="T118" s="52"/>
      <c r="U118" s="53">
        <f>SUM(Q116+R116+S116+T116+U116+Q117+R117+S117+T117+U117)</f>
        <v>3</v>
      </c>
      <c r="V118" s="51"/>
      <c r="W118" s="52"/>
      <c r="X118" s="52"/>
      <c r="Y118" s="52"/>
      <c r="Z118" s="52"/>
      <c r="AA118" s="53">
        <f>SUM(W116+X116+Y116+Z116+AA116+W117+X117+Y117+Z117+AA117)</f>
        <v>5</v>
      </c>
      <c r="AB118" s="51"/>
      <c r="AC118" s="52"/>
      <c r="AD118" s="52"/>
      <c r="AE118" s="52"/>
      <c r="AF118" s="52"/>
      <c r="AG118" s="53">
        <f>SUM(AC116+AD116+AE116+AF116+AG116+AC117+AD117+AE117+AF117+AG117)</f>
        <v>4</v>
      </c>
      <c r="AH118" s="51"/>
      <c r="AI118" s="52"/>
      <c r="AJ118" s="52"/>
      <c r="AK118" s="52"/>
      <c r="AL118" s="52"/>
      <c r="AM118" s="53">
        <f>SUM(AI116+AJ116+AK116+AL116+AM116+AI117+AJ117+AK117+AL117+AM117)</f>
        <v>3</v>
      </c>
      <c r="AN118" s="51"/>
      <c r="AO118" s="52"/>
      <c r="AP118" s="52"/>
      <c r="AQ118" s="52"/>
      <c r="AR118" s="52"/>
      <c r="AS118" s="53">
        <f>SUM(AO116+AP116+AQ116+AR116+AS116+AO117+AP117+AQ117+AR117+AS117)</f>
        <v>7.5</v>
      </c>
      <c r="AT118" s="51"/>
      <c r="AU118" s="52"/>
      <c r="AV118" s="52"/>
      <c r="AW118" s="52"/>
      <c r="AX118" s="52"/>
      <c r="AY118" s="53">
        <f>SUM(AU116+AV116+AW116+AX116+AY116+AU117+AV117+AW117+AX117+AY117)</f>
        <v>8</v>
      </c>
      <c r="AZ118" s="51"/>
      <c r="BA118" s="52"/>
      <c r="BB118" s="52"/>
      <c r="BC118" s="52"/>
      <c r="BD118" s="52"/>
      <c r="BE118" s="53">
        <f>SUM(BA116+BB116+BC116+BD116+BE116+BA117+BB117+BC117+BD117+BE117)</f>
        <v>5</v>
      </c>
      <c r="BF118" s="54"/>
      <c r="BG118" s="55"/>
      <c r="BH118" s="55"/>
      <c r="BI118" s="55"/>
      <c r="BJ118" s="55"/>
      <c r="BK118" s="55"/>
      <c r="BL118" s="55"/>
      <c r="BM118" s="55"/>
      <c r="BN118" s="55"/>
      <c r="BO118" s="55"/>
      <c r="BP118" s="56">
        <f t="shared" si="337"/>
        <v>48.5</v>
      </c>
      <c r="BQ118" s="55"/>
    </row>
    <row r="119" spans="1:69" ht="27" customHeight="1" x14ac:dyDescent="0.25">
      <c r="A119" s="30">
        <v>6</v>
      </c>
      <c r="B119" s="125" t="s">
        <v>74</v>
      </c>
      <c r="C119" s="126"/>
      <c r="D119" s="31" t="s">
        <v>26</v>
      </c>
      <c r="E119" s="32" t="s">
        <v>27</v>
      </c>
      <c r="F119" s="32" t="s">
        <v>28</v>
      </c>
      <c r="G119" s="32" t="s">
        <v>29</v>
      </c>
      <c r="H119" s="32" t="s">
        <v>30</v>
      </c>
      <c r="I119" s="33" t="s">
        <v>23</v>
      </c>
      <c r="J119" s="31" t="s">
        <v>26</v>
      </c>
      <c r="K119" s="32" t="s">
        <v>27</v>
      </c>
      <c r="L119" s="32" t="s">
        <v>28</v>
      </c>
      <c r="M119" s="32" t="s">
        <v>29</v>
      </c>
      <c r="N119" s="32" t="s">
        <v>30</v>
      </c>
      <c r="O119" s="33" t="s">
        <v>23</v>
      </c>
      <c r="P119" s="31" t="s">
        <v>26</v>
      </c>
      <c r="Q119" s="32" t="s">
        <v>27</v>
      </c>
      <c r="R119" s="32" t="s">
        <v>28</v>
      </c>
      <c r="S119" s="32" t="s">
        <v>29</v>
      </c>
      <c r="T119" s="32" t="s">
        <v>30</v>
      </c>
      <c r="U119" s="33" t="s">
        <v>23</v>
      </c>
      <c r="V119" s="31" t="s">
        <v>26</v>
      </c>
      <c r="W119" s="32" t="s">
        <v>27</v>
      </c>
      <c r="X119" s="32" t="s">
        <v>28</v>
      </c>
      <c r="Y119" s="32" t="s">
        <v>29</v>
      </c>
      <c r="Z119" s="32" t="s">
        <v>30</v>
      </c>
      <c r="AA119" s="33" t="s">
        <v>23</v>
      </c>
      <c r="AB119" s="31" t="s">
        <v>26</v>
      </c>
      <c r="AC119" s="32" t="s">
        <v>27</v>
      </c>
      <c r="AD119" s="32" t="s">
        <v>28</v>
      </c>
      <c r="AE119" s="32" t="s">
        <v>29</v>
      </c>
      <c r="AF119" s="32" t="s">
        <v>30</v>
      </c>
      <c r="AG119" s="33" t="s">
        <v>23</v>
      </c>
      <c r="AH119" s="31" t="s">
        <v>26</v>
      </c>
      <c r="AI119" s="32" t="s">
        <v>27</v>
      </c>
      <c r="AJ119" s="32" t="s">
        <v>28</v>
      </c>
      <c r="AK119" s="32" t="s">
        <v>29</v>
      </c>
      <c r="AL119" s="32" t="s">
        <v>30</v>
      </c>
      <c r="AM119" s="33" t="s">
        <v>23</v>
      </c>
      <c r="AN119" s="31" t="s">
        <v>26</v>
      </c>
      <c r="AO119" s="32" t="s">
        <v>27</v>
      </c>
      <c r="AP119" s="32" t="s">
        <v>28</v>
      </c>
      <c r="AQ119" s="32" t="s">
        <v>29</v>
      </c>
      <c r="AR119" s="32" t="s">
        <v>30</v>
      </c>
      <c r="AS119" s="33" t="s">
        <v>23</v>
      </c>
      <c r="AT119" s="31" t="s">
        <v>26</v>
      </c>
      <c r="AU119" s="32" t="s">
        <v>27</v>
      </c>
      <c r="AV119" s="32" t="s">
        <v>28</v>
      </c>
      <c r="AW119" s="32" t="s">
        <v>29</v>
      </c>
      <c r="AX119" s="32" t="s">
        <v>30</v>
      </c>
      <c r="AY119" s="33" t="s">
        <v>23</v>
      </c>
      <c r="AZ119" s="31" t="s">
        <v>26</v>
      </c>
      <c r="BA119" s="32" t="s">
        <v>27</v>
      </c>
      <c r="BB119" s="32" t="s">
        <v>28</v>
      </c>
      <c r="BC119" s="32" t="s">
        <v>29</v>
      </c>
      <c r="BD119" s="32" t="s">
        <v>30</v>
      </c>
      <c r="BE119" s="33" t="s">
        <v>23</v>
      </c>
      <c r="BF119" s="34"/>
      <c r="BG119" s="35"/>
      <c r="BH119" s="35"/>
      <c r="BI119" s="35"/>
      <c r="BJ119" s="35"/>
      <c r="BK119" s="35"/>
      <c r="BL119" s="35"/>
      <c r="BM119" s="35"/>
      <c r="BN119" s="35"/>
      <c r="BO119" s="35"/>
      <c r="BP119" s="57"/>
      <c r="BQ119" s="35"/>
    </row>
    <row r="120" spans="1:69" ht="15.75" customHeight="1" x14ac:dyDescent="0.25">
      <c r="A120" s="36"/>
      <c r="B120" s="37" t="s">
        <v>31</v>
      </c>
      <c r="C120" s="38" t="s">
        <v>32</v>
      </c>
      <c r="D120" s="39"/>
      <c r="E120" s="40"/>
      <c r="F120" s="40"/>
      <c r="G120" s="40"/>
      <c r="H120" s="40"/>
      <c r="I120" s="41">
        <f t="shared" ref="I120:I131" si="423">SUM(E120:H120)</f>
        <v>0</v>
      </c>
      <c r="J120" s="42"/>
      <c r="K120" s="43"/>
      <c r="L120" s="43"/>
      <c r="M120" s="43"/>
      <c r="N120" s="43"/>
      <c r="O120" s="41">
        <f t="shared" ref="O120:O131" si="424">SUM(K120:N120)</f>
        <v>0</v>
      </c>
      <c r="P120" s="42"/>
      <c r="Q120" s="43"/>
      <c r="R120" s="43"/>
      <c r="S120" s="43"/>
      <c r="T120" s="43"/>
      <c r="U120" s="41">
        <f t="shared" ref="U120:U131" si="425">SUM(Q120:T120)</f>
        <v>0</v>
      </c>
      <c r="V120" s="42"/>
      <c r="W120" s="43"/>
      <c r="X120" s="43"/>
      <c r="Y120" s="43"/>
      <c r="Z120" s="43"/>
      <c r="AA120" s="41">
        <f t="shared" ref="AA120:AA131" si="426">SUM(W120:Z120)</f>
        <v>0</v>
      </c>
      <c r="AB120" s="42"/>
      <c r="AC120" s="43"/>
      <c r="AD120" s="43"/>
      <c r="AE120" s="43"/>
      <c r="AF120" s="43"/>
      <c r="AG120" s="41">
        <f t="shared" ref="AG120:AG131" si="427">SUM(AC120:AF120)</f>
        <v>0</v>
      </c>
      <c r="AH120" s="42"/>
      <c r="AI120" s="43"/>
      <c r="AJ120" s="43"/>
      <c r="AK120" s="43"/>
      <c r="AL120" s="43"/>
      <c r="AM120" s="41">
        <f t="shared" ref="AM120:AM131" si="428">SUM(AI120:AL120)</f>
        <v>0</v>
      </c>
      <c r="AN120" s="42"/>
      <c r="AO120" s="43"/>
      <c r="AP120" s="43"/>
      <c r="AQ120" s="43"/>
      <c r="AR120" s="43"/>
      <c r="AS120" s="41">
        <f t="shared" ref="AS120:AS131" si="429">SUM(AO120:AR120)</f>
        <v>0</v>
      </c>
      <c r="AT120" s="42"/>
      <c r="AU120" s="43"/>
      <c r="AV120" s="43"/>
      <c r="AW120" s="43"/>
      <c r="AX120" s="43"/>
      <c r="AY120" s="41">
        <f t="shared" ref="AY120:AY131" si="430">SUM(AU120:AX120)</f>
        <v>0</v>
      </c>
      <c r="AZ120" s="42"/>
      <c r="BA120" s="43"/>
      <c r="BB120" s="43"/>
      <c r="BC120" s="43"/>
      <c r="BD120" s="43"/>
      <c r="BE120" s="41">
        <f t="shared" ref="BE120:BE131" si="431">SUM(BA120:BD120)</f>
        <v>0</v>
      </c>
      <c r="BF120" s="44">
        <f t="shared" ref="BF120:BF133" si="432">SUM((IF(E120&gt;0,1,0)+(IF(F120&gt;0,1,0)+(IF(G120&gt;0,1,0)+(IF(H120&gt;0,1,0))))))</f>
        <v>0</v>
      </c>
      <c r="BG120" s="17">
        <f t="shared" ref="BG120:BG133" si="433">SUM((IF(K120&gt;0,1,0)+(IF(L120&gt;0,1,0)+(IF(M120&gt;0,1,0)+(IF(N120&gt;0,1,0))))))</f>
        <v>0</v>
      </c>
      <c r="BH120" s="17">
        <f t="shared" ref="BH120:BH133" si="434">SUM((IF(Q120&gt;0,1,0)+(IF(R120&gt;0,1,0)+(IF(S120&gt;0,1,0)+(IF(T120&gt;0,1,0))))))</f>
        <v>0</v>
      </c>
      <c r="BI120" s="17">
        <f t="shared" ref="BI120:BI133" si="435">SUM((IF(W120&gt;0,1,0)+(IF(X120&gt;0,1,0)+(IF(Y120&gt;0,1,0)+(IF(Z120&gt;0,1,0))))))</f>
        <v>0</v>
      </c>
      <c r="BJ120" s="17">
        <f t="shared" ref="BJ120:BJ133" si="436">SUM((IF(AC120&gt;0,1,0)+(IF(AD120&gt;0,1,0)+(IF(AE120&gt;0,1,0)+(IF(AF120&gt;0,1,0))))))</f>
        <v>0</v>
      </c>
      <c r="BK120" s="17">
        <f t="shared" ref="BK120:BK133" si="437">SUM((IF(AI120&gt;0,1,0)+(IF(AJ120&gt;0,1,0)+(IF(AK120&gt;0,1,0)+(IF(AL120&gt;0,1,0))))))</f>
        <v>0</v>
      </c>
      <c r="BL120" s="17">
        <f t="shared" ref="BL120:BL133" si="438">SUM((IF(AO120&gt;0,1,0)+(IF(AP120&gt;0,1,0)+(IF(AQ120&gt;0,1,0)+(IF(AR120&gt;0,1,0))))))</f>
        <v>0</v>
      </c>
      <c r="BM120" s="17">
        <f t="shared" ref="BM120:BM133" si="439">SUM((IF(AU120&gt;0,1,0)+(IF(AV120&gt;0,1,0)+(IF(AW120&gt;0,1,0)+(IF(AX120&gt;0,1,0))))))</f>
        <v>0</v>
      </c>
      <c r="BN120" s="17">
        <f t="shared" ref="BN120:BN133" si="440">SUM((IF(BA120&gt;0,1,0)+(IF(BB120&gt;0,1,0)+(IF(BC120&gt;0,1,0)+(IF(BD120&gt;0,1,0))))))</f>
        <v>0</v>
      </c>
      <c r="BO120" s="17">
        <f t="shared" ref="BO120:BO133" si="441">SUM(BF120:BN120)</f>
        <v>0</v>
      </c>
      <c r="BP120" s="17">
        <f t="shared" ref="BP120:BP136" si="442">I120+O120+U120+AA120+AG120+AM120+AS120+AY120+BE120</f>
        <v>0</v>
      </c>
      <c r="BQ120" s="17" t="e">
        <f t="shared" ref="BQ120:BQ133" si="443">BP120/BO120</f>
        <v>#DIV/0!</v>
      </c>
    </row>
    <row r="121" spans="1:69" ht="15.75" customHeight="1" x14ac:dyDescent="0.25">
      <c r="A121" s="36"/>
      <c r="B121" s="37" t="s">
        <v>110</v>
      </c>
      <c r="C121" s="38" t="s">
        <v>111</v>
      </c>
      <c r="D121" s="39">
        <v>34</v>
      </c>
      <c r="E121" s="40">
        <f>E6</f>
        <v>113</v>
      </c>
      <c r="F121" s="40">
        <f t="shared" ref="F121:H121" si="444">F6</f>
        <v>177</v>
      </c>
      <c r="G121" s="40">
        <f t="shared" si="444"/>
        <v>155</v>
      </c>
      <c r="H121" s="40">
        <f t="shared" si="444"/>
        <v>195</v>
      </c>
      <c r="I121" s="41">
        <f t="shared" si="423"/>
        <v>640</v>
      </c>
      <c r="J121" s="42"/>
      <c r="K121" s="43"/>
      <c r="L121" s="43"/>
      <c r="M121" s="43"/>
      <c r="N121" s="43"/>
      <c r="O121" s="41">
        <f t="shared" si="424"/>
        <v>0</v>
      </c>
      <c r="P121" s="42"/>
      <c r="Q121" s="43"/>
      <c r="R121" s="43"/>
      <c r="S121" s="43"/>
      <c r="T121" s="43"/>
      <c r="U121" s="41">
        <f t="shared" si="425"/>
        <v>0</v>
      </c>
      <c r="V121" s="42"/>
      <c r="W121" s="43"/>
      <c r="X121" s="43"/>
      <c r="Y121" s="43"/>
      <c r="Z121" s="43"/>
      <c r="AA121" s="41">
        <f t="shared" si="426"/>
        <v>0</v>
      </c>
      <c r="AB121" s="42">
        <v>37</v>
      </c>
      <c r="AC121" s="43">
        <f>AC6</f>
        <v>171</v>
      </c>
      <c r="AD121" s="43">
        <f t="shared" ref="AD121:AF121" si="445">AD6</f>
        <v>190</v>
      </c>
      <c r="AE121" s="43">
        <f t="shared" si="445"/>
        <v>214</v>
      </c>
      <c r="AF121" s="43">
        <f t="shared" si="445"/>
        <v>184</v>
      </c>
      <c r="AG121" s="41">
        <f t="shared" si="427"/>
        <v>759</v>
      </c>
      <c r="AH121" s="42"/>
      <c r="AI121" s="43"/>
      <c r="AJ121" s="43"/>
      <c r="AK121" s="43"/>
      <c r="AL121" s="43"/>
      <c r="AM121" s="41">
        <f t="shared" si="428"/>
        <v>0</v>
      </c>
      <c r="AN121" s="42"/>
      <c r="AO121" s="43"/>
      <c r="AP121" s="43"/>
      <c r="AQ121" s="43"/>
      <c r="AR121" s="43"/>
      <c r="AS121" s="41"/>
      <c r="AT121" s="42"/>
      <c r="AU121" s="43"/>
      <c r="AV121" s="43"/>
      <c r="AW121" s="43"/>
      <c r="AX121" s="43"/>
      <c r="AY121" s="41">
        <f t="shared" si="430"/>
        <v>0</v>
      </c>
      <c r="AZ121" s="42"/>
      <c r="BA121" s="43"/>
      <c r="BB121" s="43"/>
      <c r="BC121" s="43"/>
      <c r="BD121" s="43"/>
      <c r="BE121" s="41">
        <f t="shared" si="431"/>
        <v>0</v>
      </c>
      <c r="BF121" s="44">
        <f t="shared" ref="BF121" si="446">SUM((IF(E121&gt;0,1,0)+(IF(F121&gt;0,1,0)+(IF(G121&gt;0,1,0)+(IF(H121&gt;0,1,0))))))</f>
        <v>4</v>
      </c>
      <c r="BG121" s="17">
        <f t="shared" ref="BG121" si="447">SUM((IF(K121&gt;0,1,0)+(IF(L121&gt;0,1,0)+(IF(M121&gt;0,1,0)+(IF(N121&gt;0,1,0))))))</f>
        <v>0</v>
      </c>
      <c r="BH121" s="17">
        <f t="shared" ref="BH121" si="448">SUM((IF(Q121&gt;0,1,0)+(IF(R121&gt;0,1,0)+(IF(S121&gt;0,1,0)+(IF(T121&gt;0,1,0))))))</f>
        <v>0</v>
      </c>
      <c r="BI121" s="17">
        <f t="shared" ref="BI121" si="449">SUM((IF(W121&gt;0,1,0)+(IF(X121&gt;0,1,0)+(IF(Y121&gt;0,1,0)+(IF(Z121&gt;0,1,0))))))</f>
        <v>0</v>
      </c>
      <c r="BJ121" s="17">
        <f t="shared" ref="BJ121" si="450">SUM((IF(AC121&gt;0,1,0)+(IF(AD121&gt;0,1,0)+(IF(AE121&gt;0,1,0)+(IF(AF121&gt;0,1,0))))))</f>
        <v>4</v>
      </c>
      <c r="BK121" s="17">
        <f t="shared" ref="BK121" si="451">SUM((IF(AI121&gt;0,1,0)+(IF(AJ121&gt;0,1,0)+(IF(AK121&gt;0,1,0)+(IF(AL121&gt;0,1,0))))))</f>
        <v>0</v>
      </c>
      <c r="BL121" s="17">
        <f t="shared" ref="BL121" si="452">SUM((IF(AO121&gt;0,1,0)+(IF(AP121&gt;0,1,0)+(IF(AQ121&gt;0,1,0)+(IF(AR121&gt;0,1,0))))))</f>
        <v>0</v>
      </c>
      <c r="BM121" s="17">
        <f t="shared" ref="BM121" si="453">SUM((IF(AU121&gt;0,1,0)+(IF(AV121&gt;0,1,0)+(IF(AW121&gt;0,1,0)+(IF(AX121&gt;0,1,0))))))</f>
        <v>0</v>
      </c>
      <c r="BN121" s="17">
        <f t="shared" ref="BN121" si="454">SUM((IF(BA121&gt;0,1,0)+(IF(BB121&gt;0,1,0)+(IF(BC121&gt;0,1,0)+(IF(BD121&gt;0,1,0))))))</f>
        <v>0</v>
      </c>
      <c r="BO121" s="17">
        <f t="shared" ref="BO121" si="455">SUM(BF121:BN121)</f>
        <v>8</v>
      </c>
      <c r="BP121" s="17">
        <f t="shared" ref="BP121" si="456">I121+O121+U121+AA121+AG121+AM121+AS121+AY121+BE121</f>
        <v>1399</v>
      </c>
      <c r="BQ121" s="17">
        <f t="shared" ref="BQ121" si="457">BP121/BO121</f>
        <v>174.875</v>
      </c>
    </row>
    <row r="122" spans="1:69" ht="15.75" customHeight="1" x14ac:dyDescent="0.25">
      <c r="A122" s="36"/>
      <c r="B122" s="37" t="s">
        <v>75</v>
      </c>
      <c r="C122" s="38" t="s">
        <v>76</v>
      </c>
      <c r="D122" s="39"/>
      <c r="E122" s="40"/>
      <c r="F122" s="40"/>
      <c r="G122" s="40"/>
      <c r="H122" s="40"/>
      <c r="I122" s="41">
        <f t="shared" si="423"/>
        <v>0</v>
      </c>
      <c r="J122" s="42"/>
      <c r="K122" s="43"/>
      <c r="L122" s="43"/>
      <c r="M122" s="43"/>
      <c r="N122" s="43"/>
      <c r="O122" s="41">
        <f t="shared" si="424"/>
        <v>0</v>
      </c>
      <c r="P122" s="42"/>
      <c r="Q122" s="43"/>
      <c r="R122" s="43"/>
      <c r="S122" s="43"/>
      <c r="T122" s="43"/>
      <c r="U122" s="41">
        <f t="shared" si="425"/>
        <v>0</v>
      </c>
      <c r="V122" s="42"/>
      <c r="W122" s="43"/>
      <c r="X122" s="43"/>
      <c r="Y122" s="43"/>
      <c r="Z122" s="43"/>
      <c r="AA122" s="41">
        <f t="shared" si="426"/>
        <v>0</v>
      </c>
      <c r="AB122" s="42"/>
      <c r="AC122" s="43"/>
      <c r="AD122" s="43"/>
      <c r="AE122" s="43"/>
      <c r="AF122" s="43"/>
      <c r="AG122" s="41">
        <f t="shared" si="427"/>
        <v>0</v>
      </c>
      <c r="AH122" s="42"/>
      <c r="AI122" s="43"/>
      <c r="AJ122" s="43"/>
      <c r="AK122" s="43"/>
      <c r="AL122" s="43"/>
      <c r="AM122" s="41">
        <f t="shared" si="428"/>
        <v>0</v>
      </c>
      <c r="AN122" s="42"/>
      <c r="AO122" s="43"/>
      <c r="AP122" s="43"/>
      <c r="AQ122" s="43"/>
      <c r="AR122" s="43"/>
      <c r="AS122" s="41">
        <f t="shared" si="429"/>
        <v>0</v>
      </c>
      <c r="AT122" s="42">
        <v>39</v>
      </c>
      <c r="AU122" s="43">
        <f>AU11</f>
        <v>183</v>
      </c>
      <c r="AV122" s="43">
        <f t="shared" ref="AV122:AX122" si="458">AV11</f>
        <v>168</v>
      </c>
      <c r="AW122" s="43">
        <f t="shared" si="458"/>
        <v>166</v>
      </c>
      <c r="AX122" s="43">
        <f t="shared" si="458"/>
        <v>170</v>
      </c>
      <c r="AY122" s="41">
        <f t="shared" si="430"/>
        <v>687</v>
      </c>
      <c r="AZ122" s="42"/>
      <c r="BA122" s="43"/>
      <c r="BB122" s="43"/>
      <c r="BC122" s="43"/>
      <c r="BD122" s="43"/>
      <c r="BE122" s="41">
        <f t="shared" si="431"/>
        <v>0</v>
      </c>
      <c r="BF122" s="44">
        <f t="shared" si="432"/>
        <v>0</v>
      </c>
      <c r="BG122" s="17">
        <f t="shared" si="433"/>
        <v>0</v>
      </c>
      <c r="BH122" s="17">
        <f t="shared" si="434"/>
        <v>0</v>
      </c>
      <c r="BI122" s="17">
        <f t="shared" si="435"/>
        <v>0</v>
      </c>
      <c r="BJ122" s="17">
        <f t="shared" si="436"/>
        <v>0</v>
      </c>
      <c r="BK122" s="17">
        <f t="shared" si="437"/>
        <v>0</v>
      </c>
      <c r="BL122" s="17">
        <f t="shared" si="438"/>
        <v>0</v>
      </c>
      <c r="BM122" s="17">
        <f t="shared" si="439"/>
        <v>4</v>
      </c>
      <c r="BN122" s="17">
        <f t="shared" si="440"/>
        <v>0</v>
      </c>
      <c r="BO122" s="17">
        <f t="shared" si="441"/>
        <v>4</v>
      </c>
      <c r="BP122" s="17">
        <f t="shared" si="442"/>
        <v>687</v>
      </c>
      <c r="BQ122" s="17">
        <f t="shared" si="443"/>
        <v>171.75</v>
      </c>
    </row>
    <row r="123" spans="1:69" ht="15.75" customHeight="1" x14ac:dyDescent="0.25">
      <c r="A123" s="36"/>
      <c r="B123" s="45" t="s">
        <v>42</v>
      </c>
      <c r="C123" s="46" t="s">
        <v>43</v>
      </c>
      <c r="D123" s="42">
        <v>63</v>
      </c>
      <c r="E123" s="43">
        <f>E14</f>
        <v>111</v>
      </c>
      <c r="F123" s="43">
        <f t="shared" ref="F123:H123" si="459">F14</f>
        <v>152</v>
      </c>
      <c r="G123" s="43">
        <f t="shared" si="459"/>
        <v>133</v>
      </c>
      <c r="H123" s="43">
        <f t="shared" si="459"/>
        <v>135</v>
      </c>
      <c r="I123" s="41">
        <f t="shared" si="423"/>
        <v>531</v>
      </c>
      <c r="J123" s="42">
        <v>63</v>
      </c>
      <c r="K123" s="43">
        <f>K14</f>
        <v>93</v>
      </c>
      <c r="L123" s="43">
        <f t="shared" ref="L123:N123" si="460">L14</f>
        <v>151</v>
      </c>
      <c r="M123" s="43">
        <f t="shared" si="460"/>
        <v>122</v>
      </c>
      <c r="N123" s="43">
        <f t="shared" si="460"/>
        <v>119</v>
      </c>
      <c r="O123" s="41">
        <f t="shared" si="424"/>
        <v>485</v>
      </c>
      <c r="P123" s="42">
        <v>63</v>
      </c>
      <c r="Q123" s="43">
        <f>Q14</f>
        <v>122</v>
      </c>
      <c r="R123" s="43">
        <f t="shared" ref="R123:T123" si="461">R14</f>
        <v>123</v>
      </c>
      <c r="S123" s="43">
        <f t="shared" si="461"/>
        <v>117</v>
      </c>
      <c r="T123" s="43">
        <f t="shared" si="461"/>
        <v>133</v>
      </c>
      <c r="U123" s="41">
        <f t="shared" si="425"/>
        <v>495</v>
      </c>
      <c r="V123" s="42">
        <v>64</v>
      </c>
      <c r="W123" s="43">
        <f>W14</f>
        <v>128</v>
      </c>
      <c r="X123" s="43">
        <f t="shared" ref="X123:Z123" si="462">X14</f>
        <v>162</v>
      </c>
      <c r="Y123" s="43">
        <f t="shared" si="462"/>
        <v>112</v>
      </c>
      <c r="Z123" s="43">
        <f t="shared" si="462"/>
        <v>141</v>
      </c>
      <c r="AA123" s="41">
        <f t="shared" si="426"/>
        <v>543</v>
      </c>
      <c r="AB123" s="42"/>
      <c r="AC123" s="43"/>
      <c r="AD123" s="43"/>
      <c r="AE123" s="43"/>
      <c r="AF123" s="43"/>
      <c r="AG123" s="41">
        <f t="shared" si="427"/>
        <v>0</v>
      </c>
      <c r="AH123" s="42"/>
      <c r="AI123" s="43"/>
      <c r="AJ123" s="43"/>
      <c r="AK123" s="43"/>
      <c r="AL123" s="43"/>
      <c r="AM123" s="41">
        <f t="shared" si="428"/>
        <v>0</v>
      </c>
      <c r="AN123" s="42"/>
      <c r="AO123" s="43"/>
      <c r="AP123" s="43"/>
      <c r="AQ123" s="43"/>
      <c r="AR123" s="43"/>
      <c r="AS123" s="41">
        <f t="shared" si="429"/>
        <v>0</v>
      </c>
      <c r="AT123" s="42"/>
      <c r="AU123" s="43"/>
      <c r="AV123" s="43"/>
      <c r="AW123" s="43"/>
      <c r="AX123" s="43"/>
      <c r="AY123" s="41">
        <f t="shared" si="430"/>
        <v>0</v>
      </c>
      <c r="AZ123" s="42">
        <v>63</v>
      </c>
      <c r="BA123" s="43">
        <f>BA14</f>
        <v>115</v>
      </c>
      <c r="BB123" s="43">
        <f t="shared" ref="BB123:BD123" si="463">BB14</f>
        <v>142</v>
      </c>
      <c r="BC123" s="43">
        <f t="shared" si="463"/>
        <v>134</v>
      </c>
      <c r="BD123" s="43">
        <f t="shared" si="463"/>
        <v>133</v>
      </c>
      <c r="BE123" s="41">
        <f t="shared" si="431"/>
        <v>524</v>
      </c>
      <c r="BF123" s="44">
        <f t="shared" si="432"/>
        <v>4</v>
      </c>
      <c r="BG123" s="17">
        <f t="shared" si="433"/>
        <v>4</v>
      </c>
      <c r="BH123" s="17">
        <f t="shared" si="434"/>
        <v>4</v>
      </c>
      <c r="BI123" s="17">
        <f t="shared" si="435"/>
        <v>4</v>
      </c>
      <c r="BJ123" s="17">
        <f t="shared" si="436"/>
        <v>0</v>
      </c>
      <c r="BK123" s="17">
        <f t="shared" si="437"/>
        <v>0</v>
      </c>
      <c r="BL123" s="17">
        <f t="shared" si="438"/>
        <v>0</v>
      </c>
      <c r="BM123" s="17">
        <f t="shared" si="439"/>
        <v>0</v>
      </c>
      <c r="BN123" s="17">
        <f t="shared" si="440"/>
        <v>4</v>
      </c>
      <c r="BO123" s="17">
        <f t="shared" si="441"/>
        <v>20</v>
      </c>
      <c r="BP123" s="17">
        <f t="shared" si="442"/>
        <v>2578</v>
      </c>
      <c r="BQ123" s="21">
        <f t="shared" si="443"/>
        <v>128.9</v>
      </c>
    </row>
    <row r="124" spans="1:69" ht="15.75" customHeight="1" x14ac:dyDescent="0.25">
      <c r="A124" s="36"/>
      <c r="B124" s="45" t="s">
        <v>33</v>
      </c>
      <c r="C124" s="46" t="s">
        <v>80</v>
      </c>
      <c r="D124" s="42"/>
      <c r="E124" s="43"/>
      <c r="F124" s="43"/>
      <c r="G124" s="43"/>
      <c r="H124" s="43"/>
      <c r="I124" s="41">
        <f t="shared" si="423"/>
        <v>0</v>
      </c>
      <c r="J124" s="42">
        <v>37</v>
      </c>
      <c r="K124" s="43">
        <f>K6</f>
        <v>163</v>
      </c>
      <c r="L124" s="43">
        <f t="shared" ref="L124:N124" si="464">L6</f>
        <v>132</v>
      </c>
      <c r="M124" s="43">
        <f t="shared" si="464"/>
        <v>150</v>
      </c>
      <c r="N124" s="43">
        <f t="shared" si="464"/>
        <v>204</v>
      </c>
      <c r="O124" s="41">
        <f t="shared" si="424"/>
        <v>649</v>
      </c>
      <c r="P124" s="42"/>
      <c r="Q124" s="43"/>
      <c r="R124" s="43"/>
      <c r="S124" s="43"/>
      <c r="T124" s="43"/>
      <c r="U124" s="41">
        <f t="shared" si="425"/>
        <v>0</v>
      </c>
      <c r="V124" s="42"/>
      <c r="W124" s="43"/>
      <c r="X124" s="43"/>
      <c r="Y124" s="43"/>
      <c r="Z124" s="43"/>
      <c r="AA124" s="41">
        <f t="shared" si="426"/>
        <v>0</v>
      </c>
      <c r="AB124" s="42"/>
      <c r="AC124" s="43"/>
      <c r="AD124" s="43"/>
      <c r="AE124" s="43"/>
      <c r="AF124" s="43"/>
      <c r="AG124" s="41">
        <f t="shared" si="427"/>
        <v>0</v>
      </c>
      <c r="AH124" s="42"/>
      <c r="AI124" s="43"/>
      <c r="AJ124" s="43"/>
      <c r="AK124" s="43"/>
      <c r="AL124" s="43"/>
      <c r="AM124" s="41">
        <f t="shared" si="428"/>
        <v>0</v>
      </c>
      <c r="AN124" s="42"/>
      <c r="AO124" s="43"/>
      <c r="AP124" s="43"/>
      <c r="AQ124" s="43"/>
      <c r="AR124" s="43"/>
      <c r="AS124" s="41">
        <f t="shared" si="429"/>
        <v>0</v>
      </c>
      <c r="AT124" s="42"/>
      <c r="AU124" s="43"/>
      <c r="AV124" s="43"/>
      <c r="AW124" s="43"/>
      <c r="AX124" s="43"/>
      <c r="AY124" s="41">
        <f t="shared" si="430"/>
        <v>0</v>
      </c>
      <c r="AZ124" s="42"/>
      <c r="BA124" s="43"/>
      <c r="BB124" s="43"/>
      <c r="BC124" s="43"/>
      <c r="BD124" s="43"/>
      <c r="BE124" s="41">
        <f t="shared" si="431"/>
        <v>0</v>
      </c>
      <c r="BF124" s="44">
        <f t="shared" si="432"/>
        <v>0</v>
      </c>
      <c r="BG124" s="17">
        <f t="shared" si="433"/>
        <v>4</v>
      </c>
      <c r="BH124" s="17">
        <f t="shared" si="434"/>
        <v>0</v>
      </c>
      <c r="BI124" s="17">
        <f t="shared" si="435"/>
        <v>0</v>
      </c>
      <c r="BJ124" s="17">
        <f t="shared" si="436"/>
        <v>0</v>
      </c>
      <c r="BK124" s="17">
        <f t="shared" si="437"/>
        <v>0</v>
      </c>
      <c r="BL124" s="17">
        <f t="shared" si="438"/>
        <v>0</v>
      </c>
      <c r="BM124" s="17">
        <f t="shared" si="439"/>
        <v>0</v>
      </c>
      <c r="BN124" s="17">
        <f t="shared" si="440"/>
        <v>0</v>
      </c>
      <c r="BO124" s="17">
        <f t="shared" si="441"/>
        <v>4</v>
      </c>
      <c r="BP124" s="17">
        <f t="shared" si="442"/>
        <v>649</v>
      </c>
      <c r="BQ124" s="21">
        <f t="shared" si="443"/>
        <v>162.25</v>
      </c>
    </row>
    <row r="125" spans="1:69" ht="15.75" customHeight="1" x14ac:dyDescent="0.25">
      <c r="A125" s="36"/>
      <c r="B125" s="45" t="s">
        <v>50</v>
      </c>
      <c r="C125" s="46" t="s">
        <v>51</v>
      </c>
      <c r="D125" s="42"/>
      <c r="E125" s="43"/>
      <c r="F125" s="43"/>
      <c r="G125" s="43"/>
      <c r="H125" s="43"/>
      <c r="I125" s="41">
        <f t="shared" si="423"/>
        <v>0</v>
      </c>
      <c r="J125" s="42"/>
      <c r="K125" s="43"/>
      <c r="L125" s="43"/>
      <c r="M125" s="43"/>
      <c r="N125" s="43"/>
      <c r="O125" s="41">
        <f t="shared" si="424"/>
        <v>0</v>
      </c>
      <c r="P125" s="42">
        <v>39</v>
      </c>
      <c r="Q125" s="43">
        <f>Q31</f>
        <v>157</v>
      </c>
      <c r="R125" s="43">
        <f t="shared" ref="R125:T125" si="465">R31</f>
        <v>157</v>
      </c>
      <c r="S125" s="43">
        <f t="shared" si="465"/>
        <v>159</v>
      </c>
      <c r="T125" s="43">
        <f t="shared" si="465"/>
        <v>143</v>
      </c>
      <c r="U125" s="41">
        <f t="shared" si="425"/>
        <v>616</v>
      </c>
      <c r="V125" s="42"/>
      <c r="W125" s="43"/>
      <c r="X125" s="43"/>
      <c r="Y125" s="43"/>
      <c r="Z125" s="43"/>
      <c r="AA125" s="41">
        <f t="shared" si="426"/>
        <v>0</v>
      </c>
      <c r="AB125" s="42"/>
      <c r="AC125" s="43"/>
      <c r="AD125" s="43"/>
      <c r="AE125" s="43"/>
      <c r="AF125" s="43"/>
      <c r="AG125" s="41">
        <f t="shared" si="427"/>
        <v>0</v>
      </c>
      <c r="AH125" s="42"/>
      <c r="AI125" s="43"/>
      <c r="AJ125" s="43"/>
      <c r="AK125" s="43"/>
      <c r="AL125" s="43"/>
      <c r="AM125" s="41">
        <f t="shared" si="428"/>
        <v>0</v>
      </c>
      <c r="AN125" s="42"/>
      <c r="AO125" s="43"/>
      <c r="AP125" s="43"/>
      <c r="AQ125" s="43"/>
      <c r="AR125" s="43"/>
      <c r="AS125" s="41">
        <f t="shared" si="429"/>
        <v>0</v>
      </c>
      <c r="AT125" s="42">
        <v>40</v>
      </c>
      <c r="AU125" s="43">
        <f>AU31</f>
        <v>148</v>
      </c>
      <c r="AV125" s="43">
        <f t="shared" ref="AV125:AX125" si="466">AV31</f>
        <v>196</v>
      </c>
      <c r="AW125" s="43">
        <f t="shared" si="466"/>
        <v>185</v>
      </c>
      <c r="AX125" s="43">
        <f t="shared" si="466"/>
        <v>159</v>
      </c>
      <c r="AY125" s="41">
        <f t="shared" si="430"/>
        <v>688</v>
      </c>
      <c r="AZ125" s="42"/>
      <c r="BA125" s="43"/>
      <c r="BB125" s="43"/>
      <c r="BC125" s="43"/>
      <c r="BD125" s="43"/>
      <c r="BE125" s="41">
        <f t="shared" si="431"/>
        <v>0</v>
      </c>
      <c r="BF125" s="44">
        <f t="shared" si="432"/>
        <v>0</v>
      </c>
      <c r="BG125" s="17">
        <f t="shared" si="433"/>
        <v>0</v>
      </c>
      <c r="BH125" s="17">
        <f t="shared" si="434"/>
        <v>4</v>
      </c>
      <c r="BI125" s="17">
        <f t="shared" si="435"/>
        <v>0</v>
      </c>
      <c r="BJ125" s="17">
        <f t="shared" si="436"/>
        <v>0</v>
      </c>
      <c r="BK125" s="17">
        <f t="shared" si="437"/>
        <v>0</v>
      </c>
      <c r="BL125" s="17">
        <f t="shared" si="438"/>
        <v>0</v>
      </c>
      <c r="BM125" s="17">
        <f t="shared" si="439"/>
        <v>4</v>
      </c>
      <c r="BN125" s="17">
        <f t="shared" si="440"/>
        <v>0</v>
      </c>
      <c r="BO125" s="17">
        <f t="shared" si="441"/>
        <v>8</v>
      </c>
      <c r="BP125" s="17">
        <f t="shared" si="442"/>
        <v>1304</v>
      </c>
      <c r="BQ125" s="21">
        <f t="shared" si="443"/>
        <v>163</v>
      </c>
    </row>
    <row r="126" spans="1:69" ht="15.75" customHeight="1" x14ac:dyDescent="0.25">
      <c r="A126" s="36"/>
      <c r="B126" s="45" t="s">
        <v>81</v>
      </c>
      <c r="C126" s="46" t="s">
        <v>82</v>
      </c>
      <c r="D126" s="42"/>
      <c r="E126" s="43"/>
      <c r="F126" s="43"/>
      <c r="G126" s="43"/>
      <c r="H126" s="43"/>
      <c r="I126" s="41">
        <f t="shared" si="423"/>
        <v>0</v>
      </c>
      <c r="J126" s="42"/>
      <c r="K126" s="43"/>
      <c r="L126" s="43"/>
      <c r="M126" s="43"/>
      <c r="N126" s="43"/>
      <c r="O126" s="41">
        <f t="shared" si="424"/>
        <v>0</v>
      </c>
      <c r="P126" s="42"/>
      <c r="Q126" s="43"/>
      <c r="R126" s="43"/>
      <c r="S126" s="43"/>
      <c r="T126" s="43"/>
      <c r="U126" s="41">
        <f t="shared" si="425"/>
        <v>0</v>
      </c>
      <c r="V126" s="42"/>
      <c r="W126" s="43"/>
      <c r="X126" s="43"/>
      <c r="Y126" s="43"/>
      <c r="Z126" s="43"/>
      <c r="AA126" s="41">
        <f t="shared" si="426"/>
        <v>0</v>
      </c>
      <c r="AB126" s="42"/>
      <c r="AC126" s="43"/>
      <c r="AD126" s="43"/>
      <c r="AE126" s="43"/>
      <c r="AF126" s="43"/>
      <c r="AG126" s="41">
        <f t="shared" si="427"/>
        <v>0</v>
      </c>
      <c r="AH126" s="42"/>
      <c r="AI126" s="43"/>
      <c r="AJ126" s="43"/>
      <c r="AK126" s="43"/>
      <c r="AL126" s="43"/>
      <c r="AM126" s="41">
        <f t="shared" si="428"/>
        <v>0</v>
      </c>
      <c r="AN126" s="42"/>
      <c r="AO126" s="43"/>
      <c r="AP126" s="43"/>
      <c r="AQ126" s="43"/>
      <c r="AR126" s="43"/>
      <c r="AS126" s="41">
        <f t="shared" si="429"/>
        <v>0</v>
      </c>
      <c r="AT126" s="42"/>
      <c r="AU126" s="43"/>
      <c r="AV126" s="43"/>
      <c r="AW126" s="43"/>
      <c r="AX126" s="43"/>
      <c r="AY126" s="41">
        <f t="shared" si="430"/>
        <v>0</v>
      </c>
      <c r="AZ126" s="42">
        <v>34</v>
      </c>
      <c r="BA126" s="43">
        <f>BA36</f>
        <v>194</v>
      </c>
      <c r="BB126" s="43">
        <f t="shared" ref="BB126:BD126" si="467">BB36</f>
        <v>200</v>
      </c>
      <c r="BC126" s="43">
        <f t="shared" si="467"/>
        <v>158</v>
      </c>
      <c r="BD126" s="43">
        <f t="shared" si="467"/>
        <v>176</v>
      </c>
      <c r="BE126" s="41">
        <f t="shared" si="431"/>
        <v>728</v>
      </c>
      <c r="BF126" s="44">
        <f t="shared" si="432"/>
        <v>0</v>
      </c>
      <c r="BG126" s="17">
        <f t="shared" si="433"/>
        <v>0</v>
      </c>
      <c r="BH126" s="17">
        <f t="shared" si="434"/>
        <v>0</v>
      </c>
      <c r="BI126" s="17">
        <f t="shared" si="435"/>
        <v>0</v>
      </c>
      <c r="BJ126" s="17">
        <f t="shared" si="436"/>
        <v>0</v>
      </c>
      <c r="BK126" s="17">
        <f t="shared" si="437"/>
        <v>0</v>
      </c>
      <c r="BL126" s="17">
        <f t="shared" si="438"/>
        <v>0</v>
      </c>
      <c r="BM126" s="17">
        <f t="shared" si="439"/>
        <v>0</v>
      </c>
      <c r="BN126" s="17">
        <f t="shared" si="440"/>
        <v>4</v>
      </c>
      <c r="BO126" s="17">
        <f t="shared" si="441"/>
        <v>4</v>
      </c>
      <c r="BP126" s="17">
        <f t="shared" si="442"/>
        <v>728</v>
      </c>
      <c r="BQ126" s="21">
        <f t="shared" si="443"/>
        <v>182</v>
      </c>
    </row>
    <row r="127" spans="1:69" ht="15.75" customHeight="1" x14ac:dyDescent="0.25">
      <c r="A127" s="36"/>
      <c r="B127" s="45" t="s">
        <v>83</v>
      </c>
      <c r="C127" s="46" t="s">
        <v>84</v>
      </c>
      <c r="D127" s="42"/>
      <c r="E127" s="43"/>
      <c r="F127" s="43"/>
      <c r="G127" s="43"/>
      <c r="H127" s="43"/>
      <c r="I127" s="41">
        <f t="shared" si="423"/>
        <v>0</v>
      </c>
      <c r="J127" s="42"/>
      <c r="K127" s="43"/>
      <c r="L127" s="43"/>
      <c r="M127" s="43"/>
      <c r="N127" s="43"/>
      <c r="O127" s="41">
        <f t="shared" si="424"/>
        <v>0</v>
      </c>
      <c r="P127" s="42"/>
      <c r="Q127" s="43"/>
      <c r="R127" s="43"/>
      <c r="S127" s="43"/>
      <c r="T127" s="43"/>
      <c r="U127" s="41">
        <f t="shared" si="425"/>
        <v>0</v>
      </c>
      <c r="V127" s="42"/>
      <c r="W127" s="43"/>
      <c r="X127" s="43"/>
      <c r="Y127" s="43"/>
      <c r="Z127" s="43"/>
      <c r="AA127" s="41">
        <f t="shared" si="426"/>
        <v>0</v>
      </c>
      <c r="AB127" s="42">
        <v>53</v>
      </c>
      <c r="AC127" s="43">
        <f>AC15</f>
        <v>155</v>
      </c>
      <c r="AD127" s="43">
        <f t="shared" ref="AD127:AF127" si="468">AD15</f>
        <v>114</v>
      </c>
      <c r="AE127" s="43">
        <f t="shared" si="468"/>
        <v>148</v>
      </c>
      <c r="AF127" s="43">
        <f t="shared" si="468"/>
        <v>139</v>
      </c>
      <c r="AG127" s="41">
        <f t="shared" si="427"/>
        <v>556</v>
      </c>
      <c r="AH127" s="42">
        <v>53</v>
      </c>
      <c r="AI127" s="43">
        <f>AI15</f>
        <v>155</v>
      </c>
      <c r="AJ127" s="43">
        <f t="shared" ref="AJ127:AL127" si="469">AJ15</f>
        <v>183</v>
      </c>
      <c r="AK127" s="43">
        <f t="shared" si="469"/>
        <v>128</v>
      </c>
      <c r="AL127" s="43">
        <f t="shared" si="469"/>
        <v>147</v>
      </c>
      <c r="AM127" s="41">
        <f t="shared" si="428"/>
        <v>613</v>
      </c>
      <c r="AN127" s="42">
        <v>53</v>
      </c>
      <c r="AO127" s="43">
        <f>AO15</f>
        <v>133</v>
      </c>
      <c r="AP127" s="43">
        <f t="shared" ref="AP127:AR127" si="470">AP15</f>
        <v>147</v>
      </c>
      <c r="AQ127" s="43">
        <f t="shared" si="470"/>
        <v>171</v>
      </c>
      <c r="AR127" s="43">
        <f t="shared" si="470"/>
        <v>161</v>
      </c>
      <c r="AS127" s="41">
        <f t="shared" si="429"/>
        <v>612</v>
      </c>
      <c r="AT127" s="42"/>
      <c r="AU127" s="43"/>
      <c r="AV127" s="43"/>
      <c r="AW127" s="43"/>
      <c r="AX127" s="43"/>
      <c r="AY127" s="41">
        <f t="shared" si="430"/>
        <v>0</v>
      </c>
      <c r="AZ127" s="42"/>
      <c r="BA127" s="43"/>
      <c r="BB127" s="43"/>
      <c r="BC127" s="43"/>
      <c r="BD127" s="43"/>
      <c r="BE127" s="41">
        <f t="shared" si="431"/>
        <v>0</v>
      </c>
      <c r="BF127" s="44">
        <f t="shared" si="432"/>
        <v>0</v>
      </c>
      <c r="BG127" s="17">
        <f t="shared" si="433"/>
        <v>0</v>
      </c>
      <c r="BH127" s="17">
        <f t="shared" si="434"/>
        <v>0</v>
      </c>
      <c r="BI127" s="17">
        <f t="shared" si="435"/>
        <v>0</v>
      </c>
      <c r="BJ127" s="17">
        <f t="shared" si="436"/>
        <v>4</v>
      </c>
      <c r="BK127" s="17">
        <f t="shared" si="437"/>
        <v>4</v>
      </c>
      <c r="BL127" s="17">
        <f t="shared" si="438"/>
        <v>4</v>
      </c>
      <c r="BM127" s="17">
        <f t="shared" si="439"/>
        <v>0</v>
      </c>
      <c r="BN127" s="17">
        <f t="shared" si="440"/>
        <v>0</v>
      </c>
      <c r="BO127" s="17">
        <f t="shared" si="441"/>
        <v>12</v>
      </c>
      <c r="BP127" s="17">
        <f t="shared" si="442"/>
        <v>1781</v>
      </c>
      <c r="BQ127" s="21">
        <f t="shared" si="443"/>
        <v>148.41666666666666</v>
      </c>
    </row>
    <row r="128" spans="1:69" ht="15.75" customHeight="1" x14ac:dyDescent="0.25">
      <c r="A128" s="36"/>
      <c r="B128" s="45" t="s">
        <v>98</v>
      </c>
      <c r="C128" s="46" t="s">
        <v>77</v>
      </c>
      <c r="D128" s="42"/>
      <c r="E128" s="43"/>
      <c r="F128" s="43"/>
      <c r="G128" s="43"/>
      <c r="H128" s="43"/>
      <c r="I128" s="41">
        <f>SUM(E128:H128)</f>
        <v>0</v>
      </c>
      <c r="J128" s="42"/>
      <c r="K128" s="43"/>
      <c r="L128" s="43"/>
      <c r="M128" s="43"/>
      <c r="N128" s="43"/>
      <c r="O128" s="41">
        <f t="shared" si="424"/>
        <v>0</v>
      </c>
      <c r="P128" s="42"/>
      <c r="Q128" s="43"/>
      <c r="R128" s="43"/>
      <c r="S128" s="43"/>
      <c r="T128" s="43"/>
      <c r="U128" s="41">
        <f t="shared" si="425"/>
        <v>0</v>
      </c>
      <c r="V128" s="42"/>
      <c r="W128" s="43"/>
      <c r="X128" s="43"/>
      <c r="Y128" s="43"/>
      <c r="Z128" s="43"/>
      <c r="AA128" s="41">
        <f t="shared" si="426"/>
        <v>0</v>
      </c>
      <c r="AB128" s="42"/>
      <c r="AC128" s="43"/>
      <c r="AD128" s="43"/>
      <c r="AE128" s="43"/>
      <c r="AF128" s="43"/>
      <c r="AG128" s="41">
        <f t="shared" si="427"/>
        <v>0</v>
      </c>
      <c r="AH128" s="42"/>
      <c r="AI128" s="43"/>
      <c r="AJ128" s="43"/>
      <c r="AK128" s="43"/>
      <c r="AL128" s="43"/>
      <c r="AM128" s="41">
        <f t="shared" si="428"/>
        <v>0</v>
      </c>
      <c r="AN128" s="42"/>
      <c r="AO128" s="43"/>
      <c r="AP128" s="43"/>
      <c r="AQ128" s="43"/>
      <c r="AR128" s="43"/>
      <c r="AS128" s="41">
        <f t="shared" si="429"/>
        <v>0</v>
      </c>
      <c r="AT128" s="42"/>
      <c r="AU128" s="43"/>
      <c r="AV128" s="43"/>
      <c r="AW128" s="43"/>
      <c r="AX128" s="43"/>
      <c r="AY128" s="41">
        <f t="shared" si="430"/>
        <v>0</v>
      </c>
      <c r="AZ128" s="42"/>
      <c r="BA128" s="43"/>
      <c r="BB128" s="43"/>
      <c r="BC128" s="43"/>
      <c r="BD128" s="43"/>
      <c r="BE128" s="41">
        <f t="shared" si="431"/>
        <v>0</v>
      </c>
      <c r="BF128" s="44">
        <f t="shared" si="432"/>
        <v>0</v>
      </c>
      <c r="BG128" s="17">
        <f t="shared" si="433"/>
        <v>0</v>
      </c>
      <c r="BH128" s="17">
        <f t="shared" si="434"/>
        <v>0</v>
      </c>
      <c r="BI128" s="17">
        <f t="shared" si="435"/>
        <v>0</v>
      </c>
      <c r="BJ128" s="17">
        <f t="shared" si="436"/>
        <v>0</v>
      </c>
      <c r="BK128" s="17">
        <f t="shared" si="437"/>
        <v>0</v>
      </c>
      <c r="BL128" s="17">
        <f t="shared" si="438"/>
        <v>0</v>
      </c>
      <c r="BM128" s="17">
        <f t="shared" si="439"/>
        <v>0</v>
      </c>
      <c r="BN128" s="17">
        <f t="shared" si="440"/>
        <v>0</v>
      </c>
      <c r="BO128" s="17">
        <f t="shared" si="441"/>
        <v>0</v>
      </c>
      <c r="BP128" s="17">
        <f>I128+O128+U128+AA128+AG128+AM128+AS128+AY128+BE128</f>
        <v>0</v>
      </c>
      <c r="BQ128" s="21" t="e">
        <f t="shared" si="443"/>
        <v>#DIV/0!</v>
      </c>
    </row>
    <row r="129" spans="1:69" ht="15.75" customHeight="1" x14ac:dyDescent="0.25">
      <c r="A129" s="36"/>
      <c r="B129" s="45" t="s">
        <v>106</v>
      </c>
      <c r="C129" s="46" t="s">
        <v>107</v>
      </c>
      <c r="D129" s="42"/>
      <c r="E129" s="43"/>
      <c r="F129" s="43"/>
      <c r="G129" s="43"/>
      <c r="H129" s="43"/>
      <c r="I129" s="41">
        <f>SUM(E129:H129)</f>
        <v>0</v>
      </c>
      <c r="J129" s="42"/>
      <c r="K129" s="43"/>
      <c r="L129" s="43"/>
      <c r="M129" s="43"/>
      <c r="N129" s="43"/>
      <c r="O129" s="41">
        <f t="shared" si="424"/>
        <v>0</v>
      </c>
      <c r="P129" s="42"/>
      <c r="Q129" s="43"/>
      <c r="R129" s="43"/>
      <c r="S129" s="43"/>
      <c r="T129" s="43"/>
      <c r="U129" s="41">
        <f t="shared" si="425"/>
        <v>0</v>
      </c>
      <c r="V129" s="42">
        <v>50</v>
      </c>
      <c r="W129" s="43">
        <f>W3</f>
        <v>112</v>
      </c>
      <c r="X129" s="43">
        <f t="shared" ref="X129:Z129" si="471">X3</f>
        <v>147</v>
      </c>
      <c r="Y129" s="43">
        <f t="shared" si="471"/>
        <v>182</v>
      </c>
      <c r="Z129" s="43">
        <f t="shared" si="471"/>
        <v>140</v>
      </c>
      <c r="AA129" s="41">
        <f t="shared" si="426"/>
        <v>581</v>
      </c>
      <c r="AB129" s="42"/>
      <c r="AC129" s="43"/>
      <c r="AD129" s="43"/>
      <c r="AE129" s="43"/>
      <c r="AF129" s="43"/>
      <c r="AG129" s="41">
        <f t="shared" si="427"/>
        <v>0</v>
      </c>
      <c r="AH129" s="42">
        <v>51</v>
      </c>
      <c r="AI129" s="43">
        <f>AI3</f>
        <v>113</v>
      </c>
      <c r="AJ129" s="43">
        <f t="shared" ref="AJ129:AL129" si="472">AJ3</f>
        <v>165</v>
      </c>
      <c r="AK129" s="43">
        <f t="shared" si="472"/>
        <v>130</v>
      </c>
      <c r="AL129" s="43">
        <f t="shared" si="472"/>
        <v>129</v>
      </c>
      <c r="AM129" s="41">
        <f t="shared" si="428"/>
        <v>537</v>
      </c>
      <c r="AN129" s="42">
        <v>52</v>
      </c>
      <c r="AO129" s="43">
        <f>AO3</f>
        <v>159</v>
      </c>
      <c r="AP129" s="43">
        <f t="shared" ref="AP129:AR129" si="473">AP3</f>
        <v>124</v>
      </c>
      <c r="AQ129" s="43">
        <f t="shared" si="473"/>
        <v>115</v>
      </c>
      <c r="AR129" s="43">
        <f t="shared" si="473"/>
        <v>135</v>
      </c>
      <c r="AS129" s="41">
        <f t="shared" si="429"/>
        <v>533</v>
      </c>
      <c r="AT129" s="42"/>
      <c r="AU129" s="43"/>
      <c r="AV129" s="43"/>
      <c r="AW129" s="43"/>
      <c r="AX129" s="43"/>
      <c r="AY129" s="41">
        <f t="shared" si="430"/>
        <v>0</v>
      </c>
      <c r="AZ129" s="42"/>
      <c r="BA129" s="43"/>
      <c r="BB129" s="43"/>
      <c r="BC129" s="43"/>
      <c r="BD129" s="43"/>
      <c r="BE129" s="41">
        <f t="shared" si="431"/>
        <v>0</v>
      </c>
      <c r="BF129" s="44">
        <f t="shared" ref="BF129" si="474">SUM((IF(E129&gt;0,1,0)+(IF(F129&gt;0,1,0)+(IF(G129&gt;0,1,0)+(IF(H129&gt;0,1,0))))))</f>
        <v>0</v>
      </c>
      <c r="BG129" s="17">
        <f t="shared" ref="BG129" si="475">SUM((IF(K129&gt;0,1,0)+(IF(L129&gt;0,1,0)+(IF(M129&gt;0,1,0)+(IF(N129&gt;0,1,0))))))</f>
        <v>0</v>
      </c>
      <c r="BH129" s="17">
        <f t="shared" ref="BH129" si="476">SUM((IF(Q129&gt;0,1,0)+(IF(R129&gt;0,1,0)+(IF(S129&gt;0,1,0)+(IF(T129&gt;0,1,0))))))</f>
        <v>0</v>
      </c>
      <c r="BI129" s="17">
        <f t="shared" ref="BI129" si="477">SUM((IF(W129&gt;0,1,0)+(IF(X129&gt;0,1,0)+(IF(Y129&gt;0,1,0)+(IF(Z129&gt;0,1,0))))))</f>
        <v>4</v>
      </c>
      <c r="BJ129" s="17">
        <f t="shared" ref="BJ129" si="478">SUM((IF(AC129&gt;0,1,0)+(IF(AD129&gt;0,1,0)+(IF(AE129&gt;0,1,0)+(IF(AF129&gt;0,1,0))))))</f>
        <v>0</v>
      </c>
      <c r="BK129" s="17">
        <f t="shared" ref="BK129" si="479">SUM((IF(AI129&gt;0,1,0)+(IF(AJ129&gt;0,1,0)+(IF(AK129&gt;0,1,0)+(IF(AL129&gt;0,1,0))))))</f>
        <v>4</v>
      </c>
      <c r="BL129" s="17">
        <f t="shared" ref="BL129" si="480">SUM((IF(AO129&gt;0,1,0)+(IF(AP129&gt;0,1,0)+(IF(AQ129&gt;0,1,0)+(IF(AR129&gt;0,1,0))))))</f>
        <v>4</v>
      </c>
      <c r="BM129" s="17">
        <f t="shared" ref="BM129" si="481">SUM((IF(AU129&gt;0,1,0)+(IF(AV129&gt;0,1,0)+(IF(AW129&gt;0,1,0)+(IF(AX129&gt;0,1,0))))))</f>
        <v>0</v>
      </c>
      <c r="BN129" s="17">
        <f t="shared" ref="BN129" si="482">SUM((IF(BA129&gt;0,1,0)+(IF(BB129&gt;0,1,0)+(IF(BC129&gt;0,1,0)+(IF(BD129&gt;0,1,0))))))</f>
        <v>0</v>
      </c>
      <c r="BO129" s="17">
        <f t="shared" ref="BO129" si="483">SUM(BF129:BN129)</f>
        <v>12</v>
      </c>
      <c r="BP129" s="17">
        <f>I129+O129+U129+AA129+AG129+AM129+AS129+AY129+BE129</f>
        <v>1651</v>
      </c>
      <c r="BQ129" s="21">
        <f t="shared" ref="BQ129" si="484">BP129/BO129</f>
        <v>137.58333333333334</v>
      </c>
    </row>
    <row r="130" spans="1:69" ht="15.75" customHeight="1" x14ac:dyDescent="0.25">
      <c r="A130" s="36"/>
      <c r="B130" s="45" t="s">
        <v>52</v>
      </c>
      <c r="C130" s="46" t="s">
        <v>46</v>
      </c>
      <c r="D130" s="42"/>
      <c r="E130" s="43"/>
      <c r="F130" s="43"/>
      <c r="G130" s="43"/>
      <c r="H130" s="43"/>
      <c r="I130" s="41">
        <f t="shared" si="423"/>
        <v>0</v>
      </c>
      <c r="J130" s="42"/>
      <c r="K130" s="43"/>
      <c r="L130" s="43"/>
      <c r="M130" s="43"/>
      <c r="N130" s="43"/>
      <c r="O130" s="41">
        <f t="shared" si="424"/>
        <v>0</v>
      </c>
      <c r="P130" s="42"/>
      <c r="Q130" s="43"/>
      <c r="R130" s="43"/>
      <c r="S130" s="43"/>
      <c r="T130" s="43"/>
      <c r="U130" s="41">
        <f t="shared" si="425"/>
        <v>0</v>
      </c>
      <c r="V130" s="42"/>
      <c r="W130" s="43"/>
      <c r="X130" s="43"/>
      <c r="Y130" s="43"/>
      <c r="Z130" s="43"/>
      <c r="AA130" s="41">
        <f t="shared" si="426"/>
        <v>0</v>
      </c>
      <c r="AB130" s="42"/>
      <c r="AC130" s="43"/>
      <c r="AD130" s="43"/>
      <c r="AE130" s="43"/>
      <c r="AF130" s="43"/>
      <c r="AG130" s="41">
        <f t="shared" si="427"/>
        <v>0</v>
      </c>
      <c r="AH130" s="42"/>
      <c r="AI130" s="43"/>
      <c r="AJ130" s="43"/>
      <c r="AK130" s="43"/>
      <c r="AL130" s="43"/>
      <c r="AM130" s="41">
        <f t="shared" si="428"/>
        <v>0</v>
      </c>
      <c r="AN130" s="42"/>
      <c r="AO130" s="43"/>
      <c r="AP130" s="43"/>
      <c r="AQ130" s="43"/>
      <c r="AR130" s="43"/>
      <c r="AS130" s="41">
        <f t="shared" si="429"/>
        <v>0</v>
      </c>
      <c r="AT130" s="42"/>
      <c r="AU130" s="43"/>
      <c r="AV130" s="43"/>
      <c r="AW130" s="43"/>
      <c r="AX130" s="43"/>
      <c r="AY130" s="41">
        <f t="shared" si="430"/>
        <v>0</v>
      </c>
      <c r="AZ130" s="42"/>
      <c r="BA130" s="43"/>
      <c r="BB130" s="43"/>
      <c r="BC130" s="43"/>
      <c r="BD130" s="43"/>
      <c r="BE130" s="41">
        <f t="shared" si="431"/>
        <v>0</v>
      </c>
      <c r="BF130" s="44">
        <f t="shared" si="432"/>
        <v>0</v>
      </c>
      <c r="BG130" s="17">
        <f t="shared" si="433"/>
        <v>0</v>
      </c>
      <c r="BH130" s="17">
        <f t="shared" si="434"/>
        <v>0</v>
      </c>
      <c r="BI130" s="17">
        <f t="shared" si="435"/>
        <v>0</v>
      </c>
      <c r="BJ130" s="17">
        <f t="shared" si="436"/>
        <v>0</v>
      </c>
      <c r="BK130" s="17">
        <f t="shared" si="437"/>
        <v>0</v>
      </c>
      <c r="BL130" s="17">
        <f t="shared" si="438"/>
        <v>0</v>
      </c>
      <c r="BM130" s="17">
        <f t="shared" si="439"/>
        <v>0</v>
      </c>
      <c r="BN130" s="17">
        <f t="shared" si="440"/>
        <v>0</v>
      </c>
      <c r="BO130" s="17">
        <f t="shared" si="441"/>
        <v>0</v>
      </c>
      <c r="BP130" s="17">
        <f t="shared" si="442"/>
        <v>0</v>
      </c>
      <c r="BQ130" s="21" t="e">
        <f t="shared" si="443"/>
        <v>#DIV/0!</v>
      </c>
    </row>
    <row r="131" spans="1:69" ht="15.75" customHeight="1" x14ac:dyDescent="0.25">
      <c r="A131" s="36"/>
      <c r="B131" s="45" t="s">
        <v>33</v>
      </c>
      <c r="C131" s="46" t="s">
        <v>102</v>
      </c>
      <c r="D131" s="42"/>
      <c r="E131" s="43"/>
      <c r="F131" s="43"/>
      <c r="G131" s="43"/>
      <c r="H131" s="43"/>
      <c r="I131" s="41">
        <f t="shared" si="423"/>
        <v>0</v>
      </c>
      <c r="J131" s="42"/>
      <c r="K131" s="43"/>
      <c r="L131" s="43"/>
      <c r="M131" s="43"/>
      <c r="N131" s="43"/>
      <c r="O131" s="41">
        <f t="shared" si="424"/>
        <v>0</v>
      </c>
      <c r="P131" s="42"/>
      <c r="Q131" s="43"/>
      <c r="R131" s="43"/>
      <c r="S131" s="43"/>
      <c r="T131" s="43"/>
      <c r="U131" s="41">
        <f t="shared" si="425"/>
        <v>0</v>
      </c>
      <c r="V131" s="42"/>
      <c r="W131" s="43"/>
      <c r="X131" s="43"/>
      <c r="Y131" s="43"/>
      <c r="Z131" s="43"/>
      <c r="AA131" s="41">
        <f t="shared" si="426"/>
        <v>0</v>
      </c>
      <c r="AB131" s="42"/>
      <c r="AC131" s="43"/>
      <c r="AD131" s="43"/>
      <c r="AE131" s="43"/>
      <c r="AF131" s="43"/>
      <c r="AG131" s="41">
        <f t="shared" si="427"/>
        <v>0</v>
      </c>
      <c r="AH131" s="42"/>
      <c r="AI131" s="43"/>
      <c r="AJ131" s="43"/>
      <c r="AK131" s="43"/>
      <c r="AL131" s="43"/>
      <c r="AM131" s="41">
        <f t="shared" si="428"/>
        <v>0</v>
      </c>
      <c r="AN131" s="42"/>
      <c r="AO131" s="43"/>
      <c r="AP131" s="43"/>
      <c r="AQ131" s="43"/>
      <c r="AR131" s="43"/>
      <c r="AS131" s="41">
        <f t="shared" si="429"/>
        <v>0</v>
      </c>
      <c r="AT131" s="42"/>
      <c r="AU131" s="43"/>
      <c r="AV131" s="43"/>
      <c r="AW131" s="43"/>
      <c r="AX131" s="43"/>
      <c r="AY131" s="41">
        <f t="shared" si="430"/>
        <v>0</v>
      </c>
      <c r="AZ131" s="42"/>
      <c r="BA131" s="43"/>
      <c r="BB131" s="43"/>
      <c r="BC131" s="43"/>
      <c r="BD131" s="43"/>
      <c r="BE131" s="41">
        <f t="shared" si="431"/>
        <v>0</v>
      </c>
      <c r="BF131" s="44">
        <f t="shared" si="432"/>
        <v>0</v>
      </c>
      <c r="BG131" s="17">
        <f t="shared" si="433"/>
        <v>0</v>
      </c>
      <c r="BH131" s="17">
        <f t="shared" si="434"/>
        <v>0</v>
      </c>
      <c r="BI131" s="17">
        <f t="shared" si="435"/>
        <v>0</v>
      </c>
      <c r="BJ131" s="17">
        <f t="shared" si="436"/>
        <v>0</v>
      </c>
      <c r="BK131" s="17">
        <f t="shared" si="437"/>
        <v>0</v>
      </c>
      <c r="BL131" s="17">
        <f t="shared" si="438"/>
        <v>0</v>
      </c>
      <c r="BM131" s="17">
        <f t="shared" si="439"/>
        <v>0</v>
      </c>
      <c r="BN131" s="17">
        <f t="shared" si="440"/>
        <v>0</v>
      </c>
      <c r="BO131" s="17">
        <f t="shared" si="441"/>
        <v>0</v>
      </c>
      <c r="BP131" s="17">
        <f t="shared" si="442"/>
        <v>0</v>
      </c>
      <c r="BQ131" s="21" t="e">
        <f t="shared" si="443"/>
        <v>#DIV/0!</v>
      </c>
    </row>
    <row r="132" spans="1:69" ht="15.75" customHeight="1" x14ac:dyDescent="0.25">
      <c r="A132" s="36"/>
      <c r="B132" s="37" t="s">
        <v>35</v>
      </c>
      <c r="C132" s="46"/>
      <c r="D132" s="42"/>
      <c r="E132" s="40">
        <f>SUM(E120:E131)</f>
        <v>224</v>
      </c>
      <c r="F132" s="40">
        <f>SUM(F120:F131)</f>
        <v>329</v>
      </c>
      <c r="G132" s="40">
        <f>SUM(G120:G131)</f>
        <v>288</v>
      </c>
      <c r="H132" s="40">
        <f>SUM(H120:H131)</f>
        <v>330</v>
      </c>
      <c r="I132" s="41">
        <f>SUM(I120:I131)</f>
        <v>1171</v>
      </c>
      <c r="J132" s="42"/>
      <c r="K132" s="40">
        <f>SUM(K120:K131)</f>
        <v>256</v>
      </c>
      <c r="L132" s="40">
        <f>SUM(L120:L131)</f>
        <v>283</v>
      </c>
      <c r="M132" s="40">
        <f>SUM(M120:M131)</f>
        <v>272</v>
      </c>
      <c r="N132" s="40">
        <f>SUM(N120:N131)</f>
        <v>323</v>
      </c>
      <c r="O132" s="41">
        <f>SUM(O120:O131)</f>
        <v>1134</v>
      </c>
      <c r="P132" s="42"/>
      <c r="Q132" s="40">
        <f>SUM(Q120:Q131)</f>
        <v>279</v>
      </c>
      <c r="R132" s="40">
        <f>SUM(R120:R131)</f>
        <v>280</v>
      </c>
      <c r="S132" s="40">
        <f>SUM(S120:S131)</f>
        <v>276</v>
      </c>
      <c r="T132" s="40">
        <f>SUM(T120:T131)</f>
        <v>276</v>
      </c>
      <c r="U132" s="41">
        <f>SUM(U120:U131)</f>
        <v>1111</v>
      </c>
      <c r="V132" s="42"/>
      <c r="W132" s="40">
        <f>SUM(W120:W131)</f>
        <v>240</v>
      </c>
      <c r="X132" s="40">
        <f>SUM(X120:X131)</f>
        <v>309</v>
      </c>
      <c r="Y132" s="40">
        <f>SUM(Y120:Y131)</f>
        <v>294</v>
      </c>
      <c r="Z132" s="40">
        <f>SUM(Z120:Z131)</f>
        <v>281</v>
      </c>
      <c r="AA132" s="41">
        <f>SUM(AA120:AA131)</f>
        <v>1124</v>
      </c>
      <c r="AB132" s="42"/>
      <c r="AC132" s="40">
        <f>SUM(AC120:AC131)</f>
        <v>326</v>
      </c>
      <c r="AD132" s="40">
        <f>SUM(AD120:AD131)</f>
        <v>304</v>
      </c>
      <c r="AE132" s="40">
        <f>SUM(AE120:AE131)</f>
        <v>362</v>
      </c>
      <c r="AF132" s="40">
        <f>SUM(AF120:AF131)</f>
        <v>323</v>
      </c>
      <c r="AG132" s="41">
        <f>SUM(AG120:AG131)</f>
        <v>1315</v>
      </c>
      <c r="AH132" s="42"/>
      <c r="AI132" s="40">
        <f>SUM(AI120:AI131)</f>
        <v>268</v>
      </c>
      <c r="AJ132" s="40">
        <f>SUM(AJ120:AJ131)</f>
        <v>348</v>
      </c>
      <c r="AK132" s="40">
        <f>SUM(AK120:AK131)</f>
        <v>258</v>
      </c>
      <c r="AL132" s="40">
        <f>SUM(AL120:AL131)</f>
        <v>276</v>
      </c>
      <c r="AM132" s="41">
        <f>SUM(AM120:AM131)</f>
        <v>1150</v>
      </c>
      <c r="AN132" s="42"/>
      <c r="AO132" s="40">
        <f>SUM(AO120:AO131)</f>
        <v>292</v>
      </c>
      <c r="AP132" s="40">
        <f>SUM(AP120:AP131)</f>
        <v>271</v>
      </c>
      <c r="AQ132" s="40">
        <f>SUM(AQ120:AQ131)</f>
        <v>286</v>
      </c>
      <c r="AR132" s="40">
        <f>SUM(AR120:AR131)</f>
        <v>296</v>
      </c>
      <c r="AS132" s="41">
        <f>SUM(AS120:AS131)</f>
        <v>1145</v>
      </c>
      <c r="AT132" s="42"/>
      <c r="AU132" s="40">
        <f>SUM(AU120:AU131)</f>
        <v>331</v>
      </c>
      <c r="AV132" s="40">
        <f>SUM(AV120:AV131)</f>
        <v>364</v>
      </c>
      <c r="AW132" s="40">
        <f>SUM(AW120:AW131)</f>
        <v>351</v>
      </c>
      <c r="AX132" s="40">
        <f>SUM(AX120:AX131)</f>
        <v>329</v>
      </c>
      <c r="AY132" s="41">
        <f>SUM(AY120:AY131)</f>
        <v>1375</v>
      </c>
      <c r="AZ132" s="42"/>
      <c r="BA132" s="40">
        <f>SUM(BA120:BA131)</f>
        <v>309</v>
      </c>
      <c r="BB132" s="40">
        <f>SUM(BB120:BB131)</f>
        <v>342</v>
      </c>
      <c r="BC132" s="40">
        <f>SUM(BC120:BC131)</f>
        <v>292</v>
      </c>
      <c r="BD132" s="40">
        <f>SUM(BD120:BD131)</f>
        <v>309</v>
      </c>
      <c r="BE132" s="41">
        <f>SUM(BE120:BE131)</f>
        <v>1252</v>
      </c>
      <c r="BF132" s="44">
        <f t="shared" si="432"/>
        <v>4</v>
      </c>
      <c r="BG132" s="17">
        <f t="shared" si="433"/>
        <v>4</v>
      </c>
      <c r="BH132" s="17">
        <f t="shared" si="434"/>
        <v>4</v>
      </c>
      <c r="BI132" s="17">
        <f t="shared" si="435"/>
        <v>4</v>
      </c>
      <c r="BJ132" s="17">
        <f t="shared" si="436"/>
        <v>4</v>
      </c>
      <c r="BK132" s="17">
        <f t="shared" si="437"/>
        <v>4</v>
      </c>
      <c r="BL132" s="17">
        <f t="shared" si="438"/>
        <v>4</v>
      </c>
      <c r="BM132" s="17">
        <f t="shared" si="439"/>
        <v>4</v>
      </c>
      <c r="BN132" s="17">
        <f t="shared" si="440"/>
        <v>4</v>
      </c>
      <c r="BO132" s="17">
        <f t="shared" si="441"/>
        <v>36</v>
      </c>
      <c r="BP132" s="17">
        <f t="shared" si="442"/>
        <v>10777</v>
      </c>
      <c r="BQ132" s="17">
        <f t="shared" si="443"/>
        <v>299.36111111111109</v>
      </c>
    </row>
    <row r="133" spans="1:69" ht="15.75" customHeight="1" x14ac:dyDescent="0.25">
      <c r="A133" s="36"/>
      <c r="B133" s="37" t="s">
        <v>36</v>
      </c>
      <c r="C133" s="46"/>
      <c r="D133" s="39">
        <f>SUM(D120:D131)</f>
        <v>97</v>
      </c>
      <c r="E133" s="40">
        <f>E132+$D$133</f>
        <v>321</v>
      </c>
      <c r="F133" s="40">
        <f>F132+$D$133</f>
        <v>426</v>
      </c>
      <c r="G133" s="40">
        <f>G132+$D$133</f>
        <v>385</v>
      </c>
      <c r="H133" s="40">
        <f>H132+$D$133</f>
        <v>427</v>
      </c>
      <c r="I133" s="41">
        <f>E133+F133+G133+H133</f>
        <v>1559</v>
      </c>
      <c r="J133" s="39">
        <f>SUM(J120:J131)</f>
        <v>100</v>
      </c>
      <c r="K133" s="40">
        <f>K132+$J$133</f>
        <v>356</v>
      </c>
      <c r="L133" s="40">
        <f>L132+$J$133</f>
        <v>383</v>
      </c>
      <c r="M133" s="40">
        <f>M132+$J$133</f>
        <v>372</v>
      </c>
      <c r="N133" s="40">
        <f>N132+$J$133</f>
        <v>423</v>
      </c>
      <c r="O133" s="41">
        <f>K133+L133+M133+N133</f>
        <v>1534</v>
      </c>
      <c r="P133" s="39">
        <f>SUM(P120:P131)</f>
        <v>102</v>
      </c>
      <c r="Q133" s="40">
        <f>Q132+$P$133</f>
        <v>381</v>
      </c>
      <c r="R133" s="40">
        <f>R132+$P$133</f>
        <v>382</v>
      </c>
      <c r="S133" s="40">
        <f>S132+$P$133</f>
        <v>378</v>
      </c>
      <c r="T133" s="40">
        <f>T132+$P$133</f>
        <v>378</v>
      </c>
      <c r="U133" s="41">
        <f>Q133+R133+S133+T133</f>
        <v>1519</v>
      </c>
      <c r="V133" s="39">
        <f>SUM(V120:V131)</f>
        <v>114</v>
      </c>
      <c r="W133" s="40">
        <f>W132+$V$133</f>
        <v>354</v>
      </c>
      <c r="X133" s="40">
        <f>X132+$V$133</f>
        <v>423</v>
      </c>
      <c r="Y133" s="40">
        <f>Y132+$V$133</f>
        <v>408</v>
      </c>
      <c r="Z133" s="40">
        <f>Z132+$V$133</f>
        <v>395</v>
      </c>
      <c r="AA133" s="41">
        <f>W133+X133+Y133+Z133</f>
        <v>1580</v>
      </c>
      <c r="AB133" s="39">
        <f>SUM(AB120:AB131)</f>
        <v>90</v>
      </c>
      <c r="AC133" s="40">
        <f>AC132+$AB$133</f>
        <v>416</v>
      </c>
      <c r="AD133" s="40">
        <f>AD132+$AB$133</f>
        <v>394</v>
      </c>
      <c r="AE133" s="40">
        <f>AE132+$AB$133</f>
        <v>452</v>
      </c>
      <c r="AF133" s="40">
        <f>AF132+$AB$133</f>
        <v>413</v>
      </c>
      <c r="AG133" s="41">
        <f>AC133+AD133+AE133+AF133</f>
        <v>1675</v>
      </c>
      <c r="AH133" s="39">
        <f>SUM(AH120:AH131)</f>
        <v>104</v>
      </c>
      <c r="AI133" s="40">
        <f>AI132+$AH$133</f>
        <v>372</v>
      </c>
      <c r="AJ133" s="40">
        <f>AJ132+$AH$133</f>
        <v>452</v>
      </c>
      <c r="AK133" s="40">
        <f>AK132+$AH$133</f>
        <v>362</v>
      </c>
      <c r="AL133" s="40">
        <f>AL132+$AH$133</f>
        <v>380</v>
      </c>
      <c r="AM133" s="41">
        <f>AI133+AJ133+AK133+AL133</f>
        <v>1566</v>
      </c>
      <c r="AN133" s="39">
        <f>SUM(AN120:AN131)</f>
        <v>105</v>
      </c>
      <c r="AO133" s="40">
        <f>AO132+$AN$133</f>
        <v>397</v>
      </c>
      <c r="AP133" s="40">
        <f>AP132+$AN$133</f>
        <v>376</v>
      </c>
      <c r="AQ133" s="40">
        <f>AQ132+$AN$133</f>
        <v>391</v>
      </c>
      <c r="AR133" s="40">
        <f>AR132+$AN$133</f>
        <v>401</v>
      </c>
      <c r="AS133" s="41">
        <f>AO133+AP133+AQ133+AR133</f>
        <v>1565</v>
      </c>
      <c r="AT133" s="39">
        <f>SUM(AT120:AT131)</f>
        <v>79</v>
      </c>
      <c r="AU133" s="40">
        <f>AU132+$AT$133</f>
        <v>410</v>
      </c>
      <c r="AV133" s="40">
        <f>AV132+$AT$133</f>
        <v>443</v>
      </c>
      <c r="AW133" s="40">
        <f>AW132+$AT$133</f>
        <v>430</v>
      </c>
      <c r="AX133" s="40">
        <f>AX132+$AT$133</f>
        <v>408</v>
      </c>
      <c r="AY133" s="41">
        <f>AU133+AV133+AW133+AX133</f>
        <v>1691</v>
      </c>
      <c r="AZ133" s="39">
        <f>SUM(AZ120:AZ131)</f>
        <v>97</v>
      </c>
      <c r="BA133" s="40">
        <f>BA132+$AZ$133</f>
        <v>406</v>
      </c>
      <c r="BB133" s="40">
        <f>BB132+$AZ$133</f>
        <v>439</v>
      </c>
      <c r="BC133" s="40">
        <f>BC132+$AZ$133</f>
        <v>389</v>
      </c>
      <c r="BD133" s="40">
        <f>BD132+$AZ$133</f>
        <v>406</v>
      </c>
      <c r="BE133" s="41">
        <f>BA133+BB133+BC133+BD133</f>
        <v>1640</v>
      </c>
      <c r="BF133" s="44">
        <f t="shared" si="432"/>
        <v>4</v>
      </c>
      <c r="BG133" s="17">
        <f t="shared" si="433"/>
        <v>4</v>
      </c>
      <c r="BH133" s="17">
        <f t="shared" si="434"/>
        <v>4</v>
      </c>
      <c r="BI133" s="17">
        <f t="shared" si="435"/>
        <v>4</v>
      </c>
      <c r="BJ133" s="17">
        <f t="shared" si="436"/>
        <v>4</v>
      </c>
      <c r="BK133" s="17">
        <f t="shared" si="437"/>
        <v>4</v>
      </c>
      <c r="BL133" s="17">
        <f t="shared" si="438"/>
        <v>4</v>
      </c>
      <c r="BM133" s="17">
        <f t="shared" si="439"/>
        <v>4</v>
      </c>
      <c r="BN133" s="17">
        <f t="shared" si="440"/>
        <v>4</v>
      </c>
      <c r="BO133" s="17">
        <f t="shared" si="441"/>
        <v>36</v>
      </c>
      <c r="BP133" s="17">
        <f t="shared" si="442"/>
        <v>14329</v>
      </c>
      <c r="BQ133" s="17">
        <f t="shared" si="443"/>
        <v>398.02777777777777</v>
      </c>
    </row>
    <row r="134" spans="1:69" ht="15.75" customHeight="1" x14ac:dyDescent="0.25">
      <c r="A134" s="36"/>
      <c r="B134" s="37" t="s">
        <v>37</v>
      </c>
      <c r="C134" s="46"/>
      <c r="D134" s="42"/>
      <c r="E134" s="40">
        <f t="shared" ref="E134:I135" si="485">IF($D$133&gt;0,IF(E132=E114,0.5,IF(E132&gt;E114,1,0)),0)</f>
        <v>0</v>
      </c>
      <c r="F134" s="40">
        <f t="shared" si="485"/>
        <v>0</v>
      </c>
      <c r="G134" s="40">
        <f t="shared" si="485"/>
        <v>0</v>
      </c>
      <c r="H134" s="40">
        <f t="shared" si="485"/>
        <v>0</v>
      </c>
      <c r="I134" s="41">
        <f t="shared" si="485"/>
        <v>0</v>
      </c>
      <c r="J134" s="42"/>
      <c r="K134" s="40">
        <f t="shared" ref="K134:O135" si="486">IF($J$133&gt;0,IF(K132=K54,0.5,IF(K132&gt;K54,1,0)),0)</f>
        <v>0</v>
      </c>
      <c r="L134" s="40">
        <f t="shared" si="486"/>
        <v>0</v>
      </c>
      <c r="M134" s="40">
        <f t="shared" si="486"/>
        <v>0</v>
      </c>
      <c r="N134" s="40">
        <f t="shared" si="486"/>
        <v>0.5</v>
      </c>
      <c r="O134" s="41">
        <f t="shared" si="486"/>
        <v>0</v>
      </c>
      <c r="P134" s="42"/>
      <c r="Q134" s="40">
        <f t="shared" ref="Q134:U135" si="487">IF($P$133&gt;0,IF(Q132=Q150,0.5,IF(Q132&gt;Q150,1,0)),0)</f>
        <v>0</v>
      </c>
      <c r="R134" s="40">
        <f t="shared" si="487"/>
        <v>0</v>
      </c>
      <c r="S134" s="40">
        <f t="shared" si="487"/>
        <v>0</v>
      </c>
      <c r="T134" s="40">
        <f t="shared" si="487"/>
        <v>1</v>
      </c>
      <c r="U134" s="41">
        <f t="shared" si="487"/>
        <v>0</v>
      </c>
      <c r="V134" s="42"/>
      <c r="W134" s="40">
        <f t="shared" ref="W134:AA135" si="488">IF($V$133&gt;0,IF(W132=W166,0.5,IF(W132&gt;W166,1,0)),0)</f>
        <v>0</v>
      </c>
      <c r="X134" s="40">
        <f t="shared" si="488"/>
        <v>1</v>
      </c>
      <c r="Y134" s="40">
        <f t="shared" si="488"/>
        <v>0</v>
      </c>
      <c r="Z134" s="40">
        <f t="shared" si="488"/>
        <v>0</v>
      </c>
      <c r="AA134" s="41">
        <f t="shared" si="488"/>
        <v>0</v>
      </c>
      <c r="AB134" s="42"/>
      <c r="AC134" s="40">
        <f t="shared" ref="AC134:AG135" si="489">IF($AB$133&gt;0,IF(AC132=AC68,0.5,IF(AC132&gt;AC68,1,0)),0)</f>
        <v>1</v>
      </c>
      <c r="AD134" s="40">
        <f t="shared" si="489"/>
        <v>0</v>
      </c>
      <c r="AE134" s="40">
        <f t="shared" si="489"/>
        <v>1</v>
      </c>
      <c r="AF134" s="40">
        <f t="shared" si="489"/>
        <v>1</v>
      </c>
      <c r="AG134" s="41">
        <f t="shared" si="489"/>
        <v>1</v>
      </c>
      <c r="AH134" s="42"/>
      <c r="AI134" s="40">
        <f t="shared" ref="AI134:AM135" si="490">IF($AH$133&gt;0,IF(AI132=AI178,0.5,IF(AI132&gt;AI178,1,0)),0)</f>
        <v>0</v>
      </c>
      <c r="AJ134" s="40">
        <f t="shared" si="490"/>
        <v>0</v>
      </c>
      <c r="AK134" s="40">
        <f t="shared" si="490"/>
        <v>0</v>
      </c>
      <c r="AL134" s="40">
        <f t="shared" si="490"/>
        <v>0</v>
      </c>
      <c r="AM134" s="41">
        <f t="shared" si="490"/>
        <v>0</v>
      </c>
      <c r="AN134" s="42"/>
      <c r="AO134" s="40">
        <f t="shared" ref="AO134:AS135" si="491">IF($AN$133&gt;0,IF(AO132=AO96,0.5,IF(AO132&gt;AO96,1,0)),0)</f>
        <v>0</v>
      </c>
      <c r="AP134" s="40">
        <f t="shared" si="491"/>
        <v>0</v>
      </c>
      <c r="AQ134" s="40">
        <f t="shared" si="491"/>
        <v>0</v>
      </c>
      <c r="AR134" s="40">
        <f t="shared" si="491"/>
        <v>0</v>
      </c>
      <c r="AS134" s="41">
        <f t="shared" si="491"/>
        <v>0</v>
      </c>
      <c r="AT134" s="42"/>
      <c r="AU134" s="40">
        <f t="shared" ref="AU134:AY135" si="492">IF($AT$133&gt;0,IF(AU132=AU195,0.5,IF(AU132&gt;AU195,1,0)),0)</f>
        <v>1</v>
      </c>
      <c r="AV134" s="40">
        <f t="shared" si="492"/>
        <v>1</v>
      </c>
      <c r="AW134" s="40">
        <f t="shared" si="492"/>
        <v>1</v>
      </c>
      <c r="AX134" s="40">
        <f t="shared" si="492"/>
        <v>1</v>
      </c>
      <c r="AY134" s="41">
        <f t="shared" si="492"/>
        <v>1</v>
      </c>
      <c r="AZ134" s="42"/>
      <c r="BA134" s="40">
        <f t="shared" ref="BA134:BE135" si="493">IF($AZ$133&gt;0,IF(BA132=BA81,0.5,IF(BA132&gt;BA81,1,0)),0)</f>
        <v>1</v>
      </c>
      <c r="BB134" s="40">
        <f t="shared" si="493"/>
        <v>1</v>
      </c>
      <c r="BC134" s="40">
        <f t="shared" si="493"/>
        <v>0</v>
      </c>
      <c r="BD134" s="40">
        <f t="shared" si="493"/>
        <v>1</v>
      </c>
      <c r="BE134" s="41">
        <f t="shared" si="493"/>
        <v>1</v>
      </c>
      <c r="BF134" s="47"/>
      <c r="BG134" s="21"/>
      <c r="BH134" s="21"/>
      <c r="BI134" s="21"/>
      <c r="BJ134" s="21"/>
      <c r="BK134" s="21"/>
      <c r="BL134" s="21"/>
      <c r="BM134" s="21"/>
      <c r="BN134" s="21"/>
      <c r="BO134" s="21"/>
      <c r="BP134" s="17">
        <f t="shared" si="442"/>
        <v>3</v>
      </c>
      <c r="BQ134" s="21"/>
    </row>
    <row r="135" spans="1:69" ht="15.75" customHeight="1" x14ac:dyDescent="0.25">
      <c r="A135" s="36"/>
      <c r="B135" s="37" t="s">
        <v>38</v>
      </c>
      <c r="C135" s="46"/>
      <c r="D135" s="42"/>
      <c r="E135" s="40">
        <f t="shared" si="485"/>
        <v>0</v>
      </c>
      <c r="F135" s="40">
        <f t="shared" si="485"/>
        <v>1</v>
      </c>
      <c r="G135" s="40">
        <f t="shared" si="485"/>
        <v>1</v>
      </c>
      <c r="H135" s="40">
        <f t="shared" si="485"/>
        <v>1</v>
      </c>
      <c r="I135" s="41">
        <f t="shared" si="485"/>
        <v>0</v>
      </c>
      <c r="J135" s="42"/>
      <c r="K135" s="40">
        <f t="shared" si="486"/>
        <v>0</v>
      </c>
      <c r="L135" s="40">
        <f t="shared" si="486"/>
        <v>0</v>
      </c>
      <c r="M135" s="40">
        <f t="shared" si="486"/>
        <v>1</v>
      </c>
      <c r="N135" s="40">
        <f t="shared" si="486"/>
        <v>1</v>
      </c>
      <c r="O135" s="41">
        <f t="shared" si="486"/>
        <v>0</v>
      </c>
      <c r="P135" s="42"/>
      <c r="Q135" s="40">
        <f t="shared" si="487"/>
        <v>0</v>
      </c>
      <c r="R135" s="40">
        <f t="shared" si="487"/>
        <v>0</v>
      </c>
      <c r="S135" s="40">
        <f t="shared" si="487"/>
        <v>0</v>
      </c>
      <c r="T135" s="40">
        <f t="shared" si="487"/>
        <v>1</v>
      </c>
      <c r="U135" s="41">
        <f t="shared" si="487"/>
        <v>0</v>
      </c>
      <c r="V135" s="42"/>
      <c r="W135" s="40">
        <f t="shared" si="488"/>
        <v>0</v>
      </c>
      <c r="X135" s="40">
        <f t="shared" si="488"/>
        <v>1</v>
      </c>
      <c r="Y135" s="40">
        <f t="shared" si="488"/>
        <v>1</v>
      </c>
      <c r="Z135" s="40">
        <f t="shared" si="488"/>
        <v>0</v>
      </c>
      <c r="AA135" s="41">
        <f t="shared" si="488"/>
        <v>0</v>
      </c>
      <c r="AB135" s="42"/>
      <c r="AC135" s="40">
        <f t="shared" si="489"/>
        <v>1</v>
      </c>
      <c r="AD135" s="40">
        <f t="shared" si="489"/>
        <v>0</v>
      </c>
      <c r="AE135" s="40">
        <f t="shared" si="489"/>
        <v>1</v>
      </c>
      <c r="AF135" s="40">
        <f t="shared" si="489"/>
        <v>1</v>
      </c>
      <c r="AG135" s="41">
        <f t="shared" si="489"/>
        <v>1</v>
      </c>
      <c r="AH135" s="42"/>
      <c r="AI135" s="40">
        <f t="shared" si="490"/>
        <v>0</v>
      </c>
      <c r="AJ135" s="40">
        <f t="shared" si="490"/>
        <v>1</v>
      </c>
      <c r="AK135" s="40">
        <f t="shared" si="490"/>
        <v>0</v>
      </c>
      <c r="AL135" s="40">
        <f t="shared" si="490"/>
        <v>1</v>
      </c>
      <c r="AM135" s="41">
        <f t="shared" si="490"/>
        <v>0</v>
      </c>
      <c r="AN135" s="42"/>
      <c r="AO135" s="40">
        <f t="shared" si="491"/>
        <v>1</v>
      </c>
      <c r="AP135" s="40">
        <f t="shared" si="491"/>
        <v>0</v>
      </c>
      <c r="AQ135" s="40">
        <f t="shared" si="491"/>
        <v>0</v>
      </c>
      <c r="AR135" s="40">
        <f t="shared" si="491"/>
        <v>0</v>
      </c>
      <c r="AS135" s="41">
        <f t="shared" si="491"/>
        <v>0</v>
      </c>
      <c r="AT135" s="42"/>
      <c r="AU135" s="40">
        <f t="shared" si="492"/>
        <v>1</v>
      </c>
      <c r="AV135" s="40">
        <f t="shared" si="492"/>
        <v>1</v>
      </c>
      <c r="AW135" s="40">
        <f t="shared" si="492"/>
        <v>1</v>
      </c>
      <c r="AX135" s="40">
        <f t="shared" si="492"/>
        <v>1</v>
      </c>
      <c r="AY135" s="41">
        <f t="shared" si="492"/>
        <v>1</v>
      </c>
      <c r="AZ135" s="42"/>
      <c r="BA135" s="40">
        <f t="shared" si="493"/>
        <v>1</v>
      </c>
      <c r="BB135" s="40">
        <f t="shared" si="493"/>
        <v>1</v>
      </c>
      <c r="BC135" s="40">
        <f t="shared" si="493"/>
        <v>0</v>
      </c>
      <c r="BD135" s="40">
        <f t="shared" si="493"/>
        <v>1</v>
      </c>
      <c r="BE135" s="41">
        <f t="shared" si="493"/>
        <v>1</v>
      </c>
      <c r="BF135" s="47"/>
      <c r="BG135" s="21"/>
      <c r="BH135" s="21"/>
      <c r="BI135" s="21"/>
      <c r="BJ135" s="21"/>
      <c r="BK135" s="21"/>
      <c r="BL135" s="21"/>
      <c r="BM135" s="21"/>
      <c r="BN135" s="21"/>
      <c r="BO135" s="21"/>
      <c r="BP135" s="17">
        <f t="shared" si="442"/>
        <v>3</v>
      </c>
      <c r="BQ135" s="21"/>
    </row>
    <row r="136" spans="1:69" ht="14.25" customHeight="1" x14ac:dyDescent="0.25">
      <c r="A136" s="48"/>
      <c r="B136" s="49" t="s">
        <v>39</v>
      </c>
      <c r="C136" s="50"/>
      <c r="D136" s="51"/>
      <c r="E136" s="52"/>
      <c r="F136" s="52"/>
      <c r="G136" s="52"/>
      <c r="H136" s="52"/>
      <c r="I136" s="53">
        <f>SUM(E134+F134+G134+H134+I134+E135+F135+G135+H135+I135)</f>
        <v>3</v>
      </c>
      <c r="J136" s="51"/>
      <c r="K136" s="52"/>
      <c r="L136" s="52"/>
      <c r="M136" s="52"/>
      <c r="N136" s="52"/>
      <c r="O136" s="53">
        <f>SUM(K134+L134+M134+N134+O134+K135+L135+M135+N135+O135)</f>
        <v>2.5</v>
      </c>
      <c r="P136" s="51"/>
      <c r="Q136" s="52"/>
      <c r="R136" s="52"/>
      <c r="S136" s="52"/>
      <c r="T136" s="52"/>
      <c r="U136" s="53">
        <f>SUM(Q134+R134+S134+T134+U134+Q135+R135+S135+T135+U135)</f>
        <v>2</v>
      </c>
      <c r="V136" s="51"/>
      <c r="W136" s="52"/>
      <c r="X136" s="52"/>
      <c r="Y136" s="52"/>
      <c r="Z136" s="52"/>
      <c r="AA136" s="53">
        <f>SUM(W134+X134+Y134+Z134+AA134+W135+X135+Y135+Z135+AA135)</f>
        <v>3</v>
      </c>
      <c r="AB136" s="51"/>
      <c r="AC136" s="52"/>
      <c r="AD136" s="52"/>
      <c r="AE136" s="52"/>
      <c r="AF136" s="52"/>
      <c r="AG136" s="53">
        <f>SUM(AC134+AD134+AE134+AF134+AG134+AC135+AD135+AE135+AF135+AG135)</f>
        <v>8</v>
      </c>
      <c r="AH136" s="51"/>
      <c r="AI136" s="52"/>
      <c r="AJ136" s="52"/>
      <c r="AK136" s="52"/>
      <c r="AL136" s="52"/>
      <c r="AM136" s="53">
        <f>SUM(AI134+AJ134+AK134+AL134+AM134+AI135+AJ135+AK135+AL135+AM135)</f>
        <v>2</v>
      </c>
      <c r="AN136" s="51"/>
      <c r="AO136" s="52"/>
      <c r="AP136" s="52"/>
      <c r="AQ136" s="52"/>
      <c r="AR136" s="52"/>
      <c r="AS136" s="53">
        <f>SUM(AO134+AP134+AQ134+AR134+AS134+AO135+AP135+AQ135+AR135+AS135)</f>
        <v>1</v>
      </c>
      <c r="AT136" s="51"/>
      <c r="AU136" s="52"/>
      <c r="AV136" s="52"/>
      <c r="AW136" s="52"/>
      <c r="AX136" s="52"/>
      <c r="AY136" s="53">
        <f>SUM(AU134+AV134+AW134+AX134+AY134+AU135+AV135+AW135+AX135+AY135)</f>
        <v>10</v>
      </c>
      <c r="AZ136" s="51"/>
      <c r="BA136" s="52"/>
      <c r="BB136" s="52"/>
      <c r="BC136" s="52"/>
      <c r="BD136" s="52"/>
      <c r="BE136" s="53">
        <f>SUM(BA134+BB134+BC134+BD134+BE134+BA135+BB135+BC135+BD135+BE135)</f>
        <v>8</v>
      </c>
      <c r="BF136" s="54"/>
      <c r="BG136" s="55"/>
      <c r="BH136" s="55"/>
      <c r="BI136" s="55"/>
      <c r="BJ136" s="55"/>
      <c r="BK136" s="55"/>
      <c r="BL136" s="55"/>
      <c r="BM136" s="55"/>
      <c r="BN136" s="55"/>
      <c r="BO136" s="55"/>
      <c r="BP136" s="56">
        <f t="shared" si="442"/>
        <v>39.5</v>
      </c>
      <c r="BQ136" s="55"/>
    </row>
    <row r="137" spans="1:69" ht="27" customHeight="1" x14ac:dyDescent="0.25">
      <c r="A137" s="30">
        <v>7</v>
      </c>
      <c r="B137" s="125" t="s">
        <v>53</v>
      </c>
      <c r="C137" s="126"/>
      <c r="D137" s="31" t="s">
        <v>26</v>
      </c>
      <c r="E137" s="32" t="s">
        <v>27</v>
      </c>
      <c r="F137" s="32" t="s">
        <v>28</v>
      </c>
      <c r="G137" s="32" t="s">
        <v>29</v>
      </c>
      <c r="H137" s="32" t="s">
        <v>30</v>
      </c>
      <c r="I137" s="33" t="s">
        <v>23</v>
      </c>
      <c r="J137" s="31" t="s">
        <v>26</v>
      </c>
      <c r="K137" s="32" t="s">
        <v>27</v>
      </c>
      <c r="L137" s="32" t="s">
        <v>28</v>
      </c>
      <c r="M137" s="32" t="s">
        <v>29</v>
      </c>
      <c r="N137" s="32" t="s">
        <v>30</v>
      </c>
      <c r="O137" s="33" t="s">
        <v>23</v>
      </c>
      <c r="P137" s="31" t="s">
        <v>26</v>
      </c>
      <c r="Q137" s="32" t="s">
        <v>27</v>
      </c>
      <c r="R137" s="32" t="s">
        <v>28</v>
      </c>
      <c r="S137" s="32" t="s">
        <v>29</v>
      </c>
      <c r="T137" s="32" t="s">
        <v>30</v>
      </c>
      <c r="U137" s="33" t="s">
        <v>23</v>
      </c>
      <c r="V137" s="31" t="s">
        <v>26</v>
      </c>
      <c r="W137" s="32" t="s">
        <v>27</v>
      </c>
      <c r="X137" s="32" t="s">
        <v>28</v>
      </c>
      <c r="Y137" s="32" t="s">
        <v>29</v>
      </c>
      <c r="Z137" s="32" t="s">
        <v>30</v>
      </c>
      <c r="AA137" s="33" t="s">
        <v>23</v>
      </c>
      <c r="AB137" s="31" t="s">
        <v>26</v>
      </c>
      <c r="AC137" s="32" t="s">
        <v>27</v>
      </c>
      <c r="AD137" s="32" t="s">
        <v>28</v>
      </c>
      <c r="AE137" s="32" t="s">
        <v>29</v>
      </c>
      <c r="AF137" s="32" t="s">
        <v>30</v>
      </c>
      <c r="AG137" s="33" t="s">
        <v>23</v>
      </c>
      <c r="AH137" s="31" t="s">
        <v>26</v>
      </c>
      <c r="AI137" s="32" t="s">
        <v>27</v>
      </c>
      <c r="AJ137" s="32" t="s">
        <v>28</v>
      </c>
      <c r="AK137" s="32" t="s">
        <v>29</v>
      </c>
      <c r="AL137" s="32" t="s">
        <v>30</v>
      </c>
      <c r="AM137" s="33" t="s">
        <v>23</v>
      </c>
      <c r="AN137" s="31" t="s">
        <v>26</v>
      </c>
      <c r="AO137" s="32" t="s">
        <v>27</v>
      </c>
      <c r="AP137" s="32" t="s">
        <v>28</v>
      </c>
      <c r="AQ137" s="32" t="s">
        <v>29</v>
      </c>
      <c r="AR137" s="32" t="s">
        <v>30</v>
      </c>
      <c r="AS137" s="33" t="s">
        <v>23</v>
      </c>
      <c r="AT137" s="31" t="s">
        <v>26</v>
      </c>
      <c r="AU137" s="32" t="s">
        <v>27</v>
      </c>
      <c r="AV137" s="32" t="s">
        <v>28</v>
      </c>
      <c r="AW137" s="32" t="s">
        <v>29</v>
      </c>
      <c r="AX137" s="32" t="s">
        <v>30</v>
      </c>
      <c r="AY137" s="33" t="s">
        <v>23</v>
      </c>
      <c r="AZ137" s="31" t="s">
        <v>26</v>
      </c>
      <c r="BA137" s="32" t="s">
        <v>27</v>
      </c>
      <c r="BB137" s="32" t="s">
        <v>28</v>
      </c>
      <c r="BC137" s="32" t="s">
        <v>29</v>
      </c>
      <c r="BD137" s="32" t="s">
        <v>30</v>
      </c>
      <c r="BE137" s="33" t="s">
        <v>23</v>
      </c>
      <c r="BF137" s="34"/>
      <c r="BG137" s="35"/>
      <c r="BH137" s="35"/>
      <c r="BI137" s="35"/>
      <c r="BJ137" s="35"/>
      <c r="BK137" s="35"/>
      <c r="BL137" s="35"/>
      <c r="BM137" s="35"/>
      <c r="BN137" s="35"/>
      <c r="BO137" s="35"/>
      <c r="BP137" s="57"/>
      <c r="BQ137" s="35"/>
    </row>
    <row r="138" spans="1:69" ht="15.75" customHeight="1" x14ac:dyDescent="0.25">
      <c r="A138" s="36"/>
      <c r="B138" s="37" t="s">
        <v>95</v>
      </c>
      <c r="C138" s="38" t="s">
        <v>54</v>
      </c>
      <c r="D138" s="39"/>
      <c r="E138" s="40"/>
      <c r="F138" s="40"/>
      <c r="G138" s="40"/>
      <c r="H138" s="40"/>
      <c r="I138" s="41">
        <f t="shared" ref="I138:I149" si="494">SUM(E138:H138)</f>
        <v>0</v>
      </c>
      <c r="J138" s="42">
        <v>49</v>
      </c>
      <c r="K138" s="43">
        <f>K33</f>
        <v>133</v>
      </c>
      <c r="L138" s="43">
        <f t="shared" ref="L138:N138" si="495">L33</f>
        <v>123</v>
      </c>
      <c r="M138" s="43">
        <f t="shared" si="495"/>
        <v>163</v>
      </c>
      <c r="N138" s="43">
        <f t="shared" si="495"/>
        <v>146</v>
      </c>
      <c r="O138" s="41">
        <f t="shared" ref="O138:O149" si="496">SUM(K138:N138)</f>
        <v>565</v>
      </c>
      <c r="P138" s="42">
        <v>51</v>
      </c>
      <c r="Q138" s="43">
        <f>Q33</f>
        <v>164</v>
      </c>
      <c r="R138" s="43">
        <f t="shared" ref="R138:T138" si="497">R33</f>
        <v>122</v>
      </c>
      <c r="S138" s="43">
        <f t="shared" si="497"/>
        <v>152</v>
      </c>
      <c r="T138" s="43">
        <f t="shared" si="497"/>
        <v>142</v>
      </c>
      <c r="U138" s="41">
        <f t="shared" ref="U138:U149" si="498">SUM(Q138:T138)</f>
        <v>580</v>
      </c>
      <c r="V138" s="42">
        <v>51</v>
      </c>
      <c r="W138" s="43">
        <f>W33</f>
        <v>132</v>
      </c>
      <c r="X138" s="43">
        <f t="shared" ref="X138:Z138" si="499">X33</f>
        <v>170</v>
      </c>
      <c r="Y138" s="43">
        <f t="shared" si="499"/>
        <v>157</v>
      </c>
      <c r="Z138" s="43">
        <f t="shared" si="499"/>
        <v>108</v>
      </c>
      <c r="AA138" s="41">
        <f t="shared" ref="AA138:AA149" si="500">SUM(W138:Z138)</f>
        <v>567</v>
      </c>
      <c r="AB138" s="42">
        <v>51</v>
      </c>
      <c r="AC138" s="43">
        <f>AC33</f>
        <v>177</v>
      </c>
      <c r="AD138" s="43">
        <f t="shared" ref="AD138:AF138" si="501">AD33</f>
        <v>116</v>
      </c>
      <c r="AE138" s="43">
        <f t="shared" si="501"/>
        <v>111</v>
      </c>
      <c r="AF138" s="43">
        <f t="shared" si="501"/>
        <v>130</v>
      </c>
      <c r="AG138" s="41">
        <f t="shared" ref="AG138:AG149" si="502">SUM(AC138:AF138)</f>
        <v>534</v>
      </c>
      <c r="AH138" s="42"/>
      <c r="AI138" s="43"/>
      <c r="AJ138" s="43"/>
      <c r="AK138" s="43"/>
      <c r="AL138" s="43"/>
      <c r="AM138" s="41">
        <f t="shared" ref="AM138:AM149" si="503">SUM(AI138:AL138)</f>
        <v>0</v>
      </c>
      <c r="AN138" s="42">
        <v>52</v>
      </c>
      <c r="AO138" s="43">
        <f>AO33</f>
        <v>164</v>
      </c>
      <c r="AP138" s="43">
        <f t="shared" ref="AP138:AR138" si="504">AP33</f>
        <v>154</v>
      </c>
      <c r="AQ138" s="43">
        <f t="shared" si="504"/>
        <v>122</v>
      </c>
      <c r="AR138" s="43">
        <f t="shared" si="504"/>
        <v>162</v>
      </c>
      <c r="AS138" s="41">
        <f t="shared" ref="AS138:AS149" si="505">SUM(AO138:AR138)</f>
        <v>602</v>
      </c>
      <c r="AT138" s="42">
        <v>52</v>
      </c>
      <c r="AU138" s="43">
        <f>AU33</f>
        <v>133</v>
      </c>
      <c r="AV138" s="43">
        <f t="shared" ref="AV138:AX138" si="506">AV33</f>
        <v>143</v>
      </c>
      <c r="AW138" s="43">
        <f t="shared" si="506"/>
        <v>149</v>
      </c>
      <c r="AX138" s="43">
        <f t="shared" si="506"/>
        <v>159</v>
      </c>
      <c r="AY138" s="41">
        <f t="shared" ref="AY138:AY149" si="507">SUM(AU138:AX138)</f>
        <v>584</v>
      </c>
      <c r="AZ138" s="42"/>
      <c r="BA138" s="43"/>
      <c r="BB138" s="43"/>
      <c r="BC138" s="43"/>
      <c r="BD138" s="43"/>
      <c r="BE138" s="41">
        <f t="shared" ref="BE138:BE149" si="508">SUM(BA138:BD138)</f>
        <v>0</v>
      </c>
      <c r="BF138" s="44">
        <f t="shared" ref="BF138:BF151" si="509">SUM((IF(E138&gt;0,1,0)+(IF(F138&gt;0,1,0)+(IF(G138&gt;0,1,0)+(IF(H138&gt;0,1,0))))))</f>
        <v>0</v>
      </c>
      <c r="BG138" s="17">
        <f t="shared" ref="BG138:BG151" si="510">SUM((IF(K138&gt;0,1,0)+(IF(L138&gt;0,1,0)+(IF(M138&gt;0,1,0)+(IF(N138&gt;0,1,0))))))</f>
        <v>4</v>
      </c>
      <c r="BH138" s="17">
        <f t="shared" ref="BH138:BH151" si="511">SUM((IF(Q138&gt;0,1,0)+(IF(R138&gt;0,1,0)+(IF(S138&gt;0,1,0)+(IF(T138&gt;0,1,0))))))</f>
        <v>4</v>
      </c>
      <c r="BI138" s="17">
        <f t="shared" ref="BI138:BI151" si="512">SUM((IF(W138&gt;0,1,0)+(IF(X138&gt;0,1,0)+(IF(Y138&gt;0,1,0)+(IF(Z138&gt;0,1,0))))))</f>
        <v>4</v>
      </c>
      <c r="BJ138" s="17">
        <f t="shared" ref="BJ138:BJ151" si="513">SUM((IF(AC138&gt;0,1,0)+(IF(AD138&gt;0,1,0)+(IF(AE138&gt;0,1,0)+(IF(AF138&gt;0,1,0))))))</f>
        <v>4</v>
      </c>
      <c r="BK138" s="17">
        <f t="shared" ref="BK138:BK151" si="514">SUM((IF(AI138&gt;0,1,0)+(IF(AJ138&gt;0,1,0)+(IF(AK138&gt;0,1,0)+(IF(AL138&gt;0,1,0))))))</f>
        <v>0</v>
      </c>
      <c r="BL138" s="17">
        <f t="shared" ref="BL138:BL151" si="515">SUM((IF(AO138&gt;0,1,0)+(IF(AP138&gt;0,1,0)+(IF(AQ138&gt;0,1,0)+(IF(AR138&gt;0,1,0))))))</f>
        <v>4</v>
      </c>
      <c r="BM138" s="17">
        <f t="shared" ref="BM138:BM151" si="516">SUM((IF(AU138&gt;0,1,0)+(IF(AV138&gt;0,1,0)+(IF(AW138&gt;0,1,0)+(IF(AX138&gt;0,1,0))))))</f>
        <v>4</v>
      </c>
      <c r="BN138" s="17">
        <f t="shared" ref="BN138:BN151" si="517">SUM((IF(BA138&gt;0,1,0)+(IF(BB138&gt;0,1,0)+(IF(BC138&gt;0,1,0)+(IF(BD138&gt;0,1,0))))))</f>
        <v>0</v>
      </c>
      <c r="BO138" s="17">
        <f t="shared" ref="BO138:BO151" si="518">SUM(BF138:BN138)</f>
        <v>24</v>
      </c>
      <c r="BP138" s="17">
        <f t="shared" ref="BP138:BP154" si="519">I138+O138+U138+AA138+AG138+AM138+AS138+AY138+BE138</f>
        <v>3432</v>
      </c>
      <c r="BQ138" s="17">
        <f t="shared" ref="BQ138:BQ151" si="520">BP138/BO138</f>
        <v>143</v>
      </c>
    </row>
    <row r="139" spans="1:69" ht="15.75" customHeight="1" x14ac:dyDescent="0.25">
      <c r="A139" s="36"/>
      <c r="B139" s="37" t="s">
        <v>55</v>
      </c>
      <c r="C139" s="38" t="s">
        <v>32</v>
      </c>
      <c r="D139" s="39">
        <v>37</v>
      </c>
      <c r="E139" s="40">
        <f>E35</f>
        <v>167</v>
      </c>
      <c r="F139" s="40">
        <f t="shared" ref="F139:H139" si="521">F35</f>
        <v>139</v>
      </c>
      <c r="G139" s="40">
        <f t="shared" si="521"/>
        <v>166</v>
      </c>
      <c r="H139" s="40">
        <f t="shared" si="521"/>
        <v>138</v>
      </c>
      <c r="I139" s="41">
        <f t="shared" si="494"/>
        <v>610</v>
      </c>
      <c r="J139" s="42">
        <v>38</v>
      </c>
      <c r="K139" s="43">
        <f>K35</f>
        <v>169</v>
      </c>
      <c r="L139" s="43">
        <f t="shared" ref="L139:N139" si="522">L35</f>
        <v>180</v>
      </c>
      <c r="M139" s="43">
        <f t="shared" si="522"/>
        <v>139</v>
      </c>
      <c r="N139" s="43">
        <f t="shared" si="522"/>
        <v>171</v>
      </c>
      <c r="O139" s="41">
        <f t="shared" si="496"/>
        <v>659</v>
      </c>
      <c r="P139" s="42">
        <v>38</v>
      </c>
      <c r="Q139" s="43">
        <f>Q35</f>
        <v>189</v>
      </c>
      <c r="R139" s="43">
        <f t="shared" ref="R139:T139" si="523">R35</f>
        <v>178</v>
      </c>
      <c r="S139" s="43">
        <f t="shared" si="523"/>
        <v>180</v>
      </c>
      <c r="T139" s="43">
        <f t="shared" si="523"/>
        <v>108</v>
      </c>
      <c r="U139" s="41">
        <f t="shared" si="498"/>
        <v>655</v>
      </c>
      <c r="V139" s="42">
        <v>38</v>
      </c>
      <c r="W139" s="43">
        <f>W35</f>
        <v>179</v>
      </c>
      <c r="X139" s="43">
        <f t="shared" ref="X139:Z139" si="524">X35</f>
        <v>137</v>
      </c>
      <c r="Y139" s="43">
        <f t="shared" si="524"/>
        <v>149</v>
      </c>
      <c r="Z139" s="43">
        <f t="shared" si="524"/>
        <v>167</v>
      </c>
      <c r="AA139" s="41">
        <f t="shared" si="500"/>
        <v>632</v>
      </c>
      <c r="AB139" s="42">
        <v>38</v>
      </c>
      <c r="AC139" s="43">
        <f>AC35</f>
        <v>187</v>
      </c>
      <c r="AD139" s="43">
        <f t="shared" ref="AD139:AF139" si="525">AD35</f>
        <v>202</v>
      </c>
      <c r="AE139" s="43">
        <f t="shared" si="525"/>
        <v>162</v>
      </c>
      <c r="AF139" s="43">
        <f t="shared" si="525"/>
        <v>167</v>
      </c>
      <c r="AG139" s="41">
        <f t="shared" si="502"/>
        <v>718</v>
      </c>
      <c r="AH139" s="42">
        <v>38</v>
      </c>
      <c r="AI139" s="43">
        <f>AI35</f>
        <v>160</v>
      </c>
      <c r="AJ139" s="43">
        <f t="shared" ref="AJ139:AL139" si="526">AJ35</f>
        <v>126</v>
      </c>
      <c r="AK139" s="43">
        <f t="shared" si="526"/>
        <v>148</v>
      </c>
      <c r="AL139" s="43">
        <f t="shared" si="526"/>
        <v>199</v>
      </c>
      <c r="AM139" s="41">
        <f t="shared" si="503"/>
        <v>633</v>
      </c>
      <c r="AN139" s="42">
        <v>38</v>
      </c>
      <c r="AO139" s="43">
        <f>AO35</f>
        <v>140</v>
      </c>
      <c r="AP139" s="43">
        <f t="shared" ref="AP139:AR139" si="527">AP35</f>
        <v>148</v>
      </c>
      <c r="AQ139" s="43">
        <f t="shared" si="527"/>
        <v>176</v>
      </c>
      <c r="AR139" s="43">
        <f t="shared" si="527"/>
        <v>130</v>
      </c>
      <c r="AS139" s="41">
        <f t="shared" si="505"/>
        <v>594</v>
      </c>
      <c r="AT139" s="42">
        <v>39</v>
      </c>
      <c r="AU139" s="43">
        <f>AU35</f>
        <v>191</v>
      </c>
      <c r="AV139" s="43">
        <f t="shared" ref="AV139:AX139" si="528">AV35</f>
        <v>133</v>
      </c>
      <c r="AW139" s="43">
        <f t="shared" si="528"/>
        <v>187</v>
      </c>
      <c r="AX139" s="43">
        <f t="shared" si="528"/>
        <v>151</v>
      </c>
      <c r="AY139" s="41">
        <f t="shared" si="507"/>
        <v>662</v>
      </c>
      <c r="AZ139" s="42">
        <v>39</v>
      </c>
      <c r="BA139" s="43">
        <f>BA35</f>
        <v>187</v>
      </c>
      <c r="BB139" s="43">
        <f t="shared" ref="BB139:BD139" si="529">BB35</f>
        <v>149</v>
      </c>
      <c r="BC139" s="43">
        <f t="shared" si="529"/>
        <v>168</v>
      </c>
      <c r="BD139" s="43">
        <f t="shared" si="529"/>
        <v>179</v>
      </c>
      <c r="BE139" s="41">
        <f t="shared" si="508"/>
        <v>683</v>
      </c>
      <c r="BF139" s="44">
        <f t="shared" si="509"/>
        <v>4</v>
      </c>
      <c r="BG139" s="17">
        <f t="shared" si="510"/>
        <v>4</v>
      </c>
      <c r="BH139" s="17">
        <f t="shared" si="511"/>
        <v>4</v>
      </c>
      <c r="BI139" s="17">
        <f t="shared" si="512"/>
        <v>4</v>
      </c>
      <c r="BJ139" s="17">
        <f t="shared" si="513"/>
        <v>4</v>
      </c>
      <c r="BK139" s="17">
        <f t="shared" si="514"/>
        <v>4</v>
      </c>
      <c r="BL139" s="17">
        <f t="shared" si="515"/>
        <v>4</v>
      </c>
      <c r="BM139" s="17">
        <f t="shared" si="516"/>
        <v>4</v>
      </c>
      <c r="BN139" s="17">
        <f t="shared" si="517"/>
        <v>4</v>
      </c>
      <c r="BO139" s="17">
        <f t="shared" si="518"/>
        <v>36</v>
      </c>
      <c r="BP139" s="17">
        <f t="shared" si="519"/>
        <v>5846</v>
      </c>
      <c r="BQ139" s="17">
        <f t="shared" si="520"/>
        <v>162.38888888888889</v>
      </c>
    </row>
    <row r="140" spans="1:69" ht="15.75" customHeight="1" x14ac:dyDescent="0.25">
      <c r="A140" s="36"/>
      <c r="B140" s="45" t="s">
        <v>85</v>
      </c>
      <c r="C140" s="46" t="s">
        <v>32</v>
      </c>
      <c r="D140" s="42"/>
      <c r="E140" s="43"/>
      <c r="F140" s="43"/>
      <c r="G140" s="43"/>
      <c r="H140" s="43"/>
      <c r="I140" s="41">
        <f t="shared" si="494"/>
        <v>0</v>
      </c>
      <c r="J140" s="42"/>
      <c r="K140" s="43"/>
      <c r="L140" s="43"/>
      <c r="M140" s="43"/>
      <c r="N140" s="43"/>
      <c r="O140" s="41">
        <f t="shared" si="496"/>
        <v>0</v>
      </c>
      <c r="P140" s="42"/>
      <c r="Q140" s="43"/>
      <c r="R140" s="43"/>
      <c r="S140" s="43"/>
      <c r="T140" s="43"/>
      <c r="U140" s="41">
        <f t="shared" si="498"/>
        <v>0</v>
      </c>
      <c r="V140" s="42"/>
      <c r="W140" s="43"/>
      <c r="X140" s="43"/>
      <c r="Y140" s="43"/>
      <c r="Z140" s="43"/>
      <c r="AA140" s="41">
        <f t="shared" si="500"/>
        <v>0</v>
      </c>
      <c r="AB140" s="42"/>
      <c r="AC140" s="43"/>
      <c r="AD140" s="43"/>
      <c r="AE140" s="43"/>
      <c r="AF140" s="43"/>
      <c r="AG140" s="41">
        <f t="shared" si="502"/>
        <v>0</v>
      </c>
      <c r="AH140" s="42"/>
      <c r="AI140" s="43"/>
      <c r="AJ140" s="43"/>
      <c r="AK140" s="43"/>
      <c r="AL140" s="43"/>
      <c r="AM140" s="41">
        <f t="shared" si="503"/>
        <v>0</v>
      </c>
      <c r="AN140" s="42"/>
      <c r="AO140" s="43"/>
      <c r="AP140" s="43"/>
      <c r="AQ140" s="43"/>
      <c r="AR140" s="43"/>
      <c r="AS140" s="41">
        <f t="shared" si="505"/>
        <v>0</v>
      </c>
      <c r="AT140" s="42"/>
      <c r="AU140" s="43"/>
      <c r="AV140" s="43"/>
      <c r="AW140" s="43"/>
      <c r="AX140" s="43"/>
      <c r="AY140" s="41">
        <f t="shared" si="507"/>
        <v>0</v>
      </c>
      <c r="AZ140" s="42"/>
      <c r="BA140" s="43"/>
      <c r="BB140" s="43"/>
      <c r="BC140" s="43"/>
      <c r="BD140" s="43"/>
      <c r="BE140" s="41">
        <f t="shared" si="508"/>
        <v>0</v>
      </c>
      <c r="BF140" s="44">
        <f t="shared" si="509"/>
        <v>0</v>
      </c>
      <c r="BG140" s="17">
        <f t="shared" si="510"/>
        <v>0</v>
      </c>
      <c r="BH140" s="17">
        <f t="shared" si="511"/>
        <v>0</v>
      </c>
      <c r="BI140" s="17">
        <f t="shared" si="512"/>
        <v>0</v>
      </c>
      <c r="BJ140" s="17">
        <f t="shared" si="513"/>
        <v>0</v>
      </c>
      <c r="BK140" s="17">
        <f t="shared" si="514"/>
        <v>0</v>
      </c>
      <c r="BL140" s="17">
        <f t="shared" si="515"/>
        <v>0</v>
      </c>
      <c r="BM140" s="17">
        <f t="shared" si="516"/>
        <v>0</v>
      </c>
      <c r="BN140" s="17">
        <f t="shared" si="517"/>
        <v>0</v>
      </c>
      <c r="BO140" s="17">
        <f t="shared" si="518"/>
        <v>0</v>
      </c>
      <c r="BP140" s="17">
        <f t="shared" si="519"/>
        <v>0</v>
      </c>
      <c r="BQ140" s="21" t="e">
        <f t="shared" si="520"/>
        <v>#DIV/0!</v>
      </c>
    </row>
    <row r="141" spans="1:69" ht="15.75" customHeight="1" x14ac:dyDescent="0.25">
      <c r="A141" s="36"/>
      <c r="B141" s="45" t="s">
        <v>112</v>
      </c>
      <c r="C141" s="46" t="s">
        <v>89</v>
      </c>
      <c r="D141" s="42"/>
      <c r="E141" s="43"/>
      <c r="F141" s="43"/>
      <c r="G141" s="43"/>
      <c r="H141" s="43"/>
      <c r="I141" s="41">
        <f t="shared" si="494"/>
        <v>0</v>
      </c>
      <c r="J141" s="42"/>
      <c r="K141" s="43"/>
      <c r="L141" s="43"/>
      <c r="M141" s="43"/>
      <c r="N141" s="43"/>
      <c r="O141" s="41">
        <f t="shared" si="496"/>
        <v>0</v>
      </c>
      <c r="P141" s="42"/>
      <c r="Q141" s="43"/>
      <c r="R141" s="43"/>
      <c r="S141" s="43"/>
      <c r="T141" s="43"/>
      <c r="U141" s="41">
        <f t="shared" si="498"/>
        <v>0</v>
      </c>
      <c r="V141" s="42"/>
      <c r="W141" s="43"/>
      <c r="X141" s="43"/>
      <c r="Y141" s="43"/>
      <c r="Z141" s="43"/>
      <c r="AA141" s="41">
        <f t="shared" si="500"/>
        <v>0</v>
      </c>
      <c r="AB141" s="42"/>
      <c r="AC141" s="43"/>
      <c r="AD141" s="43"/>
      <c r="AE141" s="43"/>
      <c r="AF141" s="43"/>
      <c r="AG141" s="41">
        <f t="shared" si="502"/>
        <v>0</v>
      </c>
      <c r="AH141" s="42">
        <v>58</v>
      </c>
      <c r="AI141" s="43">
        <f>AI8</f>
        <v>182</v>
      </c>
      <c r="AJ141" s="43">
        <f t="shared" ref="AJ141:AL141" si="530">AJ8</f>
        <v>112</v>
      </c>
      <c r="AK141" s="43">
        <f t="shared" si="530"/>
        <v>156</v>
      </c>
      <c r="AL141" s="43">
        <f t="shared" si="530"/>
        <v>166</v>
      </c>
      <c r="AM141" s="41">
        <f t="shared" si="503"/>
        <v>616</v>
      </c>
      <c r="AN141" s="42"/>
      <c r="AO141" s="43"/>
      <c r="AP141" s="43"/>
      <c r="AQ141" s="43"/>
      <c r="AR141" s="43"/>
      <c r="AS141" s="41">
        <f t="shared" si="505"/>
        <v>0</v>
      </c>
      <c r="AT141" s="42"/>
      <c r="AU141" s="43"/>
      <c r="AV141" s="43"/>
      <c r="AW141" s="43"/>
      <c r="AX141" s="43"/>
      <c r="AY141" s="41">
        <f t="shared" si="507"/>
        <v>0</v>
      </c>
      <c r="AZ141" s="42"/>
      <c r="BA141" s="43"/>
      <c r="BB141" s="43"/>
      <c r="BC141" s="43"/>
      <c r="BD141" s="43"/>
      <c r="BE141" s="41">
        <f t="shared" si="508"/>
        <v>0</v>
      </c>
      <c r="BF141" s="44">
        <f t="shared" si="509"/>
        <v>0</v>
      </c>
      <c r="BG141" s="17">
        <f t="shared" si="510"/>
        <v>0</v>
      </c>
      <c r="BH141" s="17">
        <f t="shared" si="511"/>
        <v>0</v>
      </c>
      <c r="BI141" s="17">
        <f t="shared" si="512"/>
        <v>0</v>
      </c>
      <c r="BJ141" s="17">
        <f t="shared" si="513"/>
        <v>0</v>
      </c>
      <c r="BK141" s="17">
        <f t="shared" si="514"/>
        <v>4</v>
      </c>
      <c r="BL141" s="17">
        <f t="shared" si="515"/>
        <v>0</v>
      </c>
      <c r="BM141" s="17">
        <f t="shared" si="516"/>
        <v>0</v>
      </c>
      <c r="BN141" s="17">
        <f t="shared" si="517"/>
        <v>0</v>
      </c>
      <c r="BO141" s="17">
        <f t="shared" si="518"/>
        <v>4</v>
      </c>
      <c r="BP141" s="17">
        <f t="shared" si="519"/>
        <v>616</v>
      </c>
      <c r="BQ141" s="21">
        <f t="shared" si="520"/>
        <v>154</v>
      </c>
    </row>
    <row r="142" spans="1:69" ht="15.75" customHeight="1" x14ac:dyDescent="0.25">
      <c r="A142" s="36"/>
      <c r="B142" s="45" t="s">
        <v>40</v>
      </c>
      <c r="C142" s="46" t="s">
        <v>41</v>
      </c>
      <c r="D142" s="42">
        <v>24</v>
      </c>
      <c r="E142" s="43">
        <f>E21</f>
        <v>174</v>
      </c>
      <c r="F142" s="43">
        <f t="shared" ref="F142:H142" si="531">F21</f>
        <v>155</v>
      </c>
      <c r="G142" s="43">
        <f t="shared" si="531"/>
        <v>200</v>
      </c>
      <c r="H142" s="43">
        <f t="shared" si="531"/>
        <v>212</v>
      </c>
      <c r="I142" s="41">
        <f t="shared" si="494"/>
        <v>741</v>
      </c>
      <c r="J142" s="42"/>
      <c r="K142" s="43"/>
      <c r="L142" s="43"/>
      <c r="M142" s="43"/>
      <c r="N142" s="43"/>
      <c r="O142" s="41">
        <f t="shared" si="496"/>
        <v>0</v>
      </c>
      <c r="P142" s="42"/>
      <c r="Q142" s="43"/>
      <c r="R142" s="43"/>
      <c r="S142" s="43"/>
      <c r="T142" s="43"/>
      <c r="U142" s="41">
        <f t="shared" si="498"/>
        <v>0</v>
      </c>
      <c r="V142" s="42"/>
      <c r="W142" s="43"/>
      <c r="X142" s="43"/>
      <c r="Y142" s="43"/>
      <c r="Z142" s="43"/>
      <c r="AA142" s="41">
        <f t="shared" si="500"/>
        <v>0</v>
      </c>
      <c r="AB142" s="42"/>
      <c r="AC142" s="43"/>
      <c r="AD142" s="43"/>
      <c r="AE142" s="43"/>
      <c r="AF142" s="43"/>
      <c r="AG142" s="41">
        <f t="shared" si="502"/>
        <v>0</v>
      </c>
      <c r="AH142" s="42"/>
      <c r="AI142" s="43"/>
      <c r="AJ142" s="43"/>
      <c r="AK142" s="43"/>
      <c r="AL142" s="43"/>
      <c r="AM142" s="41">
        <f t="shared" si="503"/>
        <v>0</v>
      </c>
      <c r="AN142" s="42"/>
      <c r="AO142" s="43"/>
      <c r="AP142" s="43"/>
      <c r="AQ142" s="43"/>
      <c r="AR142" s="43"/>
      <c r="AS142" s="41">
        <f t="shared" si="505"/>
        <v>0</v>
      </c>
      <c r="AT142" s="42"/>
      <c r="AU142" s="43"/>
      <c r="AV142" s="43"/>
      <c r="AW142" s="43"/>
      <c r="AX142" s="43"/>
      <c r="AY142" s="41">
        <f t="shared" si="507"/>
        <v>0</v>
      </c>
      <c r="AZ142" s="42">
        <v>35</v>
      </c>
      <c r="BA142" s="43">
        <f>BA21</f>
        <v>181</v>
      </c>
      <c r="BB142" s="43">
        <f t="shared" ref="BB142:BD142" si="532">BB21</f>
        <v>153</v>
      </c>
      <c r="BC142" s="43">
        <f t="shared" si="532"/>
        <v>154</v>
      </c>
      <c r="BD142" s="43">
        <f t="shared" si="532"/>
        <v>161</v>
      </c>
      <c r="BE142" s="41">
        <f t="shared" si="508"/>
        <v>649</v>
      </c>
      <c r="BF142" s="44">
        <f t="shared" si="509"/>
        <v>4</v>
      </c>
      <c r="BG142" s="17">
        <f t="shared" si="510"/>
        <v>0</v>
      </c>
      <c r="BH142" s="17">
        <f t="shared" si="511"/>
        <v>0</v>
      </c>
      <c r="BI142" s="17">
        <f t="shared" si="512"/>
        <v>0</v>
      </c>
      <c r="BJ142" s="17">
        <f t="shared" si="513"/>
        <v>0</v>
      </c>
      <c r="BK142" s="17">
        <f t="shared" si="514"/>
        <v>0</v>
      </c>
      <c r="BL142" s="17">
        <f t="shared" si="515"/>
        <v>0</v>
      </c>
      <c r="BM142" s="17">
        <f t="shared" si="516"/>
        <v>0</v>
      </c>
      <c r="BN142" s="17">
        <f t="shared" si="517"/>
        <v>4</v>
      </c>
      <c r="BO142" s="17">
        <f t="shared" si="518"/>
        <v>8</v>
      </c>
      <c r="BP142" s="17">
        <f t="shared" si="519"/>
        <v>1390</v>
      </c>
      <c r="BQ142" s="21">
        <f t="shared" si="520"/>
        <v>173.75</v>
      </c>
    </row>
    <row r="143" spans="1:69" ht="15.75" customHeight="1" x14ac:dyDescent="0.25">
      <c r="A143" s="36"/>
      <c r="B143" s="45"/>
      <c r="C143" s="46"/>
      <c r="D143" s="42"/>
      <c r="E143" s="43"/>
      <c r="F143" s="43"/>
      <c r="G143" s="43"/>
      <c r="H143" s="43"/>
      <c r="I143" s="41">
        <f t="shared" si="494"/>
        <v>0</v>
      </c>
      <c r="J143" s="42"/>
      <c r="K143" s="43"/>
      <c r="L143" s="43"/>
      <c r="M143" s="43"/>
      <c r="N143" s="43"/>
      <c r="O143" s="41">
        <f t="shared" si="496"/>
        <v>0</v>
      </c>
      <c r="P143" s="42"/>
      <c r="Q143" s="43"/>
      <c r="R143" s="43"/>
      <c r="S143" s="43"/>
      <c r="T143" s="43"/>
      <c r="U143" s="41">
        <f t="shared" si="498"/>
        <v>0</v>
      </c>
      <c r="V143" s="42"/>
      <c r="W143" s="43"/>
      <c r="X143" s="43"/>
      <c r="Y143" s="43"/>
      <c r="Z143" s="43"/>
      <c r="AA143" s="41">
        <f t="shared" si="500"/>
        <v>0</v>
      </c>
      <c r="AB143" s="42"/>
      <c r="AC143" s="43"/>
      <c r="AD143" s="43"/>
      <c r="AE143" s="43"/>
      <c r="AF143" s="43"/>
      <c r="AG143" s="41">
        <f t="shared" si="502"/>
        <v>0</v>
      </c>
      <c r="AH143" s="42"/>
      <c r="AI143" s="43"/>
      <c r="AJ143" s="43"/>
      <c r="AK143" s="43"/>
      <c r="AL143" s="43"/>
      <c r="AM143" s="41">
        <f t="shared" si="503"/>
        <v>0</v>
      </c>
      <c r="AN143" s="42"/>
      <c r="AO143" s="43"/>
      <c r="AP143" s="43"/>
      <c r="AQ143" s="43"/>
      <c r="AR143" s="43"/>
      <c r="AS143" s="41">
        <f t="shared" si="505"/>
        <v>0</v>
      </c>
      <c r="AT143" s="42"/>
      <c r="AU143" s="43"/>
      <c r="AV143" s="43"/>
      <c r="AW143" s="43"/>
      <c r="AX143" s="43"/>
      <c r="AY143" s="41">
        <f t="shared" si="507"/>
        <v>0</v>
      </c>
      <c r="AZ143" s="42"/>
      <c r="BA143" s="43"/>
      <c r="BB143" s="43"/>
      <c r="BC143" s="43"/>
      <c r="BD143" s="43"/>
      <c r="BE143" s="41">
        <f t="shared" si="508"/>
        <v>0</v>
      </c>
      <c r="BF143" s="44">
        <f t="shared" si="509"/>
        <v>0</v>
      </c>
      <c r="BG143" s="17">
        <f t="shared" si="510"/>
        <v>0</v>
      </c>
      <c r="BH143" s="17">
        <f t="shared" si="511"/>
        <v>0</v>
      </c>
      <c r="BI143" s="17">
        <f t="shared" si="512"/>
        <v>0</v>
      </c>
      <c r="BJ143" s="17">
        <f t="shared" si="513"/>
        <v>0</v>
      </c>
      <c r="BK143" s="17">
        <f t="shared" si="514"/>
        <v>0</v>
      </c>
      <c r="BL143" s="17">
        <f t="shared" si="515"/>
        <v>0</v>
      </c>
      <c r="BM143" s="17">
        <f t="shared" si="516"/>
        <v>0</v>
      </c>
      <c r="BN143" s="17">
        <f t="shared" si="517"/>
        <v>0</v>
      </c>
      <c r="BO143" s="17">
        <f t="shared" si="518"/>
        <v>0</v>
      </c>
      <c r="BP143" s="17">
        <f t="shared" si="519"/>
        <v>0</v>
      </c>
      <c r="BQ143" s="21" t="e">
        <f t="shared" si="520"/>
        <v>#DIV/0!</v>
      </c>
    </row>
    <row r="144" spans="1:69" ht="15.75" customHeight="1" x14ac:dyDescent="0.25">
      <c r="A144" s="36"/>
      <c r="B144" s="45"/>
      <c r="C144" s="46"/>
      <c r="D144" s="42"/>
      <c r="E144" s="43"/>
      <c r="F144" s="43"/>
      <c r="G144" s="43"/>
      <c r="H144" s="43"/>
      <c r="I144" s="41">
        <f t="shared" si="494"/>
        <v>0</v>
      </c>
      <c r="J144" s="42"/>
      <c r="K144" s="43"/>
      <c r="L144" s="43"/>
      <c r="M144" s="43"/>
      <c r="N144" s="43"/>
      <c r="O144" s="41">
        <f t="shared" si="496"/>
        <v>0</v>
      </c>
      <c r="P144" s="42"/>
      <c r="Q144" s="43"/>
      <c r="R144" s="43"/>
      <c r="S144" s="43"/>
      <c r="T144" s="43"/>
      <c r="U144" s="41">
        <f t="shared" si="498"/>
        <v>0</v>
      </c>
      <c r="V144" s="42"/>
      <c r="W144" s="43"/>
      <c r="X144" s="43"/>
      <c r="Y144" s="43"/>
      <c r="Z144" s="43"/>
      <c r="AA144" s="41">
        <f t="shared" si="500"/>
        <v>0</v>
      </c>
      <c r="AB144" s="42"/>
      <c r="AC144" s="43"/>
      <c r="AD144" s="43"/>
      <c r="AE144" s="43"/>
      <c r="AF144" s="43"/>
      <c r="AG144" s="41">
        <f t="shared" si="502"/>
        <v>0</v>
      </c>
      <c r="AH144" s="42"/>
      <c r="AI144" s="43"/>
      <c r="AJ144" s="43"/>
      <c r="AK144" s="43"/>
      <c r="AL144" s="43"/>
      <c r="AM144" s="41">
        <f t="shared" si="503"/>
        <v>0</v>
      </c>
      <c r="AN144" s="42"/>
      <c r="AO144" s="43"/>
      <c r="AP144" s="43"/>
      <c r="AQ144" s="43"/>
      <c r="AR144" s="43"/>
      <c r="AS144" s="41">
        <f t="shared" si="505"/>
        <v>0</v>
      </c>
      <c r="AT144" s="42"/>
      <c r="AU144" s="43"/>
      <c r="AV144" s="43"/>
      <c r="AW144" s="43"/>
      <c r="AX144" s="43"/>
      <c r="AY144" s="41">
        <f t="shared" si="507"/>
        <v>0</v>
      </c>
      <c r="AZ144" s="42"/>
      <c r="BA144" s="43"/>
      <c r="BB144" s="43"/>
      <c r="BC144" s="43"/>
      <c r="BD144" s="43"/>
      <c r="BE144" s="41">
        <f t="shared" si="508"/>
        <v>0</v>
      </c>
      <c r="BF144" s="44">
        <f t="shared" si="509"/>
        <v>0</v>
      </c>
      <c r="BG144" s="17">
        <f t="shared" si="510"/>
        <v>0</v>
      </c>
      <c r="BH144" s="17">
        <f t="shared" si="511"/>
        <v>0</v>
      </c>
      <c r="BI144" s="17">
        <f t="shared" si="512"/>
        <v>0</v>
      </c>
      <c r="BJ144" s="17">
        <f t="shared" si="513"/>
        <v>0</v>
      </c>
      <c r="BK144" s="17">
        <f t="shared" si="514"/>
        <v>0</v>
      </c>
      <c r="BL144" s="17">
        <f t="shared" si="515"/>
        <v>0</v>
      </c>
      <c r="BM144" s="17">
        <f t="shared" si="516"/>
        <v>0</v>
      </c>
      <c r="BN144" s="17">
        <f t="shared" si="517"/>
        <v>0</v>
      </c>
      <c r="BO144" s="17">
        <f t="shared" si="518"/>
        <v>0</v>
      </c>
      <c r="BP144" s="17">
        <f t="shared" si="519"/>
        <v>0</v>
      </c>
      <c r="BQ144" s="21" t="e">
        <f t="shared" si="520"/>
        <v>#DIV/0!</v>
      </c>
    </row>
    <row r="145" spans="1:69" ht="15.75" customHeight="1" x14ac:dyDescent="0.25">
      <c r="A145" s="36"/>
      <c r="B145" s="45"/>
      <c r="C145" s="46"/>
      <c r="D145" s="42"/>
      <c r="E145" s="43"/>
      <c r="F145" s="43"/>
      <c r="G145" s="43"/>
      <c r="H145" s="43"/>
      <c r="I145" s="41">
        <f t="shared" si="494"/>
        <v>0</v>
      </c>
      <c r="J145" s="42"/>
      <c r="K145" s="43"/>
      <c r="L145" s="43"/>
      <c r="M145" s="43"/>
      <c r="N145" s="43"/>
      <c r="O145" s="41">
        <f t="shared" si="496"/>
        <v>0</v>
      </c>
      <c r="P145" s="42"/>
      <c r="Q145" s="43"/>
      <c r="R145" s="43"/>
      <c r="S145" s="43"/>
      <c r="T145" s="43"/>
      <c r="U145" s="41">
        <f t="shared" si="498"/>
        <v>0</v>
      </c>
      <c r="V145" s="42"/>
      <c r="W145" s="43"/>
      <c r="X145" s="43"/>
      <c r="Y145" s="43"/>
      <c r="Z145" s="43"/>
      <c r="AA145" s="41">
        <f t="shared" si="500"/>
        <v>0</v>
      </c>
      <c r="AB145" s="42"/>
      <c r="AC145" s="43"/>
      <c r="AD145" s="43"/>
      <c r="AE145" s="43"/>
      <c r="AF145" s="43"/>
      <c r="AG145" s="41">
        <f t="shared" si="502"/>
        <v>0</v>
      </c>
      <c r="AH145" s="42"/>
      <c r="AI145" s="43"/>
      <c r="AJ145" s="43"/>
      <c r="AK145" s="43"/>
      <c r="AL145" s="43"/>
      <c r="AM145" s="41">
        <f t="shared" si="503"/>
        <v>0</v>
      </c>
      <c r="AN145" s="42"/>
      <c r="AO145" s="43"/>
      <c r="AP145" s="43"/>
      <c r="AQ145" s="43"/>
      <c r="AR145" s="43"/>
      <c r="AS145" s="41">
        <f t="shared" si="505"/>
        <v>0</v>
      </c>
      <c r="AT145" s="42"/>
      <c r="AU145" s="43"/>
      <c r="AV145" s="43"/>
      <c r="AW145" s="43"/>
      <c r="AX145" s="43"/>
      <c r="AY145" s="41">
        <f t="shared" si="507"/>
        <v>0</v>
      </c>
      <c r="AZ145" s="42"/>
      <c r="BA145" s="43"/>
      <c r="BB145" s="43"/>
      <c r="BC145" s="43"/>
      <c r="BD145" s="43"/>
      <c r="BE145" s="41">
        <f t="shared" si="508"/>
        <v>0</v>
      </c>
      <c r="BF145" s="44">
        <f t="shared" si="509"/>
        <v>0</v>
      </c>
      <c r="BG145" s="17">
        <f t="shared" si="510"/>
        <v>0</v>
      </c>
      <c r="BH145" s="17">
        <f t="shared" si="511"/>
        <v>0</v>
      </c>
      <c r="BI145" s="17">
        <f t="shared" si="512"/>
        <v>0</v>
      </c>
      <c r="BJ145" s="17">
        <f t="shared" si="513"/>
        <v>0</v>
      </c>
      <c r="BK145" s="17">
        <f t="shared" si="514"/>
        <v>0</v>
      </c>
      <c r="BL145" s="17">
        <f t="shared" si="515"/>
        <v>0</v>
      </c>
      <c r="BM145" s="17">
        <f t="shared" si="516"/>
        <v>0</v>
      </c>
      <c r="BN145" s="17">
        <f t="shared" si="517"/>
        <v>0</v>
      </c>
      <c r="BO145" s="17">
        <f t="shared" si="518"/>
        <v>0</v>
      </c>
      <c r="BP145" s="17">
        <f t="shared" si="519"/>
        <v>0</v>
      </c>
      <c r="BQ145" s="21" t="e">
        <f t="shared" si="520"/>
        <v>#DIV/0!</v>
      </c>
    </row>
    <row r="146" spans="1:69" ht="15.75" customHeight="1" x14ac:dyDescent="0.25">
      <c r="A146" s="36"/>
      <c r="B146" s="45"/>
      <c r="C146" s="46"/>
      <c r="D146" s="42"/>
      <c r="E146" s="43"/>
      <c r="F146" s="43"/>
      <c r="G146" s="43"/>
      <c r="H146" s="43"/>
      <c r="I146" s="41">
        <f t="shared" si="494"/>
        <v>0</v>
      </c>
      <c r="J146" s="42"/>
      <c r="K146" s="43"/>
      <c r="L146" s="43"/>
      <c r="M146" s="43"/>
      <c r="N146" s="43"/>
      <c r="O146" s="41">
        <f t="shared" si="496"/>
        <v>0</v>
      </c>
      <c r="P146" s="42"/>
      <c r="Q146" s="43"/>
      <c r="R146" s="43"/>
      <c r="S146" s="43"/>
      <c r="T146" s="43"/>
      <c r="U146" s="41">
        <f t="shared" si="498"/>
        <v>0</v>
      </c>
      <c r="V146" s="42"/>
      <c r="W146" s="43"/>
      <c r="X146" s="43"/>
      <c r="Y146" s="43"/>
      <c r="Z146" s="43"/>
      <c r="AA146" s="41">
        <f t="shared" si="500"/>
        <v>0</v>
      </c>
      <c r="AB146" s="42"/>
      <c r="AC146" s="43"/>
      <c r="AD146" s="43"/>
      <c r="AE146" s="43"/>
      <c r="AF146" s="43"/>
      <c r="AG146" s="41">
        <f t="shared" si="502"/>
        <v>0</v>
      </c>
      <c r="AH146" s="42"/>
      <c r="AI146" s="43"/>
      <c r="AJ146" s="43"/>
      <c r="AK146" s="43"/>
      <c r="AL146" s="43"/>
      <c r="AM146" s="41">
        <f t="shared" si="503"/>
        <v>0</v>
      </c>
      <c r="AN146" s="42"/>
      <c r="AO146" s="43"/>
      <c r="AP146" s="43"/>
      <c r="AQ146" s="43"/>
      <c r="AR146" s="43"/>
      <c r="AS146" s="41">
        <f t="shared" si="505"/>
        <v>0</v>
      </c>
      <c r="AT146" s="42"/>
      <c r="AU146" s="43"/>
      <c r="AV146" s="43"/>
      <c r="AW146" s="43"/>
      <c r="AX146" s="43"/>
      <c r="AY146" s="41">
        <f t="shared" si="507"/>
        <v>0</v>
      </c>
      <c r="AZ146" s="42"/>
      <c r="BA146" s="43"/>
      <c r="BB146" s="43"/>
      <c r="BC146" s="43"/>
      <c r="BD146" s="43"/>
      <c r="BE146" s="41">
        <f t="shared" si="508"/>
        <v>0</v>
      </c>
      <c r="BF146" s="44">
        <f t="shared" si="509"/>
        <v>0</v>
      </c>
      <c r="BG146" s="17">
        <f t="shared" si="510"/>
        <v>0</v>
      </c>
      <c r="BH146" s="17">
        <f t="shared" si="511"/>
        <v>0</v>
      </c>
      <c r="BI146" s="17">
        <f t="shared" si="512"/>
        <v>0</v>
      </c>
      <c r="BJ146" s="17">
        <f t="shared" si="513"/>
        <v>0</v>
      </c>
      <c r="BK146" s="17">
        <f t="shared" si="514"/>
        <v>0</v>
      </c>
      <c r="BL146" s="17">
        <f t="shared" si="515"/>
        <v>0</v>
      </c>
      <c r="BM146" s="17">
        <f t="shared" si="516"/>
        <v>0</v>
      </c>
      <c r="BN146" s="17">
        <f t="shared" si="517"/>
        <v>0</v>
      </c>
      <c r="BO146" s="17">
        <f t="shared" si="518"/>
        <v>0</v>
      </c>
      <c r="BP146" s="17">
        <f t="shared" si="519"/>
        <v>0</v>
      </c>
      <c r="BQ146" s="21" t="e">
        <f t="shared" si="520"/>
        <v>#DIV/0!</v>
      </c>
    </row>
    <row r="147" spans="1:69" ht="15.75" customHeight="1" x14ac:dyDescent="0.25">
      <c r="A147" s="36"/>
      <c r="B147" s="45"/>
      <c r="C147" s="46"/>
      <c r="D147" s="42"/>
      <c r="E147" s="43"/>
      <c r="F147" s="43"/>
      <c r="G147" s="43"/>
      <c r="H147" s="43"/>
      <c r="I147" s="41">
        <f t="shared" si="494"/>
        <v>0</v>
      </c>
      <c r="J147" s="42"/>
      <c r="K147" s="43"/>
      <c r="L147" s="43"/>
      <c r="M147" s="43"/>
      <c r="N147" s="43"/>
      <c r="O147" s="41">
        <f t="shared" si="496"/>
        <v>0</v>
      </c>
      <c r="P147" s="42"/>
      <c r="Q147" s="43"/>
      <c r="R147" s="43"/>
      <c r="S147" s="43"/>
      <c r="T147" s="43"/>
      <c r="U147" s="41">
        <f t="shared" si="498"/>
        <v>0</v>
      </c>
      <c r="V147" s="42"/>
      <c r="W147" s="43"/>
      <c r="X147" s="43"/>
      <c r="Y147" s="43"/>
      <c r="Z147" s="43"/>
      <c r="AA147" s="41">
        <f t="shared" si="500"/>
        <v>0</v>
      </c>
      <c r="AB147" s="42"/>
      <c r="AC147" s="43"/>
      <c r="AD147" s="43"/>
      <c r="AE147" s="43"/>
      <c r="AF147" s="43"/>
      <c r="AG147" s="41">
        <f t="shared" si="502"/>
        <v>0</v>
      </c>
      <c r="AH147" s="42"/>
      <c r="AI147" s="43"/>
      <c r="AJ147" s="43"/>
      <c r="AK147" s="43"/>
      <c r="AL147" s="43"/>
      <c r="AM147" s="41">
        <f t="shared" si="503"/>
        <v>0</v>
      </c>
      <c r="AN147" s="42"/>
      <c r="AO147" s="43"/>
      <c r="AP147" s="43"/>
      <c r="AQ147" s="43"/>
      <c r="AR147" s="43"/>
      <c r="AS147" s="41">
        <f t="shared" si="505"/>
        <v>0</v>
      </c>
      <c r="AT147" s="42"/>
      <c r="AU147" s="43"/>
      <c r="AV147" s="43"/>
      <c r="AW147" s="43"/>
      <c r="AX147" s="43"/>
      <c r="AY147" s="41">
        <f t="shared" si="507"/>
        <v>0</v>
      </c>
      <c r="AZ147" s="42"/>
      <c r="BA147" s="43"/>
      <c r="BB147" s="43"/>
      <c r="BC147" s="43"/>
      <c r="BD147" s="43"/>
      <c r="BE147" s="41">
        <f t="shared" si="508"/>
        <v>0</v>
      </c>
      <c r="BF147" s="44">
        <f t="shared" si="509"/>
        <v>0</v>
      </c>
      <c r="BG147" s="17">
        <f t="shared" si="510"/>
        <v>0</v>
      </c>
      <c r="BH147" s="17">
        <f t="shared" si="511"/>
        <v>0</v>
      </c>
      <c r="BI147" s="17">
        <f t="shared" si="512"/>
        <v>0</v>
      </c>
      <c r="BJ147" s="17">
        <f t="shared" si="513"/>
        <v>0</v>
      </c>
      <c r="BK147" s="17">
        <f t="shared" si="514"/>
        <v>0</v>
      </c>
      <c r="BL147" s="17">
        <f t="shared" si="515"/>
        <v>0</v>
      </c>
      <c r="BM147" s="17">
        <f t="shared" si="516"/>
        <v>0</v>
      </c>
      <c r="BN147" s="17">
        <f t="shared" si="517"/>
        <v>0</v>
      </c>
      <c r="BO147" s="17">
        <f t="shared" si="518"/>
        <v>0</v>
      </c>
      <c r="BP147" s="17">
        <f t="shared" si="519"/>
        <v>0</v>
      </c>
      <c r="BQ147" s="21" t="e">
        <f t="shared" si="520"/>
        <v>#DIV/0!</v>
      </c>
    </row>
    <row r="148" spans="1:69" ht="15.75" customHeight="1" x14ac:dyDescent="0.25">
      <c r="A148" s="36"/>
      <c r="B148" s="45"/>
      <c r="C148" s="46"/>
      <c r="D148" s="42"/>
      <c r="E148" s="43"/>
      <c r="F148" s="43"/>
      <c r="G148" s="43"/>
      <c r="H148" s="43"/>
      <c r="I148" s="41">
        <f t="shared" si="494"/>
        <v>0</v>
      </c>
      <c r="J148" s="42"/>
      <c r="K148" s="43"/>
      <c r="L148" s="43"/>
      <c r="M148" s="43"/>
      <c r="N148" s="43"/>
      <c r="O148" s="41">
        <f t="shared" si="496"/>
        <v>0</v>
      </c>
      <c r="P148" s="42"/>
      <c r="Q148" s="43"/>
      <c r="R148" s="43"/>
      <c r="S148" s="43"/>
      <c r="T148" s="43"/>
      <c r="U148" s="41">
        <f t="shared" si="498"/>
        <v>0</v>
      </c>
      <c r="V148" s="42"/>
      <c r="W148" s="43"/>
      <c r="X148" s="43"/>
      <c r="Y148" s="43"/>
      <c r="Z148" s="43"/>
      <c r="AA148" s="41">
        <f t="shared" si="500"/>
        <v>0</v>
      </c>
      <c r="AB148" s="42"/>
      <c r="AC148" s="43"/>
      <c r="AD148" s="43"/>
      <c r="AE148" s="43"/>
      <c r="AF148" s="43"/>
      <c r="AG148" s="41">
        <f t="shared" si="502"/>
        <v>0</v>
      </c>
      <c r="AH148" s="42"/>
      <c r="AI148" s="43"/>
      <c r="AJ148" s="43"/>
      <c r="AK148" s="43"/>
      <c r="AL148" s="43"/>
      <c r="AM148" s="41">
        <f t="shared" si="503"/>
        <v>0</v>
      </c>
      <c r="AN148" s="42"/>
      <c r="AO148" s="43"/>
      <c r="AP148" s="43"/>
      <c r="AQ148" s="43"/>
      <c r="AR148" s="43"/>
      <c r="AS148" s="41">
        <f t="shared" si="505"/>
        <v>0</v>
      </c>
      <c r="AT148" s="42"/>
      <c r="AU148" s="43"/>
      <c r="AV148" s="43"/>
      <c r="AW148" s="43"/>
      <c r="AX148" s="43"/>
      <c r="AY148" s="41">
        <f t="shared" si="507"/>
        <v>0</v>
      </c>
      <c r="AZ148" s="42"/>
      <c r="BA148" s="43"/>
      <c r="BB148" s="43"/>
      <c r="BC148" s="43"/>
      <c r="BD148" s="43"/>
      <c r="BE148" s="41">
        <f t="shared" si="508"/>
        <v>0</v>
      </c>
      <c r="BF148" s="44">
        <f t="shared" si="509"/>
        <v>0</v>
      </c>
      <c r="BG148" s="17">
        <f t="shared" si="510"/>
        <v>0</v>
      </c>
      <c r="BH148" s="17">
        <f t="shared" si="511"/>
        <v>0</v>
      </c>
      <c r="BI148" s="17">
        <f t="shared" si="512"/>
        <v>0</v>
      </c>
      <c r="BJ148" s="17">
        <f t="shared" si="513"/>
        <v>0</v>
      </c>
      <c r="BK148" s="17">
        <f t="shared" si="514"/>
        <v>0</v>
      </c>
      <c r="BL148" s="17">
        <f t="shared" si="515"/>
        <v>0</v>
      </c>
      <c r="BM148" s="17">
        <f t="shared" si="516"/>
        <v>0</v>
      </c>
      <c r="BN148" s="17">
        <f t="shared" si="517"/>
        <v>0</v>
      </c>
      <c r="BO148" s="17">
        <f t="shared" si="518"/>
        <v>0</v>
      </c>
      <c r="BP148" s="17">
        <f t="shared" si="519"/>
        <v>0</v>
      </c>
      <c r="BQ148" s="21" t="e">
        <f t="shared" si="520"/>
        <v>#DIV/0!</v>
      </c>
    </row>
    <row r="149" spans="1:69" ht="15.75" customHeight="1" x14ac:dyDescent="0.25">
      <c r="A149" s="36"/>
      <c r="B149" s="45"/>
      <c r="C149" s="46"/>
      <c r="D149" s="42"/>
      <c r="E149" s="43"/>
      <c r="F149" s="43"/>
      <c r="G149" s="43"/>
      <c r="H149" s="43"/>
      <c r="I149" s="41">
        <f t="shared" si="494"/>
        <v>0</v>
      </c>
      <c r="J149" s="42"/>
      <c r="K149" s="43"/>
      <c r="L149" s="43"/>
      <c r="M149" s="43"/>
      <c r="N149" s="43"/>
      <c r="O149" s="41">
        <f t="shared" si="496"/>
        <v>0</v>
      </c>
      <c r="P149" s="42"/>
      <c r="Q149" s="43"/>
      <c r="R149" s="43"/>
      <c r="S149" s="43"/>
      <c r="T149" s="43"/>
      <c r="U149" s="41">
        <f t="shared" si="498"/>
        <v>0</v>
      </c>
      <c r="V149" s="42"/>
      <c r="W149" s="43"/>
      <c r="X149" s="43"/>
      <c r="Y149" s="43"/>
      <c r="Z149" s="43"/>
      <c r="AA149" s="41">
        <f t="shared" si="500"/>
        <v>0</v>
      </c>
      <c r="AB149" s="42"/>
      <c r="AC149" s="43"/>
      <c r="AD149" s="43"/>
      <c r="AE149" s="43"/>
      <c r="AF149" s="43"/>
      <c r="AG149" s="41">
        <f t="shared" si="502"/>
        <v>0</v>
      </c>
      <c r="AH149" s="42"/>
      <c r="AI149" s="43"/>
      <c r="AJ149" s="43"/>
      <c r="AK149" s="43"/>
      <c r="AL149" s="43"/>
      <c r="AM149" s="41">
        <f t="shared" si="503"/>
        <v>0</v>
      </c>
      <c r="AN149" s="42"/>
      <c r="AO149" s="43"/>
      <c r="AP149" s="43"/>
      <c r="AQ149" s="43"/>
      <c r="AR149" s="43"/>
      <c r="AS149" s="41">
        <f t="shared" si="505"/>
        <v>0</v>
      </c>
      <c r="AT149" s="42"/>
      <c r="AU149" s="43"/>
      <c r="AV149" s="43"/>
      <c r="AW149" s="43"/>
      <c r="AX149" s="43"/>
      <c r="AY149" s="41">
        <f t="shared" si="507"/>
        <v>0</v>
      </c>
      <c r="AZ149" s="42"/>
      <c r="BA149" s="43"/>
      <c r="BB149" s="43"/>
      <c r="BC149" s="43"/>
      <c r="BD149" s="43"/>
      <c r="BE149" s="41">
        <f t="shared" si="508"/>
        <v>0</v>
      </c>
      <c r="BF149" s="44">
        <f t="shared" si="509"/>
        <v>0</v>
      </c>
      <c r="BG149" s="17">
        <f t="shared" si="510"/>
        <v>0</v>
      </c>
      <c r="BH149" s="17">
        <f t="shared" si="511"/>
        <v>0</v>
      </c>
      <c r="BI149" s="17">
        <f t="shared" si="512"/>
        <v>0</v>
      </c>
      <c r="BJ149" s="17">
        <f t="shared" si="513"/>
        <v>0</v>
      </c>
      <c r="BK149" s="17">
        <f t="shared" si="514"/>
        <v>0</v>
      </c>
      <c r="BL149" s="17">
        <f t="shared" si="515"/>
        <v>0</v>
      </c>
      <c r="BM149" s="17">
        <f t="shared" si="516"/>
        <v>0</v>
      </c>
      <c r="BN149" s="17">
        <f t="shared" si="517"/>
        <v>0</v>
      </c>
      <c r="BO149" s="17">
        <f t="shared" si="518"/>
        <v>0</v>
      </c>
      <c r="BP149" s="17">
        <f t="shared" si="519"/>
        <v>0</v>
      </c>
      <c r="BQ149" s="21" t="e">
        <f t="shared" si="520"/>
        <v>#DIV/0!</v>
      </c>
    </row>
    <row r="150" spans="1:69" ht="18" customHeight="1" x14ac:dyDescent="0.25">
      <c r="A150" s="36"/>
      <c r="B150" s="37" t="s">
        <v>35</v>
      </c>
      <c r="C150" s="46"/>
      <c r="D150" s="42"/>
      <c r="E150" s="40">
        <f>SUM(E138:E149)</f>
        <v>341</v>
      </c>
      <c r="F150" s="40">
        <f>SUM(F138:F149)</f>
        <v>294</v>
      </c>
      <c r="G150" s="40">
        <f>SUM(G138:G149)</f>
        <v>366</v>
      </c>
      <c r="H150" s="40">
        <f>SUM(H138:H149)</f>
        <v>350</v>
      </c>
      <c r="I150" s="41">
        <f>SUM(I138:I149)</f>
        <v>1351</v>
      </c>
      <c r="J150" s="42"/>
      <c r="K150" s="40">
        <f>SUM(K138:K149)</f>
        <v>302</v>
      </c>
      <c r="L150" s="40">
        <f>SUM(L138:L149)</f>
        <v>303</v>
      </c>
      <c r="M150" s="40">
        <f>SUM(M138:M149)</f>
        <v>302</v>
      </c>
      <c r="N150" s="40">
        <f>SUM(N138:N149)</f>
        <v>317</v>
      </c>
      <c r="O150" s="41">
        <f>SUM(O138:O149)</f>
        <v>1224</v>
      </c>
      <c r="P150" s="42"/>
      <c r="Q150" s="40">
        <f>SUM(Q138:Q149)</f>
        <v>353</v>
      </c>
      <c r="R150" s="40">
        <f>SUM(R138:R149)</f>
        <v>300</v>
      </c>
      <c r="S150" s="40">
        <f>SUM(S138:S149)</f>
        <v>332</v>
      </c>
      <c r="T150" s="40">
        <f>SUM(T138:T149)</f>
        <v>250</v>
      </c>
      <c r="U150" s="41">
        <f>SUM(U138:U149)</f>
        <v>1235</v>
      </c>
      <c r="V150" s="42"/>
      <c r="W150" s="40">
        <f>SUM(W138:W149)</f>
        <v>311</v>
      </c>
      <c r="X150" s="40">
        <f>SUM(X138:X149)</f>
        <v>307</v>
      </c>
      <c r="Y150" s="40">
        <f>SUM(Y138:Y149)</f>
        <v>306</v>
      </c>
      <c r="Z150" s="40">
        <f>SUM(Z138:Z149)</f>
        <v>275</v>
      </c>
      <c r="AA150" s="41">
        <f>SUM(AA138:AA149)</f>
        <v>1199</v>
      </c>
      <c r="AB150" s="42"/>
      <c r="AC150" s="40">
        <f>SUM(AC138:AC149)</f>
        <v>364</v>
      </c>
      <c r="AD150" s="40">
        <f>SUM(AD138:AD149)</f>
        <v>318</v>
      </c>
      <c r="AE150" s="40">
        <f>SUM(AE138:AE149)</f>
        <v>273</v>
      </c>
      <c r="AF150" s="40">
        <f>SUM(AF138:AF149)</f>
        <v>297</v>
      </c>
      <c r="AG150" s="41">
        <f>SUM(AG138:AG149)</f>
        <v>1252</v>
      </c>
      <c r="AH150" s="42"/>
      <c r="AI150" s="40">
        <f>SUM(AI138:AI149)</f>
        <v>342</v>
      </c>
      <c r="AJ150" s="40">
        <f>SUM(AJ138:AJ149)</f>
        <v>238</v>
      </c>
      <c r="AK150" s="40">
        <f>SUM(AK138:AK149)</f>
        <v>304</v>
      </c>
      <c r="AL150" s="40">
        <f>SUM(AL138:AL149)</f>
        <v>365</v>
      </c>
      <c r="AM150" s="41">
        <f>SUM(AM138:AM149)</f>
        <v>1249</v>
      </c>
      <c r="AN150" s="42"/>
      <c r="AO150" s="40">
        <f>SUM(AO138:AO149)</f>
        <v>304</v>
      </c>
      <c r="AP150" s="40">
        <f>SUM(AP138:AP149)</f>
        <v>302</v>
      </c>
      <c r="AQ150" s="40">
        <f>SUM(AQ138:AQ149)</f>
        <v>298</v>
      </c>
      <c r="AR150" s="40">
        <f>SUM(AR138:AR149)</f>
        <v>292</v>
      </c>
      <c r="AS150" s="41">
        <f>SUM(AS138:AS149)</f>
        <v>1196</v>
      </c>
      <c r="AT150" s="42"/>
      <c r="AU150" s="40">
        <f>SUM(AU138:AU149)</f>
        <v>324</v>
      </c>
      <c r="AV150" s="40">
        <f>SUM(AV138:AV149)</f>
        <v>276</v>
      </c>
      <c r="AW150" s="40">
        <f>SUM(AW138:AW149)</f>
        <v>336</v>
      </c>
      <c r="AX150" s="40">
        <f>SUM(AX138:AX149)</f>
        <v>310</v>
      </c>
      <c r="AY150" s="41">
        <f>SUM(AY138:AY149)</f>
        <v>1246</v>
      </c>
      <c r="AZ150" s="42"/>
      <c r="BA150" s="40">
        <f>SUM(BA138:BA149)</f>
        <v>368</v>
      </c>
      <c r="BB150" s="40">
        <f>SUM(BB138:BB149)</f>
        <v>302</v>
      </c>
      <c r="BC150" s="40">
        <f>SUM(BC138:BC149)</f>
        <v>322</v>
      </c>
      <c r="BD150" s="40">
        <f>SUM(BD138:BD149)</f>
        <v>340</v>
      </c>
      <c r="BE150" s="41">
        <f>SUM(BE138:BE149)</f>
        <v>1332</v>
      </c>
      <c r="BF150" s="44">
        <f t="shared" si="509"/>
        <v>4</v>
      </c>
      <c r="BG150" s="17">
        <f t="shared" si="510"/>
        <v>4</v>
      </c>
      <c r="BH150" s="17">
        <f t="shared" si="511"/>
        <v>4</v>
      </c>
      <c r="BI150" s="17">
        <f t="shared" si="512"/>
        <v>4</v>
      </c>
      <c r="BJ150" s="17">
        <f t="shared" si="513"/>
        <v>4</v>
      </c>
      <c r="BK150" s="17">
        <f t="shared" si="514"/>
        <v>4</v>
      </c>
      <c r="BL150" s="17">
        <f t="shared" si="515"/>
        <v>4</v>
      </c>
      <c r="BM150" s="17">
        <f t="shared" si="516"/>
        <v>4</v>
      </c>
      <c r="BN150" s="17">
        <f t="shared" si="517"/>
        <v>4</v>
      </c>
      <c r="BO150" s="17">
        <f t="shared" si="518"/>
        <v>36</v>
      </c>
      <c r="BP150" s="17">
        <f t="shared" si="519"/>
        <v>11284</v>
      </c>
      <c r="BQ150" s="17">
        <f t="shared" si="520"/>
        <v>313.44444444444446</v>
      </c>
    </row>
    <row r="151" spans="1:69" ht="15.75" customHeight="1" x14ac:dyDescent="0.25">
      <c r="A151" s="36"/>
      <c r="B151" s="37" t="s">
        <v>36</v>
      </c>
      <c r="C151" s="46"/>
      <c r="D151" s="39">
        <f>SUM(D138:D149)</f>
        <v>61</v>
      </c>
      <c r="E151" s="40">
        <f>E150+$D$151</f>
        <v>402</v>
      </c>
      <c r="F151" s="40">
        <f>F150+$D$151</f>
        <v>355</v>
      </c>
      <c r="G151" s="40">
        <f>G150+$D$151</f>
        <v>427</v>
      </c>
      <c r="H151" s="40">
        <f>H150+$D$151</f>
        <v>411</v>
      </c>
      <c r="I151" s="41">
        <f>E151+F151+G151+H151</f>
        <v>1595</v>
      </c>
      <c r="J151" s="39">
        <f>SUM(J138:J149)</f>
        <v>87</v>
      </c>
      <c r="K151" s="40">
        <f>K150+$J$151</f>
        <v>389</v>
      </c>
      <c r="L151" s="40">
        <f>L150+$J$151</f>
        <v>390</v>
      </c>
      <c r="M151" s="40">
        <f>M150+$J$151</f>
        <v>389</v>
      </c>
      <c r="N151" s="40">
        <f>N150+$J$151</f>
        <v>404</v>
      </c>
      <c r="O151" s="41">
        <f>K151+L151+M151+N151</f>
        <v>1572</v>
      </c>
      <c r="P151" s="39">
        <f>SUM(P138:P149)</f>
        <v>89</v>
      </c>
      <c r="Q151" s="40">
        <f>Q150+$P$151</f>
        <v>442</v>
      </c>
      <c r="R151" s="40">
        <f>R150+$P$151</f>
        <v>389</v>
      </c>
      <c r="S151" s="40">
        <f>S150+$P$151</f>
        <v>421</v>
      </c>
      <c r="T151" s="40">
        <f>T150+$P$151</f>
        <v>339</v>
      </c>
      <c r="U151" s="41">
        <f>Q151+R151+S151+T151</f>
        <v>1591</v>
      </c>
      <c r="V151" s="39">
        <f>SUM(V138:V149)</f>
        <v>89</v>
      </c>
      <c r="W151" s="40">
        <f>W150+$V$151</f>
        <v>400</v>
      </c>
      <c r="X151" s="40">
        <f>X150+$V$151</f>
        <v>396</v>
      </c>
      <c r="Y151" s="40">
        <f>Y150+$V$151</f>
        <v>395</v>
      </c>
      <c r="Z151" s="40">
        <f>Z150+$V$151</f>
        <v>364</v>
      </c>
      <c r="AA151" s="41">
        <f>W151+X151+Y151+Z151</f>
        <v>1555</v>
      </c>
      <c r="AB151" s="39">
        <f>SUM(AB138:AB149)</f>
        <v>89</v>
      </c>
      <c r="AC151" s="40">
        <f>AC150+$AB$151</f>
        <v>453</v>
      </c>
      <c r="AD151" s="40">
        <f>AD150+$AB$151</f>
        <v>407</v>
      </c>
      <c r="AE151" s="40">
        <f>AE150+$AB$151</f>
        <v>362</v>
      </c>
      <c r="AF151" s="40">
        <f>AF150+$AB$151</f>
        <v>386</v>
      </c>
      <c r="AG151" s="41">
        <f>AC151+AD151+AE151+AF151</f>
        <v>1608</v>
      </c>
      <c r="AH151" s="39">
        <f>SUM(AH138:AH149)</f>
        <v>96</v>
      </c>
      <c r="AI151" s="40">
        <f>AI150+$AH$151</f>
        <v>438</v>
      </c>
      <c r="AJ151" s="40">
        <f>AJ150+$AH$151</f>
        <v>334</v>
      </c>
      <c r="AK151" s="40">
        <f>AK150+$AH$151</f>
        <v>400</v>
      </c>
      <c r="AL151" s="40">
        <f>AL150+$AH$151</f>
        <v>461</v>
      </c>
      <c r="AM151" s="41">
        <f>AI151+AJ151+AK151+AL151</f>
        <v>1633</v>
      </c>
      <c r="AN151" s="39">
        <f>SUM(AN138:AN149)</f>
        <v>90</v>
      </c>
      <c r="AO151" s="40">
        <f>AO150+$AN$151</f>
        <v>394</v>
      </c>
      <c r="AP151" s="40">
        <f>AP150+$AN$151</f>
        <v>392</v>
      </c>
      <c r="AQ151" s="40">
        <f>AQ150+$AN$151</f>
        <v>388</v>
      </c>
      <c r="AR151" s="40">
        <f>AR150+$AN$151</f>
        <v>382</v>
      </c>
      <c r="AS151" s="41">
        <f>AO151+AP151+AQ151+AR151</f>
        <v>1556</v>
      </c>
      <c r="AT151" s="39">
        <f>SUM(AT138:AT149)</f>
        <v>91</v>
      </c>
      <c r="AU151" s="40">
        <f>AU150+$AT$151</f>
        <v>415</v>
      </c>
      <c r="AV151" s="40">
        <f>AV150+$AT$151</f>
        <v>367</v>
      </c>
      <c r="AW151" s="40">
        <f>AW150+$AT$151</f>
        <v>427</v>
      </c>
      <c r="AX151" s="40">
        <f>AX150+$AT$151</f>
        <v>401</v>
      </c>
      <c r="AY151" s="41">
        <f>AU151+AV151+AW151+AX151</f>
        <v>1610</v>
      </c>
      <c r="AZ151" s="39">
        <f>SUM(AZ138:AZ149)</f>
        <v>74</v>
      </c>
      <c r="BA151" s="40">
        <f>BA150+$AZ$151</f>
        <v>442</v>
      </c>
      <c r="BB151" s="40">
        <f>BB150+$AZ$151</f>
        <v>376</v>
      </c>
      <c r="BC151" s="40">
        <f>BC150+$AZ$151</f>
        <v>396</v>
      </c>
      <c r="BD151" s="40">
        <f>BD150+$AZ$151</f>
        <v>414</v>
      </c>
      <c r="BE151" s="41">
        <f>BA151+BB151+BC151+BD151</f>
        <v>1628</v>
      </c>
      <c r="BF151" s="44">
        <f t="shared" si="509"/>
        <v>4</v>
      </c>
      <c r="BG151" s="17">
        <f t="shared" si="510"/>
        <v>4</v>
      </c>
      <c r="BH151" s="17">
        <f t="shared" si="511"/>
        <v>4</v>
      </c>
      <c r="BI151" s="17">
        <f t="shared" si="512"/>
        <v>4</v>
      </c>
      <c r="BJ151" s="17">
        <f t="shared" si="513"/>
        <v>4</v>
      </c>
      <c r="BK151" s="17">
        <f t="shared" si="514"/>
        <v>4</v>
      </c>
      <c r="BL151" s="17">
        <f t="shared" si="515"/>
        <v>4</v>
      </c>
      <c r="BM151" s="17">
        <f t="shared" si="516"/>
        <v>4</v>
      </c>
      <c r="BN151" s="17">
        <f t="shared" si="517"/>
        <v>4</v>
      </c>
      <c r="BO151" s="17">
        <f t="shared" si="518"/>
        <v>36</v>
      </c>
      <c r="BP151" s="17">
        <f t="shared" si="519"/>
        <v>14348</v>
      </c>
      <c r="BQ151" s="17">
        <f t="shared" si="520"/>
        <v>398.55555555555554</v>
      </c>
    </row>
    <row r="152" spans="1:69" ht="15.75" customHeight="1" x14ac:dyDescent="0.25">
      <c r="A152" s="36"/>
      <c r="B152" s="37" t="s">
        <v>37</v>
      </c>
      <c r="C152" s="46"/>
      <c r="D152" s="42"/>
      <c r="E152" s="40">
        <f t="shared" ref="E152:I153" si="533">IF($D$151&gt;0,IF(E150=E166,0.5,IF(E150&gt;E166,1,0)),0)</f>
        <v>1</v>
      </c>
      <c r="F152" s="40">
        <f t="shared" si="533"/>
        <v>0</v>
      </c>
      <c r="G152" s="40">
        <f t="shared" si="533"/>
        <v>1</v>
      </c>
      <c r="H152" s="40">
        <f t="shared" si="533"/>
        <v>0</v>
      </c>
      <c r="I152" s="41">
        <f t="shared" si="533"/>
        <v>1</v>
      </c>
      <c r="J152" s="42"/>
      <c r="K152" s="40">
        <f t="shared" ref="K152:O153" si="534">IF($J$151&gt;0,IF(K150=K81,0.5,IF(K150&gt;K81,1,0)),0)</f>
        <v>0</v>
      </c>
      <c r="L152" s="40">
        <f t="shared" si="534"/>
        <v>1</v>
      </c>
      <c r="M152" s="40">
        <f t="shared" si="534"/>
        <v>0</v>
      </c>
      <c r="N152" s="40">
        <f t="shared" si="534"/>
        <v>1</v>
      </c>
      <c r="O152" s="41">
        <f t="shared" si="534"/>
        <v>1</v>
      </c>
      <c r="P152" s="42"/>
      <c r="Q152" s="40">
        <f t="shared" ref="Q152:U153" si="535">IF($P$151&gt;0,IF(Q150=Q132,0.5,IF(Q150&gt;Q132,1,0)),0)</f>
        <v>1</v>
      </c>
      <c r="R152" s="40">
        <f t="shared" si="535"/>
        <v>1</v>
      </c>
      <c r="S152" s="40">
        <f t="shared" si="535"/>
        <v>1</v>
      </c>
      <c r="T152" s="40">
        <f t="shared" si="535"/>
        <v>0</v>
      </c>
      <c r="U152" s="41">
        <f t="shared" si="535"/>
        <v>1</v>
      </c>
      <c r="V152" s="42"/>
      <c r="W152" s="40">
        <f t="shared" ref="W152:AA153" si="536">IF($V$151&gt;0,IF(W150=W96,0.5,IF(W150&gt;W96,1,0)),0)</f>
        <v>0</v>
      </c>
      <c r="X152" s="40">
        <f t="shared" si="536"/>
        <v>0</v>
      </c>
      <c r="Y152" s="40">
        <f t="shared" si="536"/>
        <v>0</v>
      </c>
      <c r="Z152" s="40">
        <f t="shared" si="536"/>
        <v>0</v>
      </c>
      <c r="AA152" s="41">
        <f t="shared" si="536"/>
        <v>0</v>
      </c>
      <c r="AB152" s="42"/>
      <c r="AC152" s="40">
        <f t="shared" ref="AC152:AG153" si="537">IF($AB$151&gt;0,IF(AC150=AC195,0.5,IF(AC150&gt;AC195,1,0)),0)</f>
        <v>1</v>
      </c>
      <c r="AD152" s="40">
        <f t="shared" si="537"/>
        <v>0</v>
      </c>
      <c r="AE152" s="40">
        <f t="shared" si="537"/>
        <v>0</v>
      </c>
      <c r="AF152" s="40">
        <f t="shared" si="537"/>
        <v>0</v>
      </c>
      <c r="AG152" s="41">
        <f t="shared" si="537"/>
        <v>0</v>
      </c>
      <c r="AH152" s="42"/>
      <c r="AI152" s="40">
        <f t="shared" ref="AI152:AM153" si="538">IF($AH$151&gt;0,IF(AI150=AI68,0.5,IF(AI150&gt;AI68,1,0)),0)</f>
        <v>1</v>
      </c>
      <c r="AJ152" s="40">
        <f t="shared" si="538"/>
        <v>0</v>
      </c>
      <c r="AK152" s="40">
        <f t="shared" si="538"/>
        <v>0</v>
      </c>
      <c r="AL152" s="40">
        <f t="shared" si="538"/>
        <v>1</v>
      </c>
      <c r="AM152" s="41">
        <f t="shared" si="538"/>
        <v>0</v>
      </c>
      <c r="AN152" s="42"/>
      <c r="AO152" s="40">
        <f t="shared" ref="AO152:AS153" si="539">IF($AN$151&gt;0,IF(AO150=AO178,0.5,IF(AO150&gt;AO178,1,0)),0)</f>
        <v>1</v>
      </c>
      <c r="AP152" s="40">
        <f t="shared" si="539"/>
        <v>0</v>
      </c>
      <c r="AQ152" s="40">
        <f t="shared" si="539"/>
        <v>0</v>
      </c>
      <c r="AR152" s="40">
        <f t="shared" si="539"/>
        <v>1</v>
      </c>
      <c r="AS152" s="41">
        <f t="shared" si="539"/>
        <v>0</v>
      </c>
      <c r="AT152" s="42"/>
      <c r="AU152" s="40">
        <f t="shared" ref="AU152:AY153" si="540">IF($AT$151&gt;0,IF(AU150=AU114,0.5,IF(AU150&gt;AU114,1,0)),0)</f>
        <v>0</v>
      </c>
      <c r="AV152" s="40">
        <f t="shared" si="540"/>
        <v>0</v>
      </c>
      <c r="AW152" s="40">
        <f t="shared" si="540"/>
        <v>1</v>
      </c>
      <c r="AX152" s="40">
        <f t="shared" si="540"/>
        <v>0</v>
      </c>
      <c r="AY152" s="41">
        <f t="shared" si="540"/>
        <v>0</v>
      </c>
      <c r="AZ152" s="42"/>
      <c r="BA152" s="40">
        <f t="shared" ref="BA152:BE153" si="541">IF($AZ$151&gt;0,IF(BA150=BA54,0.5,IF(BA150&gt;BA54,1,0)),0)</f>
        <v>1</v>
      </c>
      <c r="BB152" s="40">
        <f t="shared" si="541"/>
        <v>1</v>
      </c>
      <c r="BC152" s="40">
        <f t="shared" si="541"/>
        <v>1</v>
      </c>
      <c r="BD152" s="40">
        <f t="shared" si="541"/>
        <v>1</v>
      </c>
      <c r="BE152" s="41">
        <f t="shared" si="541"/>
        <v>1</v>
      </c>
      <c r="BF152" s="47"/>
      <c r="BG152" s="21"/>
      <c r="BH152" s="21"/>
      <c r="BI152" s="21"/>
      <c r="BJ152" s="21"/>
      <c r="BK152" s="21"/>
      <c r="BL152" s="21"/>
      <c r="BM152" s="21"/>
      <c r="BN152" s="21"/>
      <c r="BO152" s="21"/>
      <c r="BP152" s="17">
        <f t="shared" si="519"/>
        <v>4</v>
      </c>
      <c r="BQ152" s="21"/>
    </row>
    <row r="153" spans="1:69" ht="15.75" customHeight="1" x14ac:dyDescent="0.25">
      <c r="A153" s="36"/>
      <c r="B153" s="37" t="s">
        <v>38</v>
      </c>
      <c r="C153" s="46"/>
      <c r="D153" s="42"/>
      <c r="E153" s="40">
        <f t="shared" si="533"/>
        <v>1</v>
      </c>
      <c r="F153" s="40">
        <f t="shared" si="533"/>
        <v>0</v>
      </c>
      <c r="G153" s="40">
        <f t="shared" si="533"/>
        <v>1</v>
      </c>
      <c r="H153" s="40">
        <f t="shared" si="533"/>
        <v>0</v>
      </c>
      <c r="I153" s="41">
        <f t="shared" si="533"/>
        <v>0</v>
      </c>
      <c r="J153" s="42"/>
      <c r="K153" s="40">
        <f t="shared" si="534"/>
        <v>0</v>
      </c>
      <c r="L153" s="40">
        <f t="shared" si="534"/>
        <v>1</v>
      </c>
      <c r="M153" s="40">
        <f t="shared" si="534"/>
        <v>0</v>
      </c>
      <c r="N153" s="40">
        <f t="shared" si="534"/>
        <v>1</v>
      </c>
      <c r="O153" s="41">
        <f t="shared" si="534"/>
        <v>0</v>
      </c>
      <c r="P153" s="42"/>
      <c r="Q153" s="40">
        <f t="shared" si="535"/>
        <v>1</v>
      </c>
      <c r="R153" s="40">
        <f t="shared" si="535"/>
        <v>1</v>
      </c>
      <c r="S153" s="40">
        <f t="shared" si="535"/>
        <v>1</v>
      </c>
      <c r="T153" s="40">
        <f t="shared" si="535"/>
        <v>0</v>
      </c>
      <c r="U153" s="41">
        <f t="shared" si="535"/>
        <v>1</v>
      </c>
      <c r="V153" s="42"/>
      <c r="W153" s="40">
        <f t="shared" si="536"/>
        <v>0</v>
      </c>
      <c r="X153" s="40">
        <f t="shared" si="536"/>
        <v>0</v>
      </c>
      <c r="Y153" s="40">
        <f t="shared" si="536"/>
        <v>0</v>
      </c>
      <c r="Z153" s="40">
        <f t="shared" si="536"/>
        <v>0</v>
      </c>
      <c r="AA153" s="41">
        <f t="shared" si="536"/>
        <v>0</v>
      </c>
      <c r="AB153" s="42"/>
      <c r="AC153" s="40">
        <f t="shared" si="537"/>
        <v>1</v>
      </c>
      <c r="AD153" s="40">
        <f t="shared" si="537"/>
        <v>0</v>
      </c>
      <c r="AE153" s="40">
        <f t="shared" si="537"/>
        <v>0</v>
      </c>
      <c r="AF153" s="40">
        <f t="shared" si="537"/>
        <v>0</v>
      </c>
      <c r="AG153" s="41">
        <f t="shared" si="537"/>
        <v>0</v>
      </c>
      <c r="AH153" s="42"/>
      <c r="AI153" s="40">
        <f t="shared" si="538"/>
        <v>1</v>
      </c>
      <c r="AJ153" s="40">
        <f t="shared" si="538"/>
        <v>0</v>
      </c>
      <c r="AK153" s="40">
        <f t="shared" si="538"/>
        <v>1</v>
      </c>
      <c r="AL153" s="40">
        <f t="shared" si="538"/>
        <v>1</v>
      </c>
      <c r="AM153" s="41">
        <f t="shared" si="538"/>
        <v>1</v>
      </c>
      <c r="AN153" s="42"/>
      <c r="AO153" s="40">
        <f t="shared" si="539"/>
        <v>1</v>
      </c>
      <c r="AP153" s="40">
        <f t="shared" si="539"/>
        <v>0</v>
      </c>
      <c r="AQ153" s="40">
        <f t="shared" si="539"/>
        <v>0</v>
      </c>
      <c r="AR153" s="40">
        <f t="shared" si="539"/>
        <v>1</v>
      </c>
      <c r="AS153" s="41">
        <f t="shared" si="539"/>
        <v>0</v>
      </c>
      <c r="AT153" s="42"/>
      <c r="AU153" s="40">
        <f t="shared" si="540"/>
        <v>0</v>
      </c>
      <c r="AV153" s="40">
        <f t="shared" si="540"/>
        <v>0</v>
      </c>
      <c r="AW153" s="40">
        <f t="shared" si="540"/>
        <v>1</v>
      </c>
      <c r="AX153" s="40">
        <f t="shared" si="540"/>
        <v>0</v>
      </c>
      <c r="AY153" s="41">
        <f t="shared" si="540"/>
        <v>0</v>
      </c>
      <c r="AZ153" s="42"/>
      <c r="BA153" s="40">
        <f t="shared" si="541"/>
        <v>1</v>
      </c>
      <c r="BB153" s="40">
        <f t="shared" si="541"/>
        <v>0</v>
      </c>
      <c r="BC153" s="40">
        <f t="shared" si="541"/>
        <v>0</v>
      </c>
      <c r="BD153" s="40">
        <f t="shared" si="541"/>
        <v>1</v>
      </c>
      <c r="BE153" s="41">
        <f t="shared" si="541"/>
        <v>1</v>
      </c>
      <c r="BF153" s="47"/>
      <c r="BG153" s="21"/>
      <c r="BH153" s="21"/>
      <c r="BI153" s="21"/>
      <c r="BJ153" s="21"/>
      <c r="BK153" s="21"/>
      <c r="BL153" s="21"/>
      <c r="BM153" s="21"/>
      <c r="BN153" s="21"/>
      <c r="BO153" s="21"/>
      <c r="BP153" s="17">
        <f t="shared" si="519"/>
        <v>3</v>
      </c>
      <c r="BQ153" s="21"/>
    </row>
    <row r="154" spans="1:69" ht="14.25" customHeight="1" x14ac:dyDescent="0.25">
      <c r="A154" s="48"/>
      <c r="B154" s="49" t="s">
        <v>39</v>
      </c>
      <c r="C154" s="50"/>
      <c r="D154" s="51"/>
      <c r="E154" s="52"/>
      <c r="F154" s="52"/>
      <c r="G154" s="52"/>
      <c r="H154" s="52"/>
      <c r="I154" s="53">
        <f>SUM(E152+F152+G152+H152+I152+E153+F153+G153+H153+I153)</f>
        <v>5</v>
      </c>
      <c r="J154" s="51"/>
      <c r="K154" s="52"/>
      <c r="L154" s="52"/>
      <c r="M154" s="52"/>
      <c r="N154" s="52"/>
      <c r="O154" s="53">
        <f>SUM(K152+L152+M152+N152+O152+K153+L153+M153+N153+O153)</f>
        <v>5</v>
      </c>
      <c r="P154" s="51"/>
      <c r="Q154" s="52"/>
      <c r="R154" s="52"/>
      <c r="S154" s="52"/>
      <c r="T154" s="52"/>
      <c r="U154" s="53">
        <f>SUM(Q152+R152+S152+T152+U152+Q153+R153+S153+T153+U153)</f>
        <v>8</v>
      </c>
      <c r="V154" s="51"/>
      <c r="W154" s="52"/>
      <c r="X154" s="52"/>
      <c r="Y154" s="52"/>
      <c r="Z154" s="52"/>
      <c r="AA154" s="53">
        <f>SUM(W152+X152+Y152+Z152+AA152+W153+X153+Y153+Z153+AA153)</f>
        <v>0</v>
      </c>
      <c r="AB154" s="51"/>
      <c r="AC154" s="52"/>
      <c r="AD154" s="52"/>
      <c r="AE154" s="52"/>
      <c r="AF154" s="52"/>
      <c r="AG154" s="53">
        <f>SUM(AC152+AD152+AE152+AF152+AG152+AC153+AD153+AE153+AF153+AG153)</f>
        <v>2</v>
      </c>
      <c r="AH154" s="51"/>
      <c r="AI154" s="52"/>
      <c r="AJ154" s="52"/>
      <c r="AK154" s="52"/>
      <c r="AL154" s="52"/>
      <c r="AM154" s="53">
        <f>SUM(AI152+AJ152+AK152+AL152+AM152+AI153+AJ153+AK153+AL153+AM153)</f>
        <v>6</v>
      </c>
      <c r="AN154" s="51"/>
      <c r="AO154" s="52"/>
      <c r="AP154" s="52"/>
      <c r="AQ154" s="52"/>
      <c r="AR154" s="52"/>
      <c r="AS154" s="53">
        <f>SUM(AO152+AP152+AQ152+AR152+AS152+AO153+AP153+AQ153+AR153+AS153)</f>
        <v>4</v>
      </c>
      <c r="AT154" s="51"/>
      <c r="AU154" s="52"/>
      <c r="AV154" s="52"/>
      <c r="AW154" s="52"/>
      <c r="AX154" s="52"/>
      <c r="AY154" s="53">
        <f>SUM(AU152+AV152+AW152+AX152+AY152+AU153+AV153+AW153+AX153+AY153)</f>
        <v>2</v>
      </c>
      <c r="AZ154" s="51"/>
      <c r="BA154" s="52"/>
      <c r="BB154" s="52"/>
      <c r="BC154" s="52"/>
      <c r="BD154" s="52"/>
      <c r="BE154" s="53">
        <f>SUM(BA152+BB152+BC152+BD152+BE152+BA153+BB153+BC153+BD153+BE153)</f>
        <v>8</v>
      </c>
      <c r="BF154" s="54"/>
      <c r="BG154" s="55"/>
      <c r="BH154" s="55"/>
      <c r="BI154" s="55"/>
      <c r="BJ154" s="55"/>
      <c r="BK154" s="55"/>
      <c r="BL154" s="55"/>
      <c r="BM154" s="55"/>
      <c r="BN154" s="55"/>
      <c r="BO154" s="55"/>
      <c r="BP154" s="56">
        <f t="shared" si="519"/>
        <v>40</v>
      </c>
      <c r="BQ154" s="55"/>
    </row>
    <row r="155" spans="1:69" ht="27" customHeight="1" x14ac:dyDescent="0.25">
      <c r="A155" s="30">
        <v>8</v>
      </c>
      <c r="B155" s="125" t="s">
        <v>62</v>
      </c>
      <c r="C155" s="127"/>
      <c r="D155" s="31" t="s">
        <v>26</v>
      </c>
      <c r="E155" s="32" t="s">
        <v>27</v>
      </c>
      <c r="F155" s="32" t="s">
        <v>28</v>
      </c>
      <c r="G155" s="32" t="s">
        <v>29</v>
      </c>
      <c r="H155" s="32" t="s">
        <v>30</v>
      </c>
      <c r="I155" s="33" t="s">
        <v>23</v>
      </c>
      <c r="J155" s="31" t="s">
        <v>26</v>
      </c>
      <c r="K155" s="32" t="s">
        <v>27</v>
      </c>
      <c r="L155" s="32" t="s">
        <v>28</v>
      </c>
      <c r="M155" s="32" t="s">
        <v>29</v>
      </c>
      <c r="N155" s="32" t="s">
        <v>30</v>
      </c>
      <c r="O155" s="33" t="s">
        <v>23</v>
      </c>
      <c r="P155" s="31" t="s">
        <v>26</v>
      </c>
      <c r="Q155" s="32" t="s">
        <v>27</v>
      </c>
      <c r="R155" s="32" t="s">
        <v>28</v>
      </c>
      <c r="S155" s="32" t="s">
        <v>29</v>
      </c>
      <c r="T155" s="32" t="s">
        <v>30</v>
      </c>
      <c r="U155" s="33" t="s">
        <v>23</v>
      </c>
      <c r="V155" s="31" t="s">
        <v>26</v>
      </c>
      <c r="W155" s="32" t="s">
        <v>27</v>
      </c>
      <c r="X155" s="32" t="s">
        <v>28</v>
      </c>
      <c r="Y155" s="32" t="s">
        <v>29</v>
      </c>
      <c r="Z155" s="32" t="s">
        <v>30</v>
      </c>
      <c r="AA155" s="33" t="s">
        <v>23</v>
      </c>
      <c r="AB155" s="31" t="s">
        <v>26</v>
      </c>
      <c r="AC155" s="32" t="s">
        <v>27</v>
      </c>
      <c r="AD155" s="32" t="s">
        <v>28</v>
      </c>
      <c r="AE155" s="32" t="s">
        <v>29</v>
      </c>
      <c r="AF155" s="32" t="s">
        <v>30</v>
      </c>
      <c r="AG155" s="33" t="s">
        <v>23</v>
      </c>
      <c r="AH155" s="31" t="s">
        <v>26</v>
      </c>
      <c r="AI155" s="32" t="s">
        <v>27</v>
      </c>
      <c r="AJ155" s="32" t="s">
        <v>28</v>
      </c>
      <c r="AK155" s="32" t="s">
        <v>29</v>
      </c>
      <c r="AL155" s="32" t="s">
        <v>30</v>
      </c>
      <c r="AM155" s="33" t="s">
        <v>23</v>
      </c>
      <c r="AN155" s="31" t="s">
        <v>26</v>
      </c>
      <c r="AO155" s="32" t="s">
        <v>27</v>
      </c>
      <c r="AP155" s="32" t="s">
        <v>28</v>
      </c>
      <c r="AQ155" s="32" t="s">
        <v>29</v>
      </c>
      <c r="AR155" s="32" t="s">
        <v>30</v>
      </c>
      <c r="AS155" s="33" t="s">
        <v>23</v>
      </c>
      <c r="AT155" s="31" t="s">
        <v>26</v>
      </c>
      <c r="AU155" s="32" t="s">
        <v>27</v>
      </c>
      <c r="AV155" s="32" t="s">
        <v>28</v>
      </c>
      <c r="AW155" s="32" t="s">
        <v>29</v>
      </c>
      <c r="AX155" s="32" t="s">
        <v>30</v>
      </c>
      <c r="AY155" s="33" t="s">
        <v>23</v>
      </c>
      <c r="AZ155" s="31" t="s">
        <v>26</v>
      </c>
      <c r="BA155" s="32" t="s">
        <v>27</v>
      </c>
      <c r="BB155" s="32" t="s">
        <v>28</v>
      </c>
      <c r="BC155" s="32" t="s">
        <v>29</v>
      </c>
      <c r="BD155" s="32" t="s">
        <v>30</v>
      </c>
      <c r="BE155" s="33" t="s">
        <v>23</v>
      </c>
      <c r="BF155" s="34"/>
      <c r="BG155" s="35"/>
      <c r="BH155" s="35"/>
      <c r="BI155" s="35"/>
      <c r="BJ155" s="35"/>
      <c r="BK155" s="35"/>
      <c r="BL155" s="35"/>
      <c r="BM155" s="35"/>
      <c r="BN155" s="35"/>
      <c r="BO155" s="35"/>
      <c r="BP155" s="57"/>
      <c r="BQ155" s="35"/>
    </row>
    <row r="156" spans="1:69" ht="15.75" customHeight="1" x14ac:dyDescent="0.25">
      <c r="A156" s="36"/>
      <c r="B156" s="37" t="s">
        <v>63</v>
      </c>
      <c r="C156" s="38" t="s">
        <v>64</v>
      </c>
      <c r="D156" s="39">
        <v>50</v>
      </c>
      <c r="E156" s="40">
        <f>E22</f>
        <v>144</v>
      </c>
      <c r="F156" s="40">
        <f t="shared" ref="F156:H156" si="542">F22</f>
        <v>152</v>
      </c>
      <c r="G156" s="40">
        <f t="shared" si="542"/>
        <v>173</v>
      </c>
      <c r="H156" s="40">
        <f t="shared" si="542"/>
        <v>171</v>
      </c>
      <c r="I156" s="41">
        <f t="shared" ref="I156:I165" si="543">SUM(E156:H156)</f>
        <v>640</v>
      </c>
      <c r="J156" s="42"/>
      <c r="K156" s="43"/>
      <c r="L156" s="43"/>
      <c r="M156" s="43"/>
      <c r="N156" s="43"/>
      <c r="O156" s="41">
        <f t="shared" ref="O156:O165" si="544">SUM(K156:N156)</f>
        <v>0</v>
      </c>
      <c r="P156" s="42">
        <v>49</v>
      </c>
      <c r="Q156" s="43">
        <f>Q22</f>
        <v>124</v>
      </c>
      <c r="R156" s="43">
        <f t="shared" ref="R156:T156" si="545">R22</f>
        <v>145</v>
      </c>
      <c r="S156" s="43">
        <f t="shared" si="545"/>
        <v>166</v>
      </c>
      <c r="T156" s="43">
        <f t="shared" si="545"/>
        <v>188</v>
      </c>
      <c r="U156" s="41">
        <f t="shared" ref="U156:U165" si="546">SUM(Q156:T156)</f>
        <v>623</v>
      </c>
      <c r="V156" s="42">
        <v>49</v>
      </c>
      <c r="W156" s="43">
        <f>W22</f>
        <v>114</v>
      </c>
      <c r="X156" s="43">
        <f t="shared" ref="X156:Z156" si="547">X22</f>
        <v>126</v>
      </c>
      <c r="Y156" s="43">
        <f t="shared" si="547"/>
        <v>163</v>
      </c>
      <c r="Z156" s="43">
        <f t="shared" si="547"/>
        <v>151</v>
      </c>
      <c r="AA156" s="41">
        <f t="shared" ref="AA156:AA165" si="548">SUM(W156:Z156)</f>
        <v>554</v>
      </c>
      <c r="AB156" s="42">
        <v>50</v>
      </c>
      <c r="AC156" s="43">
        <f>AC22</f>
        <v>156</v>
      </c>
      <c r="AD156" s="43">
        <f t="shared" ref="AD156:AF156" si="549">AD22</f>
        <v>170</v>
      </c>
      <c r="AE156" s="43">
        <f t="shared" si="549"/>
        <v>170</v>
      </c>
      <c r="AF156" s="43">
        <f t="shared" si="549"/>
        <v>168</v>
      </c>
      <c r="AG156" s="41">
        <f t="shared" ref="AG156:AG165" si="550">SUM(AC156:AF156)</f>
        <v>664</v>
      </c>
      <c r="AH156" s="42">
        <v>49</v>
      </c>
      <c r="AI156" s="43">
        <f>AI22</f>
        <v>162</v>
      </c>
      <c r="AJ156" s="43">
        <f t="shared" ref="AJ156:AL156" si="551">AJ22</f>
        <v>167</v>
      </c>
      <c r="AK156" s="43">
        <f t="shared" si="551"/>
        <v>139</v>
      </c>
      <c r="AL156" s="43">
        <f t="shared" si="551"/>
        <v>160</v>
      </c>
      <c r="AM156" s="41">
        <f t="shared" ref="AM156:AM165" si="552">SUM(AI156:AL156)</f>
        <v>628</v>
      </c>
      <c r="AN156" s="42">
        <v>49</v>
      </c>
      <c r="AO156" s="43">
        <f>AO22</f>
        <v>166</v>
      </c>
      <c r="AP156" s="43">
        <f t="shared" ref="AP156:AR156" si="553">AP22</f>
        <v>158</v>
      </c>
      <c r="AQ156" s="43">
        <f t="shared" si="553"/>
        <v>150</v>
      </c>
      <c r="AR156" s="43">
        <f t="shared" si="553"/>
        <v>142</v>
      </c>
      <c r="AS156" s="41">
        <f t="shared" ref="AS156:AS165" si="554">SUM(AO156:AR156)</f>
        <v>616</v>
      </c>
      <c r="AT156" s="42">
        <v>49</v>
      </c>
      <c r="AU156" s="43">
        <f>AU22</f>
        <v>159</v>
      </c>
      <c r="AV156" s="43">
        <f t="shared" ref="AV156:AX156" si="555">AV22</f>
        <v>182</v>
      </c>
      <c r="AW156" s="43">
        <f t="shared" si="555"/>
        <v>156</v>
      </c>
      <c r="AX156" s="43">
        <f t="shared" si="555"/>
        <v>163</v>
      </c>
      <c r="AY156" s="41">
        <f t="shared" ref="AY156:AY165" si="556">SUM(AU156:AX156)</f>
        <v>660</v>
      </c>
      <c r="AZ156" s="42"/>
      <c r="BA156" s="43"/>
      <c r="BB156" s="43"/>
      <c r="BC156" s="43"/>
      <c r="BD156" s="43"/>
      <c r="BE156" s="41">
        <f t="shared" ref="BE156:BE165" si="557">SUM(BA156:BD156)</f>
        <v>0</v>
      </c>
      <c r="BF156" s="44">
        <f t="shared" ref="BF156:BF167" si="558">SUM((IF(E156&gt;0,1,0)+(IF(F156&gt;0,1,0)+(IF(G156&gt;0,1,0)+(IF(H156&gt;0,1,0))))))</f>
        <v>4</v>
      </c>
      <c r="BG156" s="17">
        <f t="shared" ref="BG156:BG167" si="559">SUM((IF(K156&gt;0,1,0)+(IF(L156&gt;0,1,0)+(IF(M156&gt;0,1,0)+(IF(N156&gt;0,1,0))))))</f>
        <v>0</v>
      </c>
      <c r="BH156" s="17">
        <f t="shared" ref="BH156:BH167" si="560">SUM((IF(Q156&gt;0,1,0)+(IF(R156&gt;0,1,0)+(IF(S156&gt;0,1,0)+(IF(T156&gt;0,1,0))))))</f>
        <v>4</v>
      </c>
      <c r="BI156" s="17">
        <f t="shared" ref="BI156:BI167" si="561">SUM((IF(W156&gt;0,1,0)+(IF(X156&gt;0,1,0)+(IF(Y156&gt;0,1,0)+(IF(Z156&gt;0,1,0))))))</f>
        <v>4</v>
      </c>
      <c r="BJ156" s="17">
        <f t="shared" ref="BJ156:BJ167" si="562">SUM((IF(AC156&gt;0,1,0)+(IF(AD156&gt;0,1,0)+(IF(AE156&gt;0,1,0)+(IF(AF156&gt;0,1,0))))))</f>
        <v>4</v>
      </c>
      <c r="BK156" s="17">
        <f t="shared" ref="BK156:BK167" si="563">SUM((IF(AI156&gt;0,1,0)+(IF(AJ156&gt;0,1,0)+(IF(AK156&gt;0,1,0)+(IF(AL156&gt;0,1,0))))))</f>
        <v>4</v>
      </c>
      <c r="BL156" s="17">
        <f t="shared" ref="BL156:BL167" si="564">SUM((IF(AO156&gt;0,1,0)+(IF(AP156&gt;0,1,0)+(IF(AQ156&gt;0,1,0)+(IF(AR156&gt;0,1,0))))))</f>
        <v>4</v>
      </c>
      <c r="BM156" s="17">
        <f t="shared" ref="BM156:BM167" si="565">SUM((IF(AU156&gt;0,1,0)+(IF(AV156&gt;0,1,0)+(IF(AW156&gt;0,1,0)+(IF(AX156&gt;0,1,0))))))</f>
        <v>4</v>
      </c>
      <c r="BN156" s="17">
        <f t="shared" ref="BN156:BN167" si="566">SUM((IF(BA156&gt;0,1,0)+(IF(BB156&gt;0,1,0)+(IF(BC156&gt;0,1,0)+(IF(BD156&gt;0,1,0))))))</f>
        <v>0</v>
      </c>
      <c r="BO156" s="17">
        <f t="shared" ref="BO156:BO167" si="567">SUM(BF156:BN156)</f>
        <v>28</v>
      </c>
      <c r="BP156" s="17">
        <f t="shared" ref="BP156:BP161" si="568">I156+O156+U156+AA156+AG156+AM156+AS156+AY156+BE156</f>
        <v>4385</v>
      </c>
      <c r="BQ156" s="17">
        <f t="shared" ref="BQ156:BQ167" si="569">BP156/BO156</f>
        <v>156.60714285714286</v>
      </c>
    </row>
    <row r="157" spans="1:69" ht="15.75" customHeight="1" x14ac:dyDescent="0.25">
      <c r="A157" s="36"/>
      <c r="B157" s="37" t="s">
        <v>65</v>
      </c>
      <c r="C157" s="38" t="s">
        <v>66</v>
      </c>
      <c r="D157" s="39">
        <v>48</v>
      </c>
      <c r="E157" s="40">
        <f>E5</f>
        <v>143</v>
      </c>
      <c r="F157" s="40">
        <f t="shared" ref="F157:H157" si="570">F5</f>
        <v>175</v>
      </c>
      <c r="G157" s="40">
        <f t="shared" si="570"/>
        <v>141</v>
      </c>
      <c r="H157" s="40">
        <f t="shared" si="570"/>
        <v>180</v>
      </c>
      <c r="I157" s="41">
        <f t="shared" si="543"/>
        <v>639</v>
      </c>
      <c r="J157" s="42">
        <v>48</v>
      </c>
      <c r="K157" s="43">
        <f>K5</f>
        <v>190</v>
      </c>
      <c r="L157" s="43">
        <f t="shared" ref="L157:N157" si="571">L5</f>
        <v>162</v>
      </c>
      <c r="M157" s="43">
        <f t="shared" si="571"/>
        <v>149</v>
      </c>
      <c r="N157" s="43">
        <f t="shared" si="571"/>
        <v>148</v>
      </c>
      <c r="O157" s="41">
        <f t="shared" si="544"/>
        <v>649</v>
      </c>
      <c r="P157" s="42"/>
      <c r="Q157" s="43"/>
      <c r="R157" s="43"/>
      <c r="S157" s="43"/>
      <c r="T157" s="43"/>
      <c r="U157" s="41">
        <f t="shared" si="546"/>
        <v>0</v>
      </c>
      <c r="V157" s="42"/>
      <c r="W157" s="43"/>
      <c r="X157" s="43"/>
      <c r="Y157" s="43"/>
      <c r="Z157" s="43"/>
      <c r="AA157" s="41">
        <f t="shared" si="548"/>
        <v>0</v>
      </c>
      <c r="AB157" s="42"/>
      <c r="AC157" s="43"/>
      <c r="AD157" s="43"/>
      <c r="AE157" s="43"/>
      <c r="AF157" s="43"/>
      <c r="AG157" s="41">
        <f t="shared" si="550"/>
        <v>0</v>
      </c>
      <c r="AH157" s="42"/>
      <c r="AI157" s="43"/>
      <c r="AJ157" s="43"/>
      <c r="AK157" s="43"/>
      <c r="AL157" s="43"/>
      <c r="AM157" s="41">
        <f t="shared" si="552"/>
        <v>0</v>
      </c>
      <c r="AN157" s="42">
        <v>47</v>
      </c>
      <c r="AO157" s="43">
        <f>AO5</f>
        <v>126</v>
      </c>
      <c r="AP157" s="43">
        <f t="shared" ref="AP157:AR157" si="572">AP5</f>
        <v>168</v>
      </c>
      <c r="AQ157" s="43">
        <f t="shared" si="572"/>
        <v>144</v>
      </c>
      <c r="AR157" s="43">
        <f t="shared" si="572"/>
        <v>147</v>
      </c>
      <c r="AS157" s="41">
        <f t="shared" si="554"/>
        <v>585</v>
      </c>
      <c r="AT157" s="42">
        <v>48</v>
      </c>
      <c r="AU157" s="43">
        <f>AU5</f>
        <v>149</v>
      </c>
      <c r="AV157" s="43">
        <f t="shared" ref="AV157:AX157" si="573">AV5</f>
        <v>156</v>
      </c>
      <c r="AW157" s="43">
        <f t="shared" si="573"/>
        <v>141</v>
      </c>
      <c r="AX157" s="43">
        <f t="shared" si="573"/>
        <v>181</v>
      </c>
      <c r="AY157" s="41">
        <f t="shared" si="556"/>
        <v>627</v>
      </c>
      <c r="AZ157" s="42"/>
      <c r="BA157" s="43"/>
      <c r="BB157" s="43"/>
      <c r="BC157" s="43"/>
      <c r="BD157" s="43"/>
      <c r="BE157" s="41">
        <f t="shared" si="557"/>
        <v>0</v>
      </c>
      <c r="BF157" s="44">
        <f t="shared" si="558"/>
        <v>4</v>
      </c>
      <c r="BG157" s="17">
        <f t="shared" si="559"/>
        <v>4</v>
      </c>
      <c r="BH157" s="17">
        <f t="shared" si="560"/>
        <v>0</v>
      </c>
      <c r="BI157" s="17">
        <f t="shared" si="561"/>
        <v>0</v>
      </c>
      <c r="BJ157" s="17">
        <f t="shared" si="562"/>
        <v>0</v>
      </c>
      <c r="BK157" s="17">
        <f t="shared" si="563"/>
        <v>0</v>
      </c>
      <c r="BL157" s="17">
        <f t="shared" si="564"/>
        <v>4</v>
      </c>
      <c r="BM157" s="17">
        <f t="shared" si="565"/>
        <v>4</v>
      </c>
      <c r="BN157" s="17">
        <f t="shared" si="566"/>
        <v>0</v>
      </c>
      <c r="BO157" s="17">
        <f t="shared" si="567"/>
        <v>16</v>
      </c>
      <c r="BP157" s="17">
        <f t="shared" si="568"/>
        <v>2500</v>
      </c>
      <c r="BQ157" s="17">
        <f t="shared" si="569"/>
        <v>156.25</v>
      </c>
    </row>
    <row r="158" spans="1:69" ht="15.75" customHeight="1" x14ac:dyDescent="0.25">
      <c r="A158" s="36"/>
      <c r="B158" s="45" t="s">
        <v>50</v>
      </c>
      <c r="C158" s="46" t="s">
        <v>51</v>
      </c>
      <c r="D158" s="42"/>
      <c r="E158" s="43"/>
      <c r="F158" s="43"/>
      <c r="G158" s="43"/>
      <c r="H158" s="43"/>
      <c r="I158" s="41">
        <f t="shared" si="543"/>
        <v>0</v>
      </c>
      <c r="J158" s="42"/>
      <c r="K158" s="43"/>
      <c r="L158" s="43"/>
      <c r="M158" s="43"/>
      <c r="N158" s="43"/>
      <c r="O158" s="41">
        <f t="shared" si="544"/>
        <v>0</v>
      </c>
      <c r="P158" s="42"/>
      <c r="Q158" s="43"/>
      <c r="R158" s="43"/>
      <c r="S158" s="43"/>
      <c r="T158" s="43"/>
      <c r="U158" s="41">
        <f t="shared" si="546"/>
        <v>0</v>
      </c>
      <c r="V158" s="42"/>
      <c r="W158" s="43"/>
      <c r="X158" s="43"/>
      <c r="Y158" s="43"/>
      <c r="Z158" s="43"/>
      <c r="AA158" s="41">
        <f t="shared" si="548"/>
        <v>0</v>
      </c>
      <c r="AB158" s="42"/>
      <c r="AC158" s="43"/>
      <c r="AD158" s="43"/>
      <c r="AE158" s="43"/>
      <c r="AF158" s="43"/>
      <c r="AG158" s="41">
        <f t="shared" si="550"/>
        <v>0</v>
      </c>
      <c r="AH158" s="42"/>
      <c r="AI158" s="43"/>
      <c r="AJ158" s="43"/>
      <c r="AK158" s="43"/>
      <c r="AL158" s="43"/>
      <c r="AM158" s="41">
        <f t="shared" si="552"/>
        <v>0</v>
      </c>
      <c r="AN158" s="42"/>
      <c r="AO158" s="43"/>
      <c r="AP158" s="43"/>
      <c r="AQ158" s="43"/>
      <c r="AR158" s="43"/>
      <c r="AS158" s="41">
        <f t="shared" si="554"/>
        <v>0</v>
      </c>
      <c r="AT158" s="42"/>
      <c r="AU158" s="43"/>
      <c r="AV158" s="43"/>
      <c r="AW158" s="43"/>
      <c r="AX158" s="43"/>
      <c r="AY158" s="41">
        <f t="shared" si="556"/>
        <v>0</v>
      </c>
      <c r="AZ158" s="42">
        <v>39</v>
      </c>
      <c r="BA158" s="43">
        <f>BA31</f>
        <v>157</v>
      </c>
      <c r="BB158" s="43">
        <f t="shared" ref="BB158:BD158" si="574">BB31</f>
        <v>190</v>
      </c>
      <c r="BC158" s="43">
        <f t="shared" si="574"/>
        <v>167</v>
      </c>
      <c r="BD158" s="43">
        <f t="shared" si="574"/>
        <v>147</v>
      </c>
      <c r="BE158" s="41">
        <f t="shared" si="557"/>
        <v>661</v>
      </c>
      <c r="BF158" s="44">
        <f t="shared" si="558"/>
        <v>0</v>
      </c>
      <c r="BG158" s="17">
        <f t="shared" si="559"/>
        <v>0</v>
      </c>
      <c r="BH158" s="17">
        <f t="shared" si="560"/>
        <v>0</v>
      </c>
      <c r="BI158" s="17">
        <f t="shared" si="561"/>
        <v>0</v>
      </c>
      <c r="BJ158" s="17">
        <f t="shared" si="562"/>
        <v>0</v>
      </c>
      <c r="BK158" s="17">
        <f t="shared" si="563"/>
        <v>0</v>
      </c>
      <c r="BL158" s="17">
        <f t="shared" si="564"/>
        <v>0</v>
      </c>
      <c r="BM158" s="17">
        <f t="shared" si="565"/>
        <v>0</v>
      </c>
      <c r="BN158" s="17">
        <f t="shared" si="566"/>
        <v>4</v>
      </c>
      <c r="BO158" s="17">
        <f t="shared" si="567"/>
        <v>4</v>
      </c>
      <c r="BP158" s="17">
        <f t="shared" si="568"/>
        <v>661</v>
      </c>
      <c r="BQ158" s="21">
        <f t="shared" si="569"/>
        <v>165.25</v>
      </c>
    </row>
    <row r="159" spans="1:69" ht="15.75" customHeight="1" x14ac:dyDescent="0.25">
      <c r="A159" s="36"/>
      <c r="B159" s="45" t="s">
        <v>112</v>
      </c>
      <c r="C159" s="46" t="s">
        <v>89</v>
      </c>
      <c r="D159" s="42"/>
      <c r="E159" s="43"/>
      <c r="F159" s="43"/>
      <c r="G159" s="43"/>
      <c r="H159" s="43"/>
      <c r="I159" s="41">
        <f t="shared" si="543"/>
        <v>0</v>
      </c>
      <c r="J159" s="42">
        <v>56</v>
      </c>
      <c r="K159" s="43">
        <f>K8</f>
        <v>131</v>
      </c>
      <c r="L159" s="43">
        <f t="shared" ref="L159:N159" si="575">L8</f>
        <v>128</v>
      </c>
      <c r="M159" s="43">
        <f t="shared" si="575"/>
        <v>119</v>
      </c>
      <c r="N159" s="43">
        <f t="shared" si="575"/>
        <v>114</v>
      </c>
      <c r="O159" s="41">
        <f t="shared" si="544"/>
        <v>492</v>
      </c>
      <c r="P159" s="42">
        <v>58</v>
      </c>
      <c r="Q159" s="43">
        <f>Q8</f>
        <v>145</v>
      </c>
      <c r="R159" s="43">
        <f t="shared" ref="R159:T159" si="576">R8</f>
        <v>145</v>
      </c>
      <c r="S159" s="43">
        <f t="shared" si="576"/>
        <v>115</v>
      </c>
      <c r="T159" s="43">
        <f t="shared" si="576"/>
        <v>138</v>
      </c>
      <c r="U159" s="41">
        <f t="shared" si="546"/>
        <v>543</v>
      </c>
      <c r="V159" s="42">
        <v>58</v>
      </c>
      <c r="W159" s="43">
        <f>W8</f>
        <v>169</v>
      </c>
      <c r="X159" s="43">
        <f t="shared" ref="X159:Z159" si="577">X8</f>
        <v>138</v>
      </c>
      <c r="Y159" s="43">
        <f t="shared" si="577"/>
        <v>133</v>
      </c>
      <c r="Z159" s="43">
        <f t="shared" si="577"/>
        <v>160</v>
      </c>
      <c r="AA159" s="41">
        <f t="shared" si="548"/>
        <v>600</v>
      </c>
      <c r="AB159" s="42">
        <v>57</v>
      </c>
      <c r="AC159" s="43">
        <f>AC8</f>
        <v>118</v>
      </c>
      <c r="AD159" s="43">
        <f t="shared" ref="AD159:AF159" si="578">AD8</f>
        <v>98</v>
      </c>
      <c r="AE159" s="43">
        <f t="shared" si="578"/>
        <v>155</v>
      </c>
      <c r="AF159" s="43">
        <f t="shared" si="578"/>
        <v>134</v>
      </c>
      <c r="AG159" s="41">
        <f t="shared" si="550"/>
        <v>505</v>
      </c>
      <c r="AH159" s="42"/>
      <c r="AI159" s="43"/>
      <c r="AJ159" s="43"/>
      <c r="AK159" s="43"/>
      <c r="AL159" s="43"/>
      <c r="AM159" s="41">
        <f t="shared" si="552"/>
        <v>0</v>
      </c>
      <c r="AN159" s="42"/>
      <c r="AO159" s="43"/>
      <c r="AP159" s="43"/>
      <c r="AQ159" s="43"/>
      <c r="AR159" s="43"/>
      <c r="AS159" s="41">
        <f t="shared" si="554"/>
        <v>0</v>
      </c>
      <c r="AT159" s="42"/>
      <c r="AU159" s="43"/>
      <c r="AV159" s="43"/>
      <c r="AW159" s="43"/>
      <c r="AX159" s="43"/>
      <c r="AY159" s="41">
        <f t="shared" si="556"/>
        <v>0</v>
      </c>
      <c r="AZ159" s="42">
        <v>58</v>
      </c>
      <c r="BA159" s="43">
        <f>BA8</f>
        <v>137</v>
      </c>
      <c r="BB159" s="43">
        <f t="shared" ref="BB159:BD159" si="579">BB8</f>
        <v>155</v>
      </c>
      <c r="BC159" s="43">
        <f t="shared" si="579"/>
        <v>146</v>
      </c>
      <c r="BD159" s="43">
        <f t="shared" si="579"/>
        <v>142</v>
      </c>
      <c r="BE159" s="41">
        <f t="shared" si="557"/>
        <v>580</v>
      </c>
      <c r="BF159" s="44">
        <f t="shared" si="558"/>
        <v>0</v>
      </c>
      <c r="BG159" s="17">
        <f t="shared" si="559"/>
        <v>4</v>
      </c>
      <c r="BH159" s="17">
        <f t="shared" si="560"/>
        <v>4</v>
      </c>
      <c r="BI159" s="17">
        <f t="shared" si="561"/>
        <v>4</v>
      </c>
      <c r="BJ159" s="17">
        <f t="shared" si="562"/>
        <v>4</v>
      </c>
      <c r="BK159" s="17">
        <f t="shared" si="563"/>
        <v>0</v>
      </c>
      <c r="BL159" s="17">
        <f t="shared" si="564"/>
        <v>0</v>
      </c>
      <c r="BM159" s="17">
        <f t="shared" si="565"/>
        <v>0</v>
      </c>
      <c r="BN159" s="17">
        <f t="shared" si="566"/>
        <v>4</v>
      </c>
      <c r="BO159" s="17">
        <f t="shared" si="567"/>
        <v>20</v>
      </c>
      <c r="BP159" s="17">
        <f t="shared" si="568"/>
        <v>2720</v>
      </c>
      <c r="BQ159" s="21">
        <f t="shared" si="569"/>
        <v>136</v>
      </c>
    </row>
    <row r="160" spans="1:69" ht="15.75" customHeight="1" x14ac:dyDescent="0.25">
      <c r="A160" s="36"/>
      <c r="B160" s="45" t="s">
        <v>96</v>
      </c>
      <c r="C160" s="46" t="s">
        <v>97</v>
      </c>
      <c r="D160" s="42"/>
      <c r="E160" s="43"/>
      <c r="F160" s="43"/>
      <c r="G160" s="43"/>
      <c r="H160" s="43"/>
      <c r="I160" s="41">
        <f t="shared" si="543"/>
        <v>0</v>
      </c>
      <c r="J160" s="42"/>
      <c r="K160" s="43"/>
      <c r="L160" s="43"/>
      <c r="M160" s="43"/>
      <c r="N160" s="43"/>
      <c r="O160" s="41">
        <f t="shared" si="544"/>
        <v>0</v>
      </c>
      <c r="P160" s="42"/>
      <c r="Q160" s="43"/>
      <c r="R160" s="43"/>
      <c r="S160" s="43"/>
      <c r="T160" s="43"/>
      <c r="U160" s="41">
        <f t="shared" si="546"/>
        <v>0</v>
      </c>
      <c r="V160" s="42"/>
      <c r="W160" s="43"/>
      <c r="X160" s="43"/>
      <c r="Y160" s="43"/>
      <c r="Z160" s="43"/>
      <c r="AA160" s="41">
        <f t="shared" si="548"/>
        <v>0</v>
      </c>
      <c r="AB160" s="42"/>
      <c r="AC160" s="43"/>
      <c r="AD160" s="43"/>
      <c r="AE160" s="43"/>
      <c r="AF160" s="43"/>
      <c r="AG160" s="41">
        <f t="shared" si="550"/>
        <v>0</v>
      </c>
      <c r="AH160" s="42">
        <v>49</v>
      </c>
      <c r="AI160" s="43">
        <f>AI23</f>
        <v>155</v>
      </c>
      <c r="AJ160" s="43">
        <f t="shared" ref="AJ160:AL160" si="580">AJ23</f>
        <v>182</v>
      </c>
      <c r="AK160" s="43">
        <f t="shared" si="580"/>
        <v>116</v>
      </c>
      <c r="AL160" s="43">
        <f t="shared" si="580"/>
        <v>171</v>
      </c>
      <c r="AM160" s="41">
        <f t="shared" si="552"/>
        <v>624</v>
      </c>
      <c r="AN160" s="42"/>
      <c r="AO160" s="43"/>
      <c r="AP160" s="43"/>
      <c r="AQ160" s="43"/>
      <c r="AR160" s="43"/>
      <c r="AS160" s="41">
        <f t="shared" si="554"/>
        <v>0</v>
      </c>
      <c r="AT160" s="42"/>
      <c r="AU160" s="43"/>
      <c r="AV160" s="43"/>
      <c r="AW160" s="43"/>
      <c r="AX160" s="43"/>
      <c r="AY160" s="41">
        <f t="shared" si="556"/>
        <v>0</v>
      </c>
      <c r="AZ160" s="42"/>
      <c r="BA160" s="43"/>
      <c r="BB160" s="43"/>
      <c r="BC160" s="43"/>
      <c r="BD160" s="43"/>
      <c r="BE160" s="41">
        <f t="shared" si="557"/>
        <v>0</v>
      </c>
      <c r="BF160" s="44">
        <f t="shared" si="558"/>
        <v>0</v>
      </c>
      <c r="BG160" s="17">
        <f t="shared" si="559"/>
        <v>0</v>
      </c>
      <c r="BH160" s="17">
        <f t="shared" si="560"/>
        <v>0</v>
      </c>
      <c r="BI160" s="17">
        <f t="shared" si="561"/>
        <v>0</v>
      </c>
      <c r="BJ160" s="17">
        <f t="shared" si="562"/>
        <v>0</v>
      </c>
      <c r="BK160" s="17">
        <f t="shared" si="563"/>
        <v>4</v>
      </c>
      <c r="BL160" s="17">
        <f t="shared" si="564"/>
        <v>0</v>
      </c>
      <c r="BM160" s="17">
        <f t="shared" si="565"/>
        <v>0</v>
      </c>
      <c r="BN160" s="17">
        <f t="shared" si="566"/>
        <v>0</v>
      </c>
      <c r="BO160" s="17">
        <f t="shared" si="567"/>
        <v>4</v>
      </c>
      <c r="BP160" s="17">
        <f t="shared" si="568"/>
        <v>624</v>
      </c>
      <c r="BQ160" s="21">
        <f t="shared" si="569"/>
        <v>156</v>
      </c>
    </row>
    <row r="161" spans="1:69" ht="15.75" customHeight="1" x14ac:dyDescent="0.25">
      <c r="A161" s="36"/>
      <c r="B161" s="45"/>
      <c r="C161" s="46"/>
      <c r="D161" s="42"/>
      <c r="E161" s="43"/>
      <c r="F161" s="43"/>
      <c r="G161" s="43"/>
      <c r="H161" s="43"/>
      <c r="I161" s="41">
        <f t="shared" si="543"/>
        <v>0</v>
      </c>
      <c r="J161" s="42"/>
      <c r="K161" s="43"/>
      <c r="L161" s="43"/>
      <c r="M161" s="43"/>
      <c r="N161" s="43"/>
      <c r="O161" s="41">
        <f t="shared" si="544"/>
        <v>0</v>
      </c>
      <c r="P161" s="42"/>
      <c r="Q161" s="43"/>
      <c r="R161" s="43"/>
      <c r="S161" s="43"/>
      <c r="T161" s="43"/>
      <c r="U161" s="41">
        <f t="shared" si="546"/>
        <v>0</v>
      </c>
      <c r="V161" s="42"/>
      <c r="W161" s="43"/>
      <c r="X161" s="43"/>
      <c r="Y161" s="43"/>
      <c r="Z161" s="43"/>
      <c r="AA161" s="41">
        <f t="shared" si="548"/>
        <v>0</v>
      </c>
      <c r="AB161" s="42"/>
      <c r="AC161" s="43"/>
      <c r="AD161" s="43"/>
      <c r="AE161" s="43"/>
      <c r="AF161" s="43"/>
      <c r="AG161" s="41">
        <f t="shared" si="550"/>
        <v>0</v>
      </c>
      <c r="AH161" s="42"/>
      <c r="AI161" s="43"/>
      <c r="AJ161" s="43"/>
      <c r="AK161" s="43"/>
      <c r="AL161" s="43"/>
      <c r="AM161" s="41">
        <f t="shared" si="552"/>
        <v>0</v>
      </c>
      <c r="AN161" s="42"/>
      <c r="AO161" s="43"/>
      <c r="AP161" s="43"/>
      <c r="AQ161" s="43"/>
      <c r="AR161" s="43"/>
      <c r="AS161" s="41">
        <f t="shared" si="554"/>
        <v>0</v>
      </c>
      <c r="AT161" s="42"/>
      <c r="AU161" s="43"/>
      <c r="AV161" s="43"/>
      <c r="AW161" s="43"/>
      <c r="AX161" s="43"/>
      <c r="AY161" s="41">
        <f t="shared" si="556"/>
        <v>0</v>
      </c>
      <c r="AZ161" s="42"/>
      <c r="BA161" s="43"/>
      <c r="BB161" s="43"/>
      <c r="BC161" s="43"/>
      <c r="BD161" s="43"/>
      <c r="BE161" s="41">
        <f t="shared" si="557"/>
        <v>0</v>
      </c>
      <c r="BF161" s="44">
        <f t="shared" si="558"/>
        <v>0</v>
      </c>
      <c r="BG161" s="17">
        <f t="shared" si="559"/>
        <v>0</v>
      </c>
      <c r="BH161" s="17">
        <f t="shared" si="560"/>
        <v>0</v>
      </c>
      <c r="BI161" s="17">
        <f t="shared" si="561"/>
        <v>0</v>
      </c>
      <c r="BJ161" s="17">
        <f t="shared" si="562"/>
        <v>0</v>
      </c>
      <c r="BK161" s="17">
        <f t="shared" si="563"/>
        <v>0</v>
      </c>
      <c r="BL161" s="17">
        <f t="shared" si="564"/>
        <v>0</v>
      </c>
      <c r="BM161" s="17">
        <f t="shared" si="565"/>
        <v>0</v>
      </c>
      <c r="BN161" s="17">
        <f t="shared" si="566"/>
        <v>0</v>
      </c>
      <c r="BO161" s="17">
        <f t="shared" si="567"/>
        <v>0</v>
      </c>
      <c r="BP161" s="17">
        <f t="shared" si="568"/>
        <v>0</v>
      </c>
      <c r="BQ161" s="21" t="e">
        <f t="shared" si="569"/>
        <v>#DIV/0!</v>
      </c>
    </row>
    <row r="162" spans="1:69" ht="15.75" customHeight="1" x14ac:dyDescent="0.25">
      <c r="A162" s="36"/>
      <c r="B162" s="45"/>
      <c r="C162" s="46"/>
      <c r="D162" s="42"/>
      <c r="E162" s="43"/>
      <c r="F162" s="43"/>
      <c r="G162" s="43"/>
      <c r="H162" s="43"/>
      <c r="I162" s="41">
        <f t="shared" si="543"/>
        <v>0</v>
      </c>
      <c r="J162" s="42"/>
      <c r="K162" s="43"/>
      <c r="L162" s="43"/>
      <c r="M162" s="43"/>
      <c r="N162" s="43"/>
      <c r="O162" s="41">
        <f t="shared" si="544"/>
        <v>0</v>
      </c>
      <c r="P162" s="42"/>
      <c r="Q162" s="43"/>
      <c r="R162" s="43"/>
      <c r="S162" s="43"/>
      <c r="T162" s="43"/>
      <c r="U162" s="41">
        <f t="shared" si="546"/>
        <v>0</v>
      </c>
      <c r="V162" s="42"/>
      <c r="W162" s="43"/>
      <c r="X162" s="43"/>
      <c r="Y162" s="43"/>
      <c r="Z162" s="43"/>
      <c r="AA162" s="41">
        <f t="shared" si="548"/>
        <v>0</v>
      </c>
      <c r="AB162" s="42"/>
      <c r="AC162" s="43"/>
      <c r="AD162" s="43"/>
      <c r="AE162" s="43"/>
      <c r="AF162" s="43"/>
      <c r="AG162" s="41">
        <f t="shared" si="550"/>
        <v>0</v>
      </c>
      <c r="AH162" s="42"/>
      <c r="AI162" s="43"/>
      <c r="AJ162" s="43"/>
      <c r="AK162" s="43"/>
      <c r="AL162" s="43"/>
      <c r="AM162" s="41">
        <f t="shared" si="552"/>
        <v>0</v>
      </c>
      <c r="AN162" s="42"/>
      <c r="AO162" s="43"/>
      <c r="AP162" s="43"/>
      <c r="AQ162" s="43"/>
      <c r="AR162" s="43"/>
      <c r="AS162" s="41">
        <f t="shared" si="554"/>
        <v>0</v>
      </c>
      <c r="AT162" s="42"/>
      <c r="AU162" s="43"/>
      <c r="AV162" s="43"/>
      <c r="AW162" s="43"/>
      <c r="AX162" s="43"/>
      <c r="AY162" s="41">
        <f t="shared" si="556"/>
        <v>0</v>
      </c>
      <c r="AZ162" s="42"/>
      <c r="BA162" s="43"/>
      <c r="BB162" s="43"/>
      <c r="BC162" s="43"/>
      <c r="BD162" s="43"/>
      <c r="BE162" s="41">
        <f t="shared" si="557"/>
        <v>0</v>
      </c>
      <c r="BF162" s="44">
        <f t="shared" si="558"/>
        <v>0</v>
      </c>
      <c r="BG162" s="17">
        <f t="shared" si="559"/>
        <v>0</v>
      </c>
      <c r="BH162" s="17">
        <f t="shared" si="560"/>
        <v>0</v>
      </c>
      <c r="BI162" s="17">
        <f t="shared" si="561"/>
        <v>0</v>
      </c>
      <c r="BJ162" s="17">
        <f t="shared" si="562"/>
        <v>0</v>
      </c>
      <c r="BK162" s="17">
        <f t="shared" si="563"/>
        <v>0</v>
      </c>
      <c r="BL162" s="17">
        <f t="shared" si="564"/>
        <v>0</v>
      </c>
      <c r="BM162" s="17">
        <f t="shared" si="565"/>
        <v>0</v>
      </c>
      <c r="BN162" s="17">
        <f t="shared" si="566"/>
        <v>0</v>
      </c>
      <c r="BO162" s="17">
        <f t="shared" si="567"/>
        <v>0</v>
      </c>
      <c r="BP162" s="17">
        <f>I162+O163+U162+AA162+AG162+AM162+AS162+AY162+BE162</f>
        <v>0</v>
      </c>
      <c r="BQ162" s="21" t="e">
        <f t="shared" si="569"/>
        <v>#DIV/0!</v>
      </c>
    </row>
    <row r="163" spans="1:69" ht="15.75" customHeight="1" x14ac:dyDescent="0.25">
      <c r="A163" s="36"/>
      <c r="B163" s="45"/>
      <c r="C163" s="46"/>
      <c r="D163" s="42"/>
      <c r="E163" s="43"/>
      <c r="F163" s="43"/>
      <c r="G163" s="43"/>
      <c r="H163" s="43"/>
      <c r="I163" s="41">
        <f t="shared" si="543"/>
        <v>0</v>
      </c>
      <c r="J163" s="42"/>
      <c r="K163" s="43"/>
      <c r="L163" s="43"/>
      <c r="M163" s="43"/>
      <c r="N163" s="43"/>
      <c r="O163" s="41">
        <f t="shared" si="544"/>
        <v>0</v>
      </c>
      <c r="P163" s="42"/>
      <c r="Q163" s="43"/>
      <c r="R163" s="43"/>
      <c r="S163" s="43"/>
      <c r="T163" s="43"/>
      <c r="U163" s="41">
        <f t="shared" si="546"/>
        <v>0</v>
      </c>
      <c r="V163" s="42"/>
      <c r="W163" s="43"/>
      <c r="X163" s="43"/>
      <c r="Y163" s="43"/>
      <c r="Z163" s="43"/>
      <c r="AA163" s="41">
        <f t="shared" si="548"/>
        <v>0</v>
      </c>
      <c r="AB163" s="42"/>
      <c r="AC163" s="43"/>
      <c r="AD163" s="43"/>
      <c r="AE163" s="43"/>
      <c r="AF163" s="43"/>
      <c r="AG163" s="41">
        <f t="shared" si="550"/>
        <v>0</v>
      </c>
      <c r="AH163" s="42"/>
      <c r="AI163" s="43"/>
      <c r="AJ163" s="43"/>
      <c r="AK163" s="43"/>
      <c r="AL163" s="43"/>
      <c r="AM163" s="41">
        <f t="shared" si="552"/>
        <v>0</v>
      </c>
      <c r="AN163" s="42"/>
      <c r="AO163" s="43"/>
      <c r="AP163" s="43"/>
      <c r="AQ163" s="43"/>
      <c r="AR163" s="43"/>
      <c r="AS163" s="41">
        <f t="shared" si="554"/>
        <v>0</v>
      </c>
      <c r="AT163" s="42"/>
      <c r="AU163" s="43"/>
      <c r="AV163" s="43"/>
      <c r="AW163" s="43"/>
      <c r="AX163" s="43"/>
      <c r="AY163" s="41">
        <f t="shared" si="556"/>
        <v>0</v>
      </c>
      <c r="AZ163" s="42"/>
      <c r="BA163" s="43"/>
      <c r="BB163" s="43"/>
      <c r="BC163" s="43"/>
      <c r="BD163" s="43"/>
      <c r="BE163" s="41">
        <f t="shared" si="557"/>
        <v>0</v>
      </c>
      <c r="BF163" s="44">
        <f t="shared" si="558"/>
        <v>0</v>
      </c>
      <c r="BG163" s="17">
        <f t="shared" si="559"/>
        <v>0</v>
      </c>
      <c r="BH163" s="17">
        <f t="shared" si="560"/>
        <v>0</v>
      </c>
      <c r="BI163" s="17">
        <f t="shared" si="561"/>
        <v>0</v>
      </c>
      <c r="BJ163" s="17">
        <f t="shared" si="562"/>
        <v>0</v>
      </c>
      <c r="BK163" s="17">
        <f t="shared" si="563"/>
        <v>0</v>
      </c>
      <c r="BL163" s="17">
        <f t="shared" si="564"/>
        <v>0</v>
      </c>
      <c r="BM163" s="17">
        <f t="shared" si="565"/>
        <v>0</v>
      </c>
      <c r="BN163" s="17">
        <f t="shared" si="566"/>
        <v>0</v>
      </c>
      <c r="BO163" s="17">
        <f t="shared" si="567"/>
        <v>0</v>
      </c>
      <c r="BP163" s="17">
        <f t="shared" ref="BP163:BP170" si="581">I163+O163+U163+AA163+AG163+AM163+AS163+AY163+BE163</f>
        <v>0</v>
      </c>
      <c r="BQ163" s="21" t="e">
        <f t="shared" si="569"/>
        <v>#DIV/0!</v>
      </c>
    </row>
    <row r="164" spans="1:69" ht="15.75" customHeight="1" x14ac:dyDescent="0.25">
      <c r="A164" s="36"/>
      <c r="B164" s="45"/>
      <c r="C164" s="46"/>
      <c r="D164" s="42"/>
      <c r="E164" s="43"/>
      <c r="F164" s="43"/>
      <c r="G164" s="43"/>
      <c r="H164" s="43"/>
      <c r="I164" s="41">
        <f t="shared" si="543"/>
        <v>0</v>
      </c>
      <c r="J164" s="42"/>
      <c r="K164" s="43"/>
      <c r="L164" s="43"/>
      <c r="M164" s="43"/>
      <c r="N164" s="43"/>
      <c r="O164" s="41">
        <f t="shared" si="544"/>
        <v>0</v>
      </c>
      <c r="P164" s="42"/>
      <c r="Q164" s="43"/>
      <c r="R164" s="43"/>
      <c r="S164" s="43"/>
      <c r="T164" s="43"/>
      <c r="U164" s="41">
        <f t="shared" si="546"/>
        <v>0</v>
      </c>
      <c r="V164" s="42"/>
      <c r="W164" s="43"/>
      <c r="X164" s="43"/>
      <c r="Y164" s="43"/>
      <c r="Z164" s="43"/>
      <c r="AA164" s="41">
        <f t="shared" si="548"/>
        <v>0</v>
      </c>
      <c r="AB164" s="42"/>
      <c r="AC164" s="43"/>
      <c r="AD164" s="43"/>
      <c r="AE164" s="43"/>
      <c r="AF164" s="43"/>
      <c r="AG164" s="41">
        <f t="shared" si="550"/>
        <v>0</v>
      </c>
      <c r="AH164" s="42"/>
      <c r="AI164" s="43"/>
      <c r="AJ164" s="43"/>
      <c r="AK164" s="43"/>
      <c r="AL164" s="43"/>
      <c r="AM164" s="41">
        <f t="shared" si="552"/>
        <v>0</v>
      </c>
      <c r="AN164" s="42"/>
      <c r="AO164" s="43"/>
      <c r="AP164" s="43"/>
      <c r="AQ164" s="43"/>
      <c r="AR164" s="43"/>
      <c r="AS164" s="41">
        <f t="shared" si="554"/>
        <v>0</v>
      </c>
      <c r="AT164" s="42"/>
      <c r="AU164" s="43"/>
      <c r="AV164" s="43"/>
      <c r="AW164" s="43"/>
      <c r="AX164" s="43"/>
      <c r="AY164" s="41">
        <f t="shared" si="556"/>
        <v>0</v>
      </c>
      <c r="AZ164" s="42"/>
      <c r="BA164" s="43"/>
      <c r="BB164" s="43"/>
      <c r="BC164" s="43"/>
      <c r="BD164" s="43"/>
      <c r="BE164" s="41">
        <f t="shared" si="557"/>
        <v>0</v>
      </c>
      <c r="BF164" s="44">
        <f t="shared" si="558"/>
        <v>0</v>
      </c>
      <c r="BG164" s="17">
        <f t="shared" si="559"/>
        <v>0</v>
      </c>
      <c r="BH164" s="17">
        <f t="shared" si="560"/>
        <v>0</v>
      </c>
      <c r="BI164" s="17">
        <f t="shared" si="561"/>
        <v>0</v>
      </c>
      <c r="BJ164" s="17">
        <f t="shared" si="562"/>
        <v>0</v>
      </c>
      <c r="BK164" s="17">
        <f t="shared" si="563"/>
        <v>0</v>
      </c>
      <c r="BL164" s="17">
        <f t="shared" si="564"/>
        <v>0</v>
      </c>
      <c r="BM164" s="17">
        <f t="shared" si="565"/>
        <v>0</v>
      </c>
      <c r="BN164" s="17">
        <f t="shared" si="566"/>
        <v>0</v>
      </c>
      <c r="BO164" s="17">
        <f t="shared" si="567"/>
        <v>0</v>
      </c>
      <c r="BP164" s="17">
        <f t="shared" si="581"/>
        <v>0</v>
      </c>
      <c r="BQ164" s="21" t="e">
        <f t="shared" si="569"/>
        <v>#DIV/0!</v>
      </c>
    </row>
    <row r="165" spans="1:69" ht="15.75" customHeight="1" x14ac:dyDescent="0.25">
      <c r="A165" s="36"/>
      <c r="B165" s="45"/>
      <c r="C165" s="46"/>
      <c r="D165" s="42"/>
      <c r="E165" s="43"/>
      <c r="F165" s="43"/>
      <c r="G165" s="43"/>
      <c r="H165" s="43"/>
      <c r="I165" s="41">
        <f t="shared" si="543"/>
        <v>0</v>
      </c>
      <c r="J165" s="42"/>
      <c r="K165" s="43"/>
      <c r="L165" s="43"/>
      <c r="M165" s="43"/>
      <c r="N165" s="43"/>
      <c r="O165" s="41">
        <f t="shared" si="544"/>
        <v>0</v>
      </c>
      <c r="P165" s="42"/>
      <c r="Q165" s="43"/>
      <c r="R165" s="43"/>
      <c r="S165" s="43"/>
      <c r="T165" s="43"/>
      <c r="U165" s="41">
        <f t="shared" si="546"/>
        <v>0</v>
      </c>
      <c r="V165" s="42"/>
      <c r="W165" s="43"/>
      <c r="X165" s="43"/>
      <c r="Y165" s="43"/>
      <c r="Z165" s="43"/>
      <c r="AA165" s="41">
        <f t="shared" si="548"/>
        <v>0</v>
      </c>
      <c r="AB165" s="42"/>
      <c r="AC165" s="43"/>
      <c r="AD165" s="43"/>
      <c r="AE165" s="43"/>
      <c r="AF165" s="43"/>
      <c r="AG165" s="41">
        <f t="shared" si="550"/>
        <v>0</v>
      </c>
      <c r="AH165" s="42"/>
      <c r="AI165" s="43"/>
      <c r="AJ165" s="43"/>
      <c r="AK165" s="43"/>
      <c r="AL165" s="43"/>
      <c r="AM165" s="41">
        <f t="shared" si="552"/>
        <v>0</v>
      </c>
      <c r="AN165" s="42"/>
      <c r="AO165" s="43"/>
      <c r="AP165" s="43"/>
      <c r="AQ165" s="43"/>
      <c r="AR165" s="43"/>
      <c r="AS165" s="41">
        <f t="shared" si="554"/>
        <v>0</v>
      </c>
      <c r="AT165" s="42"/>
      <c r="AU165" s="43"/>
      <c r="AV165" s="43"/>
      <c r="AW165" s="43"/>
      <c r="AX165" s="43"/>
      <c r="AY165" s="41">
        <f t="shared" si="556"/>
        <v>0</v>
      </c>
      <c r="AZ165" s="42"/>
      <c r="BA165" s="43"/>
      <c r="BB165" s="43"/>
      <c r="BC165" s="43"/>
      <c r="BD165" s="43"/>
      <c r="BE165" s="41">
        <f t="shared" si="557"/>
        <v>0</v>
      </c>
      <c r="BF165" s="44">
        <f t="shared" si="558"/>
        <v>0</v>
      </c>
      <c r="BG165" s="17">
        <f t="shared" si="559"/>
        <v>0</v>
      </c>
      <c r="BH165" s="17">
        <f t="shared" si="560"/>
        <v>0</v>
      </c>
      <c r="BI165" s="17">
        <f t="shared" si="561"/>
        <v>0</v>
      </c>
      <c r="BJ165" s="17">
        <f t="shared" si="562"/>
        <v>0</v>
      </c>
      <c r="BK165" s="17">
        <f t="shared" si="563"/>
        <v>0</v>
      </c>
      <c r="BL165" s="17">
        <f t="shared" si="564"/>
        <v>0</v>
      </c>
      <c r="BM165" s="17">
        <f t="shared" si="565"/>
        <v>0</v>
      </c>
      <c r="BN165" s="17">
        <f t="shared" si="566"/>
        <v>0</v>
      </c>
      <c r="BO165" s="17">
        <f t="shared" si="567"/>
        <v>0</v>
      </c>
      <c r="BP165" s="17">
        <f t="shared" si="581"/>
        <v>0</v>
      </c>
      <c r="BQ165" s="21" t="e">
        <f t="shared" si="569"/>
        <v>#DIV/0!</v>
      </c>
    </row>
    <row r="166" spans="1:69" ht="15.75" customHeight="1" x14ac:dyDescent="0.25">
      <c r="A166" s="36"/>
      <c r="B166" s="37" t="s">
        <v>35</v>
      </c>
      <c r="C166" s="46"/>
      <c r="D166" s="42"/>
      <c r="E166" s="40">
        <f>SUM(E156:E165)</f>
        <v>287</v>
      </c>
      <c r="F166" s="40">
        <f>SUM(F156:F165)</f>
        <v>327</v>
      </c>
      <c r="G166" s="40">
        <f>SUM(G156:G165)</f>
        <v>314</v>
      </c>
      <c r="H166" s="40">
        <f>SUM(H156:H165)</f>
        <v>351</v>
      </c>
      <c r="I166" s="41">
        <f>SUM(I156:I165)</f>
        <v>1279</v>
      </c>
      <c r="J166" s="42"/>
      <c r="K166" s="40">
        <f>SUM(K156:K165)</f>
        <v>321</v>
      </c>
      <c r="L166" s="40">
        <f>SUM(L156:L165)</f>
        <v>290</v>
      </c>
      <c r="M166" s="40">
        <f>SUM(M156:M165)</f>
        <v>268</v>
      </c>
      <c r="N166" s="40">
        <f>SUM(N156:N165)</f>
        <v>262</v>
      </c>
      <c r="O166" s="41">
        <f>SUM(O156:O165)</f>
        <v>1141</v>
      </c>
      <c r="P166" s="42"/>
      <c r="Q166" s="40">
        <f>SUM(Q156:Q165)</f>
        <v>269</v>
      </c>
      <c r="R166" s="40">
        <f>SUM(R156:R165)</f>
        <v>290</v>
      </c>
      <c r="S166" s="40">
        <f>SUM(S156:S165)</f>
        <v>281</v>
      </c>
      <c r="T166" s="40">
        <f>SUM(T156:T165)</f>
        <v>326</v>
      </c>
      <c r="U166" s="41">
        <f>SUM(U156:U165)</f>
        <v>1166</v>
      </c>
      <c r="V166" s="42"/>
      <c r="W166" s="40">
        <f>SUM(W156:W165)</f>
        <v>283</v>
      </c>
      <c r="X166" s="40">
        <f>SUM(X156:X165)</f>
        <v>264</v>
      </c>
      <c r="Y166" s="40">
        <f>SUM(Y156:Y165)</f>
        <v>296</v>
      </c>
      <c r="Z166" s="40">
        <f>SUM(Z156:Z165)</f>
        <v>311</v>
      </c>
      <c r="AA166" s="41">
        <f>SUM(AA156:AA165)</f>
        <v>1154</v>
      </c>
      <c r="AB166" s="42"/>
      <c r="AC166" s="40">
        <f>SUM(AC156:AC165)</f>
        <v>274</v>
      </c>
      <c r="AD166" s="40">
        <f>SUM(AD156:AD165)</f>
        <v>268</v>
      </c>
      <c r="AE166" s="40">
        <f>SUM(AE156:AE165)</f>
        <v>325</v>
      </c>
      <c r="AF166" s="40">
        <f>SUM(AF156:AF165)</f>
        <v>302</v>
      </c>
      <c r="AG166" s="41">
        <f>SUM(AG156:AG165)</f>
        <v>1169</v>
      </c>
      <c r="AH166" s="42"/>
      <c r="AI166" s="40">
        <f>SUM(AI156:AI165)</f>
        <v>317</v>
      </c>
      <c r="AJ166" s="40">
        <f>SUM(AJ156:AJ165)</f>
        <v>349</v>
      </c>
      <c r="AK166" s="40">
        <f>SUM(AK156:AK165)</f>
        <v>255</v>
      </c>
      <c r="AL166" s="40">
        <f>SUM(AL156:AL165)</f>
        <v>331</v>
      </c>
      <c r="AM166" s="41">
        <f>SUM(AM156:AM165)</f>
        <v>1252</v>
      </c>
      <c r="AN166" s="42"/>
      <c r="AO166" s="40">
        <f>SUM(AO156:AO165)</f>
        <v>292</v>
      </c>
      <c r="AP166" s="40">
        <f>SUM(AP156:AP165)</f>
        <v>326</v>
      </c>
      <c r="AQ166" s="40">
        <f>SUM(AQ156:AQ165)</f>
        <v>294</v>
      </c>
      <c r="AR166" s="40">
        <f>SUM(AR156:AR165)</f>
        <v>289</v>
      </c>
      <c r="AS166" s="41">
        <f>SUM(AS156:AS165)</f>
        <v>1201</v>
      </c>
      <c r="AT166" s="42"/>
      <c r="AU166" s="40">
        <f>SUM(AU156:AU165)</f>
        <v>308</v>
      </c>
      <c r="AV166" s="40">
        <f>SUM(AV156:AV165)</f>
        <v>338</v>
      </c>
      <c r="AW166" s="40">
        <f>SUM(AW156:AW165)</f>
        <v>297</v>
      </c>
      <c r="AX166" s="40">
        <f>SUM(AX156:AX165)</f>
        <v>344</v>
      </c>
      <c r="AY166" s="41">
        <f>SUM(AY156:AY165)</f>
        <v>1287</v>
      </c>
      <c r="AZ166" s="42"/>
      <c r="BA166" s="40">
        <f>SUM(BA156:BA165)</f>
        <v>294</v>
      </c>
      <c r="BB166" s="40">
        <f>SUM(BB156:BB165)</f>
        <v>345</v>
      </c>
      <c r="BC166" s="40">
        <f>SUM(BC156:BC165)</f>
        <v>313</v>
      </c>
      <c r="BD166" s="40">
        <f>SUM(BD156:BD165)</f>
        <v>289</v>
      </c>
      <c r="BE166" s="41">
        <f>SUM(BE156:BE165)</f>
        <v>1241</v>
      </c>
      <c r="BF166" s="44">
        <f t="shared" si="558"/>
        <v>4</v>
      </c>
      <c r="BG166" s="17">
        <f t="shared" si="559"/>
        <v>4</v>
      </c>
      <c r="BH166" s="17">
        <f t="shared" si="560"/>
        <v>4</v>
      </c>
      <c r="BI166" s="17">
        <f t="shared" si="561"/>
        <v>4</v>
      </c>
      <c r="BJ166" s="17">
        <f t="shared" si="562"/>
        <v>4</v>
      </c>
      <c r="BK166" s="17">
        <f t="shared" si="563"/>
        <v>4</v>
      </c>
      <c r="BL166" s="17">
        <f t="shared" si="564"/>
        <v>4</v>
      </c>
      <c r="BM166" s="17">
        <f t="shared" si="565"/>
        <v>4</v>
      </c>
      <c r="BN166" s="17">
        <f t="shared" si="566"/>
        <v>4</v>
      </c>
      <c r="BO166" s="17">
        <f t="shared" si="567"/>
        <v>36</v>
      </c>
      <c r="BP166" s="17">
        <f t="shared" si="581"/>
        <v>10890</v>
      </c>
      <c r="BQ166" s="17">
        <f t="shared" si="569"/>
        <v>302.5</v>
      </c>
    </row>
    <row r="167" spans="1:69" ht="15.75" customHeight="1" x14ac:dyDescent="0.25">
      <c r="A167" s="36"/>
      <c r="B167" s="37" t="s">
        <v>36</v>
      </c>
      <c r="C167" s="46"/>
      <c r="D167" s="39">
        <f>SUM(D156:D165)</f>
        <v>98</v>
      </c>
      <c r="E167" s="40">
        <f>E166+$D$167</f>
        <v>385</v>
      </c>
      <c r="F167" s="40">
        <f>F166+$D$167</f>
        <v>425</v>
      </c>
      <c r="G167" s="40">
        <f>G166+$D$167</f>
        <v>412</v>
      </c>
      <c r="H167" s="40">
        <f>H166+$D$167</f>
        <v>449</v>
      </c>
      <c r="I167" s="41">
        <f>E167+F167+G167+H167</f>
        <v>1671</v>
      </c>
      <c r="J167" s="39">
        <f>SUM(J156:J165)</f>
        <v>104</v>
      </c>
      <c r="K167" s="40">
        <f>K166+$J$167</f>
        <v>425</v>
      </c>
      <c r="L167" s="40">
        <f>L166+$J$167</f>
        <v>394</v>
      </c>
      <c r="M167" s="40">
        <f>M166+$J$167</f>
        <v>372</v>
      </c>
      <c r="N167" s="40">
        <f>N166+$J$167</f>
        <v>366</v>
      </c>
      <c r="O167" s="41">
        <f>K167+L167+M167+N167</f>
        <v>1557</v>
      </c>
      <c r="P167" s="39">
        <f>SUM(P156:P165)</f>
        <v>107</v>
      </c>
      <c r="Q167" s="40">
        <f>Q166+$P$167</f>
        <v>376</v>
      </c>
      <c r="R167" s="40">
        <f>R166+$P$167</f>
        <v>397</v>
      </c>
      <c r="S167" s="40">
        <f>S166+$P$167</f>
        <v>388</v>
      </c>
      <c r="T167" s="40">
        <f>T166+$P$167</f>
        <v>433</v>
      </c>
      <c r="U167" s="41">
        <f>Q167+R167+S167+T167</f>
        <v>1594</v>
      </c>
      <c r="V167" s="39">
        <f>SUM(V156:V165)</f>
        <v>107</v>
      </c>
      <c r="W167" s="40">
        <f>W166+$V$167</f>
        <v>390</v>
      </c>
      <c r="X167" s="40">
        <f>X166+$V$167</f>
        <v>371</v>
      </c>
      <c r="Y167" s="40">
        <f>Y166+$V$167</f>
        <v>403</v>
      </c>
      <c r="Z167" s="40">
        <f>Z166+$V$167</f>
        <v>418</v>
      </c>
      <c r="AA167" s="41">
        <f>W167+X167+Y167+Z167</f>
        <v>1582</v>
      </c>
      <c r="AB167" s="39">
        <f>SUM(AB156:AB165)</f>
        <v>107</v>
      </c>
      <c r="AC167" s="40">
        <f>AC166+$AB$167</f>
        <v>381</v>
      </c>
      <c r="AD167" s="40">
        <f>AD166+$AB$167</f>
        <v>375</v>
      </c>
      <c r="AE167" s="40">
        <f>AE166+$AB$167</f>
        <v>432</v>
      </c>
      <c r="AF167" s="40">
        <f>AF166+$AB$167</f>
        <v>409</v>
      </c>
      <c r="AG167" s="41">
        <f>AC167+AD167+AE167+AF167</f>
        <v>1597</v>
      </c>
      <c r="AH167" s="39">
        <f>SUM(AH156:AH165)</f>
        <v>98</v>
      </c>
      <c r="AI167" s="40">
        <f>AI166+$AH$167</f>
        <v>415</v>
      </c>
      <c r="AJ167" s="40">
        <f>AJ166+$AH$167</f>
        <v>447</v>
      </c>
      <c r="AK167" s="40">
        <f>AK166+$AH$167</f>
        <v>353</v>
      </c>
      <c r="AL167" s="40">
        <f>AL166+$AH$167</f>
        <v>429</v>
      </c>
      <c r="AM167" s="41">
        <f>AI167+AJ167+AK167+AL167</f>
        <v>1644</v>
      </c>
      <c r="AN167" s="39">
        <f>SUM(AN156:AN165)</f>
        <v>96</v>
      </c>
      <c r="AO167" s="40">
        <f>AO166+$AN$167</f>
        <v>388</v>
      </c>
      <c r="AP167" s="40">
        <f>AP166+$AN$167</f>
        <v>422</v>
      </c>
      <c r="AQ167" s="40">
        <f>AQ166+$AN$167</f>
        <v>390</v>
      </c>
      <c r="AR167" s="40">
        <f>AR166+$AN$167</f>
        <v>385</v>
      </c>
      <c r="AS167" s="41">
        <f>AO167+AP167+AQ167+AR167</f>
        <v>1585</v>
      </c>
      <c r="AT167" s="39">
        <f>SUM(AT156:AT165)</f>
        <v>97</v>
      </c>
      <c r="AU167" s="40">
        <f>AU166+$AT$167</f>
        <v>405</v>
      </c>
      <c r="AV167" s="40">
        <f>AV166+$AT$167</f>
        <v>435</v>
      </c>
      <c r="AW167" s="40">
        <f>AW166+$AT$167</f>
        <v>394</v>
      </c>
      <c r="AX167" s="40">
        <f>AX166+$AT$167</f>
        <v>441</v>
      </c>
      <c r="AY167" s="41">
        <f>AU167+AV167+AW167+AX167</f>
        <v>1675</v>
      </c>
      <c r="AZ167" s="39">
        <f>SUM(AZ156:AZ165)</f>
        <v>97</v>
      </c>
      <c r="BA167" s="40">
        <f>BA166+$AZ$167</f>
        <v>391</v>
      </c>
      <c r="BB167" s="40">
        <f>BB166+$AZ$167</f>
        <v>442</v>
      </c>
      <c r="BC167" s="40">
        <f>BC166+$AZ$167</f>
        <v>410</v>
      </c>
      <c r="BD167" s="40">
        <f>BD166+$AZ$167</f>
        <v>386</v>
      </c>
      <c r="BE167" s="41">
        <f>BA167+BB167+BC167+BD167</f>
        <v>1629</v>
      </c>
      <c r="BF167" s="44">
        <f t="shared" si="558"/>
        <v>4</v>
      </c>
      <c r="BG167" s="17">
        <f t="shared" si="559"/>
        <v>4</v>
      </c>
      <c r="BH167" s="17">
        <f t="shared" si="560"/>
        <v>4</v>
      </c>
      <c r="BI167" s="17">
        <f t="shared" si="561"/>
        <v>4</v>
      </c>
      <c r="BJ167" s="17">
        <f t="shared" si="562"/>
        <v>4</v>
      </c>
      <c r="BK167" s="17">
        <f t="shared" si="563"/>
        <v>4</v>
      </c>
      <c r="BL167" s="17">
        <f t="shared" si="564"/>
        <v>4</v>
      </c>
      <c r="BM167" s="17">
        <f t="shared" si="565"/>
        <v>4</v>
      </c>
      <c r="BN167" s="17">
        <f t="shared" si="566"/>
        <v>4</v>
      </c>
      <c r="BO167" s="17">
        <f t="shared" si="567"/>
        <v>36</v>
      </c>
      <c r="BP167" s="17">
        <f t="shared" si="581"/>
        <v>14534</v>
      </c>
      <c r="BQ167" s="17">
        <f t="shared" si="569"/>
        <v>403.72222222222223</v>
      </c>
    </row>
    <row r="168" spans="1:69" ht="15.75" customHeight="1" x14ac:dyDescent="0.25">
      <c r="A168" s="36"/>
      <c r="B168" s="37" t="s">
        <v>37</v>
      </c>
      <c r="C168" s="46"/>
      <c r="D168" s="42"/>
      <c r="E168" s="40">
        <f t="shared" ref="E168:I169" si="582">IF($D$167&gt;0,IF(E166=E150,0.5,IF(E166&gt;E150,1,0)),0)</f>
        <v>0</v>
      </c>
      <c r="F168" s="40">
        <f t="shared" si="582"/>
        <v>1</v>
      </c>
      <c r="G168" s="40">
        <f t="shared" si="582"/>
        <v>0</v>
      </c>
      <c r="H168" s="40">
        <f t="shared" si="582"/>
        <v>1</v>
      </c>
      <c r="I168" s="41">
        <f t="shared" si="582"/>
        <v>0</v>
      </c>
      <c r="J168" s="42"/>
      <c r="K168" s="40">
        <f t="shared" ref="K168:O169" si="583">IF($J$167&gt;0,IF(K166=K96,0.5,IF(K166&gt;K96,1,0)),0)</f>
        <v>0</v>
      </c>
      <c r="L168" s="40">
        <f t="shared" si="583"/>
        <v>0</v>
      </c>
      <c r="M168" s="40">
        <f t="shared" si="583"/>
        <v>0</v>
      </c>
      <c r="N168" s="40">
        <f t="shared" si="583"/>
        <v>0</v>
      </c>
      <c r="O168" s="41">
        <f t="shared" si="583"/>
        <v>0</v>
      </c>
      <c r="P168" s="42"/>
      <c r="Q168" s="40">
        <f t="shared" ref="Q168:U169" si="584">IF($P$167&gt;0,IF(Q166=Q178,0.5,IF(Q166&gt;Q178,1,0)),0)</f>
        <v>0</v>
      </c>
      <c r="R168" s="40">
        <f t="shared" si="584"/>
        <v>0</v>
      </c>
      <c r="S168" s="40">
        <f t="shared" si="584"/>
        <v>0</v>
      </c>
      <c r="T168" s="40">
        <f t="shared" si="584"/>
        <v>1</v>
      </c>
      <c r="U168" s="41">
        <f t="shared" si="584"/>
        <v>0</v>
      </c>
      <c r="V168" s="42"/>
      <c r="W168" s="40">
        <f t="shared" ref="W168:AA169" si="585">IF($V$167&gt;0,IF(W166=W132,0.5,IF(W166&gt;W132,1,0)),0)</f>
        <v>1</v>
      </c>
      <c r="X168" s="40">
        <f t="shared" si="585"/>
        <v>0</v>
      </c>
      <c r="Y168" s="40">
        <f t="shared" si="585"/>
        <v>1</v>
      </c>
      <c r="Z168" s="40">
        <f t="shared" si="585"/>
        <v>1</v>
      </c>
      <c r="AA168" s="41">
        <f t="shared" si="585"/>
        <v>1</v>
      </c>
      <c r="AB168" s="42"/>
      <c r="AC168" s="40">
        <f t="shared" ref="AC168:AG169" si="586">IF($AB$167&gt;0,IF(AC166=AC81,0.5,IF(AC166&gt;AC81,1,0)),0)</f>
        <v>0</v>
      </c>
      <c r="AD168" s="40">
        <f t="shared" si="586"/>
        <v>0</v>
      </c>
      <c r="AE168" s="40">
        <f t="shared" si="586"/>
        <v>1</v>
      </c>
      <c r="AF168" s="40">
        <f t="shared" si="586"/>
        <v>0</v>
      </c>
      <c r="AG168" s="41">
        <f t="shared" si="586"/>
        <v>0</v>
      </c>
      <c r="AH168" s="42"/>
      <c r="AI168" s="40">
        <f t="shared" ref="AI168:AM169" si="587">IF($AH$167&gt;0,IF(AI166=AI114,0.5,IF(AI166&gt;AI114,1,0)),0)</f>
        <v>1</v>
      </c>
      <c r="AJ168" s="40">
        <f t="shared" si="587"/>
        <v>1</v>
      </c>
      <c r="AK168" s="40">
        <f t="shared" si="587"/>
        <v>0</v>
      </c>
      <c r="AL168" s="40">
        <f t="shared" si="587"/>
        <v>0</v>
      </c>
      <c r="AM168" s="41">
        <f t="shared" si="587"/>
        <v>1</v>
      </c>
      <c r="AN168" s="42"/>
      <c r="AO168" s="40">
        <f t="shared" ref="AO168:AS169" si="588">IF($AN$167&gt;0,IF(AO166=AO68,0.5,IF(AO166&gt;AO68,1,0)),0)</f>
        <v>0</v>
      </c>
      <c r="AP168" s="40">
        <f t="shared" si="588"/>
        <v>0</v>
      </c>
      <c r="AQ168" s="40">
        <f t="shared" si="588"/>
        <v>0</v>
      </c>
      <c r="AR168" s="40">
        <f t="shared" si="588"/>
        <v>0</v>
      </c>
      <c r="AS168" s="41">
        <f t="shared" si="588"/>
        <v>0</v>
      </c>
      <c r="AT168" s="42"/>
      <c r="AU168" s="40">
        <f t="shared" ref="AU168:AY169" si="589">IF($AT$167&gt;0,IF(AU166=AU54,0.5,IF(AU166&gt;AU54,1,0)),0)</f>
        <v>1</v>
      </c>
      <c r="AV168" s="40">
        <f t="shared" si="589"/>
        <v>1</v>
      </c>
      <c r="AW168" s="40">
        <f t="shared" si="589"/>
        <v>1</v>
      </c>
      <c r="AX168" s="40">
        <f t="shared" si="589"/>
        <v>1</v>
      </c>
      <c r="AY168" s="41">
        <f t="shared" si="589"/>
        <v>1</v>
      </c>
      <c r="AZ168" s="42"/>
      <c r="BA168" s="40">
        <f t="shared" ref="BA168:BE169" si="590">IF($AZ$167&gt;0,IF(BA166=BA195,0.5,IF(BA166&gt;BA195,1,0)),0)</f>
        <v>1</v>
      </c>
      <c r="BB168" s="40">
        <f t="shared" si="590"/>
        <v>1</v>
      </c>
      <c r="BC168" s="40">
        <f t="shared" si="590"/>
        <v>1</v>
      </c>
      <c r="BD168" s="40">
        <f t="shared" si="590"/>
        <v>0</v>
      </c>
      <c r="BE168" s="41">
        <f t="shared" si="590"/>
        <v>0</v>
      </c>
      <c r="BF168" s="47"/>
      <c r="BG168" s="21"/>
      <c r="BH168" s="21"/>
      <c r="BI168" s="21"/>
      <c r="BJ168" s="21"/>
      <c r="BK168" s="21"/>
      <c r="BL168" s="21"/>
      <c r="BM168" s="21"/>
      <c r="BN168" s="21"/>
      <c r="BO168" s="21"/>
      <c r="BP168" s="17">
        <f t="shared" si="581"/>
        <v>3</v>
      </c>
      <c r="BQ168" s="21"/>
    </row>
    <row r="169" spans="1:69" ht="15.75" customHeight="1" x14ac:dyDescent="0.25">
      <c r="A169" s="36"/>
      <c r="B169" s="37" t="s">
        <v>38</v>
      </c>
      <c r="C169" s="46"/>
      <c r="D169" s="42"/>
      <c r="E169" s="40">
        <f t="shared" si="582"/>
        <v>0</v>
      </c>
      <c r="F169" s="40">
        <f t="shared" si="582"/>
        <v>1</v>
      </c>
      <c r="G169" s="40">
        <f t="shared" si="582"/>
        <v>0</v>
      </c>
      <c r="H169" s="40">
        <f t="shared" si="582"/>
        <v>1</v>
      </c>
      <c r="I169" s="41">
        <f t="shared" si="582"/>
        <v>1</v>
      </c>
      <c r="J169" s="42"/>
      <c r="K169" s="40">
        <f t="shared" si="583"/>
        <v>1</v>
      </c>
      <c r="L169" s="40">
        <f t="shared" si="583"/>
        <v>0</v>
      </c>
      <c r="M169" s="40">
        <f t="shared" si="583"/>
        <v>0</v>
      </c>
      <c r="N169" s="40">
        <f t="shared" si="583"/>
        <v>0</v>
      </c>
      <c r="O169" s="41">
        <f t="shared" si="583"/>
        <v>0</v>
      </c>
      <c r="P169" s="42"/>
      <c r="Q169" s="40">
        <f t="shared" si="584"/>
        <v>0</v>
      </c>
      <c r="R169" s="40">
        <f t="shared" si="584"/>
        <v>0</v>
      </c>
      <c r="S169" s="40">
        <f t="shared" si="584"/>
        <v>0</v>
      </c>
      <c r="T169" s="40">
        <f t="shared" si="584"/>
        <v>1</v>
      </c>
      <c r="U169" s="41">
        <f t="shared" si="584"/>
        <v>0</v>
      </c>
      <c r="V169" s="42"/>
      <c r="W169" s="40">
        <f t="shared" si="585"/>
        <v>1</v>
      </c>
      <c r="X169" s="40">
        <f t="shared" si="585"/>
        <v>0</v>
      </c>
      <c r="Y169" s="40">
        <f t="shared" si="585"/>
        <v>0</v>
      </c>
      <c r="Z169" s="40">
        <f t="shared" si="585"/>
        <v>1</v>
      </c>
      <c r="AA169" s="41">
        <f t="shared" si="585"/>
        <v>1</v>
      </c>
      <c r="AB169" s="42"/>
      <c r="AC169" s="40">
        <f t="shared" si="586"/>
        <v>0</v>
      </c>
      <c r="AD169" s="40">
        <f t="shared" si="586"/>
        <v>1</v>
      </c>
      <c r="AE169" s="40">
        <f t="shared" si="586"/>
        <v>1</v>
      </c>
      <c r="AF169" s="40">
        <f t="shared" si="586"/>
        <v>1</v>
      </c>
      <c r="AG169" s="41">
        <f t="shared" si="586"/>
        <v>1</v>
      </c>
      <c r="AH169" s="42"/>
      <c r="AI169" s="40">
        <f t="shared" si="587"/>
        <v>1</v>
      </c>
      <c r="AJ169" s="40">
        <f t="shared" si="587"/>
        <v>1</v>
      </c>
      <c r="AK169" s="40">
        <f t="shared" si="587"/>
        <v>0</v>
      </c>
      <c r="AL169" s="40">
        <f t="shared" si="587"/>
        <v>1</v>
      </c>
      <c r="AM169" s="41">
        <f t="shared" si="587"/>
        <v>1</v>
      </c>
      <c r="AN169" s="42"/>
      <c r="AO169" s="40">
        <f t="shared" si="588"/>
        <v>0</v>
      </c>
      <c r="AP169" s="40">
        <f t="shared" si="588"/>
        <v>0</v>
      </c>
      <c r="AQ169" s="40">
        <f t="shared" si="588"/>
        <v>0</v>
      </c>
      <c r="AR169" s="40">
        <f t="shared" si="588"/>
        <v>0</v>
      </c>
      <c r="AS169" s="41">
        <f t="shared" si="588"/>
        <v>0</v>
      </c>
      <c r="AT169" s="42"/>
      <c r="AU169" s="40">
        <f t="shared" si="589"/>
        <v>1</v>
      </c>
      <c r="AV169" s="40">
        <f t="shared" si="589"/>
        <v>1</v>
      </c>
      <c r="AW169" s="40">
        <f t="shared" si="589"/>
        <v>1</v>
      </c>
      <c r="AX169" s="40">
        <f t="shared" si="589"/>
        <v>1</v>
      </c>
      <c r="AY169" s="41">
        <f t="shared" si="589"/>
        <v>1</v>
      </c>
      <c r="AZ169" s="42"/>
      <c r="BA169" s="40">
        <f t="shared" si="590"/>
        <v>1</v>
      </c>
      <c r="BB169" s="40">
        <f t="shared" si="590"/>
        <v>1</v>
      </c>
      <c r="BC169" s="40">
        <f t="shared" si="590"/>
        <v>1</v>
      </c>
      <c r="BD169" s="40">
        <f t="shared" si="590"/>
        <v>0</v>
      </c>
      <c r="BE169" s="41">
        <f t="shared" si="590"/>
        <v>1</v>
      </c>
      <c r="BF169" s="47"/>
      <c r="BG169" s="21"/>
      <c r="BH169" s="21"/>
      <c r="BI169" s="21"/>
      <c r="BJ169" s="21"/>
      <c r="BK169" s="21"/>
      <c r="BL169" s="21"/>
      <c r="BM169" s="21"/>
      <c r="BN169" s="21"/>
      <c r="BO169" s="21"/>
      <c r="BP169" s="17">
        <f t="shared" si="581"/>
        <v>6</v>
      </c>
      <c r="BQ169" s="21"/>
    </row>
    <row r="170" spans="1:69" ht="14.25" customHeight="1" x14ac:dyDescent="0.25">
      <c r="A170" s="48"/>
      <c r="B170" s="49" t="s">
        <v>39</v>
      </c>
      <c r="C170" s="50"/>
      <c r="D170" s="51"/>
      <c r="E170" s="52"/>
      <c r="F170" s="52"/>
      <c r="G170" s="52"/>
      <c r="H170" s="52"/>
      <c r="I170" s="53">
        <f>SUM(E168+F168+G168+H168+I168+E169+F169+G169+H169+I169)</f>
        <v>5</v>
      </c>
      <c r="J170" s="51"/>
      <c r="K170" s="52"/>
      <c r="L170" s="52"/>
      <c r="M170" s="52"/>
      <c r="N170" s="52"/>
      <c r="O170" s="53">
        <f>SUM(K168+L168+M168+N168+O168+K169+L169+M169+N169+O169)</f>
        <v>1</v>
      </c>
      <c r="P170" s="51"/>
      <c r="Q170" s="52"/>
      <c r="R170" s="52"/>
      <c r="S170" s="52"/>
      <c r="T170" s="52"/>
      <c r="U170" s="53">
        <f>SUM(Q168+R168+S168+T168+U168+Q169+R169+S169+T169+U169)</f>
        <v>2</v>
      </c>
      <c r="V170" s="51"/>
      <c r="W170" s="52"/>
      <c r="X170" s="52"/>
      <c r="Y170" s="52"/>
      <c r="Z170" s="52"/>
      <c r="AA170" s="53">
        <f>SUM(W168+X168+Y168+Z168+AA168+W169+X169+Y169+Z169+AA169)</f>
        <v>7</v>
      </c>
      <c r="AB170" s="51"/>
      <c r="AC170" s="52"/>
      <c r="AD170" s="52"/>
      <c r="AE170" s="52"/>
      <c r="AF170" s="52"/>
      <c r="AG170" s="53">
        <f>SUM(AC168+AD168+AE168+AF168+AG168+AC169+AD169+AE169+AF169+AG169)</f>
        <v>5</v>
      </c>
      <c r="AH170" s="51"/>
      <c r="AI170" s="52"/>
      <c r="AJ170" s="52"/>
      <c r="AK170" s="52"/>
      <c r="AL170" s="52"/>
      <c r="AM170" s="53">
        <f>SUM(AI168+AJ168+AK168+AL168+AM168+AI169+AJ169+AK169+AL169+AM169)</f>
        <v>7</v>
      </c>
      <c r="AN170" s="51"/>
      <c r="AO170" s="52"/>
      <c r="AP170" s="52"/>
      <c r="AQ170" s="52"/>
      <c r="AR170" s="52"/>
      <c r="AS170" s="53">
        <f>SUM(AO168+AP168+AQ168+AR168+AS168+AO169+AP169+AQ169+AR169+AS169)</f>
        <v>0</v>
      </c>
      <c r="AT170" s="51"/>
      <c r="AU170" s="52"/>
      <c r="AV170" s="52"/>
      <c r="AW170" s="52"/>
      <c r="AX170" s="52"/>
      <c r="AY170" s="53">
        <f>SUM(AU168+AV168+AW168+AX168+AY168+AU169+AV169+AW169+AX169+AY169)</f>
        <v>10</v>
      </c>
      <c r="AZ170" s="51"/>
      <c r="BA170" s="52"/>
      <c r="BB170" s="52"/>
      <c r="BC170" s="52"/>
      <c r="BD170" s="52"/>
      <c r="BE170" s="53">
        <f>SUM(BA168+BB168+BC168+BD168+BE168+BA169+BB169+BC169+BD169+BE169)</f>
        <v>7</v>
      </c>
      <c r="BF170" s="54"/>
      <c r="BG170" s="55"/>
      <c r="BH170" s="55"/>
      <c r="BI170" s="55"/>
      <c r="BJ170" s="55"/>
      <c r="BK170" s="55"/>
      <c r="BL170" s="55"/>
      <c r="BM170" s="55"/>
      <c r="BN170" s="55"/>
      <c r="BO170" s="55"/>
      <c r="BP170" s="56">
        <f t="shared" si="581"/>
        <v>44</v>
      </c>
      <c r="BQ170" s="55"/>
    </row>
    <row r="171" spans="1:69" ht="27" customHeight="1" x14ac:dyDescent="0.25">
      <c r="A171" s="30">
        <v>9</v>
      </c>
      <c r="B171" s="125" t="s">
        <v>100</v>
      </c>
      <c r="C171" s="127"/>
      <c r="D171" s="31" t="s">
        <v>26</v>
      </c>
      <c r="E171" s="32" t="s">
        <v>27</v>
      </c>
      <c r="F171" s="32" t="s">
        <v>28</v>
      </c>
      <c r="G171" s="32" t="s">
        <v>29</v>
      </c>
      <c r="H171" s="32" t="s">
        <v>30</v>
      </c>
      <c r="I171" s="33" t="s">
        <v>23</v>
      </c>
      <c r="J171" s="31" t="s">
        <v>26</v>
      </c>
      <c r="K171" s="32" t="s">
        <v>27</v>
      </c>
      <c r="L171" s="32" t="s">
        <v>28</v>
      </c>
      <c r="M171" s="32" t="s">
        <v>29</v>
      </c>
      <c r="N171" s="32" t="s">
        <v>30</v>
      </c>
      <c r="O171" s="33" t="s">
        <v>23</v>
      </c>
      <c r="P171" s="31" t="s">
        <v>26</v>
      </c>
      <c r="Q171" s="32" t="s">
        <v>27</v>
      </c>
      <c r="R171" s="32" t="s">
        <v>28</v>
      </c>
      <c r="S171" s="32" t="s">
        <v>29</v>
      </c>
      <c r="T171" s="32" t="s">
        <v>30</v>
      </c>
      <c r="U171" s="33" t="s">
        <v>23</v>
      </c>
      <c r="V171" s="31" t="s">
        <v>26</v>
      </c>
      <c r="W171" s="32" t="s">
        <v>27</v>
      </c>
      <c r="X171" s="32" t="s">
        <v>28</v>
      </c>
      <c r="Y171" s="32" t="s">
        <v>29</v>
      </c>
      <c r="Z171" s="32" t="s">
        <v>30</v>
      </c>
      <c r="AA171" s="33" t="s">
        <v>23</v>
      </c>
      <c r="AB171" s="31" t="s">
        <v>26</v>
      </c>
      <c r="AC171" s="32" t="s">
        <v>27</v>
      </c>
      <c r="AD171" s="32" t="s">
        <v>28</v>
      </c>
      <c r="AE171" s="32" t="s">
        <v>29</v>
      </c>
      <c r="AF171" s="32" t="s">
        <v>30</v>
      </c>
      <c r="AG171" s="33" t="s">
        <v>23</v>
      </c>
      <c r="AH171" s="31" t="s">
        <v>26</v>
      </c>
      <c r="AI171" s="32" t="s">
        <v>27</v>
      </c>
      <c r="AJ171" s="32" t="s">
        <v>28</v>
      </c>
      <c r="AK171" s="32" t="s">
        <v>29</v>
      </c>
      <c r="AL171" s="32" t="s">
        <v>30</v>
      </c>
      <c r="AM171" s="33" t="s">
        <v>23</v>
      </c>
      <c r="AN171" s="31" t="s">
        <v>26</v>
      </c>
      <c r="AO171" s="32" t="s">
        <v>27</v>
      </c>
      <c r="AP171" s="32" t="s">
        <v>28</v>
      </c>
      <c r="AQ171" s="32" t="s">
        <v>29</v>
      </c>
      <c r="AR171" s="32" t="s">
        <v>30</v>
      </c>
      <c r="AS171" s="33" t="s">
        <v>23</v>
      </c>
      <c r="AT171" s="31" t="s">
        <v>26</v>
      </c>
      <c r="AU171" s="32" t="s">
        <v>27</v>
      </c>
      <c r="AV171" s="32" t="s">
        <v>28</v>
      </c>
      <c r="AW171" s="32" t="s">
        <v>29</v>
      </c>
      <c r="AX171" s="32" t="s">
        <v>30</v>
      </c>
      <c r="AY171" s="33" t="s">
        <v>23</v>
      </c>
      <c r="AZ171" s="31" t="s">
        <v>26</v>
      </c>
      <c r="BA171" s="32" t="s">
        <v>27</v>
      </c>
      <c r="BB171" s="32" t="s">
        <v>28</v>
      </c>
      <c r="BC171" s="32" t="s">
        <v>29</v>
      </c>
      <c r="BD171" s="32" t="s">
        <v>30</v>
      </c>
      <c r="BE171" s="33" t="s">
        <v>23</v>
      </c>
      <c r="BF171" s="34"/>
      <c r="BG171" s="35"/>
      <c r="BH171" s="35"/>
      <c r="BI171" s="35"/>
      <c r="BJ171" s="35"/>
      <c r="BK171" s="35"/>
      <c r="BL171" s="35"/>
      <c r="BM171" s="35"/>
      <c r="BN171" s="35"/>
      <c r="BO171" s="35"/>
      <c r="BP171" s="57"/>
      <c r="BQ171" s="35"/>
    </row>
    <row r="172" spans="1:69" ht="15.75" customHeight="1" x14ac:dyDescent="0.25">
      <c r="A172" s="36"/>
      <c r="B172" s="37" t="s">
        <v>61</v>
      </c>
      <c r="C172" s="38" t="s">
        <v>41</v>
      </c>
      <c r="D172" s="39"/>
      <c r="E172" s="40"/>
      <c r="F172" s="40"/>
      <c r="G172" s="40"/>
      <c r="H172" s="40"/>
      <c r="I172" s="41">
        <f t="shared" ref="I172:I177" si="591">SUM(E172:H172)</f>
        <v>0</v>
      </c>
      <c r="J172" s="42">
        <v>54</v>
      </c>
      <c r="K172" s="43">
        <f>K16</f>
        <v>137</v>
      </c>
      <c r="L172" s="43">
        <f t="shared" ref="L172:N172" si="592">L16</f>
        <v>148</v>
      </c>
      <c r="M172" s="43">
        <f t="shared" si="592"/>
        <v>129</v>
      </c>
      <c r="N172" s="43">
        <f t="shared" si="592"/>
        <v>143</v>
      </c>
      <c r="O172" s="41">
        <f t="shared" ref="O172:O177" si="593">SUM(K172:N172)</f>
        <v>557</v>
      </c>
      <c r="P172" s="42">
        <v>54</v>
      </c>
      <c r="Q172" s="43">
        <f>Q16</f>
        <v>171</v>
      </c>
      <c r="R172" s="43">
        <f t="shared" ref="R172:T172" si="594">R16</f>
        <v>131</v>
      </c>
      <c r="S172" s="43">
        <f t="shared" si="594"/>
        <v>141</v>
      </c>
      <c r="T172" s="43">
        <f t="shared" si="594"/>
        <v>127</v>
      </c>
      <c r="U172" s="41">
        <f t="shared" ref="U172:U177" si="595">SUM(Q172:T172)</f>
        <v>570</v>
      </c>
      <c r="V172" s="42">
        <v>54</v>
      </c>
      <c r="W172" s="43">
        <f>W16</f>
        <v>135</v>
      </c>
      <c r="X172" s="43">
        <f t="shared" ref="X172:Z172" si="596">X16</f>
        <v>138</v>
      </c>
      <c r="Y172" s="43">
        <f t="shared" si="596"/>
        <v>127</v>
      </c>
      <c r="Z172" s="43">
        <f t="shared" si="596"/>
        <v>181</v>
      </c>
      <c r="AA172" s="41">
        <f t="shared" ref="AA172:AA177" si="597">SUM(W172:Z172)</f>
        <v>581</v>
      </c>
      <c r="AB172" s="42">
        <v>54</v>
      </c>
      <c r="AC172" s="43">
        <f>AC16</f>
        <v>128</v>
      </c>
      <c r="AD172" s="43">
        <f t="shared" ref="AD172:AF172" si="598">AD16</f>
        <v>147</v>
      </c>
      <c r="AE172" s="43">
        <f t="shared" si="598"/>
        <v>159</v>
      </c>
      <c r="AF172" s="43">
        <f t="shared" si="598"/>
        <v>128</v>
      </c>
      <c r="AG172" s="41">
        <f t="shared" ref="AG172:AG177" si="599">SUM(AC172:AF172)</f>
        <v>562</v>
      </c>
      <c r="AH172" s="42">
        <v>54</v>
      </c>
      <c r="AI172" s="43">
        <f>AI16</f>
        <v>144</v>
      </c>
      <c r="AJ172" s="43">
        <f t="shared" ref="AJ172:AL172" si="600">AJ16</f>
        <v>180</v>
      </c>
      <c r="AK172" s="43">
        <f t="shared" si="600"/>
        <v>187</v>
      </c>
      <c r="AL172" s="43">
        <f t="shared" si="600"/>
        <v>160</v>
      </c>
      <c r="AM172" s="41">
        <f t="shared" ref="AM172:AM177" si="601">SUM(AI172:AL172)</f>
        <v>671</v>
      </c>
      <c r="AN172" s="42"/>
      <c r="AO172" s="43"/>
      <c r="AP172" s="43"/>
      <c r="AQ172" s="43"/>
      <c r="AR172" s="43"/>
      <c r="AS172" s="41">
        <f t="shared" ref="AS172:AS177" si="602">SUM(AO172:AR172)</f>
        <v>0</v>
      </c>
      <c r="AT172" s="42">
        <v>53</v>
      </c>
      <c r="AU172" s="43">
        <f>AU16</f>
        <v>134</v>
      </c>
      <c r="AV172" s="43">
        <f t="shared" ref="AV172:AX172" si="603">AV16</f>
        <v>124</v>
      </c>
      <c r="AW172" s="43">
        <f t="shared" si="603"/>
        <v>138</v>
      </c>
      <c r="AX172" s="43">
        <f t="shared" si="603"/>
        <v>156</v>
      </c>
      <c r="AY172" s="41">
        <f t="shared" ref="AY172:AY177" si="604">SUM(AU172:AX172)</f>
        <v>552</v>
      </c>
      <c r="AZ172" s="42">
        <v>53</v>
      </c>
      <c r="BA172" s="43">
        <f>BA16</f>
        <v>155</v>
      </c>
      <c r="BB172" s="43">
        <f t="shared" ref="BB172:BD172" si="605">BB16</f>
        <v>140</v>
      </c>
      <c r="BC172" s="43">
        <f t="shared" si="605"/>
        <v>157</v>
      </c>
      <c r="BD172" s="43">
        <f t="shared" si="605"/>
        <v>118</v>
      </c>
      <c r="BE172" s="41">
        <f t="shared" ref="BE172:BE177" si="606">SUM(BA172:BD172)</f>
        <v>570</v>
      </c>
      <c r="BF172" s="44">
        <f t="shared" ref="BF172:BF179" si="607">SUM((IF(E172&gt;0,1,0)+(IF(F172&gt;0,1,0)+(IF(G172&gt;0,1,0)+(IF(H172&gt;0,1,0))))))</f>
        <v>0</v>
      </c>
      <c r="BG172" s="17">
        <f t="shared" ref="BG172:BG179" si="608">SUM((IF(K172&gt;0,1,0)+(IF(L172&gt;0,1,0)+(IF(M172&gt;0,1,0)+(IF(N172&gt;0,1,0))))))</f>
        <v>4</v>
      </c>
      <c r="BH172" s="17">
        <f t="shared" ref="BH172:BH179" si="609">SUM((IF(Q172&gt;0,1,0)+(IF(R172&gt;0,1,0)+(IF(S172&gt;0,1,0)+(IF(T172&gt;0,1,0))))))</f>
        <v>4</v>
      </c>
      <c r="BI172" s="17">
        <f t="shared" ref="BI172:BI179" si="610">SUM((IF(W172&gt;0,1,0)+(IF(X172&gt;0,1,0)+(IF(Y172&gt;0,1,0)+(IF(Z172&gt;0,1,0))))))</f>
        <v>4</v>
      </c>
      <c r="BJ172" s="17">
        <f t="shared" ref="BJ172:BJ179" si="611">SUM((IF(AC172&gt;0,1,0)+(IF(AD172&gt;0,1,0)+(IF(AE172&gt;0,1,0)+(IF(AF172&gt;0,1,0))))))</f>
        <v>4</v>
      </c>
      <c r="BK172" s="17">
        <f t="shared" ref="BK172:BK179" si="612">SUM((IF(AI172&gt;0,1,0)+(IF(AJ172&gt;0,1,0)+(IF(AK172&gt;0,1,0)+(IF(AL172&gt;0,1,0))))))</f>
        <v>4</v>
      </c>
      <c r="BL172" s="17">
        <f t="shared" ref="BL172:BL179" si="613">SUM((IF(AO172&gt;0,1,0)+(IF(AP172&gt;0,1,0)+(IF(AQ172&gt;0,1,0)+(IF(AR172&gt;0,1,0))))))</f>
        <v>0</v>
      </c>
      <c r="BM172" s="17">
        <f t="shared" ref="BM172:BM179" si="614">SUM((IF(AU172&gt;0,1,0)+(IF(AV172&gt;0,1,0)+(IF(AW172&gt;0,1,0)+(IF(AX172&gt;0,1,0))))))</f>
        <v>4</v>
      </c>
      <c r="BN172" s="17">
        <f t="shared" ref="BN172:BN179" si="615">SUM((IF(BA172&gt;0,1,0)+(IF(BB172&gt;0,1,0)+(IF(BC172&gt;0,1,0)+(IF(BD172&gt;0,1,0))))))</f>
        <v>4</v>
      </c>
      <c r="BO172" s="17">
        <f t="shared" ref="BO172:BO179" si="616">SUM(BF172:BN172)</f>
        <v>28</v>
      </c>
      <c r="BP172" s="17">
        <f>I172+O172+U172+AA172+AG172+AM172+AS172+AY172+BE172</f>
        <v>4063</v>
      </c>
      <c r="BQ172" s="17">
        <f t="shared" ref="BQ172:BQ179" si="617">BP172/BO172</f>
        <v>145.10714285714286</v>
      </c>
    </row>
    <row r="173" spans="1:69" ht="15.75" customHeight="1" x14ac:dyDescent="0.25">
      <c r="A173" s="36"/>
      <c r="B173" s="37" t="s">
        <v>59</v>
      </c>
      <c r="C173" s="38" t="s">
        <v>60</v>
      </c>
      <c r="D173" s="39"/>
      <c r="E173" s="40"/>
      <c r="F173" s="40"/>
      <c r="G173" s="40"/>
      <c r="H173" s="40"/>
      <c r="I173" s="41">
        <f t="shared" si="591"/>
        <v>0</v>
      </c>
      <c r="J173" s="42"/>
      <c r="K173" s="43"/>
      <c r="L173" s="43"/>
      <c r="M173" s="43"/>
      <c r="N173" s="43"/>
      <c r="O173" s="41">
        <f t="shared" si="593"/>
        <v>0</v>
      </c>
      <c r="P173" s="42"/>
      <c r="Q173" s="43"/>
      <c r="R173" s="43"/>
      <c r="S173" s="43"/>
      <c r="T173" s="43"/>
      <c r="U173" s="41">
        <f t="shared" si="595"/>
        <v>0</v>
      </c>
      <c r="V173" s="42"/>
      <c r="W173" s="43"/>
      <c r="X173" s="43"/>
      <c r="Y173" s="43"/>
      <c r="Z173" s="43"/>
      <c r="AA173" s="41">
        <f t="shared" si="597"/>
        <v>0</v>
      </c>
      <c r="AB173" s="42"/>
      <c r="AC173" s="43"/>
      <c r="AD173" s="43"/>
      <c r="AE173" s="43"/>
      <c r="AF173" s="43"/>
      <c r="AG173" s="41">
        <f t="shared" si="599"/>
        <v>0</v>
      </c>
      <c r="AH173" s="42"/>
      <c r="AI173" s="43"/>
      <c r="AJ173" s="43"/>
      <c r="AK173" s="43"/>
      <c r="AL173" s="43"/>
      <c r="AM173" s="41">
        <f t="shared" si="601"/>
        <v>0</v>
      </c>
      <c r="AN173" s="42"/>
      <c r="AO173" s="43"/>
      <c r="AP173" s="43"/>
      <c r="AQ173" s="43"/>
      <c r="AR173" s="43"/>
      <c r="AS173" s="41">
        <f t="shared" si="602"/>
        <v>0</v>
      </c>
      <c r="AT173" s="42"/>
      <c r="AU173" s="43"/>
      <c r="AV173" s="43"/>
      <c r="AW173" s="43"/>
      <c r="AX173" s="43"/>
      <c r="AY173" s="41">
        <f t="shared" si="604"/>
        <v>0</v>
      </c>
      <c r="AZ173" s="42"/>
      <c r="BA173" s="43"/>
      <c r="BB173" s="43"/>
      <c r="BC173" s="43"/>
      <c r="BD173" s="43"/>
      <c r="BE173" s="41">
        <f t="shared" si="606"/>
        <v>0</v>
      </c>
      <c r="BF173" s="44">
        <f t="shared" si="607"/>
        <v>0</v>
      </c>
      <c r="BG173" s="17">
        <f t="shared" si="608"/>
        <v>0</v>
      </c>
      <c r="BH173" s="17">
        <f t="shared" si="609"/>
        <v>0</v>
      </c>
      <c r="BI173" s="17">
        <f t="shared" si="610"/>
        <v>0</v>
      </c>
      <c r="BJ173" s="17">
        <f t="shared" si="611"/>
        <v>0</v>
      </c>
      <c r="BK173" s="17">
        <f t="shared" si="612"/>
        <v>0</v>
      </c>
      <c r="BL173" s="17">
        <f t="shared" si="613"/>
        <v>0</v>
      </c>
      <c r="BM173" s="17">
        <f t="shared" si="614"/>
        <v>0</v>
      </c>
      <c r="BN173" s="17">
        <f t="shared" si="615"/>
        <v>0</v>
      </c>
      <c r="BO173" s="17">
        <f t="shared" si="616"/>
        <v>0</v>
      </c>
      <c r="BP173" s="17">
        <f t="shared" ref="BP173:BP182" si="618">I173+O173+U173+AA173+AG173+AM173+AS173+AY173+BE173</f>
        <v>0</v>
      </c>
      <c r="BQ173" s="17" t="e">
        <f t="shared" si="617"/>
        <v>#DIV/0!</v>
      </c>
    </row>
    <row r="174" spans="1:69" ht="15.75" customHeight="1" x14ac:dyDescent="0.25">
      <c r="A174" s="36"/>
      <c r="B174" s="45" t="s">
        <v>103</v>
      </c>
      <c r="C174" s="46" t="s">
        <v>104</v>
      </c>
      <c r="D174" s="42">
        <v>28</v>
      </c>
      <c r="E174" s="43">
        <f>E39</f>
        <v>147</v>
      </c>
      <c r="F174" s="43">
        <f t="shared" ref="F174:H174" si="619">F39</f>
        <v>200</v>
      </c>
      <c r="G174" s="43">
        <f t="shared" si="619"/>
        <v>189</v>
      </c>
      <c r="H174" s="43">
        <f t="shared" si="619"/>
        <v>162</v>
      </c>
      <c r="I174" s="41">
        <f t="shared" si="591"/>
        <v>698</v>
      </c>
      <c r="J174" s="42">
        <v>28</v>
      </c>
      <c r="K174" s="119">
        <f>K39</f>
        <v>187</v>
      </c>
      <c r="L174" s="119">
        <f t="shared" ref="L174:N174" si="620">L39</f>
        <v>191</v>
      </c>
      <c r="M174" s="119">
        <f t="shared" si="620"/>
        <v>144</v>
      </c>
      <c r="N174" s="119">
        <f t="shared" si="620"/>
        <v>205</v>
      </c>
      <c r="O174" s="41">
        <f t="shared" si="593"/>
        <v>727</v>
      </c>
      <c r="P174" s="42">
        <v>28</v>
      </c>
      <c r="Q174" s="43">
        <f>Q39</f>
        <v>156</v>
      </c>
      <c r="R174" s="43">
        <f t="shared" ref="R174:T174" si="621">R39</f>
        <v>187</v>
      </c>
      <c r="S174" s="43">
        <f t="shared" si="621"/>
        <v>191</v>
      </c>
      <c r="T174" s="43">
        <f t="shared" si="621"/>
        <v>163</v>
      </c>
      <c r="U174" s="41">
        <f t="shared" si="595"/>
        <v>697</v>
      </c>
      <c r="V174" s="42">
        <v>28</v>
      </c>
      <c r="W174" s="43">
        <f>W39</f>
        <v>187</v>
      </c>
      <c r="X174" s="43">
        <f t="shared" ref="X174:Z174" si="622">X39</f>
        <v>187</v>
      </c>
      <c r="Y174" s="43">
        <f t="shared" si="622"/>
        <v>159</v>
      </c>
      <c r="Z174" s="43">
        <f t="shared" si="622"/>
        <v>179</v>
      </c>
      <c r="AA174" s="41">
        <f t="shared" si="597"/>
        <v>712</v>
      </c>
      <c r="AB174" s="42">
        <v>28</v>
      </c>
      <c r="AC174" s="43">
        <f>AC39</f>
        <v>193</v>
      </c>
      <c r="AD174" s="43">
        <f t="shared" ref="AD174:AF174" si="623">AD39</f>
        <v>223</v>
      </c>
      <c r="AE174" s="43">
        <f t="shared" si="623"/>
        <v>167</v>
      </c>
      <c r="AF174" s="43">
        <f t="shared" si="623"/>
        <v>180</v>
      </c>
      <c r="AG174" s="41">
        <f t="shared" si="599"/>
        <v>763</v>
      </c>
      <c r="AH174" s="42">
        <v>28</v>
      </c>
      <c r="AI174" s="43">
        <f>AI39</f>
        <v>211</v>
      </c>
      <c r="AJ174" s="43">
        <f t="shared" ref="AJ174:AL174" si="624">AJ39</f>
        <v>187</v>
      </c>
      <c r="AK174" s="43">
        <f t="shared" si="624"/>
        <v>189</v>
      </c>
      <c r="AL174" s="43">
        <f t="shared" si="624"/>
        <v>130</v>
      </c>
      <c r="AM174" s="41">
        <f t="shared" si="601"/>
        <v>717</v>
      </c>
      <c r="AN174" s="42">
        <v>28</v>
      </c>
      <c r="AO174" s="43">
        <f>AO39</f>
        <v>158</v>
      </c>
      <c r="AP174" s="43">
        <f t="shared" ref="AP174:AR174" si="625">AP39</f>
        <v>199</v>
      </c>
      <c r="AQ174" s="43">
        <f t="shared" si="625"/>
        <v>209</v>
      </c>
      <c r="AR174" s="43">
        <f t="shared" si="625"/>
        <v>176</v>
      </c>
      <c r="AS174" s="41">
        <f t="shared" si="602"/>
        <v>742</v>
      </c>
      <c r="AT174" s="42">
        <v>28</v>
      </c>
      <c r="AU174" s="43">
        <f>AU39</f>
        <v>180</v>
      </c>
      <c r="AV174" s="43">
        <f t="shared" ref="AV174:AX174" si="626">AV39</f>
        <v>226</v>
      </c>
      <c r="AW174" s="43">
        <f t="shared" si="626"/>
        <v>169</v>
      </c>
      <c r="AX174" s="43">
        <f t="shared" si="626"/>
        <v>178</v>
      </c>
      <c r="AY174" s="41">
        <f t="shared" si="604"/>
        <v>753</v>
      </c>
      <c r="AZ174" s="42"/>
      <c r="BA174" s="43"/>
      <c r="BB174" s="43"/>
      <c r="BC174" s="43"/>
      <c r="BD174" s="43"/>
      <c r="BE174" s="41">
        <f t="shared" si="606"/>
        <v>0</v>
      </c>
      <c r="BF174" s="44">
        <f t="shared" si="607"/>
        <v>4</v>
      </c>
      <c r="BG174" s="17">
        <f>SUM((IF(L145&gt;0,1,0)+(IF(L174&gt;0,1,0)+(IF(M174&gt;0,1,0)+(IF(N174&gt;0,1,0))))))</f>
        <v>3</v>
      </c>
      <c r="BH174" s="17">
        <f t="shared" si="609"/>
        <v>4</v>
      </c>
      <c r="BI174" s="17">
        <f t="shared" si="610"/>
        <v>4</v>
      </c>
      <c r="BJ174" s="17">
        <f t="shared" si="611"/>
        <v>4</v>
      </c>
      <c r="BK174" s="17">
        <f t="shared" si="612"/>
        <v>4</v>
      </c>
      <c r="BL174" s="17">
        <f t="shared" si="613"/>
        <v>4</v>
      </c>
      <c r="BM174" s="17">
        <f t="shared" si="614"/>
        <v>4</v>
      </c>
      <c r="BN174" s="17">
        <f t="shared" si="615"/>
        <v>0</v>
      </c>
      <c r="BO174" s="17">
        <f t="shared" si="616"/>
        <v>31</v>
      </c>
      <c r="BP174" s="17">
        <f t="shared" si="618"/>
        <v>5809</v>
      </c>
      <c r="BQ174" s="21">
        <f t="shared" si="617"/>
        <v>187.38709677419354</v>
      </c>
    </row>
    <row r="175" spans="1:69" ht="15.75" customHeight="1" x14ac:dyDescent="0.25">
      <c r="A175" s="36"/>
      <c r="B175" s="45" t="s">
        <v>112</v>
      </c>
      <c r="C175" s="46" t="s">
        <v>89</v>
      </c>
      <c r="D175" s="42">
        <v>52</v>
      </c>
      <c r="E175" s="43">
        <f>E8</f>
        <v>149</v>
      </c>
      <c r="F175" s="43">
        <f t="shared" ref="F175:H175" si="627">F8</f>
        <v>105</v>
      </c>
      <c r="G175" s="43">
        <f t="shared" si="627"/>
        <v>126</v>
      </c>
      <c r="H175" s="43">
        <f t="shared" si="627"/>
        <v>126</v>
      </c>
      <c r="I175" s="41">
        <f t="shared" si="591"/>
        <v>506</v>
      </c>
      <c r="J175" s="42"/>
      <c r="K175" s="43"/>
      <c r="L175" s="43"/>
      <c r="M175" s="43"/>
      <c r="N175" s="43"/>
      <c r="O175" s="41">
        <f t="shared" si="593"/>
        <v>0</v>
      </c>
      <c r="P175" s="42"/>
      <c r="Q175" s="43"/>
      <c r="R175" s="43"/>
      <c r="S175" s="43"/>
      <c r="T175" s="43"/>
      <c r="U175" s="41">
        <f t="shared" si="595"/>
        <v>0</v>
      </c>
      <c r="V175" s="42"/>
      <c r="W175" s="43"/>
      <c r="X175" s="43"/>
      <c r="Y175" s="43"/>
      <c r="Z175" s="43"/>
      <c r="AA175" s="41">
        <f t="shared" si="597"/>
        <v>0</v>
      </c>
      <c r="AB175" s="42"/>
      <c r="AC175" s="43"/>
      <c r="AD175" s="43"/>
      <c r="AE175" s="43"/>
      <c r="AF175" s="43"/>
      <c r="AG175" s="41">
        <f t="shared" si="599"/>
        <v>0</v>
      </c>
      <c r="AH175" s="42"/>
      <c r="AI175" s="43"/>
      <c r="AJ175" s="43"/>
      <c r="AK175" s="43"/>
      <c r="AL175" s="43"/>
      <c r="AM175" s="41">
        <f t="shared" si="601"/>
        <v>0</v>
      </c>
      <c r="AN175" s="42">
        <v>57</v>
      </c>
      <c r="AO175" s="43">
        <f>AO8</f>
        <v>121</v>
      </c>
      <c r="AP175" s="43">
        <f t="shared" ref="AP175:AR175" si="628">AP8</f>
        <v>135</v>
      </c>
      <c r="AQ175" s="43">
        <f t="shared" si="628"/>
        <v>108</v>
      </c>
      <c r="AR175" s="43">
        <f t="shared" si="628"/>
        <v>114</v>
      </c>
      <c r="AS175" s="41">
        <f t="shared" si="602"/>
        <v>478</v>
      </c>
      <c r="AT175" s="42"/>
      <c r="AU175" s="43"/>
      <c r="AV175" s="43"/>
      <c r="AW175" s="43"/>
      <c r="AX175" s="43"/>
      <c r="AY175" s="41">
        <f t="shared" si="604"/>
        <v>0</v>
      </c>
      <c r="AZ175" s="42"/>
      <c r="BA175" s="43"/>
      <c r="BB175" s="43"/>
      <c r="BC175" s="43"/>
      <c r="BD175" s="43"/>
      <c r="BE175" s="41">
        <f t="shared" si="606"/>
        <v>0</v>
      </c>
      <c r="BF175" s="44">
        <f t="shared" si="607"/>
        <v>4</v>
      </c>
      <c r="BG175" s="17">
        <f t="shared" si="608"/>
        <v>0</v>
      </c>
      <c r="BH175" s="17">
        <f t="shared" si="609"/>
        <v>0</v>
      </c>
      <c r="BI175" s="17">
        <f t="shared" si="610"/>
        <v>0</v>
      </c>
      <c r="BJ175" s="17">
        <f t="shared" si="611"/>
        <v>0</v>
      </c>
      <c r="BK175" s="17">
        <f t="shared" si="612"/>
        <v>0</v>
      </c>
      <c r="BL175" s="17">
        <f t="shared" si="613"/>
        <v>4</v>
      </c>
      <c r="BM175" s="17">
        <f t="shared" si="614"/>
        <v>0</v>
      </c>
      <c r="BN175" s="17">
        <f t="shared" si="615"/>
        <v>0</v>
      </c>
      <c r="BO175" s="17">
        <f t="shared" si="616"/>
        <v>8</v>
      </c>
      <c r="BP175" s="17">
        <f t="shared" si="618"/>
        <v>984</v>
      </c>
      <c r="BQ175" s="21">
        <f t="shared" si="617"/>
        <v>123</v>
      </c>
    </row>
    <row r="176" spans="1:69" ht="15.75" customHeight="1" x14ac:dyDescent="0.25">
      <c r="A176" s="36"/>
      <c r="B176" s="45"/>
      <c r="C176" s="46"/>
      <c r="D176" s="42"/>
      <c r="E176" s="43"/>
      <c r="F176" s="43"/>
      <c r="G176" s="43"/>
      <c r="H176" s="43"/>
      <c r="I176" s="41">
        <f t="shared" si="591"/>
        <v>0</v>
      </c>
      <c r="J176" s="42"/>
      <c r="K176" s="43"/>
      <c r="L176" s="43"/>
      <c r="M176" s="43"/>
      <c r="N176" s="43"/>
      <c r="O176" s="41">
        <f t="shared" si="593"/>
        <v>0</v>
      </c>
      <c r="P176" s="42"/>
      <c r="Q176" s="43"/>
      <c r="R176" s="43"/>
      <c r="S176" s="43"/>
      <c r="T176" s="43"/>
      <c r="U176" s="41">
        <f t="shared" si="595"/>
        <v>0</v>
      </c>
      <c r="V176" s="42"/>
      <c r="W176" s="43"/>
      <c r="X176" s="43"/>
      <c r="Y176" s="43"/>
      <c r="Z176" s="43"/>
      <c r="AA176" s="41">
        <f t="shared" si="597"/>
        <v>0</v>
      </c>
      <c r="AB176" s="42"/>
      <c r="AC176" s="43"/>
      <c r="AD176" s="43"/>
      <c r="AE176" s="43"/>
      <c r="AF176" s="43"/>
      <c r="AG176" s="41">
        <f t="shared" si="599"/>
        <v>0</v>
      </c>
      <c r="AH176" s="42"/>
      <c r="AI176" s="43"/>
      <c r="AJ176" s="43"/>
      <c r="AK176" s="43"/>
      <c r="AL176" s="43"/>
      <c r="AM176" s="41">
        <f t="shared" si="601"/>
        <v>0</v>
      </c>
      <c r="AN176" s="42"/>
      <c r="AO176" s="43"/>
      <c r="AP176" s="43"/>
      <c r="AQ176" s="43"/>
      <c r="AR176" s="43"/>
      <c r="AS176" s="41">
        <f t="shared" si="602"/>
        <v>0</v>
      </c>
      <c r="AT176" s="42"/>
      <c r="AU176" s="43"/>
      <c r="AV176" s="43"/>
      <c r="AW176" s="43"/>
      <c r="AX176" s="43"/>
      <c r="AY176" s="41">
        <f t="shared" si="604"/>
        <v>0</v>
      </c>
      <c r="AZ176" s="42"/>
      <c r="BA176" s="43"/>
      <c r="BB176" s="43"/>
      <c r="BC176" s="43"/>
      <c r="BD176" s="43"/>
      <c r="BE176" s="41">
        <f t="shared" si="606"/>
        <v>0</v>
      </c>
      <c r="BF176" s="44">
        <f t="shared" si="607"/>
        <v>0</v>
      </c>
      <c r="BG176" s="17">
        <f t="shared" si="608"/>
        <v>0</v>
      </c>
      <c r="BH176" s="17">
        <f t="shared" si="609"/>
        <v>0</v>
      </c>
      <c r="BI176" s="17">
        <f t="shared" si="610"/>
        <v>0</v>
      </c>
      <c r="BJ176" s="17">
        <f t="shared" si="611"/>
        <v>0</v>
      </c>
      <c r="BK176" s="17">
        <f t="shared" si="612"/>
        <v>0</v>
      </c>
      <c r="BL176" s="17">
        <f t="shared" si="613"/>
        <v>0</v>
      </c>
      <c r="BM176" s="17">
        <f t="shared" si="614"/>
        <v>0</v>
      </c>
      <c r="BN176" s="17">
        <f t="shared" si="615"/>
        <v>0</v>
      </c>
      <c r="BO176" s="17">
        <f t="shared" si="616"/>
        <v>0</v>
      </c>
      <c r="BP176" s="17">
        <f t="shared" si="618"/>
        <v>0</v>
      </c>
      <c r="BQ176" s="21" t="e">
        <f t="shared" si="617"/>
        <v>#DIV/0!</v>
      </c>
    </row>
    <row r="177" spans="1:69" ht="15.75" customHeight="1" x14ac:dyDescent="0.25">
      <c r="A177" s="36"/>
      <c r="B177" s="45"/>
      <c r="C177" s="46"/>
      <c r="D177" s="42"/>
      <c r="E177" s="43"/>
      <c r="F177" s="43"/>
      <c r="G177" s="43"/>
      <c r="H177" s="43"/>
      <c r="I177" s="41">
        <f t="shared" si="591"/>
        <v>0</v>
      </c>
      <c r="J177" s="42"/>
      <c r="K177" s="43"/>
      <c r="L177" s="43"/>
      <c r="M177" s="43"/>
      <c r="N177" s="43"/>
      <c r="O177" s="41">
        <f t="shared" si="593"/>
        <v>0</v>
      </c>
      <c r="P177" s="42"/>
      <c r="Q177" s="43"/>
      <c r="R177" s="43"/>
      <c r="S177" s="43"/>
      <c r="T177" s="43"/>
      <c r="U177" s="41">
        <f t="shared" si="595"/>
        <v>0</v>
      </c>
      <c r="V177" s="42"/>
      <c r="W177" s="43"/>
      <c r="X177" s="43"/>
      <c r="Y177" s="43"/>
      <c r="Z177" s="43"/>
      <c r="AA177" s="41">
        <f t="shared" si="597"/>
        <v>0</v>
      </c>
      <c r="AB177" s="42"/>
      <c r="AC177" s="43"/>
      <c r="AD177" s="43"/>
      <c r="AE177" s="43"/>
      <c r="AF177" s="43"/>
      <c r="AG177" s="41">
        <f t="shared" si="599"/>
        <v>0</v>
      </c>
      <c r="AH177" s="42"/>
      <c r="AI177" s="43"/>
      <c r="AJ177" s="43"/>
      <c r="AK177" s="43"/>
      <c r="AL177" s="43"/>
      <c r="AM177" s="41">
        <f t="shared" si="601"/>
        <v>0</v>
      </c>
      <c r="AN177" s="42"/>
      <c r="AO177" s="43"/>
      <c r="AP177" s="43"/>
      <c r="AQ177" s="43"/>
      <c r="AR177" s="43"/>
      <c r="AS177" s="41">
        <f t="shared" si="602"/>
        <v>0</v>
      </c>
      <c r="AT177" s="42"/>
      <c r="AU177" s="43"/>
      <c r="AV177" s="43"/>
      <c r="AW177" s="43"/>
      <c r="AX177" s="43"/>
      <c r="AY177" s="41">
        <f t="shared" si="604"/>
        <v>0</v>
      </c>
      <c r="AZ177" s="42"/>
      <c r="BA177" s="43">
        <v>120</v>
      </c>
      <c r="BB177" s="43">
        <v>120</v>
      </c>
      <c r="BC177" s="43">
        <v>120</v>
      </c>
      <c r="BD177" s="43">
        <v>120</v>
      </c>
      <c r="BE177" s="41">
        <f t="shared" si="606"/>
        <v>480</v>
      </c>
      <c r="BF177" s="44">
        <f t="shared" si="607"/>
        <v>0</v>
      </c>
      <c r="BG177" s="17">
        <f t="shared" si="608"/>
        <v>0</v>
      </c>
      <c r="BH177" s="17">
        <f t="shared" si="609"/>
        <v>0</v>
      </c>
      <c r="BI177" s="17">
        <f t="shared" si="610"/>
        <v>0</v>
      </c>
      <c r="BJ177" s="17">
        <f t="shared" si="611"/>
        <v>0</v>
      </c>
      <c r="BK177" s="17">
        <f t="shared" si="612"/>
        <v>0</v>
      </c>
      <c r="BL177" s="17">
        <f t="shared" si="613"/>
        <v>0</v>
      </c>
      <c r="BM177" s="17">
        <f t="shared" si="614"/>
        <v>0</v>
      </c>
      <c r="BN177" s="17">
        <f t="shared" si="615"/>
        <v>4</v>
      </c>
      <c r="BO177" s="17">
        <f t="shared" si="616"/>
        <v>4</v>
      </c>
      <c r="BP177" s="17">
        <f t="shared" si="618"/>
        <v>480</v>
      </c>
      <c r="BQ177" s="21">
        <f t="shared" si="617"/>
        <v>120</v>
      </c>
    </row>
    <row r="178" spans="1:69" ht="15.75" customHeight="1" x14ac:dyDescent="0.25">
      <c r="A178" s="36"/>
      <c r="B178" s="45" t="s">
        <v>35</v>
      </c>
      <c r="C178" s="46"/>
      <c r="D178" s="42"/>
      <c r="E178" s="40">
        <f>SUM(E172:E177)</f>
        <v>296</v>
      </c>
      <c r="F178" s="40">
        <f>SUM(F172:F177)</f>
        <v>305</v>
      </c>
      <c r="G178" s="40">
        <f>SUM(G172:G177)</f>
        <v>315</v>
      </c>
      <c r="H178" s="40">
        <f>SUM(H172:H177)</f>
        <v>288</v>
      </c>
      <c r="I178" s="41">
        <f>SUM(I172:I177)</f>
        <v>1204</v>
      </c>
      <c r="J178" s="42"/>
      <c r="K178" s="40">
        <f>SUM(K172:K177)</f>
        <v>324</v>
      </c>
      <c r="L178" s="40">
        <f>SUM(L172:L177)</f>
        <v>339</v>
      </c>
      <c r="M178" s="40">
        <f>SUM(M172:M177)</f>
        <v>273</v>
      </c>
      <c r="N178" s="40">
        <f>SUM(N172:N177)</f>
        <v>348</v>
      </c>
      <c r="O178" s="41">
        <f>SUM(O172:O177)</f>
        <v>1284</v>
      </c>
      <c r="P178" s="42"/>
      <c r="Q178" s="40">
        <f>SUM(Q172:Q177)</f>
        <v>327</v>
      </c>
      <c r="R178" s="40">
        <f>SUM(R172:R177)</f>
        <v>318</v>
      </c>
      <c r="S178" s="40">
        <f>SUM(S172:S177)</f>
        <v>332</v>
      </c>
      <c r="T178" s="40">
        <f>SUM(T172:T177)</f>
        <v>290</v>
      </c>
      <c r="U178" s="41">
        <f>SUM(U172:U177)</f>
        <v>1267</v>
      </c>
      <c r="V178" s="42"/>
      <c r="W178" s="40">
        <f>SUM(W172:W177)</f>
        <v>322</v>
      </c>
      <c r="X178" s="40">
        <f>SUM(X172:X177)</f>
        <v>325</v>
      </c>
      <c r="Y178" s="40">
        <f>SUM(Y172:Y177)</f>
        <v>286</v>
      </c>
      <c r="Z178" s="40">
        <f>SUM(Z172:Z177)</f>
        <v>360</v>
      </c>
      <c r="AA178" s="41">
        <f>SUM(AA172:AA177)</f>
        <v>1293</v>
      </c>
      <c r="AB178" s="42"/>
      <c r="AC178" s="40">
        <f>SUM(AC172:AC177)</f>
        <v>321</v>
      </c>
      <c r="AD178" s="40">
        <f>SUM(AD172:AD177)</f>
        <v>370</v>
      </c>
      <c r="AE178" s="40">
        <f>SUM(AE172:AE177)</f>
        <v>326</v>
      </c>
      <c r="AF178" s="40">
        <f>SUM(AF172:AF177)</f>
        <v>308</v>
      </c>
      <c r="AG178" s="41">
        <f>SUM(AG172:AG177)</f>
        <v>1325</v>
      </c>
      <c r="AH178" s="42"/>
      <c r="AI178" s="40">
        <f>SUM(AI172:AI177)</f>
        <v>355</v>
      </c>
      <c r="AJ178" s="40">
        <f>SUM(AJ172:AJ177)</f>
        <v>367</v>
      </c>
      <c r="AK178" s="40">
        <f>SUM(AK172:AK177)</f>
        <v>376</v>
      </c>
      <c r="AL178" s="40">
        <f>SUM(AL172:AL177)</f>
        <v>290</v>
      </c>
      <c r="AM178" s="41">
        <f>SUM(AM172:AM177)</f>
        <v>1388</v>
      </c>
      <c r="AN178" s="42"/>
      <c r="AO178" s="40">
        <f>SUM(AO172:AO177)</f>
        <v>279</v>
      </c>
      <c r="AP178" s="40">
        <f>SUM(AP172:AP177)</f>
        <v>334</v>
      </c>
      <c r="AQ178" s="40">
        <f>SUM(AQ172:AQ177)</f>
        <v>317</v>
      </c>
      <c r="AR178" s="40">
        <f>SUM(AR172:AR177)</f>
        <v>290</v>
      </c>
      <c r="AS178" s="41">
        <f>SUM(AS172:AS177)</f>
        <v>1220</v>
      </c>
      <c r="AT178" s="42"/>
      <c r="AU178" s="40">
        <f>SUM(AU172:AU177)</f>
        <v>314</v>
      </c>
      <c r="AV178" s="40">
        <f>SUM(AV172:AV177)</f>
        <v>350</v>
      </c>
      <c r="AW178" s="40">
        <f>SUM(AW172:AW177)</f>
        <v>307</v>
      </c>
      <c r="AX178" s="40">
        <f>SUM(AX172:AX177)</f>
        <v>334</v>
      </c>
      <c r="AY178" s="41">
        <f>SUM(AY172:AY177)</f>
        <v>1305</v>
      </c>
      <c r="AZ178" s="42"/>
      <c r="BA178" s="40">
        <f>SUM(BA172:BA177)</f>
        <v>275</v>
      </c>
      <c r="BB178" s="40">
        <f>SUM(BB172:BB177)</f>
        <v>260</v>
      </c>
      <c r="BC178" s="40">
        <f>SUM(BC172:BC177)</f>
        <v>277</v>
      </c>
      <c r="BD178" s="40">
        <f>SUM(BD172:BD177)</f>
        <v>238</v>
      </c>
      <c r="BE178" s="41">
        <f>SUM(BE172:BE177)</f>
        <v>1050</v>
      </c>
      <c r="BF178" s="44">
        <f t="shared" si="607"/>
        <v>4</v>
      </c>
      <c r="BG178" s="17">
        <f t="shared" si="608"/>
        <v>4</v>
      </c>
      <c r="BH178" s="17">
        <f t="shared" si="609"/>
        <v>4</v>
      </c>
      <c r="BI178" s="17">
        <f t="shared" si="610"/>
        <v>4</v>
      </c>
      <c r="BJ178" s="17">
        <f t="shared" si="611"/>
        <v>4</v>
      </c>
      <c r="BK178" s="17">
        <f t="shared" si="612"/>
        <v>4</v>
      </c>
      <c r="BL178" s="17">
        <f t="shared" si="613"/>
        <v>4</v>
      </c>
      <c r="BM178" s="17">
        <f t="shared" si="614"/>
        <v>4</v>
      </c>
      <c r="BN178" s="17">
        <f t="shared" si="615"/>
        <v>4</v>
      </c>
      <c r="BO178" s="17">
        <f t="shared" si="616"/>
        <v>36</v>
      </c>
      <c r="BP178" s="17">
        <f t="shared" si="618"/>
        <v>11336</v>
      </c>
      <c r="BQ178" s="17">
        <f t="shared" si="617"/>
        <v>314.88888888888891</v>
      </c>
    </row>
    <row r="179" spans="1:69" ht="15.75" customHeight="1" x14ac:dyDescent="0.25">
      <c r="A179" s="36"/>
      <c r="B179" s="45" t="s">
        <v>36</v>
      </c>
      <c r="C179" s="46"/>
      <c r="D179" s="39">
        <f>SUM(D172:D177)</f>
        <v>80</v>
      </c>
      <c r="E179" s="40">
        <f>E178+$D$179</f>
        <v>376</v>
      </c>
      <c r="F179" s="40">
        <f>F178+$D$179</f>
        <v>385</v>
      </c>
      <c r="G179" s="40">
        <f>G178+$D$179</f>
        <v>395</v>
      </c>
      <c r="H179" s="40">
        <f>H178+$D$179</f>
        <v>368</v>
      </c>
      <c r="I179" s="41">
        <f>E179+F179+G179+H179</f>
        <v>1524</v>
      </c>
      <c r="J179" s="39">
        <f>SUM(J172:J177)</f>
        <v>82</v>
      </c>
      <c r="K179" s="40">
        <f>K178+$J$179</f>
        <v>406</v>
      </c>
      <c r="L179" s="40">
        <f>L178+$J$179</f>
        <v>421</v>
      </c>
      <c r="M179" s="40">
        <f>M178+$J$179</f>
        <v>355</v>
      </c>
      <c r="N179" s="40">
        <f>N178+$J$179</f>
        <v>430</v>
      </c>
      <c r="O179" s="41">
        <f>K179+L179+M179+N179</f>
        <v>1612</v>
      </c>
      <c r="P179" s="39">
        <f>SUM(P172:P177)</f>
        <v>82</v>
      </c>
      <c r="Q179" s="40">
        <f>Q178+$P$179</f>
        <v>409</v>
      </c>
      <c r="R179" s="40">
        <f>R178+$P$179</f>
        <v>400</v>
      </c>
      <c r="S179" s="40">
        <f>S178+$P$179</f>
        <v>414</v>
      </c>
      <c r="T179" s="40">
        <f>T178+$P$179</f>
        <v>372</v>
      </c>
      <c r="U179" s="41">
        <f>Q179+R179+S179+T179</f>
        <v>1595</v>
      </c>
      <c r="V179" s="39">
        <f>SUM(V172:V177)</f>
        <v>82</v>
      </c>
      <c r="W179" s="40">
        <f>W178+$V$179</f>
        <v>404</v>
      </c>
      <c r="X179" s="40">
        <f>X178+$V$179</f>
        <v>407</v>
      </c>
      <c r="Y179" s="40">
        <f>Y178+$V$179</f>
        <v>368</v>
      </c>
      <c r="Z179" s="40">
        <f>Z178+$V$179</f>
        <v>442</v>
      </c>
      <c r="AA179" s="41">
        <f>W179+X179+Y179+Z179</f>
        <v>1621</v>
      </c>
      <c r="AB179" s="39">
        <f>SUM(AB172:AB177)</f>
        <v>82</v>
      </c>
      <c r="AC179" s="40">
        <f>AC178+$AB$179</f>
        <v>403</v>
      </c>
      <c r="AD179" s="40">
        <f>AD178+$AB$179</f>
        <v>452</v>
      </c>
      <c r="AE179" s="40">
        <f>AE178+$AB$179</f>
        <v>408</v>
      </c>
      <c r="AF179" s="40">
        <f>AF178+$AB$179</f>
        <v>390</v>
      </c>
      <c r="AG179" s="41">
        <f>AC179+AD179+AE179+AF179</f>
        <v>1653</v>
      </c>
      <c r="AH179" s="39">
        <f>SUM(AH172:AH177)</f>
        <v>82</v>
      </c>
      <c r="AI179" s="40">
        <f>AI178+$AH$179</f>
        <v>437</v>
      </c>
      <c r="AJ179" s="40">
        <f>AJ178+$AH$179</f>
        <v>449</v>
      </c>
      <c r="AK179" s="40">
        <f>AK178+$AH$179</f>
        <v>458</v>
      </c>
      <c r="AL179" s="40">
        <f>AL178+$AH$179</f>
        <v>372</v>
      </c>
      <c r="AM179" s="41">
        <f>AI179+AJ179+AK179+AL179</f>
        <v>1716</v>
      </c>
      <c r="AN179" s="39">
        <f>SUM(AN172:AN177)</f>
        <v>85</v>
      </c>
      <c r="AO179" s="40">
        <f>AO178+$AN$179</f>
        <v>364</v>
      </c>
      <c r="AP179" s="40">
        <f>AP178+$AN$179</f>
        <v>419</v>
      </c>
      <c r="AQ179" s="40">
        <f>AQ178+$AN$179</f>
        <v>402</v>
      </c>
      <c r="AR179" s="40">
        <f>AR178+$AN$179</f>
        <v>375</v>
      </c>
      <c r="AS179" s="41">
        <f>AO179+AP179+AQ179+AR179</f>
        <v>1560</v>
      </c>
      <c r="AT179" s="39">
        <f>SUM(AT172:AT177)</f>
        <v>81</v>
      </c>
      <c r="AU179" s="40">
        <f>AU178+$AT$179</f>
        <v>395</v>
      </c>
      <c r="AV179" s="40">
        <f>AV178+$AT$179</f>
        <v>431</v>
      </c>
      <c r="AW179" s="40">
        <f>AW178+$AT$179</f>
        <v>388</v>
      </c>
      <c r="AX179" s="40">
        <f>AX178+$AT$179</f>
        <v>415</v>
      </c>
      <c r="AY179" s="41">
        <f>AU179+AV179+AW179+AX179</f>
        <v>1629</v>
      </c>
      <c r="AZ179" s="39">
        <f>SUM(AZ172:AZ177)</f>
        <v>53</v>
      </c>
      <c r="BA179" s="40">
        <f>BA178+$AZ$179</f>
        <v>328</v>
      </c>
      <c r="BB179" s="40">
        <f>BB178+$AZ$179</f>
        <v>313</v>
      </c>
      <c r="BC179" s="40">
        <f>BC178+$AZ$179</f>
        <v>330</v>
      </c>
      <c r="BD179" s="40">
        <f>BD178+$AZ$179</f>
        <v>291</v>
      </c>
      <c r="BE179" s="41">
        <f>BA179+BB179+BC179+BD179</f>
        <v>1262</v>
      </c>
      <c r="BF179" s="44">
        <f t="shared" si="607"/>
        <v>4</v>
      </c>
      <c r="BG179" s="17">
        <f t="shared" si="608"/>
        <v>4</v>
      </c>
      <c r="BH179" s="17">
        <f t="shared" si="609"/>
        <v>4</v>
      </c>
      <c r="BI179" s="17">
        <f t="shared" si="610"/>
        <v>4</v>
      </c>
      <c r="BJ179" s="17">
        <f t="shared" si="611"/>
        <v>4</v>
      </c>
      <c r="BK179" s="17">
        <f t="shared" si="612"/>
        <v>4</v>
      </c>
      <c r="BL179" s="17">
        <f t="shared" si="613"/>
        <v>4</v>
      </c>
      <c r="BM179" s="17">
        <f t="shared" si="614"/>
        <v>4</v>
      </c>
      <c r="BN179" s="17">
        <f t="shared" si="615"/>
        <v>4</v>
      </c>
      <c r="BO179" s="17">
        <f t="shared" si="616"/>
        <v>36</v>
      </c>
      <c r="BP179" s="17">
        <f t="shared" si="618"/>
        <v>14172</v>
      </c>
      <c r="BQ179" s="17">
        <f t="shared" si="617"/>
        <v>393.66666666666669</v>
      </c>
    </row>
    <row r="180" spans="1:69" ht="15.75" customHeight="1" x14ac:dyDescent="0.25">
      <c r="A180" s="36"/>
      <c r="B180" s="37" t="s">
        <v>37</v>
      </c>
      <c r="C180" s="46"/>
      <c r="D180" s="42"/>
      <c r="E180" s="40">
        <f t="shared" ref="E180:I181" si="629">IF($D$179&gt;0,IF(E178=E195,0.5,IF(E178&gt;E195,1,0)),0)</f>
        <v>0</v>
      </c>
      <c r="F180" s="40">
        <f t="shared" si="629"/>
        <v>0</v>
      </c>
      <c r="G180" s="40">
        <f t="shared" si="629"/>
        <v>0</v>
      </c>
      <c r="H180" s="40">
        <f t="shared" si="629"/>
        <v>0</v>
      </c>
      <c r="I180" s="41">
        <f t="shared" si="629"/>
        <v>0</v>
      </c>
      <c r="J180" s="42"/>
      <c r="K180" s="40">
        <f t="shared" ref="K180:O181" si="630">IF($J$179&gt;0,IF(K178=K68,0.5,IF(K178&gt;K68,1,0)),0)</f>
        <v>0</v>
      </c>
      <c r="L180" s="40">
        <f t="shared" si="630"/>
        <v>1</v>
      </c>
      <c r="M180" s="40">
        <f t="shared" si="630"/>
        <v>0</v>
      </c>
      <c r="N180" s="40">
        <f t="shared" si="630"/>
        <v>1</v>
      </c>
      <c r="O180" s="41">
        <f t="shared" si="630"/>
        <v>0</v>
      </c>
      <c r="P180" s="42"/>
      <c r="Q180" s="40">
        <f t="shared" ref="Q180:U181" si="631">IF($P$179&gt;0,IF(Q178=Q166,0.5,IF(Q178&gt;Q166,1,0)),0)</f>
        <v>1</v>
      </c>
      <c r="R180" s="40">
        <f t="shared" si="631"/>
        <v>1</v>
      </c>
      <c r="S180" s="40">
        <f t="shared" si="631"/>
        <v>1</v>
      </c>
      <c r="T180" s="40">
        <f t="shared" si="631"/>
        <v>0</v>
      </c>
      <c r="U180" s="41">
        <f t="shared" si="631"/>
        <v>1</v>
      </c>
      <c r="V180" s="42"/>
      <c r="W180" s="40">
        <f t="shared" ref="W180:AA181" si="632">IF($V$179&gt;0,IF(W178=W54,0.5,IF(W178&gt;W54,1,0)),0)</f>
        <v>1</v>
      </c>
      <c r="X180" s="40">
        <f t="shared" si="632"/>
        <v>0</v>
      </c>
      <c r="Y180" s="40">
        <f t="shared" si="632"/>
        <v>0</v>
      </c>
      <c r="Z180" s="40">
        <f t="shared" si="632"/>
        <v>1</v>
      </c>
      <c r="AA180" s="41">
        <f t="shared" si="632"/>
        <v>1</v>
      </c>
      <c r="AB180" s="42"/>
      <c r="AC180" s="40">
        <f t="shared" ref="AC180:AG181" si="633">IF($AB$179&gt;0,IF(AC178=AC114,0.5,IF(AC178&gt;AC114,1,0)),0)</f>
        <v>0</v>
      </c>
      <c r="AD180" s="40">
        <f t="shared" si="633"/>
        <v>1</v>
      </c>
      <c r="AE180" s="40">
        <f t="shared" si="633"/>
        <v>1</v>
      </c>
      <c r="AF180" s="40">
        <f t="shared" si="633"/>
        <v>0</v>
      </c>
      <c r="AG180" s="41">
        <f t="shared" si="633"/>
        <v>1</v>
      </c>
      <c r="AH180" s="42"/>
      <c r="AI180" s="40">
        <f t="shared" ref="AI180:AM181" si="634">IF($AH$179&gt;0,IF(AI178=AI132,0.5,IF(AI178&gt;AI132,1,0)),0)</f>
        <v>1</v>
      </c>
      <c r="AJ180" s="40">
        <f t="shared" si="634"/>
        <v>1</v>
      </c>
      <c r="AK180" s="40">
        <f t="shared" si="634"/>
        <v>1</v>
      </c>
      <c r="AL180" s="40">
        <f t="shared" si="634"/>
        <v>1</v>
      </c>
      <c r="AM180" s="41">
        <f t="shared" si="634"/>
        <v>1</v>
      </c>
      <c r="AN180" s="42"/>
      <c r="AO180" s="40">
        <f t="shared" ref="AO180:AS181" si="635">IF($AN$179&gt;0,IF(AO178=AO150,0.5,IF(AO178&gt;AO150,1,0)),0)</f>
        <v>0</v>
      </c>
      <c r="AP180" s="40">
        <f t="shared" si="635"/>
        <v>1</v>
      </c>
      <c r="AQ180" s="40">
        <f t="shared" si="635"/>
        <v>1</v>
      </c>
      <c r="AR180" s="40">
        <f t="shared" si="635"/>
        <v>0</v>
      </c>
      <c r="AS180" s="41">
        <f t="shared" si="635"/>
        <v>1</v>
      </c>
      <c r="AT180" s="42"/>
      <c r="AU180" s="40">
        <f t="shared" ref="AU180:AY181" si="636">IF($AT$179&gt;0,IF(AU178=AU81,0.5,IF(AU178&gt;AU81,1,0)),0)</f>
        <v>0</v>
      </c>
      <c r="AV180" s="40">
        <f t="shared" si="636"/>
        <v>1</v>
      </c>
      <c r="AW180" s="40">
        <f t="shared" si="636"/>
        <v>1</v>
      </c>
      <c r="AX180" s="40">
        <f t="shared" si="636"/>
        <v>1</v>
      </c>
      <c r="AY180" s="41">
        <f t="shared" si="636"/>
        <v>1</v>
      </c>
      <c r="AZ180" s="42"/>
      <c r="BA180" s="40">
        <f t="shared" ref="BA180:BE181" si="637">IF($AZ$179&gt;0,IF(BA178=BA96,0.5,IF(BA178&gt;BA96,1,0)),0)</f>
        <v>0</v>
      </c>
      <c r="BB180" s="40">
        <f t="shared" si="637"/>
        <v>0</v>
      </c>
      <c r="BC180" s="40">
        <f t="shared" si="637"/>
        <v>0</v>
      </c>
      <c r="BD180" s="40">
        <f t="shared" si="637"/>
        <v>0</v>
      </c>
      <c r="BE180" s="41">
        <f t="shared" si="637"/>
        <v>0</v>
      </c>
      <c r="BF180" s="47"/>
      <c r="BG180" s="21"/>
      <c r="BH180" s="21"/>
      <c r="BI180" s="21"/>
      <c r="BJ180" s="21"/>
      <c r="BK180" s="21"/>
      <c r="BL180" s="21"/>
      <c r="BM180" s="21"/>
      <c r="BN180" s="21"/>
      <c r="BO180" s="21"/>
      <c r="BP180" s="17">
        <f t="shared" si="618"/>
        <v>6</v>
      </c>
      <c r="BQ180" s="21"/>
    </row>
    <row r="181" spans="1:69" ht="15.75" customHeight="1" x14ac:dyDescent="0.25">
      <c r="A181" s="36"/>
      <c r="B181" s="37" t="s">
        <v>38</v>
      </c>
      <c r="C181" s="46"/>
      <c r="D181" s="42"/>
      <c r="E181" s="40">
        <f t="shared" si="629"/>
        <v>0</v>
      </c>
      <c r="F181" s="40">
        <f t="shared" si="629"/>
        <v>0</v>
      </c>
      <c r="G181" s="40">
        <f t="shared" si="629"/>
        <v>0</v>
      </c>
      <c r="H181" s="40">
        <f t="shared" si="629"/>
        <v>0</v>
      </c>
      <c r="I181" s="41">
        <f t="shared" si="629"/>
        <v>0</v>
      </c>
      <c r="J181" s="42"/>
      <c r="K181" s="40">
        <f t="shared" si="630"/>
        <v>0</v>
      </c>
      <c r="L181" s="40">
        <f t="shared" si="630"/>
        <v>1</v>
      </c>
      <c r="M181" s="40">
        <f t="shared" si="630"/>
        <v>0</v>
      </c>
      <c r="N181" s="40">
        <f t="shared" si="630"/>
        <v>1</v>
      </c>
      <c r="O181" s="41">
        <f t="shared" si="630"/>
        <v>0</v>
      </c>
      <c r="P181" s="42"/>
      <c r="Q181" s="40">
        <f t="shared" si="631"/>
        <v>1</v>
      </c>
      <c r="R181" s="40">
        <f t="shared" si="631"/>
        <v>1</v>
      </c>
      <c r="S181" s="40">
        <f t="shared" si="631"/>
        <v>1</v>
      </c>
      <c r="T181" s="40">
        <f t="shared" si="631"/>
        <v>0</v>
      </c>
      <c r="U181" s="41">
        <f t="shared" si="631"/>
        <v>1</v>
      </c>
      <c r="V181" s="42"/>
      <c r="W181" s="40">
        <f t="shared" si="632"/>
        <v>1</v>
      </c>
      <c r="X181" s="40">
        <f t="shared" si="632"/>
        <v>0</v>
      </c>
      <c r="Y181" s="40">
        <f t="shared" si="632"/>
        <v>0</v>
      </c>
      <c r="Z181" s="40">
        <f t="shared" si="632"/>
        <v>1</v>
      </c>
      <c r="AA181" s="41">
        <f t="shared" si="632"/>
        <v>1</v>
      </c>
      <c r="AB181" s="42"/>
      <c r="AC181" s="40">
        <f t="shared" si="633"/>
        <v>0</v>
      </c>
      <c r="AD181" s="40">
        <f t="shared" si="633"/>
        <v>1</v>
      </c>
      <c r="AE181" s="40">
        <f t="shared" si="633"/>
        <v>1</v>
      </c>
      <c r="AF181" s="40">
        <f t="shared" si="633"/>
        <v>0</v>
      </c>
      <c r="AG181" s="41">
        <f t="shared" si="633"/>
        <v>1</v>
      </c>
      <c r="AH181" s="42"/>
      <c r="AI181" s="40">
        <f t="shared" si="634"/>
        <v>1</v>
      </c>
      <c r="AJ181" s="40">
        <f t="shared" si="634"/>
        <v>0</v>
      </c>
      <c r="AK181" s="40">
        <f t="shared" si="634"/>
        <v>1</v>
      </c>
      <c r="AL181" s="40">
        <f t="shared" si="634"/>
        <v>0</v>
      </c>
      <c r="AM181" s="41">
        <f t="shared" si="634"/>
        <v>1</v>
      </c>
      <c r="AN181" s="42"/>
      <c r="AO181" s="40">
        <f t="shared" si="635"/>
        <v>0</v>
      </c>
      <c r="AP181" s="40">
        <f t="shared" si="635"/>
        <v>1</v>
      </c>
      <c r="AQ181" s="40">
        <f t="shared" si="635"/>
        <v>1</v>
      </c>
      <c r="AR181" s="40">
        <f t="shared" si="635"/>
        <v>0</v>
      </c>
      <c r="AS181" s="41">
        <f t="shared" si="635"/>
        <v>1</v>
      </c>
      <c r="AT181" s="42"/>
      <c r="AU181" s="40">
        <f t="shared" si="636"/>
        <v>0</v>
      </c>
      <c r="AV181" s="40">
        <f t="shared" si="636"/>
        <v>1</v>
      </c>
      <c r="AW181" s="40">
        <f t="shared" si="636"/>
        <v>1</v>
      </c>
      <c r="AX181" s="40">
        <f t="shared" si="636"/>
        <v>1</v>
      </c>
      <c r="AY181" s="41">
        <f t="shared" si="636"/>
        <v>1</v>
      </c>
      <c r="AZ181" s="42"/>
      <c r="BA181" s="40">
        <f t="shared" si="637"/>
        <v>0</v>
      </c>
      <c r="BB181" s="40">
        <f t="shared" si="637"/>
        <v>0</v>
      </c>
      <c r="BC181" s="40">
        <f t="shared" si="637"/>
        <v>0</v>
      </c>
      <c r="BD181" s="40">
        <f t="shared" si="637"/>
        <v>0</v>
      </c>
      <c r="BE181" s="41">
        <f t="shared" si="637"/>
        <v>0</v>
      </c>
      <c r="BF181" s="47"/>
      <c r="BG181" s="21"/>
      <c r="BH181" s="21"/>
      <c r="BI181" s="21"/>
      <c r="BJ181" s="21"/>
      <c r="BK181" s="21"/>
      <c r="BL181" s="21"/>
      <c r="BM181" s="21"/>
      <c r="BN181" s="21"/>
      <c r="BO181" s="21"/>
      <c r="BP181" s="17">
        <f t="shared" si="618"/>
        <v>6</v>
      </c>
      <c r="BQ181" s="21"/>
    </row>
    <row r="182" spans="1:69" ht="14.25" customHeight="1" x14ac:dyDescent="0.25">
      <c r="A182" s="48"/>
      <c r="B182" s="49" t="s">
        <v>39</v>
      </c>
      <c r="C182" s="50"/>
      <c r="D182" s="51"/>
      <c r="E182" s="52"/>
      <c r="F182" s="52"/>
      <c r="G182" s="52"/>
      <c r="H182" s="52"/>
      <c r="I182" s="53">
        <f>SUM(E180+F180+G180+H180+I180+E181+F181+G181+H181+I181)</f>
        <v>0</v>
      </c>
      <c r="J182" s="51"/>
      <c r="K182" s="52"/>
      <c r="L182" s="52"/>
      <c r="M182" s="52"/>
      <c r="N182" s="52"/>
      <c r="O182" s="53">
        <f>SUM(K180+L180+M180+N180+O180+K181+L181+M181+N181+O181)</f>
        <v>4</v>
      </c>
      <c r="P182" s="51"/>
      <c r="Q182" s="52"/>
      <c r="R182" s="52"/>
      <c r="S182" s="52"/>
      <c r="T182" s="52"/>
      <c r="U182" s="53">
        <f>SUM(Q180+R180+S180+T180+U180+Q181+R181+S181+T181+U181)</f>
        <v>8</v>
      </c>
      <c r="V182" s="51"/>
      <c r="W182" s="52"/>
      <c r="X182" s="52"/>
      <c r="Y182" s="52"/>
      <c r="Z182" s="52"/>
      <c r="AA182" s="53">
        <f>SUM(W180+X180+Y180+Z180+AA180+W181+X181+Y181+Z181+AA181)</f>
        <v>6</v>
      </c>
      <c r="AB182" s="51"/>
      <c r="AC182" s="52"/>
      <c r="AD182" s="52"/>
      <c r="AE182" s="52"/>
      <c r="AF182" s="52"/>
      <c r="AG182" s="53">
        <f>SUM(AC180+AD180+AE180+AF180+AG180+AC181+AD181+AE181+AF181+AG181)</f>
        <v>6</v>
      </c>
      <c r="AH182" s="51"/>
      <c r="AI182" s="52"/>
      <c r="AJ182" s="52"/>
      <c r="AK182" s="52"/>
      <c r="AL182" s="52"/>
      <c r="AM182" s="53">
        <f>SUM(AI180+AJ180+AK180+AL180+AM180+AI181+AJ181+AK181+AL181+AM181)</f>
        <v>8</v>
      </c>
      <c r="AN182" s="51"/>
      <c r="AO182" s="52"/>
      <c r="AP182" s="52"/>
      <c r="AQ182" s="52"/>
      <c r="AR182" s="52"/>
      <c r="AS182" s="53">
        <f>SUM(AO180+AP180+AQ180+AR180+AS180+AO181+AP181+AQ181+AR181+AS181)</f>
        <v>6</v>
      </c>
      <c r="AT182" s="51"/>
      <c r="AU182" s="52"/>
      <c r="AV182" s="52"/>
      <c r="AW182" s="52"/>
      <c r="AX182" s="52"/>
      <c r="AY182" s="53">
        <f>SUM(AU180+AV180+AW180+AX180+AY180+AU181+AV181+AW181+AX181+AY181)</f>
        <v>8</v>
      </c>
      <c r="AZ182" s="51"/>
      <c r="BA182" s="52"/>
      <c r="BB182" s="52"/>
      <c r="BC182" s="52"/>
      <c r="BD182" s="52"/>
      <c r="BE182" s="53">
        <f>SUM(BA180+BB180+BC180+BD180+BE180+BA181+BB181+BC181+BD181+BE181)</f>
        <v>0</v>
      </c>
      <c r="BF182" s="54"/>
      <c r="BG182" s="55"/>
      <c r="BH182" s="55"/>
      <c r="BI182" s="55"/>
      <c r="BJ182" s="55"/>
      <c r="BK182" s="55"/>
      <c r="BL182" s="55"/>
      <c r="BM182" s="55"/>
      <c r="BN182" s="55"/>
      <c r="BO182" s="55"/>
      <c r="BP182" s="56">
        <f t="shared" si="618"/>
        <v>46</v>
      </c>
      <c r="BQ182" s="55"/>
    </row>
    <row r="183" spans="1:69" ht="15.75" customHeight="1" x14ac:dyDescent="0.25">
      <c r="A183" s="30">
        <v>10</v>
      </c>
      <c r="B183" s="125" t="s">
        <v>114</v>
      </c>
      <c r="C183" s="126"/>
      <c r="D183" s="31" t="s">
        <v>26</v>
      </c>
      <c r="E183" s="32" t="s">
        <v>27</v>
      </c>
      <c r="F183" s="32" t="s">
        <v>28</v>
      </c>
      <c r="G183" s="32" t="s">
        <v>29</v>
      </c>
      <c r="H183" s="32" t="s">
        <v>30</v>
      </c>
      <c r="I183" s="33" t="s">
        <v>23</v>
      </c>
      <c r="J183" s="31" t="s">
        <v>26</v>
      </c>
      <c r="K183" s="32" t="s">
        <v>27</v>
      </c>
      <c r="L183" s="32" t="s">
        <v>28</v>
      </c>
      <c r="M183" s="32" t="s">
        <v>29</v>
      </c>
      <c r="N183" s="32" t="s">
        <v>30</v>
      </c>
      <c r="O183" s="33" t="s">
        <v>23</v>
      </c>
      <c r="P183" s="31" t="s">
        <v>26</v>
      </c>
      <c r="Q183" s="32" t="s">
        <v>27</v>
      </c>
      <c r="R183" s="32" t="s">
        <v>28</v>
      </c>
      <c r="S183" s="32" t="s">
        <v>29</v>
      </c>
      <c r="T183" s="32" t="s">
        <v>30</v>
      </c>
      <c r="U183" s="33" t="s">
        <v>23</v>
      </c>
      <c r="V183" s="31" t="s">
        <v>26</v>
      </c>
      <c r="W183" s="32" t="s">
        <v>27</v>
      </c>
      <c r="X183" s="32" t="s">
        <v>28</v>
      </c>
      <c r="Y183" s="32" t="s">
        <v>29</v>
      </c>
      <c r="Z183" s="32" t="s">
        <v>30</v>
      </c>
      <c r="AA183" s="33" t="s">
        <v>23</v>
      </c>
      <c r="AB183" s="31" t="s">
        <v>26</v>
      </c>
      <c r="AC183" s="32" t="s">
        <v>27</v>
      </c>
      <c r="AD183" s="32" t="s">
        <v>28</v>
      </c>
      <c r="AE183" s="32" t="s">
        <v>29</v>
      </c>
      <c r="AF183" s="32" t="s">
        <v>30</v>
      </c>
      <c r="AG183" s="33" t="s">
        <v>23</v>
      </c>
      <c r="AH183" s="31" t="s">
        <v>26</v>
      </c>
      <c r="AI183" s="32" t="s">
        <v>27</v>
      </c>
      <c r="AJ183" s="32" t="s">
        <v>28</v>
      </c>
      <c r="AK183" s="32" t="s">
        <v>29</v>
      </c>
      <c r="AL183" s="32" t="s">
        <v>30</v>
      </c>
      <c r="AM183" s="33" t="s">
        <v>23</v>
      </c>
      <c r="AN183" s="31" t="s">
        <v>26</v>
      </c>
      <c r="AO183" s="32" t="s">
        <v>27</v>
      </c>
      <c r="AP183" s="32" t="s">
        <v>28</v>
      </c>
      <c r="AQ183" s="32" t="s">
        <v>29</v>
      </c>
      <c r="AR183" s="32" t="s">
        <v>30</v>
      </c>
      <c r="AS183" s="33" t="s">
        <v>23</v>
      </c>
      <c r="AT183" s="31" t="s">
        <v>26</v>
      </c>
      <c r="AU183" s="32" t="s">
        <v>27</v>
      </c>
      <c r="AV183" s="32" t="s">
        <v>28</v>
      </c>
      <c r="AW183" s="32" t="s">
        <v>29</v>
      </c>
      <c r="AX183" s="32" t="s">
        <v>30</v>
      </c>
      <c r="AY183" s="33" t="s">
        <v>23</v>
      </c>
      <c r="AZ183" s="31" t="s">
        <v>26</v>
      </c>
      <c r="BA183" s="32" t="s">
        <v>27</v>
      </c>
      <c r="BB183" s="32" t="s">
        <v>28</v>
      </c>
      <c r="BC183" s="32" t="s">
        <v>29</v>
      </c>
      <c r="BD183" s="32" t="s">
        <v>30</v>
      </c>
      <c r="BE183" s="33" t="s">
        <v>23</v>
      </c>
      <c r="BF183" s="34"/>
      <c r="BG183" s="35"/>
      <c r="BH183" s="35"/>
      <c r="BI183" s="35"/>
      <c r="BJ183" s="35"/>
      <c r="BK183" s="35"/>
      <c r="BL183" s="35"/>
      <c r="BM183" s="35"/>
      <c r="BN183" s="35"/>
      <c r="BO183" s="35"/>
      <c r="BP183" s="57"/>
      <c r="BQ183" s="35"/>
    </row>
    <row r="184" spans="1:69" ht="15.75" customHeight="1" x14ac:dyDescent="0.25">
      <c r="A184" s="36"/>
      <c r="B184" s="45" t="s">
        <v>75</v>
      </c>
      <c r="C184" s="46" t="s">
        <v>76</v>
      </c>
      <c r="D184" s="39">
        <v>37</v>
      </c>
      <c r="E184" s="40">
        <f>E11</f>
        <v>158</v>
      </c>
      <c r="F184" s="40">
        <f t="shared" ref="F184:H184" si="638">F11</f>
        <v>153</v>
      </c>
      <c r="G184" s="40">
        <f t="shared" si="638"/>
        <v>131</v>
      </c>
      <c r="H184" s="40">
        <f t="shared" si="638"/>
        <v>163</v>
      </c>
      <c r="I184" s="41">
        <f>SUM(E184:H184)</f>
        <v>605</v>
      </c>
      <c r="J184" s="42"/>
      <c r="K184" s="43"/>
      <c r="L184" s="43"/>
      <c r="M184" s="43"/>
      <c r="N184" s="43"/>
      <c r="O184" s="41">
        <f t="shared" ref="O184:O194" si="639">SUM(K184:N184)</f>
        <v>0</v>
      </c>
      <c r="P184" s="42"/>
      <c r="Q184" s="43"/>
      <c r="R184" s="43"/>
      <c r="S184" s="43"/>
      <c r="T184" s="43"/>
      <c r="U184" s="41">
        <f t="shared" ref="U184:U194" si="640">SUM(Q184:T184)</f>
        <v>0</v>
      </c>
      <c r="V184" s="42"/>
      <c r="W184" s="43"/>
      <c r="X184" s="43"/>
      <c r="Y184" s="43"/>
      <c r="Z184" s="43"/>
      <c r="AA184" s="41">
        <f t="shared" ref="AA184:AA194" si="641">SUM(W184:Z184)</f>
        <v>0</v>
      </c>
      <c r="AB184" s="42"/>
      <c r="AC184" s="43"/>
      <c r="AD184" s="43"/>
      <c r="AE184" s="43"/>
      <c r="AF184" s="43"/>
      <c r="AG184" s="41">
        <f t="shared" ref="AG184:AG194" si="642">SUM(AC184:AF184)</f>
        <v>0</v>
      </c>
      <c r="AH184" s="42"/>
      <c r="AI184" s="43"/>
      <c r="AJ184" s="43"/>
      <c r="AK184" s="43"/>
      <c r="AL184" s="43"/>
      <c r="AM184" s="41">
        <f t="shared" ref="AM184:AM194" si="643">SUM(AI184:AL184)</f>
        <v>0</v>
      </c>
      <c r="AN184" s="42"/>
      <c r="AO184" s="43"/>
      <c r="AP184" s="43"/>
      <c r="AQ184" s="43"/>
      <c r="AR184" s="43"/>
      <c r="AS184" s="41">
        <f t="shared" ref="AS184:AS194" si="644">SUM(AO184:AR184)</f>
        <v>0</v>
      </c>
      <c r="AT184" s="42"/>
      <c r="AU184" s="43"/>
      <c r="AV184" s="43"/>
      <c r="AW184" s="43"/>
      <c r="AX184" s="43"/>
      <c r="AY184" s="41">
        <f t="shared" ref="AY184:AY194" si="645">SUM(AU184:AX184)</f>
        <v>0</v>
      </c>
      <c r="AZ184" s="42">
        <v>39</v>
      </c>
      <c r="BA184" s="43">
        <f>BA11</f>
        <v>138</v>
      </c>
      <c r="BB184" s="43">
        <f t="shared" ref="BB184:BD184" si="646">BB11</f>
        <v>190</v>
      </c>
      <c r="BC184" s="43">
        <f t="shared" si="646"/>
        <v>157</v>
      </c>
      <c r="BD184" s="43">
        <f t="shared" si="646"/>
        <v>214</v>
      </c>
      <c r="BE184" s="41">
        <f t="shared" ref="BE184:BE194" si="647">SUM(BA184:BD184)</f>
        <v>699</v>
      </c>
      <c r="BF184" s="44">
        <f>SUM((IF(E184&gt;0,1,0)+(IF(F184&gt;0,1,0)+(IF(G184&gt;0,1,0)+(IF(H184&gt;0,1,0))))))</f>
        <v>4</v>
      </c>
      <c r="BG184" s="17">
        <f t="shared" ref="BG184:BG196" si="648">SUM((IF(K184&gt;0,1,0)+(IF(L184&gt;0,1,0)+(IF(M184&gt;0,1,0)+(IF(N184&gt;0,1,0))))))</f>
        <v>0</v>
      </c>
      <c r="BH184" s="17">
        <f t="shared" ref="BH184:BH196" si="649">SUM((IF(Q184&gt;0,1,0)+(IF(R184&gt;0,1,0)+(IF(S184&gt;0,1,0)+(IF(T184&gt;0,1,0))))))</f>
        <v>0</v>
      </c>
      <c r="BI184" s="17">
        <f t="shared" ref="BI184:BI196" si="650">SUM((IF(W184&gt;0,1,0)+(IF(X184&gt;0,1,0)+(IF(Y184&gt;0,1,0)+(IF(Z184&gt;0,1,0))))))</f>
        <v>0</v>
      </c>
      <c r="BJ184" s="17">
        <f t="shared" ref="BJ184:BJ196" si="651">SUM((IF(AC184&gt;0,1,0)+(IF(AD184&gt;0,1,0)+(IF(AE184&gt;0,1,0)+(IF(AF184&gt;0,1,0))))))</f>
        <v>0</v>
      </c>
      <c r="BK184" s="17">
        <f t="shared" ref="BK184:BK196" si="652">SUM((IF(AI184&gt;0,1,0)+(IF(AJ184&gt;0,1,0)+(IF(AK184&gt;0,1,0)+(IF(AL184&gt;0,1,0))))))</f>
        <v>0</v>
      </c>
      <c r="BL184" s="17">
        <f t="shared" ref="BL184:BL196" si="653">SUM((IF(AO184&gt;0,1,0)+(IF(AP184&gt;0,1,0)+(IF(AQ184&gt;0,1,0)+(IF(AR184&gt;0,1,0))))))</f>
        <v>0</v>
      </c>
      <c r="BM184" s="17">
        <f t="shared" ref="BM184:BM196" si="654">SUM((IF(AU184&gt;0,1,0)+(IF(AV184&gt;0,1,0)+(IF(AW184&gt;0,1,0)+(IF(AX184&gt;0,1,0))))))</f>
        <v>0</v>
      </c>
      <c r="BN184" s="17">
        <f t="shared" ref="BN184:BN196" si="655">SUM((IF(BA184&gt;0,1,0)+(IF(BB184&gt;0,1,0)+(IF(BC184&gt;0,1,0)+(IF(BD184&gt;0,1,0))))))</f>
        <v>4</v>
      </c>
      <c r="BO184" s="17">
        <f t="shared" ref="BO184:BO196" si="656">SUM(BF184:BN184)</f>
        <v>8</v>
      </c>
      <c r="BP184" s="17">
        <f t="shared" ref="BP184:BP196" si="657">I184+O184+U184+AA184+AG184+AM184+AS184+AY184+BE184</f>
        <v>1304</v>
      </c>
      <c r="BQ184" s="17">
        <f t="shared" ref="BQ184:BQ196" si="658">BP184/BO184</f>
        <v>163</v>
      </c>
    </row>
    <row r="185" spans="1:69" ht="15.75" customHeight="1" x14ac:dyDescent="0.25">
      <c r="A185" s="36"/>
      <c r="B185" s="45" t="s">
        <v>50</v>
      </c>
      <c r="C185" s="46" t="s">
        <v>51</v>
      </c>
      <c r="D185" s="39">
        <v>41</v>
      </c>
      <c r="E185" s="40">
        <f>E31</f>
        <v>180</v>
      </c>
      <c r="F185" s="40">
        <f t="shared" ref="F185:H185" si="659">F31</f>
        <v>157</v>
      </c>
      <c r="G185" s="40">
        <f t="shared" si="659"/>
        <v>213</v>
      </c>
      <c r="H185" s="40">
        <f t="shared" si="659"/>
        <v>181</v>
      </c>
      <c r="I185" s="41">
        <f>SUM(E185:H185)</f>
        <v>731</v>
      </c>
      <c r="J185" s="42">
        <v>39</v>
      </c>
      <c r="K185" s="43">
        <f>K31</f>
        <v>145</v>
      </c>
      <c r="L185" s="43">
        <f t="shared" ref="L185:N185" si="660">L31</f>
        <v>154</v>
      </c>
      <c r="M185" s="43">
        <f t="shared" si="660"/>
        <v>173</v>
      </c>
      <c r="N185" s="43">
        <f t="shared" si="660"/>
        <v>176</v>
      </c>
      <c r="O185" s="41">
        <f t="shared" si="639"/>
        <v>648</v>
      </c>
      <c r="P185" s="42"/>
      <c r="Q185" s="43"/>
      <c r="R185" s="43"/>
      <c r="S185" s="43"/>
      <c r="T185" s="43"/>
      <c r="U185" s="41">
        <f t="shared" si="640"/>
        <v>0</v>
      </c>
      <c r="V185" s="42"/>
      <c r="W185" s="43"/>
      <c r="X185" s="43"/>
      <c r="Y185" s="43"/>
      <c r="Z185" s="43"/>
      <c r="AA185" s="41">
        <f t="shared" si="641"/>
        <v>0</v>
      </c>
      <c r="AB185" s="42"/>
      <c r="AC185" s="43"/>
      <c r="AD185" s="43"/>
      <c r="AE185" s="43"/>
      <c r="AF185" s="43"/>
      <c r="AG185" s="41">
        <f t="shared" si="642"/>
        <v>0</v>
      </c>
      <c r="AH185" s="42">
        <v>40</v>
      </c>
      <c r="AI185" s="43">
        <f>AI31</f>
        <v>132</v>
      </c>
      <c r="AJ185" s="43">
        <f t="shared" ref="AJ185:AL185" si="661">AJ31</f>
        <v>172</v>
      </c>
      <c r="AK185" s="43">
        <f t="shared" si="661"/>
        <v>213</v>
      </c>
      <c r="AL185" s="43">
        <f t="shared" si="661"/>
        <v>139</v>
      </c>
      <c r="AM185" s="41">
        <f t="shared" si="643"/>
        <v>656</v>
      </c>
      <c r="AN185" s="42">
        <v>40</v>
      </c>
      <c r="AO185" s="43">
        <f>AO31</f>
        <v>150</v>
      </c>
      <c r="AP185" s="43">
        <f t="shared" ref="AP185:AR185" si="662">AP31</f>
        <v>171</v>
      </c>
      <c r="AQ185" s="43">
        <f t="shared" si="662"/>
        <v>179</v>
      </c>
      <c r="AR185" s="43">
        <f t="shared" si="662"/>
        <v>146</v>
      </c>
      <c r="AS185" s="41">
        <f t="shared" si="644"/>
        <v>646</v>
      </c>
      <c r="AT185" s="42"/>
      <c r="AU185" s="43"/>
      <c r="AV185" s="43"/>
      <c r="AW185" s="43"/>
      <c r="AX185" s="43"/>
      <c r="AY185" s="41">
        <f t="shared" si="645"/>
        <v>0</v>
      </c>
      <c r="AZ185" s="42"/>
      <c r="BA185" s="43"/>
      <c r="BB185" s="43"/>
      <c r="BC185" s="43"/>
      <c r="BD185" s="43"/>
      <c r="BE185" s="41">
        <f t="shared" si="647"/>
        <v>0</v>
      </c>
      <c r="BF185" s="44">
        <f>SUM((IF(E185&gt;0,1,0)+(IF(F185&gt;0,1,0)+(IF(G185&gt;0,1,0)+(IF(H185&gt;0,1,0))))))</f>
        <v>4</v>
      </c>
      <c r="BG185" s="17">
        <f t="shared" si="648"/>
        <v>4</v>
      </c>
      <c r="BH185" s="17">
        <f t="shared" si="649"/>
        <v>0</v>
      </c>
      <c r="BI185" s="17">
        <f t="shared" si="650"/>
        <v>0</v>
      </c>
      <c r="BJ185" s="17">
        <f t="shared" si="651"/>
        <v>0</v>
      </c>
      <c r="BK185" s="17">
        <f t="shared" si="652"/>
        <v>4</v>
      </c>
      <c r="BL185" s="17">
        <f t="shared" si="653"/>
        <v>4</v>
      </c>
      <c r="BM185" s="17">
        <f t="shared" si="654"/>
        <v>0</v>
      </c>
      <c r="BN185" s="17">
        <f t="shared" si="655"/>
        <v>0</v>
      </c>
      <c r="BO185" s="17">
        <f t="shared" si="656"/>
        <v>16</v>
      </c>
      <c r="BP185" s="17">
        <f t="shared" si="657"/>
        <v>2681</v>
      </c>
      <c r="BQ185" s="17">
        <f t="shared" si="658"/>
        <v>167.5625</v>
      </c>
    </row>
    <row r="186" spans="1:69" ht="15.75" customHeight="1" x14ac:dyDescent="0.25">
      <c r="A186" s="36"/>
      <c r="B186" s="45" t="s">
        <v>98</v>
      </c>
      <c r="C186" s="46" t="s">
        <v>77</v>
      </c>
      <c r="D186" s="42"/>
      <c r="E186" s="43"/>
      <c r="F186" s="43"/>
      <c r="G186" s="43"/>
      <c r="H186" s="43"/>
      <c r="I186" s="41">
        <f t="shared" ref="I186:I192" si="663">SUM(E186:H186)</f>
        <v>0</v>
      </c>
      <c r="J186" s="42">
        <v>51</v>
      </c>
      <c r="K186" s="43">
        <f>K19</f>
        <v>127</v>
      </c>
      <c r="L186" s="43">
        <f t="shared" ref="L186:N186" si="664">L19</f>
        <v>141</v>
      </c>
      <c r="M186" s="43">
        <f t="shared" si="664"/>
        <v>170</v>
      </c>
      <c r="N186" s="43">
        <f t="shared" si="664"/>
        <v>180</v>
      </c>
      <c r="O186" s="41">
        <f t="shared" si="639"/>
        <v>618</v>
      </c>
      <c r="P186" s="42">
        <v>51</v>
      </c>
      <c r="Q186" s="43">
        <f>Q19</f>
        <v>151</v>
      </c>
      <c r="R186" s="43">
        <f t="shared" ref="R186:T186" si="665">R19</f>
        <v>172</v>
      </c>
      <c r="S186" s="43">
        <f t="shared" si="665"/>
        <v>157</v>
      </c>
      <c r="T186" s="43">
        <f t="shared" si="665"/>
        <v>153</v>
      </c>
      <c r="U186" s="41">
        <f t="shared" si="640"/>
        <v>633</v>
      </c>
      <c r="V186" s="42"/>
      <c r="W186" s="43"/>
      <c r="X186" s="43"/>
      <c r="Y186" s="43"/>
      <c r="Z186" s="43"/>
      <c r="AA186" s="41">
        <f t="shared" si="641"/>
        <v>0</v>
      </c>
      <c r="AB186" s="42"/>
      <c r="AC186" s="43"/>
      <c r="AD186" s="43"/>
      <c r="AE186" s="43"/>
      <c r="AF186" s="43"/>
      <c r="AG186" s="41">
        <f t="shared" si="642"/>
        <v>0</v>
      </c>
      <c r="AH186" s="42"/>
      <c r="AI186" s="43"/>
      <c r="AJ186" s="43"/>
      <c r="AK186" s="43"/>
      <c r="AL186" s="43"/>
      <c r="AM186" s="41">
        <f t="shared" si="643"/>
        <v>0</v>
      </c>
      <c r="AN186" s="42"/>
      <c r="AO186" s="43"/>
      <c r="AP186" s="43"/>
      <c r="AQ186" s="43"/>
      <c r="AR186" s="43"/>
      <c r="AS186" s="41">
        <f t="shared" si="644"/>
        <v>0</v>
      </c>
      <c r="AT186" s="42"/>
      <c r="AU186" s="43"/>
      <c r="AV186" s="43"/>
      <c r="AW186" s="43"/>
      <c r="AX186" s="43"/>
      <c r="AY186" s="41">
        <f t="shared" si="645"/>
        <v>0</v>
      </c>
      <c r="AZ186" s="42"/>
      <c r="BA186" s="43"/>
      <c r="BB186" s="43"/>
      <c r="BC186" s="43"/>
      <c r="BD186" s="43"/>
      <c r="BE186" s="41">
        <f t="shared" si="647"/>
        <v>0</v>
      </c>
      <c r="BF186" s="44">
        <f t="shared" ref="BF186:BF196" si="666">SUM((IF(E186&gt;0,1,0)+(IF(F186&gt;0,1,0)+(IF(G186&gt;0,1,0)+(IF(H186&gt;0,1,0))))))</f>
        <v>0</v>
      </c>
      <c r="BG186" s="17">
        <f t="shared" si="648"/>
        <v>4</v>
      </c>
      <c r="BH186" s="17">
        <f t="shared" si="649"/>
        <v>4</v>
      </c>
      <c r="BI186" s="17">
        <f t="shared" si="650"/>
        <v>0</v>
      </c>
      <c r="BJ186" s="17">
        <f t="shared" si="651"/>
        <v>0</v>
      </c>
      <c r="BK186" s="17">
        <f t="shared" si="652"/>
        <v>0</v>
      </c>
      <c r="BL186" s="17">
        <f t="shared" si="653"/>
        <v>0</v>
      </c>
      <c r="BM186" s="17">
        <f t="shared" si="654"/>
        <v>0</v>
      </c>
      <c r="BN186" s="17">
        <f t="shared" si="655"/>
        <v>0</v>
      </c>
      <c r="BO186" s="17">
        <f t="shared" si="656"/>
        <v>8</v>
      </c>
      <c r="BP186" s="17">
        <f t="shared" si="657"/>
        <v>1251</v>
      </c>
      <c r="BQ186" s="21">
        <f t="shared" si="658"/>
        <v>156.375</v>
      </c>
    </row>
    <row r="187" spans="1:69" ht="15.75" customHeight="1" x14ac:dyDescent="0.25">
      <c r="A187" s="36"/>
      <c r="B187" s="45" t="str">
        <f>B14</f>
        <v>Girardy</v>
      </c>
      <c r="C187" s="45" t="str">
        <f>C14</f>
        <v>Maguy</v>
      </c>
      <c r="D187" s="42"/>
      <c r="E187" s="43"/>
      <c r="F187" s="43"/>
      <c r="G187" s="43"/>
      <c r="H187" s="43"/>
      <c r="I187" s="41">
        <f t="shared" si="663"/>
        <v>0</v>
      </c>
      <c r="J187" s="42"/>
      <c r="K187" s="43"/>
      <c r="L187" s="43"/>
      <c r="M187" s="43"/>
      <c r="N187" s="43"/>
      <c r="O187" s="41">
        <f t="shared" si="639"/>
        <v>0</v>
      </c>
      <c r="P187" s="42"/>
      <c r="Q187" s="43"/>
      <c r="R187" s="43"/>
      <c r="S187" s="43"/>
      <c r="T187" s="43"/>
      <c r="U187" s="41">
        <f t="shared" si="640"/>
        <v>0</v>
      </c>
      <c r="V187" s="42"/>
      <c r="W187" s="43"/>
      <c r="X187" s="43"/>
      <c r="Y187" s="43"/>
      <c r="Z187" s="43"/>
      <c r="AA187" s="41">
        <f t="shared" si="641"/>
        <v>0</v>
      </c>
      <c r="AB187" s="42">
        <v>63</v>
      </c>
      <c r="AC187" s="43">
        <f>AC14</f>
        <v>134</v>
      </c>
      <c r="AD187" s="43">
        <f t="shared" ref="AD187:AF187" si="667">AD14</f>
        <v>146</v>
      </c>
      <c r="AE187" s="43">
        <f t="shared" si="667"/>
        <v>134</v>
      </c>
      <c r="AF187" s="43">
        <f t="shared" si="667"/>
        <v>113</v>
      </c>
      <c r="AG187" s="41">
        <f t="shared" si="642"/>
        <v>527</v>
      </c>
      <c r="AH187" s="42"/>
      <c r="AI187" s="43"/>
      <c r="AJ187" s="43"/>
      <c r="AK187" s="43"/>
      <c r="AL187" s="43"/>
      <c r="AM187" s="41">
        <f t="shared" si="643"/>
        <v>0</v>
      </c>
      <c r="AN187" s="42"/>
      <c r="AO187" s="43"/>
      <c r="AP187" s="43"/>
      <c r="AQ187" s="43"/>
      <c r="AR187" s="43"/>
      <c r="AS187" s="41">
        <f t="shared" si="644"/>
        <v>0</v>
      </c>
      <c r="AT187" s="42">
        <v>63</v>
      </c>
      <c r="AU187" s="43">
        <f>AU14</f>
        <v>97</v>
      </c>
      <c r="AV187" s="43">
        <f t="shared" ref="AV187:AX187" si="668">AV14</f>
        <v>139</v>
      </c>
      <c r="AW187" s="43">
        <f t="shared" si="668"/>
        <v>118</v>
      </c>
      <c r="AX187" s="43">
        <f t="shared" si="668"/>
        <v>150</v>
      </c>
      <c r="AY187" s="41">
        <f t="shared" si="645"/>
        <v>504</v>
      </c>
      <c r="AZ187" s="42"/>
      <c r="BA187" s="43"/>
      <c r="BB187" s="43"/>
      <c r="BC187" s="43"/>
      <c r="BD187" s="43"/>
      <c r="BE187" s="41">
        <f t="shared" si="647"/>
        <v>0</v>
      </c>
      <c r="BF187" s="44">
        <f t="shared" ref="BF187" si="669">SUM((IF(E187&gt;0,1,0)+(IF(F187&gt;0,1,0)+(IF(G187&gt;0,1,0)+(IF(H187&gt;0,1,0))))))</f>
        <v>0</v>
      </c>
      <c r="BG187" s="17">
        <f t="shared" ref="BG187" si="670">SUM((IF(K187&gt;0,1,0)+(IF(L187&gt;0,1,0)+(IF(M187&gt;0,1,0)+(IF(N187&gt;0,1,0))))))</f>
        <v>0</v>
      </c>
      <c r="BH187" s="17">
        <f t="shared" ref="BH187" si="671">SUM((IF(Q187&gt;0,1,0)+(IF(R187&gt;0,1,0)+(IF(S187&gt;0,1,0)+(IF(T187&gt;0,1,0))))))</f>
        <v>0</v>
      </c>
      <c r="BI187" s="17">
        <f t="shared" ref="BI187" si="672">SUM((IF(W187&gt;0,1,0)+(IF(X187&gt;0,1,0)+(IF(Y187&gt;0,1,0)+(IF(Z187&gt;0,1,0))))))</f>
        <v>0</v>
      </c>
      <c r="BJ187" s="17">
        <f t="shared" ref="BJ187" si="673">SUM((IF(AC187&gt;0,1,0)+(IF(AD187&gt;0,1,0)+(IF(AE187&gt;0,1,0)+(IF(AF187&gt;0,1,0))))))</f>
        <v>4</v>
      </c>
      <c r="BK187" s="17">
        <f t="shared" ref="BK187" si="674">SUM((IF(AI187&gt;0,1,0)+(IF(AJ187&gt;0,1,0)+(IF(AK187&gt;0,1,0)+(IF(AL187&gt;0,1,0))))))</f>
        <v>0</v>
      </c>
      <c r="BL187" s="17">
        <f t="shared" ref="BL187" si="675">SUM((IF(AO187&gt;0,1,0)+(IF(AP187&gt;0,1,0)+(IF(AQ187&gt;0,1,0)+(IF(AR187&gt;0,1,0))))))</f>
        <v>0</v>
      </c>
      <c r="BM187" s="17">
        <f t="shared" ref="BM187" si="676">SUM((IF(AU187&gt;0,1,0)+(IF(AV187&gt;0,1,0)+(IF(AW187&gt;0,1,0)+(IF(AX187&gt;0,1,0))))))</f>
        <v>4</v>
      </c>
      <c r="BN187" s="17">
        <f t="shared" ref="BN187" si="677">SUM((IF(BA187&gt;0,1,0)+(IF(BB187&gt;0,1,0)+(IF(BC187&gt;0,1,0)+(IF(BD187&gt;0,1,0))))))</f>
        <v>0</v>
      </c>
      <c r="BO187" s="17">
        <f t="shared" ref="BO187" si="678">SUM(BF187:BN187)</f>
        <v>8</v>
      </c>
      <c r="BP187" s="17">
        <f t="shared" ref="BP187" si="679">I187+O187+U187+AA187+AG187+AM187+AS187+AY187+BE187</f>
        <v>1031</v>
      </c>
      <c r="BQ187" s="21">
        <f t="shared" ref="BQ187" si="680">BP187/BO187</f>
        <v>128.875</v>
      </c>
    </row>
    <row r="188" spans="1:69" ht="15.75" customHeight="1" x14ac:dyDescent="0.25">
      <c r="A188" s="36"/>
      <c r="B188" s="45" t="s">
        <v>33</v>
      </c>
      <c r="C188" s="46" t="s">
        <v>102</v>
      </c>
      <c r="D188" s="42"/>
      <c r="E188" s="43"/>
      <c r="F188" s="43"/>
      <c r="G188" s="43"/>
      <c r="H188" s="43"/>
      <c r="I188" s="41">
        <f t="shared" si="663"/>
        <v>0</v>
      </c>
      <c r="J188" s="42"/>
      <c r="K188" s="43"/>
      <c r="L188" s="43"/>
      <c r="M188" s="43"/>
      <c r="N188" s="43"/>
      <c r="O188" s="41">
        <f t="shared" si="639"/>
        <v>0</v>
      </c>
      <c r="P188" s="42">
        <f>33</f>
        <v>33</v>
      </c>
      <c r="Q188" s="43">
        <f>Q27</f>
        <v>203</v>
      </c>
      <c r="R188" s="43">
        <f t="shared" ref="R188:T188" si="681">R27</f>
        <v>136</v>
      </c>
      <c r="S188" s="43">
        <f t="shared" si="681"/>
        <v>169</v>
      </c>
      <c r="T188" s="43">
        <f t="shared" si="681"/>
        <v>151</v>
      </c>
      <c r="U188" s="41">
        <f t="shared" si="640"/>
        <v>659</v>
      </c>
      <c r="V188" s="42"/>
      <c r="W188" s="43"/>
      <c r="X188" s="43"/>
      <c r="Y188" s="43"/>
      <c r="Z188" s="43"/>
      <c r="AA188" s="41">
        <f t="shared" si="641"/>
        <v>0</v>
      </c>
      <c r="AB188" s="42"/>
      <c r="AC188" s="43"/>
      <c r="AD188" s="43"/>
      <c r="AE188" s="43"/>
      <c r="AF188" s="43"/>
      <c r="AG188" s="41">
        <f t="shared" si="642"/>
        <v>0</v>
      </c>
      <c r="AH188" s="42"/>
      <c r="AI188" s="43"/>
      <c r="AJ188" s="43"/>
      <c r="AK188" s="43"/>
      <c r="AL188" s="43"/>
      <c r="AM188" s="41">
        <f t="shared" si="643"/>
        <v>0</v>
      </c>
      <c r="AN188" s="42"/>
      <c r="AO188" s="43"/>
      <c r="AP188" s="43"/>
      <c r="AQ188" s="43"/>
      <c r="AR188" s="43"/>
      <c r="AS188" s="41">
        <f t="shared" si="644"/>
        <v>0</v>
      </c>
      <c r="AT188" s="42"/>
      <c r="AU188" s="43"/>
      <c r="AV188" s="43"/>
      <c r="AW188" s="43"/>
      <c r="AX188" s="43"/>
      <c r="AY188" s="41">
        <f t="shared" si="645"/>
        <v>0</v>
      </c>
      <c r="AZ188" s="42"/>
      <c r="BA188" s="43"/>
      <c r="BB188" s="43"/>
      <c r="BC188" s="43"/>
      <c r="BD188" s="43"/>
      <c r="BE188" s="41">
        <f t="shared" si="647"/>
        <v>0</v>
      </c>
      <c r="BF188" s="44">
        <f t="shared" si="666"/>
        <v>0</v>
      </c>
      <c r="BG188" s="17">
        <f t="shared" si="648"/>
        <v>0</v>
      </c>
      <c r="BH188" s="17">
        <f t="shared" si="649"/>
        <v>4</v>
      </c>
      <c r="BI188" s="17">
        <f t="shared" si="650"/>
        <v>0</v>
      </c>
      <c r="BJ188" s="17">
        <f t="shared" si="651"/>
        <v>0</v>
      </c>
      <c r="BK188" s="17">
        <f t="shared" si="652"/>
        <v>0</v>
      </c>
      <c r="BL188" s="17">
        <f t="shared" si="653"/>
        <v>0</v>
      </c>
      <c r="BM188" s="17">
        <f t="shared" si="654"/>
        <v>0</v>
      </c>
      <c r="BN188" s="17">
        <f t="shared" si="655"/>
        <v>0</v>
      </c>
      <c r="BO188" s="17">
        <f t="shared" si="656"/>
        <v>4</v>
      </c>
      <c r="BP188" s="17">
        <f t="shared" si="657"/>
        <v>659</v>
      </c>
      <c r="BQ188" s="21">
        <f t="shared" si="658"/>
        <v>164.75</v>
      </c>
    </row>
    <row r="189" spans="1:69" ht="15.75" customHeight="1" x14ac:dyDescent="0.25">
      <c r="A189" s="36"/>
      <c r="B189" s="45" t="s">
        <v>81</v>
      </c>
      <c r="C189" s="46" t="s">
        <v>82</v>
      </c>
      <c r="D189" s="42"/>
      <c r="E189" s="43"/>
      <c r="F189" s="43"/>
      <c r="G189" s="43"/>
      <c r="H189" s="43"/>
      <c r="I189" s="41">
        <f t="shared" si="663"/>
        <v>0</v>
      </c>
      <c r="J189" s="42"/>
      <c r="K189" s="43"/>
      <c r="L189" s="43"/>
      <c r="M189" s="43"/>
      <c r="N189" s="43"/>
      <c r="O189" s="41">
        <f t="shared" si="639"/>
        <v>0</v>
      </c>
      <c r="P189" s="42"/>
      <c r="Q189" s="43"/>
      <c r="R189" s="43"/>
      <c r="S189" s="43"/>
      <c r="T189" s="43"/>
      <c r="U189" s="41">
        <f t="shared" si="640"/>
        <v>0</v>
      </c>
      <c r="V189" s="42">
        <v>35</v>
      </c>
      <c r="W189" s="43">
        <f>W36</f>
        <v>179</v>
      </c>
      <c r="X189" s="43">
        <f t="shared" ref="X189:Z189" si="682">X36</f>
        <v>192</v>
      </c>
      <c r="Y189" s="43">
        <f t="shared" si="682"/>
        <v>148</v>
      </c>
      <c r="Z189" s="43">
        <f t="shared" si="682"/>
        <v>135</v>
      </c>
      <c r="AA189" s="41">
        <f t="shared" si="641"/>
        <v>654</v>
      </c>
      <c r="AB189" s="42">
        <v>35</v>
      </c>
      <c r="AC189" s="43">
        <f>AC36</f>
        <v>201</v>
      </c>
      <c r="AD189" s="43">
        <f t="shared" ref="AD189:AF189" si="683">AD36</f>
        <v>175</v>
      </c>
      <c r="AE189" s="43">
        <f t="shared" si="683"/>
        <v>174</v>
      </c>
      <c r="AF189" s="43">
        <f t="shared" si="683"/>
        <v>191</v>
      </c>
      <c r="AG189" s="41">
        <f t="shared" si="642"/>
        <v>741</v>
      </c>
      <c r="AH189" s="42"/>
      <c r="AI189" s="43"/>
      <c r="AJ189" s="43"/>
      <c r="AK189" s="43"/>
      <c r="AL189" s="43"/>
      <c r="AM189" s="41">
        <f t="shared" si="643"/>
        <v>0</v>
      </c>
      <c r="AN189" s="42"/>
      <c r="AO189" s="43"/>
      <c r="AP189" s="43"/>
      <c r="AQ189" s="43"/>
      <c r="AR189" s="43"/>
      <c r="AS189" s="41">
        <f t="shared" si="644"/>
        <v>0</v>
      </c>
      <c r="AT189" s="42"/>
      <c r="AU189" s="43"/>
      <c r="AV189" s="43"/>
      <c r="AW189" s="43"/>
      <c r="AX189" s="43"/>
      <c r="AY189" s="41">
        <f t="shared" si="645"/>
        <v>0</v>
      </c>
      <c r="AZ189" s="42"/>
      <c r="BA189" s="43"/>
      <c r="BB189" s="43"/>
      <c r="BC189" s="43"/>
      <c r="BD189" s="43"/>
      <c r="BE189" s="41">
        <f t="shared" si="647"/>
        <v>0</v>
      </c>
      <c r="BF189" s="44">
        <f t="shared" si="666"/>
        <v>0</v>
      </c>
      <c r="BG189" s="17">
        <f t="shared" si="648"/>
        <v>0</v>
      </c>
      <c r="BH189" s="17">
        <f t="shared" si="649"/>
        <v>0</v>
      </c>
      <c r="BI189" s="17">
        <f t="shared" si="650"/>
        <v>4</v>
      </c>
      <c r="BJ189" s="17">
        <f t="shared" si="651"/>
        <v>4</v>
      </c>
      <c r="BK189" s="17">
        <f t="shared" si="652"/>
        <v>0</v>
      </c>
      <c r="BL189" s="17">
        <f t="shared" si="653"/>
        <v>0</v>
      </c>
      <c r="BM189" s="17">
        <f t="shared" si="654"/>
        <v>0</v>
      </c>
      <c r="BN189" s="17">
        <f t="shared" si="655"/>
        <v>0</v>
      </c>
      <c r="BO189" s="17">
        <f t="shared" si="656"/>
        <v>8</v>
      </c>
      <c r="BP189" s="17">
        <f t="shared" si="657"/>
        <v>1395</v>
      </c>
      <c r="BQ189" s="21">
        <f t="shared" si="658"/>
        <v>174.375</v>
      </c>
    </row>
    <row r="190" spans="1:69" ht="15.75" customHeight="1" x14ac:dyDescent="0.25">
      <c r="A190" s="36"/>
      <c r="B190" s="45" t="s">
        <v>83</v>
      </c>
      <c r="C190" s="46" t="s">
        <v>84</v>
      </c>
      <c r="D190" s="42"/>
      <c r="E190" s="43"/>
      <c r="F190" s="43"/>
      <c r="G190" s="43"/>
      <c r="H190" s="43"/>
      <c r="I190" s="41">
        <f t="shared" si="663"/>
        <v>0</v>
      </c>
      <c r="J190" s="42"/>
      <c r="K190" s="43"/>
      <c r="L190" s="43"/>
      <c r="M190" s="43"/>
      <c r="N190" s="43"/>
      <c r="O190" s="41">
        <f t="shared" si="639"/>
        <v>0</v>
      </c>
      <c r="P190" s="42"/>
      <c r="Q190" s="43"/>
      <c r="R190" s="43"/>
      <c r="S190" s="43"/>
      <c r="T190" s="43"/>
      <c r="U190" s="41">
        <f t="shared" si="640"/>
        <v>0</v>
      </c>
      <c r="V190" s="42">
        <v>52</v>
      </c>
      <c r="W190" s="43">
        <f>W15</f>
        <v>129</v>
      </c>
      <c r="X190" s="43">
        <f t="shared" ref="X190:Z190" si="684">X15</f>
        <v>161</v>
      </c>
      <c r="Y190" s="43">
        <f t="shared" si="684"/>
        <v>116</v>
      </c>
      <c r="Z190" s="43">
        <f t="shared" si="684"/>
        <v>124</v>
      </c>
      <c r="AA190" s="41">
        <f t="shared" si="641"/>
        <v>530</v>
      </c>
      <c r="AB190" s="42"/>
      <c r="AC190" s="43"/>
      <c r="AD190" s="43"/>
      <c r="AE190" s="43"/>
      <c r="AF190" s="43"/>
      <c r="AG190" s="41">
        <f t="shared" si="642"/>
        <v>0</v>
      </c>
      <c r="AH190" s="42"/>
      <c r="AI190" s="43"/>
      <c r="AJ190" s="43"/>
      <c r="AK190" s="43"/>
      <c r="AL190" s="43"/>
      <c r="AM190" s="41">
        <f t="shared" si="643"/>
        <v>0</v>
      </c>
      <c r="AN190" s="42"/>
      <c r="AO190" s="43"/>
      <c r="AP190" s="43"/>
      <c r="AQ190" s="43"/>
      <c r="AR190" s="43"/>
      <c r="AS190" s="41">
        <f t="shared" si="644"/>
        <v>0</v>
      </c>
      <c r="AT190" s="42"/>
      <c r="AU190" s="43"/>
      <c r="AV190" s="43"/>
      <c r="AW190" s="43"/>
      <c r="AX190" s="43"/>
      <c r="AY190" s="41">
        <f t="shared" si="645"/>
        <v>0</v>
      </c>
      <c r="AZ190" s="42">
        <v>53</v>
      </c>
      <c r="BA190" s="43">
        <f>BA15</f>
        <v>147</v>
      </c>
      <c r="BB190" s="43">
        <f t="shared" ref="BB190:BD190" si="685">BB15</f>
        <v>138</v>
      </c>
      <c r="BC190" s="43">
        <f t="shared" si="685"/>
        <v>124</v>
      </c>
      <c r="BD190" s="43">
        <f t="shared" si="685"/>
        <v>136</v>
      </c>
      <c r="BE190" s="41">
        <f t="shared" si="647"/>
        <v>545</v>
      </c>
      <c r="BF190" s="44">
        <f t="shared" si="666"/>
        <v>0</v>
      </c>
      <c r="BG190" s="17">
        <f t="shared" si="648"/>
        <v>0</v>
      </c>
      <c r="BH190" s="17">
        <f t="shared" si="649"/>
        <v>0</v>
      </c>
      <c r="BI190" s="17">
        <f t="shared" si="650"/>
        <v>4</v>
      </c>
      <c r="BJ190" s="17">
        <f t="shared" si="651"/>
        <v>0</v>
      </c>
      <c r="BK190" s="17">
        <f t="shared" si="652"/>
        <v>0</v>
      </c>
      <c r="BL190" s="17">
        <f t="shared" si="653"/>
        <v>0</v>
      </c>
      <c r="BM190" s="17">
        <f t="shared" si="654"/>
        <v>0</v>
      </c>
      <c r="BN190" s="17">
        <f t="shared" si="655"/>
        <v>4</v>
      </c>
      <c r="BO190" s="17">
        <f t="shared" si="656"/>
        <v>8</v>
      </c>
      <c r="BP190" s="17">
        <f t="shared" si="657"/>
        <v>1075</v>
      </c>
      <c r="BQ190" s="21">
        <f t="shared" si="658"/>
        <v>134.375</v>
      </c>
    </row>
    <row r="191" spans="1:69" ht="15.75" customHeight="1" x14ac:dyDescent="0.25">
      <c r="A191" s="36"/>
      <c r="B191" s="45" t="s">
        <v>31</v>
      </c>
      <c r="C191" s="46" t="s">
        <v>32</v>
      </c>
      <c r="D191" s="42"/>
      <c r="E191" s="43"/>
      <c r="F191" s="43"/>
      <c r="G191" s="43"/>
      <c r="H191" s="43"/>
      <c r="I191" s="41">
        <f t="shared" si="663"/>
        <v>0</v>
      </c>
      <c r="J191" s="42"/>
      <c r="K191" s="43"/>
      <c r="L191" s="43"/>
      <c r="M191" s="43"/>
      <c r="N191" s="43"/>
      <c r="O191" s="41">
        <f t="shared" si="639"/>
        <v>0</v>
      </c>
      <c r="P191" s="42"/>
      <c r="Q191" s="43"/>
      <c r="R191" s="43"/>
      <c r="S191" s="43"/>
      <c r="T191" s="43"/>
      <c r="U191" s="41">
        <f t="shared" si="640"/>
        <v>0</v>
      </c>
      <c r="V191" s="42"/>
      <c r="W191" s="43"/>
      <c r="X191" s="43"/>
      <c r="Y191" s="43"/>
      <c r="Z191" s="43"/>
      <c r="AA191" s="41">
        <f t="shared" si="641"/>
        <v>0</v>
      </c>
      <c r="AB191" s="42"/>
      <c r="AC191" s="43"/>
      <c r="AD191" s="43"/>
      <c r="AE191" s="43"/>
      <c r="AF191" s="43"/>
      <c r="AG191" s="41">
        <f t="shared" si="642"/>
        <v>0</v>
      </c>
      <c r="AH191" s="42">
        <v>37</v>
      </c>
      <c r="AI191" s="43">
        <f>AI7</f>
        <v>166</v>
      </c>
      <c r="AJ191" s="43">
        <f t="shared" ref="AJ191:AL191" si="686">AJ7</f>
        <v>160</v>
      </c>
      <c r="AK191" s="43">
        <f t="shared" si="686"/>
        <v>166</v>
      </c>
      <c r="AL191" s="43">
        <f t="shared" si="686"/>
        <v>171</v>
      </c>
      <c r="AM191" s="41">
        <f t="shared" si="643"/>
        <v>663</v>
      </c>
      <c r="AN191" s="42"/>
      <c r="AO191" s="43"/>
      <c r="AP191" s="43"/>
      <c r="AQ191" s="43"/>
      <c r="AR191" s="43"/>
      <c r="AS191" s="41">
        <f t="shared" si="644"/>
        <v>0</v>
      </c>
      <c r="AT191" s="42">
        <v>37</v>
      </c>
      <c r="AU191" s="43">
        <f>AU7</f>
        <v>192</v>
      </c>
      <c r="AV191" s="43">
        <f t="shared" ref="AV191:AX191" si="687">AV7</f>
        <v>170</v>
      </c>
      <c r="AW191" s="43">
        <f t="shared" si="687"/>
        <v>204</v>
      </c>
      <c r="AX191" s="43">
        <f t="shared" si="687"/>
        <v>142</v>
      </c>
      <c r="AY191" s="41">
        <f t="shared" si="645"/>
        <v>708</v>
      </c>
      <c r="AZ191" s="42"/>
      <c r="BA191" s="43"/>
      <c r="BB191" s="43"/>
      <c r="BC191" s="43"/>
      <c r="BD191" s="43"/>
      <c r="BE191" s="41">
        <f t="shared" si="647"/>
        <v>0</v>
      </c>
      <c r="BF191" s="44">
        <f t="shared" si="666"/>
        <v>0</v>
      </c>
      <c r="BG191" s="17">
        <f t="shared" si="648"/>
        <v>0</v>
      </c>
      <c r="BH191" s="17">
        <f t="shared" si="649"/>
        <v>0</v>
      </c>
      <c r="BI191" s="17">
        <f t="shared" si="650"/>
        <v>0</v>
      </c>
      <c r="BJ191" s="17">
        <f t="shared" si="651"/>
        <v>0</v>
      </c>
      <c r="BK191" s="17">
        <f t="shared" si="652"/>
        <v>4</v>
      </c>
      <c r="BL191" s="17">
        <f t="shared" si="653"/>
        <v>0</v>
      </c>
      <c r="BM191" s="17">
        <f t="shared" si="654"/>
        <v>4</v>
      </c>
      <c r="BN191" s="17">
        <f t="shared" si="655"/>
        <v>0</v>
      </c>
      <c r="BO191" s="17">
        <f t="shared" si="656"/>
        <v>8</v>
      </c>
      <c r="BP191" s="17">
        <f t="shared" si="657"/>
        <v>1371</v>
      </c>
      <c r="BQ191" s="21">
        <f t="shared" si="658"/>
        <v>171.375</v>
      </c>
    </row>
    <row r="192" spans="1:69" ht="15.75" customHeight="1" x14ac:dyDescent="0.25">
      <c r="A192" s="36"/>
      <c r="B192" s="45" t="s">
        <v>117</v>
      </c>
      <c r="C192" s="46" t="s">
        <v>106</v>
      </c>
      <c r="D192" s="42"/>
      <c r="E192" s="43"/>
      <c r="F192" s="43"/>
      <c r="G192" s="43"/>
      <c r="H192" s="43"/>
      <c r="I192" s="41">
        <f t="shared" si="663"/>
        <v>0</v>
      </c>
      <c r="J192" s="42"/>
      <c r="K192" s="43"/>
      <c r="L192" s="43"/>
      <c r="M192" s="43"/>
      <c r="N192" s="43"/>
      <c r="O192" s="41">
        <f t="shared" si="639"/>
        <v>0</v>
      </c>
      <c r="P192" s="42"/>
      <c r="Q192" s="43"/>
      <c r="R192" s="43"/>
      <c r="S192" s="43"/>
      <c r="T192" s="43"/>
      <c r="U192" s="41">
        <f t="shared" si="640"/>
        <v>0</v>
      </c>
      <c r="V192" s="42"/>
      <c r="W192" s="43"/>
      <c r="X192" s="43"/>
      <c r="Y192" s="43"/>
      <c r="Z192" s="43"/>
      <c r="AA192" s="41">
        <f t="shared" si="641"/>
        <v>0</v>
      </c>
      <c r="AB192" s="42"/>
      <c r="AC192" s="43"/>
      <c r="AD192" s="43"/>
      <c r="AE192" s="43"/>
      <c r="AF192" s="43"/>
      <c r="AG192" s="41">
        <f t="shared" si="642"/>
        <v>0</v>
      </c>
      <c r="AH192" s="42"/>
      <c r="AI192" s="43"/>
      <c r="AJ192" s="43"/>
      <c r="AK192" s="43"/>
      <c r="AL192" s="43"/>
      <c r="AM192" s="41">
        <f t="shared" si="643"/>
        <v>0</v>
      </c>
      <c r="AN192" s="42">
        <v>54</v>
      </c>
      <c r="AO192" s="43">
        <f>AO37</f>
        <v>157</v>
      </c>
      <c r="AP192" s="43">
        <f t="shared" ref="AP192:AR192" si="688">AP37</f>
        <v>151</v>
      </c>
      <c r="AQ192" s="43">
        <f t="shared" si="688"/>
        <v>117</v>
      </c>
      <c r="AR192" s="43">
        <f t="shared" si="688"/>
        <v>143</v>
      </c>
      <c r="AS192" s="41">
        <f t="shared" si="644"/>
        <v>568</v>
      </c>
      <c r="AT192" s="42"/>
      <c r="AU192" s="43"/>
      <c r="AV192" s="43"/>
      <c r="AW192" s="43"/>
      <c r="AX192" s="43"/>
      <c r="AY192" s="41">
        <f t="shared" si="645"/>
        <v>0</v>
      </c>
      <c r="AZ192" s="42"/>
      <c r="BA192" s="43"/>
      <c r="BB192" s="43"/>
      <c r="BC192" s="43"/>
      <c r="BD192" s="43"/>
      <c r="BE192" s="41">
        <f t="shared" si="647"/>
        <v>0</v>
      </c>
      <c r="BF192" s="44">
        <f t="shared" si="666"/>
        <v>0</v>
      </c>
      <c r="BG192" s="17">
        <f t="shared" si="648"/>
        <v>0</v>
      </c>
      <c r="BH192" s="17">
        <f t="shared" si="649"/>
        <v>0</v>
      </c>
      <c r="BI192" s="17">
        <f t="shared" si="650"/>
        <v>0</v>
      </c>
      <c r="BJ192" s="17">
        <f t="shared" si="651"/>
        <v>0</v>
      </c>
      <c r="BK192" s="17">
        <f t="shared" si="652"/>
        <v>0</v>
      </c>
      <c r="BL192" s="17">
        <f t="shared" si="653"/>
        <v>4</v>
      </c>
      <c r="BM192" s="17">
        <f t="shared" si="654"/>
        <v>0</v>
      </c>
      <c r="BN192" s="17">
        <f t="shared" si="655"/>
        <v>0</v>
      </c>
      <c r="BO192" s="17">
        <f t="shared" si="656"/>
        <v>4</v>
      </c>
      <c r="BP192" s="17">
        <f t="shared" si="657"/>
        <v>568</v>
      </c>
      <c r="BQ192" s="21">
        <f t="shared" si="658"/>
        <v>142</v>
      </c>
    </row>
    <row r="193" spans="1:69" ht="15.75" customHeight="1" x14ac:dyDescent="0.25">
      <c r="A193" s="36"/>
      <c r="B193" s="45"/>
      <c r="C193" s="46"/>
      <c r="D193" s="42"/>
      <c r="E193" s="43"/>
      <c r="F193" s="43"/>
      <c r="G193" s="43"/>
      <c r="H193" s="43"/>
      <c r="I193" s="41">
        <f>SUM(E193:H193)</f>
        <v>0</v>
      </c>
      <c r="J193" s="42"/>
      <c r="K193" s="43"/>
      <c r="L193" s="43"/>
      <c r="M193" s="43"/>
      <c r="N193" s="43"/>
      <c r="O193" s="41">
        <f t="shared" si="639"/>
        <v>0</v>
      </c>
      <c r="P193" s="42"/>
      <c r="Q193" s="43"/>
      <c r="R193" s="43"/>
      <c r="S193" s="43"/>
      <c r="T193" s="43"/>
      <c r="U193" s="41">
        <f t="shared" si="640"/>
        <v>0</v>
      </c>
      <c r="V193" s="42"/>
      <c r="W193" s="43"/>
      <c r="X193" s="43"/>
      <c r="Y193" s="43"/>
      <c r="Z193" s="43"/>
      <c r="AA193" s="41">
        <f t="shared" si="641"/>
        <v>0</v>
      </c>
      <c r="AB193" s="42"/>
      <c r="AC193" s="43"/>
      <c r="AD193" s="43"/>
      <c r="AE193" s="43"/>
      <c r="AF193" s="43"/>
      <c r="AG193" s="41">
        <f t="shared" si="642"/>
        <v>0</v>
      </c>
      <c r="AH193" s="42"/>
      <c r="AI193" s="43"/>
      <c r="AJ193" s="43"/>
      <c r="AK193" s="43"/>
      <c r="AL193" s="43"/>
      <c r="AM193" s="41">
        <f t="shared" si="643"/>
        <v>0</v>
      </c>
      <c r="AN193" s="42"/>
      <c r="AO193" s="43"/>
      <c r="AP193" s="43"/>
      <c r="AQ193" s="43"/>
      <c r="AR193" s="43"/>
      <c r="AS193" s="41">
        <f t="shared" si="644"/>
        <v>0</v>
      </c>
      <c r="AT193" s="42"/>
      <c r="AU193" s="43"/>
      <c r="AV193" s="43"/>
      <c r="AW193" s="43"/>
      <c r="AX193" s="43"/>
      <c r="AY193" s="41">
        <f t="shared" si="645"/>
        <v>0</v>
      </c>
      <c r="AZ193" s="42"/>
      <c r="BA193" s="43"/>
      <c r="BB193" s="43"/>
      <c r="BC193" s="43"/>
      <c r="BD193" s="43"/>
      <c r="BE193" s="41">
        <f t="shared" si="647"/>
        <v>0</v>
      </c>
      <c r="BF193" s="44">
        <f>SUM((IF(E193&gt;0,1,0)+(IF(F193&gt;0,1,0)+(IF(G193&gt;0,1,0)+(IF(H193&gt;0,1,0))))))</f>
        <v>0</v>
      </c>
      <c r="BG193" s="17">
        <f t="shared" si="648"/>
        <v>0</v>
      </c>
      <c r="BH193" s="17">
        <f t="shared" si="649"/>
        <v>0</v>
      </c>
      <c r="BI193" s="17">
        <f t="shared" si="650"/>
        <v>0</v>
      </c>
      <c r="BJ193" s="17">
        <f t="shared" si="651"/>
        <v>0</v>
      </c>
      <c r="BK193" s="17">
        <f t="shared" si="652"/>
        <v>0</v>
      </c>
      <c r="BL193" s="17">
        <f t="shared" si="653"/>
        <v>0</v>
      </c>
      <c r="BM193" s="17">
        <f t="shared" si="654"/>
        <v>0</v>
      </c>
      <c r="BN193" s="17">
        <f t="shared" si="655"/>
        <v>0</v>
      </c>
      <c r="BO193" s="17">
        <f t="shared" si="656"/>
        <v>0</v>
      </c>
      <c r="BP193" s="17">
        <f t="shared" si="657"/>
        <v>0</v>
      </c>
      <c r="BQ193" s="21" t="e">
        <f t="shared" si="658"/>
        <v>#DIV/0!</v>
      </c>
    </row>
    <row r="194" spans="1:69" ht="15.75" customHeight="1" x14ac:dyDescent="0.25">
      <c r="A194" s="36"/>
      <c r="B194" s="45"/>
      <c r="C194" s="46"/>
      <c r="D194" s="42"/>
      <c r="E194" s="43"/>
      <c r="F194" s="43"/>
      <c r="G194" s="43"/>
      <c r="H194" s="43"/>
      <c r="I194" s="41">
        <f>SUM(E194:H194)</f>
        <v>0</v>
      </c>
      <c r="J194" s="42"/>
      <c r="K194" s="43"/>
      <c r="L194" s="43"/>
      <c r="M194" s="43"/>
      <c r="N194" s="43"/>
      <c r="O194" s="41">
        <f t="shared" si="639"/>
        <v>0</v>
      </c>
      <c r="P194" s="42"/>
      <c r="Q194" s="43"/>
      <c r="R194" s="43"/>
      <c r="S194" s="43"/>
      <c r="T194" s="43"/>
      <c r="U194" s="41">
        <f t="shared" si="640"/>
        <v>0</v>
      </c>
      <c r="V194" s="42"/>
      <c r="W194" s="43"/>
      <c r="X194" s="43"/>
      <c r="Y194" s="43"/>
      <c r="Z194" s="43"/>
      <c r="AA194" s="41">
        <f t="shared" si="641"/>
        <v>0</v>
      </c>
      <c r="AB194" s="42"/>
      <c r="AC194" s="43"/>
      <c r="AD194" s="43"/>
      <c r="AE194" s="43"/>
      <c r="AF194" s="43"/>
      <c r="AG194" s="41">
        <f t="shared" si="642"/>
        <v>0</v>
      </c>
      <c r="AH194" s="42"/>
      <c r="AI194" s="43"/>
      <c r="AJ194" s="43"/>
      <c r="AK194" s="43"/>
      <c r="AL194" s="43"/>
      <c r="AM194" s="41">
        <f t="shared" si="643"/>
        <v>0</v>
      </c>
      <c r="AN194" s="42"/>
      <c r="AO194" s="43"/>
      <c r="AP194" s="43"/>
      <c r="AQ194" s="43"/>
      <c r="AR194" s="43"/>
      <c r="AS194" s="41">
        <f t="shared" si="644"/>
        <v>0</v>
      </c>
      <c r="AT194" s="42"/>
      <c r="AU194" s="43"/>
      <c r="AV194" s="43"/>
      <c r="AW194" s="43"/>
      <c r="AX194" s="43"/>
      <c r="AY194" s="41">
        <f t="shared" si="645"/>
        <v>0</v>
      </c>
      <c r="AZ194" s="42"/>
      <c r="BA194" s="43"/>
      <c r="BB194" s="43"/>
      <c r="BC194" s="43"/>
      <c r="BD194" s="43"/>
      <c r="BE194" s="41">
        <f t="shared" si="647"/>
        <v>0</v>
      </c>
      <c r="BF194" s="44">
        <f>SUM((IF(E194&gt;0,1,0)+(IF(F194&gt;0,1,0)+(IF(G194&gt;0,1,0)+(IF(H194&gt;0,1,0))))))</f>
        <v>0</v>
      </c>
      <c r="BG194" s="17">
        <f t="shared" si="648"/>
        <v>0</v>
      </c>
      <c r="BH194" s="17">
        <f t="shared" si="649"/>
        <v>0</v>
      </c>
      <c r="BI194" s="17">
        <f t="shared" si="650"/>
        <v>0</v>
      </c>
      <c r="BJ194" s="17">
        <f t="shared" si="651"/>
        <v>0</v>
      </c>
      <c r="BK194" s="17">
        <f t="shared" si="652"/>
        <v>0</v>
      </c>
      <c r="BL194" s="17">
        <f t="shared" si="653"/>
        <v>0</v>
      </c>
      <c r="BM194" s="17">
        <f t="shared" si="654"/>
        <v>0</v>
      </c>
      <c r="BN194" s="17">
        <f t="shared" si="655"/>
        <v>0</v>
      </c>
      <c r="BO194" s="17">
        <f t="shared" si="656"/>
        <v>0</v>
      </c>
      <c r="BP194" s="17">
        <f t="shared" si="657"/>
        <v>0</v>
      </c>
      <c r="BQ194" s="21" t="e">
        <f t="shared" si="658"/>
        <v>#DIV/0!</v>
      </c>
    </row>
    <row r="195" spans="1:69" ht="15.75" customHeight="1" x14ac:dyDescent="0.25">
      <c r="A195" s="36"/>
      <c r="B195" s="37" t="s">
        <v>35</v>
      </c>
      <c r="C195" s="46"/>
      <c r="D195" s="42"/>
      <c r="E195" s="40">
        <f>SUM(E184:E194)</f>
        <v>338</v>
      </c>
      <c r="F195" s="40">
        <f>SUM(F184:F194)</f>
        <v>310</v>
      </c>
      <c r="G195" s="40">
        <f>SUM(G184:G194)</f>
        <v>344</v>
      </c>
      <c r="H195" s="40">
        <f>SUM(H184:H194)</f>
        <v>344</v>
      </c>
      <c r="I195" s="41">
        <f>SUM(I184:I194)</f>
        <v>1336</v>
      </c>
      <c r="J195" s="42"/>
      <c r="K195" s="40">
        <f>SUM(K184:K194)</f>
        <v>272</v>
      </c>
      <c r="L195" s="40">
        <f>SUM(L184:L194)</f>
        <v>295</v>
      </c>
      <c r="M195" s="40">
        <f>SUM(M184:M194)</f>
        <v>343</v>
      </c>
      <c r="N195" s="40">
        <f>SUM(N184:N194)</f>
        <v>356</v>
      </c>
      <c r="O195" s="41">
        <f>SUM(O184:O194)</f>
        <v>1266</v>
      </c>
      <c r="P195" s="42"/>
      <c r="Q195" s="40">
        <f>SUM(Q184:Q194)</f>
        <v>354</v>
      </c>
      <c r="R195" s="40">
        <f>SUM(R184:R194)</f>
        <v>308</v>
      </c>
      <c r="S195" s="40">
        <f>SUM(S184:S194)</f>
        <v>326</v>
      </c>
      <c r="T195" s="40">
        <f>SUM(T184:T194)</f>
        <v>304</v>
      </c>
      <c r="U195" s="41">
        <f>SUM(U184:U194)</f>
        <v>1292</v>
      </c>
      <c r="V195" s="42"/>
      <c r="W195" s="40">
        <f>SUM(W184:W194)</f>
        <v>308</v>
      </c>
      <c r="X195" s="40">
        <f>SUM(X184:X194)</f>
        <v>353</v>
      </c>
      <c r="Y195" s="40">
        <f>SUM(Y184:Y194)</f>
        <v>264</v>
      </c>
      <c r="Z195" s="40">
        <f>SUM(Z184:Z194)</f>
        <v>259</v>
      </c>
      <c r="AA195" s="41">
        <f>SUM(AA184:AA194)</f>
        <v>1184</v>
      </c>
      <c r="AB195" s="42"/>
      <c r="AC195" s="40">
        <f>SUM(AC184:AC194)</f>
        <v>335</v>
      </c>
      <c r="AD195" s="40">
        <f>SUM(AD184:AD194)</f>
        <v>321</v>
      </c>
      <c r="AE195" s="40">
        <f>SUM(AE184:AE194)</f>
        <v>308</v>
      </c>
      <c r="AF195" s="40">
        <f>SUM(AF184:AF194)</f>
        <v>304</v>
      </c>
      <c r="AG195" s="41">
        <f>SUM(AG184:AG194)</f>
        <v>1268</v>
      </c>
      <c r="AH195" s="42"/>
      <c r="AI195" s="40">
        <f>SUM(AI184:AI194)</f>
        <v>298</v>
      </c>
      <c r="AJ195" s="40">
        <f>SUM(AJ184:AJ194)</f>
        <v>332</v>
      </c>
      <c r="AK195" s="40">
        <f>SUM(AK184:AK194)</f>
        <v>379</v>
      </c>
      <c r="AL195" s="40">
        <f>SUM(AL184:AL194)</f>
        <v>310</v>
      </c>
      <c r="AM195" s="41">
        <f>SUM(AM184:AM194)</f>
        <v>1319</v>
      </c>
      <c r="AN195" s="42"/>
      <c r="AO195" s="40">
        <f>SUM(AO184:AO194)</f>
        <v>307</v>
      </c>
      <c r="AP195" s="40">
        <f>SUM(AP184:AP194)</f>
        <v>322</v>
      </c>
      <c r="AQ195" s="40">
        <f>SUM(AQ184:AQ194)</f>
        <v>296</v>
      </c>
      <c r="AR195" s="40">
        <f>SUM(AR184:AR194)</f>
        <v>289</v>
      </c>
      <c r="AS195" s="41">
        <f>SUM(AS184:AS194)</f>
        <v>1214</v>
      </c>
      <c r="AT195" s="42"/>
      <c r="AU195" s="40">
        <f>SUM(AU184:AU194)</f>
        <v>289</v>
      </c>
      <c r="AV195" s="40">
        <f>SUM(AV184:AV194)</f>
        <v>309</v>
      </c>
      <c r="AW195" s="40">
        <f>SUM(AW184:AW194)</f>
        <v>322</v>
      </c>
      <c r="AX195" s="40">
        <f>SUM(AX184:AX194)</f>
        <v>292</v>
      </c>
      <c r="AY195" s="41">
        <f>SUM(AY184:AY194)</f>
        <v>1212</v>
      </c>
      <c r="AZ195" s="42"/>
      <c r="BA195" s="40">
        <f>SUM(BA184:BA194)</f>
        <v>285</v>
      </c>
      <c r="BB195" s="40">
        <f>SUM(BB184:BB194)</f>
        <v>328</v>
      </c>
      <c r="BC195" s="40">
        <f>SUM(BC184:BC194)</f>
        <v>281</v>
      </c>
      <c r="BD195" s="40">
        <f>SUM(BD184:BD194)</f>
        <v>350</v>
      </c>
      <c r="BE195" s="41">
        <f>SUM(BE184:BE194)</f>
        <v>1244</v>
      </c>
      <c r="BF195" s="44">
        <f t="shared" si="666"/>
        <v>4</v>
      </c>
      <c r="BG195" s="17">
        <f t="shared" si="648"/>
        <v>4</v>
      </c>
      <c r="BH195" s="17">
        <f t="shared" si="649"/>
        <v>4</v>
      </c>
      <c r="BI195" s="17">
        <f t="shared" si="650"/>
        <v>4</v>
      </c>
      <c r="BJ195" s="17">
        <f t="shared" si="651"/>
        <v>4</v>
      </c>
      <c r="BK195" s="17">
        <f t="shared" si="652"/>
        <v>4</v>
      </c>
      <c r="BL195" s="17">
        <f t="shared" si="653"/>
        <v>4</v>
      </c>
      <c r="BM195" s="17">
        <f t="shared" si="654"/>
        <v>4</v>
      </c>
      <c r="BN195" s="17">
        <f t="shared" si="655"/>
        <v>4</v>
      </c>
      <c r="BO195" s="17">
        <f t="shared" si="656"/>
        <v>36</v>
      </c>
      <c r="BP195" s="17">
        <f t="shared" si="657"/>
        <v>11335</v>
      </c>
      <c r="BQ195" s="17">
        <f t="shared" si="658"/>
        <v>314.86111111111109</v>
      </c>
    </row>
    <row r="196" spans="1:69" ht="15.75" customHeight="1" x14ac:dyDescent="0.25">
      <c r="A196" s="36"/>
      <c r="B196" s="37" t="s">
        <v>36</v>
      </c>
      <c r="C196" s="46"/>
      <c r="D196" s="39">
        <f>SUM(D184:D194)</f>
        <v>78</v>
      </c>
      <c r="E196" s="40">
        <f>E195+$D$196</f>
        <v>416</v>
      </c>
      <c r="F196" s="40">
        <f>F195+$D$196</f>
        <v>388</v>
      </c>
      <c r="G196" s="40">
        <f>G195+$D$196</f>
        <v>422</v>
      </c>
      <c r="H196" s="40">
        <f>H195+$D$196</f>
        <v>422</v>
      </c>
      <c r="I196" s="41">
        <f>E196+F196+G196+H196</f>
        <v>1648</v>
      </c>
      <c r="J196" s="39">
        <f>SUM(J184:J194)</f>
        <v>90</v>
      </c>
      <c r="K196" s="40">
        <f>K195+$J$196</f>
        <v>362</v>
      </c>
      <c r="L196" s="40">
        <f>L195+$J$196</f>
        <v>385</v>
      </c>
      <c r="M196" s="40">
        <f>M195+$J$196</f>
        <v>433</v>
      </c>
      <c r="N196" s="40">
        <f>N195+$J$196</f>
        <v>446</v>
      </c>
      <c r="O196" s="41">
        <f>K196+L196+M196+N196</f>
        <v>1626</v>
      </c>
      <c r="P196" s="39">
        <f>SUM(P184:P194)</f>
        <v>84</v>
      </c>
      <c r="Q196" s="40">
        <f>Q195+$P$196</f>
        <v>438</v>
      </c>
      <c r="R196" s="40">
        <f>R195+$P$196</f>
        <v>392</v>
      </c>
      <c r="S196" s="40">
        <f>S195+$P$196</f>
        <v>410</v>
      </c>
      <c r="T196" s="40">
        <f>T195+$P$196</f>
        <v>388</v>
      </c>
      <c r="U196" s="41">
        <f>Q196+R196+S196+T196</f>
        <v>1628</v>
      </c>
      <c r="V196" s="39">
        <f>SUM(V184:V194)</f>
        <v>87</v>
      </c>
      <c r="W196" s="40">
        <f>W195+$V$196</f>
        <v>395</v>
      </c>
      <c r="X196" s="40">
        <f>X195+$V$196</f>
        <v>440</v>
      </c>
      <c r="Y196" s="40">
        <f>Y195+$V$196</f>
        <v>351</v>
      </c>
      <c r="Z196" s="40">
        <f>Z195+$V$196</f>
        <v>346</v>
      </c>
      <c r="AA196" s="41">
        <f>W196+X196+Y196+Z196</f>
        <v>1532</v>
      </c>
      <c r="AB196" s="39">
        <f>SUM(AB184:AB194)</f>
        <v>98</v>
      </c>
      <c r="AC196" s="40">
        <f>AC195+$AB$196</f>
        <v>433</v>
      </c>
      <c r="AD196" s="40">
        <f>AD195+$AB$196</f>
        <v>419</v>
      </c>
      <c r="AE196" s="40">
        <f>AE195+$AB$196</f>
        <v>406</v>
      </c>
      <c r="AF196" s="40">
        <f>AF195+$AB$196</f>
        <v>402</v>
      </c>
      <c r="AG196" s="41">
        <f>AC196+AD196+AE196+AF196</f>
        <v>1660</v>
      </c>
      <c r="AH196" s="39">
        <f>SUM(AH184:AH194)</f>
        <v>77</v>
      </c>
      <c r="AI196" s="40">
        <f>AI195+$AH$196</f>
        <v>375</v>
      </c>
      <c r="AJ196" s="40">
        <f>AJ195+$AH$196</f>
        <v>409</v>
      </c>
      <c r="AK196" s="40">
        <f>AK195+$AH$196</f>
        <v>456</v>
      </c>
      <c r="AL196" s="40">
        <f>AL195+$AH$196</f>
        <v>387</v>
      </c>
      <c r="AM196" s="41">
        <f>AI196+AJ196+AK196+AL196</f>
        <v>1627</v>
      </c>
      <c r="AN196" s="39">
        <f>SUM(AN184:AN194)</f>
        <v>94</v>
      </c>
      <c r="AO196" s="40">
        <f>AO195+$AN$196</f>
        <v>401</v>
      </c>
      <c r="AP196" s="40">
        <f>AP195+$AN$196</f>
        <v>416</v>
      </c>
      <c r="AQ196" s="40">
        <f>AQ195+$AN$196</f>
        <v>390</v>
      </c>
      <c r="AR196" s="40">
        <f>AR195+$AN$196</f>
        <v>383</v>
      </c>
      <c r="AS196" s="41">
        <f>AO196+AP196+AQ196+AR196</f>
        <v>1590</v>
      </c>
      <c r="AT196" s="39">
        <f>SUM(AT184:AT194)</f>
        <v>100</v>
      </c>
      <c r="AU196" s="40">
        <f>AU195+$AT$196</f>
        <v>389</v>
      </c>
      <c r="AV196" s="40">
        <f>AV195+$AT$196</f>
        <v>409</v>
      </c>
      <c r="AW196" s="40">
        <f>AW195+$AT$196</f>
        <v>422</v>
      </c>
      <c r="AX196" s="40">
        <f>AX195+$AT$196</f>
        <v>392</v>
      </c>
      <c r="AY196" s="41">
        <f>AU196+AV196+AW196+AX196</f>
        <v>1612</v>
      </c>
      <c r="AZ196" s="39">
        <f>SUM(AZ184:AZ194)</f>
        <v>92</v>
      </c>
      <c r="BA196" s="40">
        <f>BA195+$AZ$196</f>
        <v>377</v>
      </c>
      <c r="BB196" s="40">
        <f>BB195+$AZ$196</f>
        <v>420</v>
      </c>
      <c r="BC196" s="40">
        <f>BC195+$AZ$196</f>
        <v>373</v>
      </c>
      <c r="BD196" s="40">
        <f>BD195+$AZ$196</f>
        <v>442</v>
      </c>
      <c r="BE196" s="41">
        <f>BA196+BB196+BC196+BD196</f>
        <v>1612</v>
      </c>
      <c r="BF196" s="44">
        <f t="shared" si="666"/>
        <v>4</v>
      </c>
      <c r="BG196" s="17">
        <f t="shared" si="648"/>
        <v>4</v>
      </c>
      <c r="BH196" s="17">
        <f t="shared" si="649"/>
        <v>4</v>
      </c>
      <c r="BI196" s="17">
        <f t="shared" si="650"/>
        <v>4</v>
      </c>
      <c r="BJ196" s="17">
        <f t="shared" si="651"/>
        <v>4</v>
      </c>
      <c r="BK196" s="17">
        <f t="shared" si="652"/>
        <v>4</v>
      </c>
      <c r="BL196" s="17">
        <f t="shared" si="653"/>
        <v>4</v>
      </c>
      <c r="BM196" s="17">
        <f t="shared" si="654"/>
        <v>4</v>
      </c>
      <c r="BN196" s="17">
        <f t="shared" si="655"/>
        <v>4</v>
      </c>
      <c r="BO196" s="17">
        <f t="shared" si="656"/>
        <v>36</v>
      </c>
      <c r="BP196" s="17">
        <f t="shared" si="657"/>
        <v>14535</v>
      </c>
      <c r="BQ196" s="17">
        <f t="shared" si="658"/>
        <v>403.75</v>
      </c>
    </row>
    <row r="197" spans="1:69" ht="15.75" customHeight="1" x14ac:dyDescent="0.25">
      <c r="A197" s="36"/>
      <c r="B197" s="37" t="s">
        <v>37</v>
      </c>
      <c r="C197" s="46"/>
      <c r="D197" s="42"/>
      <c r="E197" s="40">
        <f t="shared" ref="E197:I198" si="689">IF($D$196&gt;0,IF(E195=E178,0.5,IF(E195&gt;E178,1,0)),0)</f>
        <v>1</v>
      </c>
      <c r="F197" s="40">
        <f t="shared" si="689"/>
        <v>1</v>
      </c>
      <c r="G197" s="40">
        <f t="shared" si="689"/>
        <v>1</v>
      </c>
      <c r="H197" s="40">
        <f t="shared" si="689"/>
        <v>1</v>
      </c>
      <c r="I197" s="41">
        <f t="shared" si="689"/>
        <v>1</v>
      </c>
      <c r="J197" s="42"/>
      <c r="K197" s="40">
        <f t="shared" ref="K197:O198" si="690">IF($J$196&gt;0,IF(K195=K114,0.5,IF(K195&gt;K114,1,0)),0)</f>
        <v>0</v>
      </c>
      <c r="L197" s="40">
        <f t="shared" si="690"/>
        <v>0</v>
      </c>
      <c r="M197" s="40">
        <f t="shared" si="690"/>
        <v>1</v>
      </c>
      <c r="N197" s="40">
        <f t="shared" si="690"/>
        <v>1</v>
      </c>
      <c r="O197" s="41">
        <f t="shared" si="690"/>
        <v>0</v>
      </c>
      <c r="P197" s="42"/>
      <c r="Q197" s="40">
        <f t="shared" ref="Q197:U198" si="691">IF($P$196&gt;0,IF(Q195=Q54,0.5,IF(Q195&gt;Q54,1,0)),0)</f>
        <v>1</v>
      </c>
      <c r="R197" s="40">
        <f t="shared" si="691"/>
        <v>0</v>
      </c>
      <c r="S197" s="40">
        <f t="shared" si="691"/>
        <v>0</v>
      </c>
      <c r="T197" s="40">
        <f t="shared" si="691"/>
        <v>0</v>
      </c>
      <c r="U197" s="41">
        <f t="shared" si="691"/>
        <v>0</v>
      </c>
      <c r="V197" s="42"/>
      <c r="W197" s="40">
        <f t="shared" ref="W197:AA198" si="692">IF($V$196&gt;0,IF(W195=W68,0.5,IF(W195&gt;W68,1,0)),0)</f>
        <v>0</v>
      </c>
      <c r="X197" s="40">
        <f t="shared" si="692"/>
        <v>1</v>
      </c>
      <c r="Y197" s="40">
        <f t="shared" si="692"/>
        <v>0</v>
      </c>
      <c r="Z197" s="40">
        <f t="shared" si="692"/>
        <v>0</v>
      </c>
      <c r="AA197" s="41">
        <f t="shared" si="692"/>
        <v>0</v>
      </c>
      <c r="AB197" s="42"/>
      <c r="AC197" s="40">
        <f t="shared" ref="AC197:AG198" si="693">IF($AB$196&gt;0,IF(AC195=AC150,0.5,IF(AC195&gt;AC150,1,0)),0)</f>
        <v>0</v>
      </c>
      <c r="AD197" s="40">
        <f t="shared" si="693"/>
        <v>1</v>
      </c>
      <c r="AE197" s="40">
        <f t="shared" si="693"/>
        <v>1</v>
      </c>
      <c r="AF197" s="40">
        <f t="shared" si="693"/>
        <v>1</v>
      </c>
      <c r="AG197" s="41">
        <f t="shared" si="693"/>
        <v>1</v>
      </c>
      <c r="AH197" s="42"/>
      <c r="AI197" s="40">
        <f t="shared" ref="AI197:AM198" si="694">IF($AH$196&gt;0,IF(AI195=AI96,0.5,IF(AI195&gt;AI96,1,0)),0)</f>
        <v>1</v>
      </c>
      <c r="AJ197" s="40">
        <f t="shared" si="694"/>
        <v>1</v>
      </c>
      <c r="AK197" s="40">
        <f t="shared" si="694"/>
        <v>1</v>
      </c>
      <c r="AL197" s="40">
        <f t="shared" si="694"/>
        <v>0</v>
      </c>
      <c r="AM197" s="41">
        <f t="shared" si="694"/>
        <v>1</v>
      </c>
      <c r="AN197" s="42"/>
      <c r="AO197" s="40">
        <f t="shared" ref="AO197:AS198" si="695">IF($AN$196&gt;0,IF(AO195=AO81,0.5,IF(AO195&gt;AO81,1,0)),0)</f>
        <v>0</v>
      </c>
      <c r="AP197" s="40">
        <f t="shared" si="695"/>
        <v>0</v>
      </c>
      <c r="AQ197" s="40">
        <f t="shared" si="695"/>
        <v>0</v>
      </c>
      <c r="AR197" s="40">
        <f t="shared" si="695"/>
        <v>1</v>
      </c>
      <c r="AS197" s="41">
        <f t="shared" si="695"/>
        <v>0</v>
      </c>
      <c r="AT197" s="42"/>
      <c r="AU197" s="40">
        <f t="shared" ref="AU197:AY198" si="696">IF($AT$196&gt;0,IF(AU195=AU132,0.5,IF(AU195&gt;AU132,1,0)),0)</f>
        <v>0</v>
      </c>
      <c r="AV197" s="40">
        <f t="shared" si="696"/>
        <v>0</v>
      </c>
      <c r="AW197" s="40">
        <f t="shared" si="696"/>
        <v>0</v>
      </c>
      <c r="AX197" s="40">
        <f t="shared" si="696"/>
        <v>0</v>
      </c>
      <c r="AY197" s="41">
        <f t="shared" si="696"/>
        <v>0</v>
      </c>
      <c r="AZ197" s="42"/>
      <c r="BA197" s="40">
        <f t="shared" ref="BA197:BE198" si="697">IF($AZ$196&gt;0,IF(BA195=BA166,0.5,IF(BA195&gt;BA166,1,0)),0)</f>
        <v>0</v>
      </c>
      <c r="BB197" s="40">
        <f t="shared" si="697"/>
        <v>0</v>
      </c>
      <c r="BC197" s="40">
        <f t="shared" si="697"/>
        <v>0</v>
      </c>
      <c r="BD197" s="40">
        <f t="shared" si="697"/>
        <v>1</v>
      </c>
      <c r="BE197" s="41">
        <f t="shared" si="697"/>
        <v>1</v>
      </c>
      <c r="BF197" s="47"/>
      <c r="BG197" s="21"/>
      <c r="BH197" s="21"/>
      <c r="BI197" s="21"/>
      <c r="BJ197" s="21"/>
      <c r="BK197" s="21"/>
      <c r="BL197" s="21"/>
      <c r="BM197" s="21"/>
      <c r="BN197" s="21"/>
      <c r="BO197" s="21"/>
      <c r="BP197" s="21"/>
      <c r="BQ197" s="21"/>
    </row>
    <row r="198" spans="1:69" ht="15.75" customHeight="1" x14ac:dyDescent="0.25">
      <c r="A198" s="36"/>
      <c r="B198" s="37" t="s">
        <v>38</v>
      </c>
      <c r="C198" s="46"/>
      <c r="D198" s="42"/>
      <c r="E198" s="40">
        <f t="shared" si="689"/>
        <v>1</v>
      </c>
      <c r="F198" s="40">
        <f t="shared" si="689"/>
        <v>1</v>
      </c>
      <c r="G198" s="40">
        <f t="shared" si="689"/>
        <v>1</v>
      </c>
      <c r="H198" s="40">
        <f t="shared" si="689"/>
        <v>1</v>
      </c>
      <c r="I198" s="41">
        <f t="shared" si="689"/>
        <v>1</v>
      </c>
      <c r="J198" s="42"/>
      <c r="K198" s="40">
        <f t="shared" si="690"/>
        <v>0</v>
      </c>
      <c r="L198" s="40">
        <f t="shared" si="690"/>
        <v>0</v>
      </c>
      <c r="M198" s="40">
        <f t="shared" si="690"/>
        <v>1</v>
      </c>
      <c r="N198" s="40">
        <f t="shared" si="690"/>
        <v>1</v>
      </c>
      <c r="O198" s="41">
        <f t="shared" si="690"/>
        <v>0</v>
      </c>
      <c r="P198" s="42"/>
      <c r="Q198" s="40">
        <f t="shared" si="691"/>
        <v>1</v>
      </c>
      <c r="R198" s="40">
        <f t="shared" si="691"/>
        <v>0</v>
      </c>
      <c r="S198" s="40">
        <f t="shared" si="691"/>
        <v>0</v>
      </c>
      <c r="T198" s="40">
        <f t="shared" si="691"/>
        <v>0</v>
      </c>
      <c r="U198" s="41">
        <f t="shared" si="691"/>
        <v>1</v>
      </c>
      <c r="V198" s="42"/>
      <c r="W198" s="40">
        <f t="shared" si="692"/>
        <v>0</v>
      </c>
      <c r="X198" s="40">
        <f t="shared" si="692"/>
        <v>1</v>
      </c>
      <c r="Y198" s="40">
        <f t="shared" si="692"/>
        <v>0</v>
      </c>
      <c r="Z198" s="40">
        <f t="shared" si="692"/>
        <v>0</v>
      </c>
      <c r="AA198" s="41">
        <f t="shared" si="692"/>
        <v>0</v>
      </c>
      <c r="AB198" s="42"/>
      <c r="AC198" s="40">
        <f t="shared" si="693"/>
        <v>0</v>
      </c>
      <c r="AD198" s="40">
        <f t="shared" si="693"/>
        <v>1</v>
      </c>
      <c r="AE198" s="40">
        <f t="shared" si="693"/>
        <v>1</v>
      </c>
      <c r="AF198" s="40">
        <f t="shared" si="693"/>
        <v>1</v>
      </c>
      <c r="AG198" s="41">
        <f t="shared" si="693"/>
        <v>1</v>
      </c>
      <c r="AH198" s="42"/>
      <c r="AI198" s="40">
        <f t="shared" si="694"/>
        <v>1</v>
      </c>
      <c r="AJ198" s="40">
        <f t="shared" si="694"/>
        <v>1</v>
      </c>
      <c r="AK198" s="40">
        <f t="shared" si="694"/>
        <v>1</v>
      </c>
      <c r="AL198" s="40">
        <f t="shared" si="694"/>
        <v>1</v>
      </c>
      <c r="AM198" s="41">
        <f t="shared" si="694"/>
        <v>1</v>
      </c>
      <c r="AN198" s="42"/>
      <c r="AO198" s="40">
        <f t="shared" si="695"/>
        <v>1</v>
      </c>
      <c r="AP198" s="40">
        <f t="shared" si="695"/>
        <v>1</v>
      </c>
      <c r="AQ198" s="40">
        <f t="shared" si="695"/>
        <v>1</v>
      </c>
      <c r="AR198" s="40">
        <f t="shared" si="695"/>
        <v>1</v>
      </c>
      <c r="AS198" s="41">
        <f t="shared" si="695"/>
        <v>1</v>
      </c>
      <c r="AT198" s="42"/>
      <c r="AU198" s="40">
        <f t="shared" si="696"/>
        <v>0</v>
      </c>
      <c r="AV198" s="40">
        <f t="shared" si="696"/>
        <v>0</v>
      </c>
      <c r="AW198" s="40">
        <f t="shared" si="696"/>
        <v>0</v>
      </c>
      <c r="AX198" s="40">
        <f t="shared" si="696"/>
        <v>0</v>
      </c>
      <c r="AY198" s="41">
        <f t="shared" si="696"/>
        <v>0</v>
      </c>
      <c r="AZ198" s="42"/>
      <c r="BA198" s="40">
        <f t="shared" si="697"/>
        <v>0</v>
      </c>
      <c r="BB198" s="40">
        <f t="shared" si="697"/>
        <v>0</v>
      </c>
      <c r="BC198" s="40">
        <f t="shared" si="697"/>
        <v>0</v>
      </c>
      <c r="BD198" s="40">
        <f t="shared" si="697"/>
        <v>1</v>
      </c>
      <c r="BE198" s="41">
        <f t="shared" si="697"/>
        <v>0</v>
      </c>
      <c r="BF198" s="47"/>
      <c r="BG198" s="21"/>
      <c r="BH198" s="21"/>
      <c r="BI198" s="21"/>
      <c r="BJ198" s="21"/>
      <c r="BK198" s="21"/>
      <c r="BL198" s="21"/>
      <c r="BM198" s="21"/>
      <c r="BN198" s="21"/>
      <c r="BO198" s="21"/>
      <c r="BP198" s="21"/>
      <c r="BQ198" s="21"/>
    </row>
    <row r="199" spans="1:69" ht="14.25" customHeight="1" x14ac:dyDescent="0.25">
      <c r="A199" s="48"/>
      <c r="B199" s="49" t="s">
        <v>39</v>
      </c>
      <c r="C199" s="50"/>
      <c r="D199" s="51"/>
      <c r="E199" s="52"/>
      <c r="F199" s="52"/>
      <c r="G199" s="52"/>
      <c r="H199" s="52"/>
      <c r="I199" s="53">
        <f>SUM(E197+F197+G197+H197+I197+E198+F198+G198+H198+I198)</f>
        <v>10</v>
      </c>
      <c r="J199" s="51"/>
      <c r="K199" s="52"/>
      <c r="L199" s="52"/>
      <c r="M199" s="52"/>
      <c r="N199" s="52"/>
      <c r="O199" s="53">
        <f>SUM(K197+L197+M197+N197+O197+K198+L198+M198+N198+O198)</f>
        <v>4</v>
      </c>
      <c r="P199" s="51"/>
      <c r="Q199" s="52"/>
      <c r="R199" s="52"/>
      <c r="S199" s="52"/>
      <c r="T199" s="52"/>
      <c r="U199" s="53">
        <f>SUM(Q197+R197+S197+T197+U197+Q198+R198+S198+T198+U198)</f>
        <v>3</v>
      </c>
      <c r="V199" s="51"/>
      <c r="W199" s="52"/>
      <c r="X199" s="52"/>
      <c r="Y199" s="52"/>
      <c r="Z199" s="52"/>
      <c r="AA199" s="53">
        <f>SUM(W197+X197+Y197+Z197+AA197+W198+X198+Y198+Z198+AA198)</f>
        <v>2</v>
      </c>
      <c r="AB199" s="51"/>
      <c r="AC199" s="52"/>
      <c r="AD199" s="52"/>
      <c r="AE199" s="52"/>
      <c r="AF199" s="52"/>
      <c r="AG199" s="53">
        <f>SUM(AC197+AD197+AE197+AF197+AG197+AC198+AD198+AE198+AF198+AG198)</f>
        <v>8</v>
      </c>
      <c r="AH199" s="51"/>
      <c r="AI199" s="52"/>
      <c r="AJ199" s="52"/>
      <c r="AK199" s="52"/>
      <c r="AL199" s="52"/>
      <c r="AM199" s="53">
        <f>SUM(AI197+AJ197+AK197+AL197+AM197+AI198+AJ198+AK198+AL198+AM198)</f>
        <v>9</v>
      </c>
      <c r="AN199" s="51"/>
      <c r="AO199" s="52"/>
      <c r="AP199" s="52"/>
      <c r="AQ199" s="52"/>
      <c r="AR199" s="52"/>
      <c r="AS199" s="53">
        <f>SUM(AO197+AP197+AQ197+AR197+AS197+AO198+AP198+AQ198+AR198+AS198)</f>
        <v>6</v>
      </c>
      <c r="AT199" s="51"/>
      <c r="AU199" s="52"/>
      <c r="AV199" s="52"/>
      <c r="AW199" s="52"/>
      <c r="AX199" s="52"/>
      <c r="AY199" s="53">
        <f>SUM(AU197+AV197+AW197+AX197+AY197+AU198+AV198+AW198+AX198+AY198)</f>
        <v>0</v>
      </c>
      <c r="AZ199" s="51"/>
      <c r="BA199" s="52"/>
      <c r="BB199" s="52"/>
      <c r="BC199" s="52"/>
      <c r="BD199" s="52"/>
      <c r="BE199" s="53">
        <f>SUM(BA197+BB197+BC197+BD197+BE197+BA198+BB198+BC198+BD198+BE198)</f>
        <v>3</v>
      </c>
      <c r="BF199" s="54"/>
      <c r="BG199" s="55"/>
      <c r="BH199" s="55"/>
      <c r="BI199" s="55"/>
      <c r="BJ199" s="55"/>
      <c r="BK199" s="55"/>
      <c r="BL199" s="55"/>
      <c r="BM199" s="55"/>
      <c r="BN199" s="55"/>
      <c r="BO199" s="55"/>
      <c r="BP199" s="55"/>
      <c r="BQ199" s="55"/>
    </row>
    <row r="200" spans="1:69" ht="15" customHeight="1" x14ac:dyDescent="0.2">
      <c r="A200" s="59"/>
      <c r="B200" s="60"/>
      <c r="C200" s="61"/>
      <c r="D200" s="62"/>
      <c r="E200" s="63"/>
      <c r="F200" s="63"/>
      <c r="G200" s="63"/>
      <c r="H200" s="63"/>
      <c r="I200" s="64"/>
      <c r="J200" s="62"/>
      <c r="K200" s="63"/>
      <c r="L200" s="63"/>
      <c r="M200" s="63"/>
      <c r="N200" s="63"/>
      <c r="O200" s="64"/>
      <c r="P200" s="62"/>
      <c r="Q200" s="63"/>
      <c r="R200" s="63"/>
      <c r="S200" s="63"/>
      <c r="T200" s="63"/>
      <c r="U200" s="64"/>
      <c r="V200" s="62"/>
      <c r="W200" s="63"/>
      <c r="X200" s="63"/>
      <c r="Y200" s="63"/>
      <c r="Z200" s="63"/>
      <c r="AA200" s="64"/>
      <c r="AB200" s="62"/>
      <c r="AC200" s="63"/>
      <c r="AD200" s="63"/>
      <c r="AE200" s="63"/>
      <c r="AF200" s="63"/>
      <c r="AG200" s="64"/>
      <c r="AH200" s="62"/>
      <c r="AI200" s="63"/>
      <c r="AJ200" s="63"/>
      <c r="AK200" s="63"/>
      <c r="AL200" s="63"/>
      <c r="AM200" s="64"/>
      <c r="AN200" s="62"/>
      <c r="AO200" s="63"/>
      <c r="AP200" s="63"/>
      <c r="AQ200" s="63"/>
      <c r="AR200" s="63"/>
      <c r="AS200" s="64"/>
      <c r="AT200" s="62"/>
      <c r="AU200" s="63"/>
      <c r="AV200" s="63"/>
      <c r="AW200" s="63"/>
      <c r="AX200" s="63"/>
      <c r="AY200" s="64"/>
      <c r="AZ200" s="62"/>
      <c r="BA200" s="63"/>
      <c r="BB200" s="63"/>
      <c r="BC200" s="63"/>
      <c r="BD200" s="63"/>
      <c r="BE200" s="64"/>
      <c r="BF200" s="34"/>
      <c r="BG200" s="35"/>
      <c r="BH200" s="35"/>
      <c r="BI200" s="35"/>
      <c r="BJ200" s="35"/>
      <c r="BK200" s="35"/>
      <c r="BL200" s="35"/>
      <c r="BM200" s="35"/>
      <c r="BN200" s="35"/>
      <c r="BO200" s="35"/>
      <c r="BP200" s="35"/>
      <c r="BQ200" s="35"/>
    </row>
    <row r="201" spans="1:69" ht="15" customHeight="1" x14ac:dyDescent="0.2">
      <c r="A201" s="65"/>
      <c r="B201" s="66"/>
      <c r="C201" s="67"/>
      <c r="D201" s="68"/>
      <c r="E201" s="69"/>
      <c r="F201" s="69"/>
      <c r="G201" s="69"/>
      <c r="H201" s="69"/>
      <c r="I201" s="70"/>
      <c r="J201" s="68"/>
      <c r="K201" s="69"/>
      <c r="L201" s="69"/>
      <c r="M201" s="69"/>
      <c r="N201" s="69"/>
      <c r="O201" s="70"/>
      <c r="P201" s="68"/>
      <c r="Q201" s="69"/>
      <c r="R201" s="69"/>
      <c r="S201" s="69"/>
      <c r="T201" s="69"/>
      <c r="U201" s="70"/>
      <c r="V201" s="68"/>
      <c r="W201" s="69"/>
      <c r="X201" s="69"/>
      <c r="Y201" s="69"/>
      <c r="Z201" s="69"/>
      <c r="AA201" s="70"/>
      <c r="AB201" s="68"/>
      <c r="AC201" s="69"/>
      <c r="AD201" s="69"/>
      <c r="AE201" s="69"/>
      <c r="AF201" s="69"/>
      <c r="AG201" s="70"/>
      <c r="AH201" s="68"/>
      <c r="AI201" s="69"/>
      <c r="AJ201" s="69"/>
      <c r="AK201" s="69"/>
      <c r="AL201" s="69"/>
      <c r="AM201" s="70"/>
      <c r="AN201" s="68"/>
      <c r="AO201" s="69"/>
      <c r="AP201" s="69"/>
      <c r="AQ201" s="69"/>
      <c r="AR201" s="69"/>
      <c r="AS201" s="70"/>
      <c r="AT201" s="68"/>
      <c r="AU201" s="69"/>
      <c r="AV201" s="69"/>
      <c r="AW201" s="69"/>
      <c r="AX201" s="69"/>
      <c r="AY201" s="70"/>
      <c r="AZ201" s="68"/>
      <c r="BA201" s="69"/>
      <c r="BB201" s="69"/>
      <c r="BC201" s="69"/>
      <c r="BD201" s="69"/>
      <c r="BE201" s="70"/>
      <c r="BF201" s="47"/>
      <c r="BG201" s="21"/>
      <c r="BH201" s="21"/>
      <c r="BI201" s="21"/>
      <c r="BJ201" s="21"/>
      <c r="BK201" s="21"/>
      <c r="BL201" s="21"/>
      <c r="BM201" s="21"/>
      <c r="BN201" s="21"/>
      <c r="BO201" s="21"/>
      <c r="BP201" s="21"/>
      <c r="BQ201" s="21"/>
    </row>
    <row r="202" spans="1:69" ht="15" customHeight="1" x14ac:dyDescent="0.2">
      <c r="A202" s="65"/>
      <c r="B202" s="66"/>
      <c r="C202" s="67"/>
      <c r="D202" s="68"/>
      <c r="E202" s="69"/>
      <c r="F202" s="69"/>
      <c r="G202" s="69"/>
      <c r="H202" s="69"/>
      <c r="I202" s="71">
        <f>I195+I178+I166+I150+I132+I114+I96+I81+I68+I54</f>
        <v>12826</v>
      </c>
      <c r="J202" s="68"/>
      <c r="K202" s="69"/>
      <c r="L202" s="69"/>
      <c r="M202" s="69"/>
      <c r="N202" s="69"/>
      <c r="O202" s="71">
        <f>O195+O178+O166+O150+O132+O114+O96+O81+O68+O54</f>
        <v>12635</v>
      </c>
      <c r="P202" s="68"/>
      <c r="Q202" s="69"/>
      <c r="R202" s="69"/>
      <c r="S202" s="69"/>
      <c r="T202" s="69"/>
      <c r="U202" s="71">
        <f>U195+U178+U166+U150+U132+U114+U96+U81+U68+U54</f>
        <v>12455</v>
      </c>
      <c r="V202" s="68"/>
      <c r="W202" s="69"/>
      <c r="X202" s="69"/>
      <c r="Y202" s="69"/>
      <c r="Z202" s="69"/>
      <c r="AA202" s="71">
        <f>AA178+AA166+AA150+AA132+AA114+AA96+AA81+AA68+AA54</f>
        <v>11344</v>
      </c>
      <c r="AB202" s="68"/>
      <c r="AC202" s="69"/>
      <c r="AD202" s="69"/>
      <c r="AE202" s="69"/>
      <c r="AF202" s="69"/>
      <c r="AG202" s="70"/>
      <c r="AH202" s="68"/>
      <c r="AI202" s="69"/>
      <c r="AJ202" s="69"/>
      <c r="AK202" s="69"/>
      <c r="AL202" s="69"/>
      <c r="AM202" s="70"/>
      <c r="AN202" s="68"/>
      <c r="AO202" s="69"/>
      <c r="AP202" s="69"/>
      <c r="AQ202" s="69"/>
      <c r="AR202" s="69"/>
      <c r="AS202" s="70"/>
      <c r="AT202" s="68"/>
      <c r="AU202" s="69"/>
      <c r="AV202" s="69"/>
      <c r="AW202" s="69"/>
      <c r="AX202" s="69"/>
      <c r="AY202" s="70"/>
      <c r="AZ202" s="68"/>
      <c r="BA202" s="69"/>
      <c r="BB202" s="69"/>
      <c r="BC202" s="69"/>
      <c r="BD202" s="69"/>
      <c r="BE202" s="70"/>
      <c r="BF202" s="47"/>
      <c r="BG202" s="21"/>
      <c r="BH202" s="21"/>
      <c r="BI202" s="21"/>
      <c r="BJ202" s="21"/>
      <c r="BK202" s="21"/>
      <c r="BL202" s="21"/>
      <c r="BM202" s="21"/>
      <c r="BN202" s="21"/>
      <c r="BO202" s="21"/>
      <c r="BP202" s="21"/>
      <c r="BQ202" s="21"/>
    </row>
    <row r="203" spans="1:69" ht="15" customHeight="1" x14ac:dyDescent="0.2">
      <c r="A203" s="72"/>
      <c r="B203" s="73"/>
      <c r="C203" s="74"/>
      <c r="D203" s="75"/>
      <c r="E203" s="76"/>
      <c r="F203" s="76"/>
      <c r="G203" s="76"/>
      <c r="H203" s="76"/>
      <c r="I203" s="77">
        <f>I202/80</f>
        <v>160.32499999999999</v>
      </c>
      <c r="J203" s="75"/>
      <c r="K203" s="76"/>
      <c r="L203" s="76"/>
      <c r="M203" s="76"/>
      <c r="N203" s="76"/>
      <c r="O203" s="77">
        <f>O202/80</f>
        <v>157.9375</v>
      </c>
      <c r="P203" s="75"/>
      <c r="Q203" s="76"/>
      <c r="R203" s="76"/>
      <c r="S203" s="76"/>
      <c r="T203" s="76"/>
      <c r="U203" s="77">
        <f>U202/80</f>
        <v>155.6875</v>
      </c>
      <c r="V203" s="75"/>
      <c r="W203" s="76"/>
      <c r="X203" s="76"/>
      <c r="Y203" s="76"/>
      <c r="Z203" s="76"/>
      <c r="AA203" s="77">
        <f>AA202/72</f>
        <v>157.55555555555554</v>
      </c>
      <c r="AB203" s="75"/>
      <c r="AC203" s="76"/>
      <c r="AD203" s="76"/>
      <c r="AE203" s="76"/>
      <c r="AF203" s="76"/>
      <c r="AG203" s="78"/>
      <c r="AH203" s="75"/>
      <c r="AI203" s="76"/>
      <c r="AJ203" s="76"/>
      <c r="AK203" s="76"/>
      <c r="AL203" s="76"/>
      <c r="AM203" s="78"/>
      <c r="AN203" s="75"/>
      <c r="AO203" s="76"/>
      <c r="AP203" s="76"/>
      <c r="AQ203" s="76"/>
      <c r="AR203" s="76"/>
      <c r="AS203" s="78"/>
      <c r="AT203" s="75"/>
      <c r="AU203" s="76"/>
      <c r="AV203" s="76"/>
      <c r="AW203" s="76"/>
      <c r="AX203" s="76"/>
      <c r="AY203" s="78"/>
      <c r="AZ203" s="75"/>
      <c r="BA203" s="76"/>
      <c r="BB203" s="76"/>
      <c r="BC203" s="76"/>
      <c r="BD203" s="76"/>
      <c r="BE203" s="78"/>
      <c r="BF203" s="47"/>
      <c r="BG203" s="21"/>
      <c r="BH203" s="21"/>
      <c r="BI203" s="21"/>
      <c r="BJ203" s="21"/>
      <c r="BK203" s="21"/>
      <c r="BL203" s="21"/>
      <c r="BM203" s="21"/>
      <c r="BN203" s="21"/>
      <c r="BO203" s="21"/>
      <c r="BP203" s="21"/>
      <c r="BQ203" s="21"/>
    </row>
  </sheetData>
  <mergeCells count="19">
    <mergeCell ref="B86:C86"/>
    <mergeCell ref="B183:C183"/>
    <mergeCell ref="B101:C101"/>
    <mergeCell ref="B119:C119"/>
    <mergeCell ref="B137:C137"/>
    <mergeCell ref="B155:C155"/>
    <mergeCell ref="B171:C171"/>
    <mergeCell ref="B59:C59"/>
    <mergeCell ref="B73:C73"/>
    <mergeCell ref="AH1:AM1"/>
    <mergeCell ref="AB1:AG1"/>
    <mergeCell ref="V1:AA1"/>
    <mergeCell ref="P1:U1"/>
    <mergeCell ref="J1:O1"/>
    <mergeCell ref="AT1:AY1"/>
    <mergeCell ref="AZ1:BE1"/>
    <mergeCell ref="AN1:AS1"/>
    <mergeCell ref="D1:I1"/>
    <mergeCell ref="B41:C4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ignoredErrors>
    <ignoredError sqref="U107 U10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showGridLines="0" topLeftCell="A4" zoomScale="80" zoomScaleNormal="80" workbookViewId="0">
      <selection activeCell="A9" sqref="A9:XFD9"/>
    </sheetView>
  </sheetViews>
  <sheetFormatPr baseColWidth="10" defaultColWidth="10.875" defaultRowHeight="12.75" customHeight="1" x14ac:dyDescent="0.2"/>
  <cols>
    <col min="1" max="2" width="10.125" style="5" bestFit="1"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7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ht="15" x14ac:dyDescent="0.2">
      <c r="A2" s="82" t="str">
        <f>'Détail par équipe'!B3</f>
        <v>André</v>
      </c>
      <c r="B2" s="82" t="str">
        <f>'Détail par équipe'!C3</f>
        <v>Daniel</v>
      </c>
      <c r="C2" s="118">
        <v>16</v>
      </c>
      <c r="D2" s="118">
        <v>2395</v>
      </c>
      <c r="E2" s="82">
        <f>'Détail par équipe'!BO3+C2</f>
        <v>32</v>
      </c>
      <c r="F2" s="82">
        <f>'Détail par équipe'!BP3+D2</f>
        <v>4612</v>
      </c>
      <c r="G2" s="89">
        <f>ROUNDDOWN(IF(H2&gt;220,0,((220-H2)*0.7)),0)</f>
        <v>53</v>
      </c>
      <c r="H2" s="85">
        <f>ROUNDDOWN(F2/E2,0)</f>
        <v>144</v>
      </c>
      <c r="I2" s="81"/>
    </row>
    <row r="3" spans="1:9" x14ac:dyDescent="0.2">
      <c r="A3" s="82" t="str">
        <f>'Détail par équipe'!B4</f>
        <v>Blot</v>
      </c>
      <c r="B3" s="82" t="str">
        <f>'Détail par équipe'!C4</f>
        <v>Bernard</v>
      </c>
      <c r="C3" s="83">
        <v>72</v>
      </c>
      <c r="D3" s="83">
        <v>11699</v>
      </c>
      <c r="E3" s="82">
        <f>'Détail par équipe'!BO4+C3</f>
        <v>100</v>
      </c>
      <c r="F3" s="82">
        <f>'Détail par équipe'!BP4+D3</f>
        <v>16331</v>
      </c>
      <c r="G3" s="89">
        <f>ROUNDDOWN(IF(H3&gt;220,0,((220-H3)*0.7)),0)</f>
        <v>39</v>
      </c>
      <c r="H3" s="85">
        <f>ROUNDDOWN(F3/E3,0)</f>
        <v>163</v>
      </c>
      <c r="I3" s="84"/>
    </row>
    <row r="4" spans="1:9" x14ac:dyDescent="0.2">
      <c r="A4" s="82" t="str">
        <f>'Détail par équipe'!B5</f>
        <v>Bottecchia</v>
      </c>
      <c r="B4" s="82" t="str">
        <f>'Détail par équipe'!C5</f>
        <v>Philippe</v>
      </c>
      <c r="C4" s="83">
        <v>64</v>
      </c>
      <c r="D4" s="83">
        <v>9665</v>
      </c>
      <c r="E4" s="82">
        <f>'Détail par équipe'!BO5+C4</f>
        <v>80</v>
      </c>
      <c r="F4" s="82">
        <f>'Détail par équipe'!BP5+D4</f>
        <v>12165</v>
      </c>
      <c r="G4" s="89">
        <f t="shared" ref="G4:G34" si="0">ROUNDDOWN(IF(H4&gt;220,0,((220-H4)*0.7)),0)</f>
        <v>47</v>
      </c>
      <c r="H4" s="85">
        <f t="shared" ref="H4:H35" si="1">ROUNDDOWN(F4/E4,0)</f>
        <v>152</v>
      </c>
      <c r="I4" s="84"/>
    </row>
    <row r="5" spans="1:9" x14ac:dyDescent="0.2">
      <c r="A5" s="82" t="str">
        <f>'Détail par équipe'!B6</f>
        <v>Briere</v>
      </c>
      <c r="B5" s="82" t="str">
        <f>'Détail par équipe'!C6</f>
        <v>Didier</v>
      </c>
      <c r="C5" s="83">
        <v>8</v>
      </c>
      <c r="D5" s="83">
        <v>1374</v>
      </c>
      <c r="E5" s="82">
        <f>'Détail par équipe'!BO6+C5</f>
        <v>40</v>
      </c>
      <c r="F5" s="82">
        <f>'Détail par équipe'!BP6+D5</f>
        <v>6788</v>
      </c>
      <c r="G5" s="89">
        <f t="shared" ref="G5" si="2">ROUNDDOWN(IF(H5&gt;220,0,((220-H5)*0.7)),0)</f>
        <v>35</v>
      </c>
      <c r="H5" s="85">
        <f t="shared" ref="H5" si="3">ROUNDDOWN(F5/E5,0)</f>
        <v>169</v>
      </c>
      <c r="I5" s="84"/>
    </row>
    <row r="6" spans="1:9" x14ac:dyDescent="0.2">
      <c r="A6" s="82" t="str">
        <f>'Détail par équipe'!B7</f>
        <v>Cadic</v>
      </c>
      <c r="B6" s="82" t="str">
        <f>'Détail par équipe'!C7</f>
        <v>Michel</v>
      </c>
      <c r="C6" s="83">
        <v>48</v>
      </c>
      <c r="D6" s="83">
        <v>7937</v>
      </c>
      <c r="E6" s="82">
        <f>'Détail par équipe'!BO7+C6</f>
        <v>72</v>
      </c>
      <c r="F6" s="82">
        <f>'Détail par équipe'!BP7+D6</f>
        <v>12002</v>
      </c>
      <c r="G6" s="89">
        <f t="shared" si="0"/>
        <v>37</v>
      </c>
      <c r="H6" s="85">
        <f t="shared" si="1"/>
        <v>166</v>
      </c>
      <c r="I6" s="84"/>
    </row>
    <row r="7" spans="1:9" x14ac:dyDescent="0.2">
      <c r="A7" s="82" t="str">
        <f>'Détail par équipe'!B8</f>
        <v>Charrier</v>
      </c>
      <c r="B7" s="82" t="str">
        <f>'Détail par équipe'!C8</f>
        <v>Hervé</v>
      </c>
      <c r="C7" s="83">
        <v>11</v>
      </c>
      <c r="D7" s="83">
        <v>1599</v>
      </c>
      <c r="E7" s="82">
        <f>'Détail par équipe'!BO8+C7</f>
        <v>43</v>
      </c>
      <c r="F7" s="82">
        <f>'Détail par équipe'!BP8+D7</f>
        <v>5919</v>
      </c>
      <c r="G7" s="89">
        <f t="shared" ref="G7" si="4">ROUNDDOWN(IF(H7&gt;220,0,((220-H7)*0.7)),0)</f>
        <v>58</v>
      </c>
      <c r="H7" s="85">
        <f t="shared" si="1"/>
        <v>137</v>
      </c>
      <c r="I7" s="84"/>
    </row>
    <row r="8" spans="1:9" x14ac:dyDescent="0.2">
      <c r="A8" s="82" t="str">
        <f>'Détail par équipe'!B9</f>
        <v>Clément</v>
      </c>
      <c r="B8" s="82" t="str">
        <f>'Détail par équipe'!C9</f>
        <v>Michel</v>
      </c>
      <c r="C8" s="83">
        <v>53</v>
      </c>
      <c r="D8" s="83">
        <v>8219</v>
      </c>
      <c r="E8" s="82">
        <f>'Détail par équipe'!BO9+C8</f>
        <v>53</v>
      </c>
      <c r="F8" s="82">
        <f>'Détail par équipe'!BP9+D8</f>
        <v>8219</v>
      </c>
      <c r="G8" s="89">
        <f t="shared" si="0"/>
        <v>45</v>
      </c>
      <c r="H8" s="85">
        <f t="shared" si="1"/>
        <v>155</v>
      </c>
      <c r="I8" s="86"/>
    </row>
    <row r="9" spans="1:9" hidden="1" x14ac:dyDescent="0.2">
      <c r="A9" s="82" t="str">
        <f>'Détail par équipe'!B10</f>
        <v>Darribau</v>
      </c>
      <c r="B9" s="82" t="str">
        <f>'Détail par équipe'!C10</f>
        <v>Hervé</v>
      </c>
      <c r="C9" s="83">
        <v>0</v>
      </c>
      <c r="D9" s="83">
        <v>0</v>
      </c>
      <c r="E9" s="82">
        <f>'Détail par équipe'!BO10+C9</f>
        <v>0</v>
      </c>
      <c r="F9" s="82">
        <f>'Détail par équipe'!BP10+D9</f>
        <v>0</v>
      </c>
      <c r="G9" s="89" t="e">
        <f t="shared" si="0"/>
        <v>#DIV/0!</v>
      </c>
      <c r="H9" s="85" t="e">
        <f t="shared" si="1"/>
        <v>#DIV/0!</v>
      </c>
      <c r="I9" s="84"/>
    </row>
    <row r="10" spans="1:9" x14ac:dyDescent="0.2">
      <c r="A10" s="82" t="str">
        <f>'Détail par équipe'!B11</f>
        <v>Derchez</v>
      </c>
      <c r="B10" s="82" t="str">
        <f>'Détail par équipe'!C11</f>
        <v>Jean-Paul</v>
      </c>
      <c r="C10" s="83">
        <v>36</v>
      </c>
      <c r="D10" s="83">
        <v>6043</v>
      </c>
      <c r="E10" s="82">
        <f>'Détail par équipe'!BO11+C10</f>
        <v>64</v>
      </c>
      <c r="F10" s="82">
        <f>'Détail par équipe'!BP11+D10</f>
        <v>10530</v>
      </c>
      <c r="G10" s="89">
        <f t="shared" si="0"/>
        <v>39</v>
      </c>
      <c r="H10" s="85">
        <f t="shared" si="1"/>
        <v>164</v>
      </c>
      <c r="I10" s="87"/>
    </row>
    <row r="11" spans="1:9" x14ac:dyDescent="0.2">
      <c r="A11" s="82" t="str">
        <f>'Détail par équipe'!B12</f>
        <v>Froloff</v>
      </c>
      <c r="B11" s="82" t="str">
        <f>'Détail par équipe'!C12</f>
        <v>Roger</v>
      </c>
      <c r="C11" s="83">
        <v>8</v>
      </c>
      <c r="D11" s="83">
        <v>1387</v>
      </c>
      <c r="E11" s="82">
        <f>'Détail par équipe'!BO12+C11</f>
        <v>20</v>
      </c>
      <c r="F11" s="82">
        <f>'Détail par équipe'!BP12+D11</f>
        <v>3390</v>
      </c>
      <c r="G11" s="89">
        <f t="shared" si="0"/>
        <v>35</v>
      </c>
      <c r="H11" s="85">
        <f t="shared" si="1"/>
        <v>169</v>
      </c>
      <c r="I11" s="84"/>
    </row>
    <row r="12" spans="1:9" hidden="1" x14ac:dyDescent="0.2">
      <c r="A12" s="82" t="str">
        <f>'Détail par équipe'!B13</f>
        <v>Gateau</v>
      </c>
      <c r="B12" s="82" t="str">
        <f>'Détail par équipe'!C13</f>
        <v>Guy</v>
      </c>
      <c r="C12" s="83">
        <v>0</v>
      </c>
      <c r="D12" s="83">
        <v>0</v>
      </c>
      <c r="E12" s="82">
        <f>'Détail par équipe'!BO13+C12</f>
        <v>0</v>
      </c>
      <c r="F12" s="82">
        <f>'Détail par équipe'!BP13+D12</f>
        <v>0</v>
      </c>
      <c r="G12" s="89" t="e">
        <f t="shared" si="0"/>
        <v>#DIV/0!</v>
      </c>
      <c r="H12" s="85" t="e">
        <f t="shared" si="1"/>
        <v>#DIV/0!</v>
      </c>
      <c r="I12" s="86"/>
    </row>
    <row r="13" spans="1:9" x14ac:dyDescent="0.2">
      <c r="A13" s="82" t="str">
        <f>'Détail par équipe'!B14</f>
        <v>Girardy</v>
      </c>
      <c r="B13" s="82" t="str">
        <f>'Détail par équipe'!C14</f>
        <v>Maguy</v>
      </c>
      <c r="C13" s="83">
        <v>40</v>
      </c>
      <c r="D13" s="83">
        <v>5194</v>
      </c>
      <c r="E13" s="82">
        <f>'Détail par équipe'!BO14+C13</f>
        <v>68</v>
      </c>
      <c r="F13" s="82">
        <f>'Détail par équipe'!BP14+D13</f>
        <v>8803</v>
      </c>
      <c r="G13" s="89">
        <f t="shared" si="0"/>
        <v>63</v>
      </c>
      <c r="H13" s="85">
        <f t="shared" si="1"/>
        <v>129</v>
      </c>
      <c r="I13" s="84"/>
    </row>
    <row r="14" spans="1:9" x14ac:dyDescent="0.2">
      <c r="A14" s="82" t="str">
        <f>'Détail par équipe'!B15</f>
        <v>Godivaux</v>
      </c>
      <c r="B14" s="82" t="str">
        <f>'Détail par équipe'!C15</f>
        <v>Nicole</v>
      </c>
      <c r="C14" s="83">
        <v>24</v>
      </c>
      <c r="D14" s="83">
        <v>3458</v>
      </c>
      <c r="E14" s="82">
        <f>'Détail par équipe'!BO15+C14</f>
        <v>52</v>
      </c>
      <c r="F14" s="82">
        <f>'Détail par équipe'!BP15+D14</f>
        <v>7504</v>
      </c>
      <c r="G14" s="89">
        <f t="shared" si="0"/>
        <v>53</v>
      </c>
      <c r="H14" s="85">
        <f t="shared" si="1"/>
        <v>144</v>
      </c>
      <c r="I14" s="84"/>
    </row>
    <row r="15" spans="1:9" x14ac:dyDescent="0.2">
      <c r="A15" s="82" t="str">
        <f>'Détail par équipe'!B16</f>
        <v>Guille</v>
      </c>
      <c r="B15" s="82" t="str">
        <f>'Détail par équipe'!C16</f>
        <v>Pascal</v>
      </c>
      <c r="C15" s="83">
        <v>68</v>
      </c>
      <c r="D15" s="83">
        <v>9710</v>
      </c>
      <c r="E15" s="82">
        <f>'Détail par équipe'!BO16+C15</f>
        <v>96</v>
      </c>
      <c r="F15" s="82">
        <f>'Détail par équipe'!BP16+D15</f>
        <v>13773</v>
      </c>
      <c r="G15" s="89">
        <f t="shared" si="0"/>
        <v>53</v>
      </c>
      <c r="H15" s="85">
        <f t="shared" si="1"/>
        <v>143</v>
      </c>
      <c r="I15" s="84"/>
    </row>
    <row r="16" spans="1:9" hidden="1" x14ac:dyDescent="0.2">
      <c r="A16" s="82" t="str">
        <f>'Détail par équipe'!B17</f>
        <v>Hasle</v>
      </c>
      <c r="B16" s="82" t="str">
        <f>'Détail par équipe'!C17</f>
        <v>Bernard</v>
      </c>
      <c r="C16" s="83">
        <v>0</v>
      </c>
      <c r="D16" s="83">
        <v>0</v>
      </c>
      <c r="E16" s="82">
        <f>'Détail par équipe'!BO17+C16</f>
        <v>0</v>
      </c>
      <c r="F16" s="82">
        <f>'Détail par équipe'!BP17+D16</f>
        <v>0</v>
      </c>
      <c r="G16" s="89" t="e">
        <f t="shared" si="0"/>
        <v>#DIV/0!</v>
      </c>
      <c r="H16" s="85" t="e">
        <f t="shared" si="1"/>
        <v>#DIV/0!</v>
      </c>
      <c r="I16" s="84"/>
    </row>
    <row r="17" spans="1:9" x14ac:dyDescent="0.2">
      <c r="A17" s="82" t="str">
        <f>'Détail par équipe'!B18</f>
        <v>Ini</v>
      </c>
      <c r="B17" s="82" t="str">
        <f>'Détail par équipe'!C18</f>
        <v>Marc</v>
      </c>
      <c r="C17" s="83">
        <v>12</v>
      </c>
      <c r="D17" s="83">
        <v>1842</v>
      </c>
      <c r="E17" s="82">
        <f>'Détail par équipe'!BO18+C17</f>
        <v>12</v>
      </c>
      <c r="F17" s="82">
        <f>'Détail par équipe'!BP18+D17</f>
        <v>1842</v>
      </c>
      <c r="G17" s="89">
        <f t="shared" si="0"/>
        <v>46</v>
      </c>
      <c r="H17" s="85">
        <f t="shared" si="1"/>
        <v>153</v>
      </c>
      <c r="I17" s="84"/>
    </row>
    <row r="18" spans="1:9" x14ac:dyDescent="0.2">
      <c r="A18" s="82" t="str">
        <f>'Détail par équipe'!B19</f>
        <v xml:space="preserve">Lamy </v>
      </c>
      <c r="B18" s="82" t="str">
        <f>'Détail par équipe'!C19</f>
        <v>Eliane</v>
      </c>
      <c r="C18" s="83">
        <v>28</v>
      </c>
      <c r="D18" s="83">
        <v>4107</v>
      </c>
      <c r="E18" s="82">
        <f>'Détail par équipe'!BO19+C18</f>
        <v>44</v>
      </c>
      <c r="F18" s="82">
        <f>'Détail par équipe'!BP19+D18</f>
        <v>6475</v>
      </c>
      <c r="G18" s="89">
        <f t="shared" si="0"/>
        <v>51</v>
      </c>
      <c r="H18" s="85">
        <f t="shared" si="1"/>
        <v>147</v>
      </c>
      <c r="I18" s="84"/>
    </row>
    <row r="19" spans="1:9" x14ac:dyDescent="0.2">
      <c r="A19" s="82" t="str">
        <f>'Détail par équipe'!B20</f>
        <v>Mager</v>
      </c>
      <c r="B19" s="82" t="str">
        <f>'Détail par équipe'!C20</f>
        <v>Michel</v>
      </c>
      <c r="C19" s="83">
        <v>68</v>
      </c>
      <c r="D19" s="83">
        <v>11634</v>
      </c>
      <c r="E19" s="82">
        <f>'Détail par équipe'!BO20+C19</f>
        <v>104</v>
      </c>
      <c r="F19" s="82">
        <f>'Détail par équipe'!BP20+D19</f>
        <v>17793</v>
      </c>
      <c r="G19" s="89">
        <f t="shared" si="0"/>
        <v>34</v>
      </c>
      <c r="H19" s="85">
        <f t="shared" si="1"/>
        <v>171</v>
      </c>
      <c r="I19" s="86"/>
    </row>
    <row r="20" spans="1:9" x14ac:dyDescent="0.2">
      <c r="A20" s="82" t="str">
        <f>'Détail par équipe'!B21</f>
        <v>Malenfer</v>
      </c>
      <c r="B20" s="82" t="str">
        <f>'Détail par équipe'!C21</f>
        <v>Pascal</v>
      </c>
      <c r="C20" s="83">
        <v>0</v>
      </c>
      <c r="D20" s="83">
        <v>0</v>
      </c>
      <c r="E20" s="82">
        <f>'Détail par équipe'!BO21+C20</f>
        <v>16</v>
      </c>
      <c r="F20" s="82">
        <f>'Détail par équipe'!BP21+D20</f>
        <v>2690</v>
      </c>
      <c r="G20" s="89">
        <f t="shared" si="0"/>
        <v>36</v>
      </c>
      <c r="H20" s="85">
        <f t="shared" si="1"/>
        <v>168</v>
      </c>
      <c r="I20" s="84"/>
    </row>
    <row r="21" spans="1:9" x14ac:dyDescent="0.2">
      <c r="A21" s="82" t="str">
        <f>'Détail par équipe'!B22</f>
        <v>Micaud</v>
      </c>
      <c r="B21" s="82" t="str">
        <f>'Détail par équipe'!C22</f>
        <v>Brigitte</v>
      </c>
      <c r="C21" s="83">
        <v>72</v>
      </c>
      <c r="D21" s="83">
        <v>10696</v>
      </c>
      <c r="E21" s="82">
        <f>'Détail par équipe'!BO22+C21</f>
        <v>100</v>
      </c>
      <c r="F21" s="82">
        <f>'Détail par équipe'!BP22+D21</f>
        <v>15081</v>
      </c>
      <c r="G21" s="89">
        <f t="shared" si="0"/>
        <v>49</v>
      </c>
      <c r="H21" s="85">
        <f t="shared" si="1"/>
        <v>150</v>
      </c>
      <c r="I21" s="87"/>
    </row>
    <row r="22" spans="1:9" x14ac:dyDescent="0.2">
      <c r="A22" s="82" t="str">
        <f>'Détail par équipe'!B23</f>
        <v>Milich</v>
      </c>
      <c r="B22" s="82" t="str">
        <f>'Détail par équipe'!C23</f>
        <v>Oscar</v>
      </c>
      <c r="C22" s="83">
        <v>4</v>
      </c>
      <c r="D22" s="83">
        <v>601</v>
      </c>
      <c r="E22" s="82">
        <f>'Détail par équipe'!BO23+C22</f>
        <v>8</v>
      </c>
      <c r="F22" s="82">
        <f>'Détail par équipe'!BP23+D22</f>
        <v>1225</v>
      </c>
      <c r="G22" s="89">
        <f t="shared" si="0"/>
        <v>46</v>
      </c>
      <c r="H22" s="85">
        <f t="shared" si="1"/>
        <v>153</v>
      </c>
      <c r="I22" s="84"/>
    </row>
    <row r="23" spans="1:9" x14ac:dyDescent="0.2">
      <c r="A23" s="82" t="str">
        <f>'Détail par équipe'!B24</f>
        <v>Mollet</v>
      </c>
      <c r="B23" s="82" t="str">
        <f>'Détail par équipe'!C24</f>
        <v>Bernard</v>
      </c>
      <c r="C23" s="83">
        <v>12</v>
      </c>
      <c r="D23" s="83">
        <v>1959</v>
      </c>
      <c r="E23" s="82">
        <f>'Détail par équipe'!BO24+C23</f>
        <v>12</v>
      </c>
      <c r="F23" s="82">
        <f>'Détail par équipe'!BP24+D23</f>
        <v>1959</v>
      </c>
      <c r="G23" s="89">
        <f t="shared" si="0"/>
        <v>39</v>
      </c>
      <c r="H23" s="85">
        <f t="shared" si="1"/>
        <v>163</v>
      </c>
      <c r="I23" s="84"/>
    </row>
    <row r="24" spans="1:9" x14ac:dyDescent="0.2">
      <c r="A24" s="82" t="str">
        <f>'Détail par équipe'!B25</f>
        <v>Nguyen</v>
      </c>
      <c r="B24" s="82" t="str">
        <f>'Détail par équipe'!C25</f>
        <v>Jean</v>
      </c>
      <c r="C24" s="83">
        <v>32</v>
      </c>
      <c r="D24" s="83">
        <v>5421</v>
      </c>
      <c r="E24" s="82">
        <f>'Détail par équipe'!BO25+C24</f>
        <v>40</v>
      </c>
      <c r="F24" s="82">
        <f>'Détail par équipe'!BP25+D24</f>
        <v>6658</v>
      </c>
      <c r="G24" s="89">
        <f t="shared" si="0"/>
        <v>37</v>
      </c>
      <c r="H24" s="85">
        <f t="shared" si="1"/>
        <v>166</v>
      </c>
      <c r="I24" s="84"/>
    </row>
    <row r="25" spans="1:9" x14ac:dyDescent="0.2">
      <c r="A25" s="82" t="str">
        <f>'Détail par équipe'!B26</f>
        <v>Parralejo</v>
      </c>
      <c r="B25" s="82" t="str">
        <f>'Détail par équipe'!C26</f>
        <v>Isabel</v>
      </c>
      <c r="C25" s="83">
        <v>48</v>
      </c>
      <c r="D25" s="83">
        <v>6710</v>
      </c>
      <c r="E25" s="82">
        <f>'Détail par équipe'!BO26+C25</f>
        <v>52</v>
      </c>
      <c r="F25" s="82">
        <f>'Détail par équipe'!BP26+D25</f>
        <v>7258</v>
      </c>
      <c r="G25" s="89">
        <f t="shared" si="0"/>
        <v>56</v>
      </c>
      <c r="H25" s="85">
        <f t="shared" si="1"/>
        <v>139</v>
      </c>
      <c r="I25" s="86"/>
    </row>
    <row r="26" spans="1:9" x14ac:dyDescent="0.2">
      <c r="A26" s="82" t="str">
        <f>'Détail par équipe'!B27</f>
        <v>Parralejo</v>
      </c>
      <c r="B26" s="82" t="str">
        <f>'Détail par équipe'!C27</f>
        <v>Tony</v>
      </c>
      <c r="C26" s="83">
        <v>60</v>
      </c>
      <c r="D26" s="83">
        <v>10408</v>
      </c>
      <c r="E26" s="82">
        <f>'Détail par équipe'!BO27+C26</f>
        <v>80</v>
      </c>
      <c r="F26" s="82">
        <f>'Détail par équipe'!BP27+D26</f>
        <v>13669</v>
      </c>
      <c r="G26" s="89">
        <f t="shared" si="0"/>
        <v>35</v>
      </c>
      <c r="H26" s="85">
        <f t="shared" si="1"/>
        <v>170</v>
      </c>
      <c r="I26" s="84"/>
    </row>
    <row r="27" spans="1:9" x14ac:dyDescent="0.2">
      <c r="A27" s="82" t="str">
        <f>'Détail par équipe'!B28</f>
        <v>Puyaubreau</v>
      </c>
      <c r="B27" s="82" t="str">
        <f>'Détail par équipe'!C28</f>
        <v>François</v>
      </c>
      <c r="C27" s="83">
        <v>44</v>
      </c>
      <c r="D27" s="83">
        <v>8206</v>
      </c>
      <c r="E27" s="82">
        <f>'Détail par équipe'!BO28+C27</f>
        <v>64</v>
      </c>
      <c r="F27" s="82">
        <f>'Détail par équipe'!BP28+D27</f>
        <v>11802</v>
      </c>
      <c r="G27" s="89">
        <f t="shared" si="0"/>
        <v>25</v>
      </c>
      <c r="H27" s="85">
        <f t="shared" si="1"/>
        <v>184</v>
      </c>
      <c r="I27" s="84"/>
    </row>
    <row r="28" spans="1:9" x14ac:dyDescent="0.2">
      <c r="A28" s="82" t="str">
        <f>'Détail par équipe'!B29</f>
        <v>Quibeuf</v>
      </c>
      <c r="B28" s="82" t="str">
        <f>'Détail par équipe'!C29</f>
        <v>Catherine</v>
      </c>
      <c r="C28" s="83">
        <v>64</v>
      </c>
      <c r="D28" s="83">
        <v>8918</v>
      </c>
      <c r="E28" s="82">
        <f>'Détail par équipe'!BO29+C28</f>
        <v>92</v>
      </c>
      <c r="F28" s="82">
        <f>'Détail par équipe'!BP29+D28</f>
        <v>12653</v>
      </c>
      <c r="G28" s="89">
        <f t="shared" si="0"/>
        <v>58</v>
      </c>
      <c r="H28" s="85">
        <f t="shared" si="1"/>
        <v>137</v>
      </c>
      <c r="I28" s="84"/>
    </row>
    <row r="29" spans="1:9" x14ac:dyDescent="0.2">
      <c r="A29" s="82" t="str">
        <f>'Détail par équipe'!B30</f>
        <v>Remondin</v>
      </c>
      <c r="B29" s="82" t="str">
        <f>'Détail par équipe'!C30</f>
        <v>Jacky</v>
      </c>
      <c r="C29" s="93">
        <v>48</v>
      </c>
      <c r="D29" s="93">
        <v>8157</v>
      </c>
      <c r="E29" s="82">
        <f>'Détail par équipe'!BO30+C29</f>
        <v>74</v>
      </c>
      <c r="F29" s="82">
        <f>'Détail par équipe'!BP30+D29</f>
        <v>12639</v>
      </c>
      <c r="G29" s="89">
        <f t="shared" si="0"/>
        <v>35</v>
      </c>
      <c r="H29" s="85">
        <f t="shared" si="1"/>
        <v>170</v>
      </c>
      <c r="I29" s="84"/>
    </row>
    <row r="30" spans="1:9" x14ac:dyDescent="0.2">
      <c r="A30" s="82" t="str">
        <f>'Détail par équipe'!B31</f>
        <v>Roussel</v>
      </c>
      <c r="B30" s="82" t="str">
        <f>'Détail par équipe'!C31</f>
        <v>Jacky</v>
      </c>
      <c r="C30" s="93">
        <v>59</v>
      </c>
      <c r="D30" s="93">
        <v>9544</v>
      </c>
      <c r="E30" s="82">
        <f>'Détail par équipe'!BO31+C30</f>
        <v>87</v>
      </c>
      <c r="F30" s="82">
        <f>'Détail par équipe'!BP31+D30</f>
        <v>14190</v>
      </c>
      <c r="G30" s="89">
        <f t="shared" si="0"/>
        <v>39</v>
      </c>
      <c r="H30" s="85">
        <f t="shared" si="1"/>
        <v>163</v>
      </c>
      <c r="I30" s="86"/>
    </row>
    <row r="31" spans="1:9" x14ac:dyDescent="0.2">
      <c r="A31" s="82" t="str">
        <f>'Détail par équipe'!B32</f>
        <v>Schambert</v>
      </c>
      <c r="B31" s="82" t="str">
        <f>'Détail par équipe'!C32</f>
        <v>Bernard</v>
      </c>
      <c r="C31" s="97">
        <v>44</v>
      </c>
      <c r="D31" s="97">
        <v>6821</v>
      </c>
      <c r="E31" s="82">
        <f>'Détail par équipe'!BO32+C31</f>
        <v>72</v>
      </c>
      <c r="F31" s="82">
        <f>'Détail par équipe'!BP32+D31</f>
        <v>11117</v>
      </c>
      <c r="G31" s="89">
        <f t="shared" si="0"/>
        <v>46</v>
      </c>
      <c r="H31" s="85">
        <f t="shared" si="1"/>
        <v>154</v>
      </c>
      <c r="I31" s="84"/>
    </row>
    <row r="32" spans="1:9" x14ac:dyDescent="0.2">
      <c r="A32" s="82" t="str">
        <f>'Détail par équipe'!B33</f>
        <v>Soleihac</v>
      </c>
      <c r="B32" s="82" t="str">
        <f>'Détail par équipe'!C33</f>
        <v>Christian</v>
      </c>
      <c r="C32" s="83">
        <v>16</v>
      </c>
      <c r="D32" s="83">
        <v>2394</v>
      </c>
      <c r="E32" s="82">
        <f>'Détail par équipe'!BO33+C32</f>
        <v>40</v>
      </c>
      <c r="F32" s="82">
        <f>'Détail par équipe'!BP33+D32</f>
        <v>5826</v>
      </c>
      <c r="G32" s="89">
        <f t="shared" si="0"/>
        <v>52</v>
      </c>
      <c r="H32" s="85">
        <f t="shared" si="1"/>
        <v>145</v>
      </c>
      <c r="I32" s="84"/>
    </row>
    <row r="33" spans="1:9" x14ac:dyDescent="0.2">
      <c r="A33" s="82" t="str">
        <f>'Détail par équipe'!B34</f>
        <v>Subacchi</v>
      </c>
      <c r="B33" s="82" t="str">
        <f>'Détail par équipe'!C34</f>
        <v>Claudine</v>
      </c>
      <c r="C33" s="90">
        <v>48</v>
      </c>
      <c r="D33" s="90">
        <v>7669</v>
      </c>
      <c r="E33" s="82">
        <f>'Détail par équipe'!BO34+C33</f>
        <v>84</v>
      </c>
      <c r="F33" s="82">
        <f>'Détail par équipe'!BP34+D33</f>
        <v>13624</v>
      </c>
      <c r="G33" s="89">
        <f t="shared" si="0"/>
        <v>40</v>
      </c>
      <c r="H33" s="85">
        <f t="shared" si="1"/>
        <v>162</v>
      </c>
      <c r="I33" s="84"/>
    </row>
    <row r="34" spans="1:9" x14ac:dyDescent="0.2">
      <c r="A34" s="82" t="str">
        <f>'Détail par équipe'!B35</f>
        <v>Subacchi</v>
      </c>
      <c r="B34" s="82" t="str">
        <f>'Détail par équipe'!C35</f>
        <v>Michel</v>
      </c>
      <c r="C34" s="90">
        <v>72</v>
      </c>
      <c r="D34" s="90">
        <v>11965</v>
      </c>
      <c r="E34" s="82">
        <f>'Détail par équipe'!BO35+C34</f>
        <v>108</v>
      </c>
      <c r="F34" s="82">
        <f>'Détail par équipe'!BP35+D34</f>
        <v>17811</v>
      </c>
      <c r="G34" s="89">
        <f t="shared" si="0"/>
        <v>39</v>
      </c>
      <c r="H34" s="85">
        <f t="shared" si="1"/>
        <v>164</v>
      </c>
      <c r="I34" s="84"/>
    </row>
    <row r="35" spans="1:9" s="96" customFormat="1" x14ac:dyDescent="0.2">
      <c r="A35" s="82" t="str">
        <f>'Détail par équipe'!B36</f>
        <v>Trouvé</v>
      </c>
      <c r="B35" s="82" t="str">
        <f>'Détail par équipe'!C36</f>
        <v>Francis</v>
      </c>
      <c r="C35" s="94">
        <v>24</v>
      </c>
      <c r="D35" s="94">
        <v>4077</v>
      </c>
      <c r="E35" s="82">
        <f>'Détail par équipe'!BO36+C35</f>
        <v>56</v>
      </c>
      <c r="F35" s="82">
        <f>'Détail par équipe'!BP36+D35</f>
        <v>9622</v>
      </c>
      <c r="G35" s="89">
        <f>ROUNDDOWN(IF(H35&gt;220,0,((220-H35)*0.7)),0)</f>
        <v>34</v>
      </c>
      <c r="H35" s="85">
        <f t="shared" si="1"/>
        <v>171</v>
      </c>
      <c r="I35" s="95"/>
    </row>
    <row r="36" spans="1:9" s="96" customFormat="1" x14ac:dyDescent="0.2">
      <c r="A36" s="82" t="str">
        <f>'Détail par équipe'!B37</f>
        <v>Trupin</v>
      </c>
      <c r="B36" s="82" t="str">
        <f>'Détail par équipe'!C37</f>
        <v>André</v>
      </c>
      <c r="C36" s="82">
        <f>'Détail par équipe'!D37</f>
        <v>0</v>
      </c>
      <c r="D36" s="82">
        <f>'Détail par équipe'!E37</f>
        <v>0</v>
      </c>
      <c r="E36" s="82">
        <f>'Détail par équipe'!BO37+C36</f>
        <v>4</v>
      </c>
      <c r="F36" s="82">
        <f>'Détail par équipe'!BP37+D36</f>
        <v>568</v>
      </c>
      <c r="G36" s="89">
        <f>ROUNDDOWN(IF(H36&gt;220,0,((220-H36)*0.7)),0)</f>
        <v>54</v>
      </c>
      <c r="H36" s="85">
        <f t="shared" ref="H36" si="5">ROUNDDOWN(F36/E36,0)</f>
        <v>142</v>
      </c>
      <c r="I36" s="117"/>
    </row>
    <row r="37" spans="1:9" s="96" customFormat="1" x14ac:dyDescent="0.2">
      <c r="A37" s="82" t="str">
        <f>'Détail par équipe'!B38</f>
        <v>Turban</v>
      </c>
      <c r="B37" s="82" t="str">
        <f>'Détail par équipe'!C38</f>
        <v>Patrick</v>
      </c>
      <c r="C37" s="94">
        <v>4</v>
      </c>
      <c r="D37" s="94">
        <v>686</v>
      </c>
      <c r="E37" s="82">
        <f>'Détail par équipe'!BO38+C37</f>
        <v>4</v>
      </c>
      <c r="F37" s="82">
        <f>'Détail par équipe'!BP38+D37</f>
        <v>686</v>
      </c>
      <c r="G37" s="89">
        <f>ROUNDDOWN(IF(H37&gt;220,0,((220-H37)*0.7)),0)</f>
        <v>34</v>
      </c>
      <c r="H37" s="85">
        <f t="shared" ref="H37" si="6">ROUNDDOWN(F37/E37,0)</f>
        <v>171</v>
      </c>
      <c r="I37" s="117"/>
    </row>
    <row r="38" spans="1:9" x14ac:dyDescent="0.2">
      <c r="A38" s="82" t="str">
        <f>'Détail par équipe'!B39</f>
        <v>Wosinski</v>
      </c>
      <c r="B38" s="82" t="str">
        <f>'Détail par équipe'!C39</f>
        <v>Stéphane</v>
      </c>
      <c r="C38" s="94">
        <v>48</v>
      </c>
      <c r="D38" s="94">
        <v>8666</v>
      </c>
      <c r="E38" s="82">
        <f>'Détail par équipe'!BO39+C38</f>
        <v>80</v>
      </c>
      <c r="F38" s="82">
        <f>'Détail par équipe'!BP39+D38</f>
        <v>14475</v>
      </c>
      <c r="G38" s="89">
        <f t="shared" ref="G38" si="7">ROUNDDOWN(IF(H38&gt;220,0,((220-H38)*0.7)),0)</f>
        <v>28</v>
      </c>
      <c r="H38" s="85">
        <f t="shared" ref="H38" si="8">ROUNDDOWN(F38/E38,0)</f>
        <v>180</v>
      </c>
    </row>
    <row r="39" spans="1:9" ht="12.75" customHeight="1" x14ac:dyDescent="0.2">
      <c r="A39" s="82" t="str">
        <f>'Détail par équipe'!B40</f>
        <v>Zanni</v>
      </c>
      <c r="B39" s="82" t="str">
        <f>'Détail par équipe'!C40</f>
        <v>Monique</v>
      </c>
      <c r="C39" s="94"/>
      <c r="D39" s="94"/>
      <c r="E39" s="82">
        <f>'Détail par équipe'!BO40+C39</f>
        <v>8</v>
      </c>
      <c r="F39" s="82">
        <f>'Détail par équipe'!BP40+D39</f>
        <v>1236</v>
      </c>
      <c r="G39" s="89">
        <f t="shared" ref="G39" si="9">ROUNDDOWN(IF(H39&gt;220,0,((220-H39)*0.7)),0)</f>
        <v>46</v>
      </c>
      <c r="H39" s="85">
        <f t="shared" ref="H39" si="10">ROUNDDOWN(F39/E39,0)</f>
        <v>154</v>
      </c>
    </row>
  </sheetData>
  <sortState xmlns:xlrd2="http://schemas.microsoft.com/office/spreadsheetml/2017/richdata2" ref="A3:H35">
    <sortCondition ref="A3:A35"/>
    <sortCondition ref="B3:B35"/>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2024-05-14T11:39:05Z</cp:lastPrinted>
  <dcterms:created xsi:type="dcterms:W3CDTF">2022-09-19T13:35:18Z</dcterms:created>
  <dcterms:modified xsi:type="dcterms:W3CDTF">2024-05-14T15:31:57Z</dcterms:modified>
</cp:coreProperties>
</file>