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Mercredi 22-23\"/>
    </mc:Choice>
  </mc:AlternateContent>
  <xr:revisionPtr revIDLastSave="0" documentId="13_ncr:1_{81D335EC-5551-48E9-A936-46AF207CC9BF}" xr6:coauthVersionLast="47" xr6:coauthVersionMax="47" xr10:uidLastSave="{00000000-0000-0000-0000-000000000000}"/>
  <bookViews>
    <workbookView xWindow="-120" yWindow="-120" windowWidth="20730" windowHeight="11160" tabRatio="916"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Moyennes!$A$1:$H$37</definedName>
  </definedNames>
  <calcPr calcId="181029"/>
</workbook>
</file>

<file path=xl/calcChain.xml><?xml version="1.0" encoding="utf-8"?>
<calcChain xmlns="http://schemas.openxmlformats.org/spreadsheetml/2006/main">
  <c r="X136" i="3" l="1"/>
  <c r="Y136" i="3"/>
  <c r="Z136" i="3"/>
  <c r="X137" i="3"/>
  <c r="Y137" i="3"/>
  <c r="Z137" i="3"/>
  <c r="W137" i="3"/>
  <c r="W136" i="3"/>
  <c r="X86" i="3"/>
  <c r="Y86" i="3"/>
  <c r="Z86" i="3"/>
  <c r="X89" i="3"/>
  <c r="Y89" i="3"/>
  <c r="Z89" i="3"/>
  <c r="W89" i="3"/>
  <c r="W86" i="3"/>
  <c r="X170" i="3"/>
  <c r="Y170" i="3"/>
  <c r="Z170" i="3"/>
  <c r="X172" i="3"/>
  <c r="Y172" i="3"/>
  <c r="Z172" i="3"/>
  <c r="W172" i="3"/>
  <c r="W170" i="3"/>
  <c r="X43" i="3"/>
  <c r="Y43" i="3"/>
  <c r="Z43" i="3"/>
  <c r="X50" i="3"/>
  <c r="Y50" i="3"/>
  <c r="Z50" i="3"/>
  <c r="W50" i="3"/>
  <c r="W43" i="3"/>
  <c r="X72" i="3"/>
  <c r="Y72" i="3"/>
  <c r="Z72" i="3"/>
  <c r="X73" i="3"/>
  <c r="Y73" i="3"/>
  <c r="Z73" i="3"/>
  <c r="W73" i="3"/>
  <c r="W72" i="3"/>
  <c r="X101" i="3"/>
  <c r="Y101" i="3"/>
  <c r="Z101" i="3"/>
  <c r="X102" i="3"/>
  <c r="Y102" i="3"/>
  <c r="Z102" i="3"/>
  <c r="W102" i="3"/>
  <c r="W101" i="3"/>
  <c r="X121" i="3"/>
  <c r="Y121" i="3"/>
  <c r="Z121" i="3"/>
  <c r="X127" i="3"/>
  <c r="Y127" i="3"/>
  <c r="Z127" i="3"/>
  <c r="W127" i="3"/>
  <c r="W121" i="3"/>
  <c r="X58" i="3"/>
  <c r="Y58" i="3"/>
  <c r="Z58" i="3"/>
  <c r="X59" i="3"/>
  <c r="Y59" i="3"/>
  <c r="Z59" i="3"/>
  <c r="W59" i="3"/>
  <c r="W58" i="3"/>
  <c r="L183" i="3"/>
  <c r="M183" i="3"/>
  <c r="N183" i="3"/>
  <c r="K183" i="3"/>
  <c r="X187" i="3"/>
  <c r="Y187" i="3"/>
  <c r="Z187" i="3"/>
  <c r="X188" i="3"/>
  <c r="Y188" i="3"/>
  <c r="Z188" i="3"/>
  <c r="W188" i="3"/>
  <c r="W187" i="3"/>
  <c r="AA35" i="3"/>
  <c r="R136" i="3"/>
  <c r="S136" i="3"/>
  <c r="T136" i="3"/>
  <c r="R137" i="3"/>
  <c r="S137" i="3"/>
  <c r="T137" i="3"/>
  <c r="Q137" i="3"/>
  <c r="Q136" i="3"/>
  <c r="R121" i="3"/>
  <c r="S121" i="3"/>
  <c r="T121" i="3"/>
  <c r="R123" i="3"/>
  <c r="S123" i="3"/>
  <c r="T123" i="3"/>
  <c r="Q123" i="3"/>
  <c r="Q121" i="3"/>
  <c r="R58" i="3"/>
  <c r="S58" i="3"/>
  <c r="T58" i="3"/>
  <c r="R59" i="3"/>
  <c r="S59" i="3"/>
  <c r="T59" i="3"/>
  <c r="Q59" i="3"/>
  <c r="Q58" i="3"/>
  <c r="R72" i="3"/>
  <c r="S72" i="3"/>
  <c r="T72" i="3"/>
  <c r="R73" i="3"/>
  <c r="S73" i="3"/>
  <c r="T73" i="3"/>
  <c r="Q73" i="3"/>
  <c r="Q72" i="3"/>
  <c r="R170" i="3"/>
  <c r="S170" i="3"/>
  <c r="T170" i="3"/>
  <c r="R172" i="3"/>
  <c r="S172" i="3"/>
  <c r="T172" i="3"/>
  <c r="Q172" i="3"/>
  <c r="Q170" i="3"/>
  <c r="R154" i="3"/>
  <c r="S154" i="3"/>
  <c r="T154" i="3"/>
  <c r="R157" i="3"/>
  <c r="S157" i="3"/>
  <c r="T157" i="3"/>
  <c r="Q157" i="3"/>
  <c r="Q154" i="3"/>
  <c r="R86" i="3"/>
  <c r="S86" i="3"/>
  <c r="T86" i="3"/>
  <c r="R89" i="3"/>
  <c r="S89" i="3"/>
  <c r="T89" i="3"/>
  <c r="Q89" i="3"/>
  <c r="Q86" i="3"/>
  <c r="R100" i="3"/>
  <c r="S100" i="3"/>
  <c r="T100" i="3"/>
  <c r="R101" i="3"/>
  <c r="S101" i="3"/>
  <c r="T101" i="3"/>
  <c r="Q101" i="3"/>
  <c r="Q100" i="3"/>
  <c r="R184" i="3"/>
  <c r="S184" i="3"/>
  <c r="T184" i="3"/>
  <c r="R186" i="3"/>
  <c r="S186" i="3"/>
  <c r="T186" i="3"/>
  <c r="Q184" i="3"/>
  <c r="Q186" i="3"/>
  <c r="P186" i="3"/>
  <c r="R44" i="3"/>
  <c r="S44" i="3"/>
  <c r="T44" i="3"/>
  <c r="R51" i="3"/>
  <c r="S51" i="3"/>
  <c r="T51" i="3"/>
  <c r="Q51" i="3"/>
  <c r="Q44" i="3"/>
  <c r="L170" i="3" l="1"/>
  <c r="M170" i="3"/>
  <c r="N170" i="3"/>
  <c r="L172" i="3"/>
  <c r="M172" i="3"/>
  <c r="N172" i="3"/>
  <c r="K172" i="3"/>
  <c r="K170" i="3"/>
  <c r="L58" i="3"/>
  <c r="M58" i="3"/>
  <c r="N58" i="3"/>
  <c r="L59" i="3"/>
  <c r="M59" i="3"/>
  <c r="N59" i="3"/>
  <c r="K59" i="3"/>
  <c r="K58" i="3"/>
  <c r="L72" i="3"/>
  <c r="M72" i="3"/>
  <c r="N72" i="3"/>
  <c r="L73" i="3"/>
  <c r="M73" i="3"/>
  <c r="N73" i="3"/>
  <c r="K73" i="3"/>
  <c r="K72" i="3"/>
  <c r="L136" i="3"/>
  <c r="M136" i="3"/>
  <c r="N136" i="3"/>
  <c r="L137" i="3"/>
  <c r="M137" i="3"/>
  <c r="N137" i="3"/>
  <c r="K137" i="3"/>
  <c r="K136" i="3"/>
  <c r="L121" i="3"/>
  <c r="M121" i="3"/>
  <c r="N121" i="3"/>
  <c r="L122" i="3"/>
  <c r="M122" i="3"/>
  <c r="N122" i="3"/>
  <c r="K122" i="3"/>
  <c r="K121" i="3"/>
  <c r="L43" i="3"/>
  <c r="M43" i="3"/>
  <c r="N43" i="3"/>
  <c r="L49" i="3"/>
  <c r="M49" i="3"/>
  <c r="N49" i="3"/>
  <c r="K49" i="3"/>
  <c r="K43" i="3"/>
  <c r="L184" i="3"/>
  <c r="M184" i="3"/>
  <c r="N184" i="3"/>
  <c r="K184" i="3"/>
  <c r="L101" i="3"/>
  <c r="M101" i="3"/>
  <c r="N101" i="3"/>
  <c r="L107" i="3"/>
  <c r="M107" i="3"/>
  <c r="N107" i="3"/>
  <c r="K107" i="3"/>
  <c r="K101" i="3"/>
  <c r="BF101" i="3"/>
  <c r="BH101" i="3"/>
  <c r="BI101" i="3"/>
  <c r="BJ101" i="3"/>
  <c r="BK101" i="3"/>
  <c r="BL101" i="3"/>
  <c r="BM101" i="3"/>
  <c r="BN101" i="3"/>
  <c r="BE101" i="3"/>
  <c r="AY101" i="3"/>
  <c r="AS101" i="3"/>
  <c r="AM101" i="3"/>
  <c r="AG101" i="3"/>
  <c r="AA101" i="3"/>
  <c r="U101" i="3"/>
  <c r="U102" i="3"/>
  <c r="I101" i="3"/>
  <c r="L86" i="3"/>
  <c r="M86" i="3"/>
  <c r="N86" i="3"/>
  <c r="L87" i="3"/>
  <c r="M87" i="3"/>
  <c r="N87" i="3"/>
  <c r="K86" i="3"/>
  <c r="K87" i="3"/>
  <c r="L155" i="3"/>
  <c r="M155" i="3"/>
  <c r="N155" i="3"/>
  <c r="L157" i="3"/>
  <c r="M157" i="3"/>
  <c r="N157" i="3"/>
  <c r="K155" i="3"/>
  <c r="K157" i="3"/>
  <c r="F182" i="3"/>
  <c r="G182" i="3"/>
  <c r="H182" i="3"/>
  <c r="F183" i="3"/>
  <c r="G183" i="3"/>
  <c r="H183" i="3"/>
  <c r="E183" i="3"/>
  <c r="E182" i="3"/>
  <c r="F172" i="3"/>
  <c r="G172" i="3"/>
  <c r="H172" i="3"/>
  <c r="F173" i="3"/>
  <c r="G173" i="3"/>
  <c r="H173" i="3"/>
  <c r="E172" i="3"/>
  <c r="E173" i="3"/>
  <c r="F154" i="3"/>
  <c r="G154" i="3"/>
  <c r="H154" i="3"/>
  <c r="F155" i="3"/>
  <c r="G155" i="3"/>
  <c r="H155" i="3"/>
  <c r="E155" i="3"/>
  <c r="E154" i="3"/>
  <c r="F137" i="3"/>
  <c r="G137" i="3"/>
  <c r="H137" i="3"/>
  <c r="F140" i="3"/>
  <c r="G140" i="3"/>
  <c r="H140" i="3"/>
  <c r="E137" i="3"/>
  <c r="E140" i="3"/>
  <c r="F119" i="3"/>
  <c r="G119" i="3"/>
  <c r="H119" i="3"/>
  <c r="F121" i="3"/>
  <c r="G121" i="3"/>
  <c r="H121" i="3"/>
  <c r="E119" i="3"/>
  <c r="E121" i="3"/>
  <c r="F102" i="3"/>
  <c r="G102" i="3"/>
  <c r="H102" i="3"/>
  <c r="F108" i="3"/>
  <c r="G108" i="3"/>
  <c r="H108" i="3"/>
  <c r="E108" i="3"/>
  <c r="E102" i="3"/>
  <c r="F87" i="3"/>
  <c r="G87" i="3"/>
  <c r="H87" i="3"/>
  <c r="F89" i="3"/>
  <c r="G89" i="3"/>
  <c r="H89" i="3"/>
  <c r="E89" i="3"/>
  <c r="E87" i="3"/>
  <c r="F72" i="3"/>
  <c r="G72" i="3"/>
  <c r="H72" i="3"/>
  <c r="F73" i="3"/>
  <c r="G73" i="3"/>
  <c r="H73" i="3"/>
  <c r="E73" i="3"/>
  <c r="E72" i="3"/>
  <c r="F58" i="3"/>
  <c r="G58" i="3"/>
  <c r="H58" i="3"/>
  <c r="F59" i="3"/>
  <c r="G59" i="3"/>
  <c r="H59" i="3"/>
  <c r="E59" i="3"/>
  <c r="E58" i="3"/>
  <c r="F43" i="3"/>
  <c r="G43" i="3"/>
  <c r="H43" i="3"/>
  <c r="F45" i="3"/>
  <c r="G45" i="3"/>
  <c r="H45" i="3"/>
  <c r="E43" i="3"/>
  <c r="E45" i="3"/>
  <c r="BG101" i="3" l="1"/>
  <c r="BO101" i="3"/>
  <c r="O101" i="3"/>
  <c r="BP101" i="3" s="1"/>
  <c r="BQ101" i="3" s="1"/>
  <c r="U8" i="3"/>
  <c r="O8" i="3"/>
  <c r="I8" i="3"/>
  <c r="BA148" i="3"/>
  <c r="I119" i="3"/>
  <c r="O119" i="3"/>
  <c r="U119" i="3"/>
  <c r="AA119" i="3"/>
  <c r="AG119" i="3"/>
  <c r="AM119" i="3"/>
  <c r="BF119" i="3"/>
  <c r="BG119" i="3"/>
  <c r="BH119" i="3"/>
  <c r="BI119" i="3"/>
  <c r="BJ119" i="3"/>
  <c r="BK119" i="3"/>
  <c r="BL119" i="3"/>
  <c r="BN119" i="3"/>
  <c r="BE119" i="3"/>
  <c r="AY28" i="3"/>
  <c r="B7" i="4"/>
  <c r="A7" i="4"/>
  <c r="AA8" i="3"/>
  <c r="AG8" i="3"/>
  <c r="AS8" i="3"/>
  <c r="AY8" i="3"/>
  <c r="BE8" i="3"/>
  <c r="BF8" i="3"/>
  <c r="BG8" i="3"/>
  <c r="BH8" i="3"/>
  <c r="BI8" i="3"/>
  <c r="BJ8" i="3"/>
  <c r="BK8" i="3"/>
  <c r="BL8" i="3"/>
  <c r="BM8" i="3"/>
  <c r="BN8" i="3"/>
  <c r="AM8" i="3"/>
  <c r="BF110" i="3"/>
  <c r="BG110" i="3"/>
  <c r="BH110" i="3"/>
  <c r="BI110" i="3"/>
  <c r="BK110" i="3"/>
  <c r="BL110" i="3"/>
  <c r="BM110" i="3"/>
  <c r="BN110" i="3"/>
  <c r="BE110" i="3"/>
  <c r="AY110" i="3"/>
  <c r="AS110" i="3"/>
  <c r="AM110" i="3"/>
  <c r="AA110" i="3"/>
  <c r="U110" i="3"/>
  <c r="O110" i="3"/>
  <c r="I110" i="3"/>
  <c r="B5" i="4"/>
  <c r="A5" i="4"/>
  <c r="BF6" i="3"/>
  <c r="BG6" i="3"/>
  <c r="BH6" i="3"/>
  <c r="BI6" i="3"/>
  <c r="BJ6" i="3"/>
  <c r="BK6" i="3"/>
  <c r="BL6" i="3"/>
  <c r="BM6" i="3"/>
  <c r="BN6" i="3"/>
  <c r="BE6" i="3"/>
  <c r="AY6" i="3"/>
  <c r="AS6" i="3"/>
  <c r="AM6" i="3"/>
  <c r="AG6" i="3"/>
  <c r="AA6" i="3"/>
  <c r="U6" i="3"/>
  <c r="O6" i="3"/>
  <c r="I6" i="3"/>
  <c r="BF127" i="3"/>
  <c r="BG127" i="3"/>
  <c r="BH127" i="3"/>
  <c r="BJ127" i="3"/>
  <c r="BK127" i="3"/>
  <c r="BL127" i="3"/>
  <c r="BM127" i="3"/>
  <c r="BN127" i="3"/>
  <c r="BE127" i="3"/>
  <c r="AY127" i="3"/>
  <c r="AS127" i="3"/>
  <c r="AM127" i="3"/>
  <c r="AM128" i="3"/>
  <c r="AG127" i="3"/>
  <c r="U127" i="3"/>
  <c r="O127" i="3"/>
  <c r="I127" i="3"/>
  <c r="U106" i="3"/>
  <c r="U104" i="3"/>
  <c r="BF109" i="3"/>
  <c r="BH109" i="3"/>
  <c r="BI109" i="3"/>
  <c r="BJ109" i="3"/>
  <c r="BK109" i="3"/>
  <c r="BL109" i="3"/>
  <c r="BM109" i="3"/>
  <c r="BN109" i="3"/>
  <c r="BE109" i="3"/>
  <c r="AY109" i="3"/>
  <c r="AS109" i="3"/>
  <c r="AM109" i="3"/>
  <c r="AG109" i="3"/>
  <c r="AA109" i="3"/>
  <c r="U109" i="3"/>
  <c r="U111" i="3"/>
  <c r="I109" i="3"/>
  <c r="B36" i="4"/>
  <c r="A36" i="4"/>
  <c r="BF37" i="3"/>
  <c r="BG37" i="3"/>
  <c r="BH37" i="3"/>
  <c r="BI37" i="3"/>
  <c r="BJ37" i="3"/>
  <c r="BK37" i="3"/>
  <c r="BL37" i="3"/>
  <c r="BM37" i="3"/>
  <c r="BN37" i="3"/>
  <c r="BE37" i="3"/>
  <c r="AY37" i="3"/>
  <c r="AS37" i="3"/>
  <c r="AM37" i="3"/>
  <c r="AG37" i="3"/>
  <c r="AA37" i="3"/>
  <c r="U37" i="3"/>
  <c r="O37" i="3"/>
  <c r="I37" i="3"/>
  <c r="BG108" i="3"/>
  <c r="BH108" i="3"/>
  <c r="BI108" i="3"/>
  <c r="BJ108" i="3"/>
  <c r="BK108" i="3"/>
  <c r="BL108" i="3"/>
  <c r="BM108" i="3"/>
  <c r="BN108" i="3"/>
  <c r="BE108" i="3"/>
  <c r="AY108" i="3"/>
  <c r="AS108" i="3"/>
  <c r="AM108" i="3"/>
  <c r="AG108" i="3"/>
  <c r="AA108" i="3"/>
  <c r="U108" i="3"/>
  <c r="O108" i="3"/>
  <c r="B2" i="4"/>
  <c r="A2" i="4"/>
  <c r="BF3" i="3"/>
  <c r="BG3" i="3"/>
  <c r="BH3" i="3"/>
  <c r="BI3" i="3"/>
  <c r="BJ3" i="3"/>
  <c r="BK3" i="3"/>
  <c r="BL3" i="3"/>
  <c r="BM3" i="3"/>
  <c r="BN3" i="3"/>
  <c r="BE3" i="3"/>
  <c r="AY3" i="3"/>
  <c r="AS3" i="3"/>
  <c r="AM3" i="3"/>
  <c r="AG3" i="3"/>
  <c r="AA3" i="3"/>
  <c r="U3" i="3"/>
  <c r="O3" i="3"/>
  <c r="I3" i="3"/>
  <c r="BM119" i="3" l="1"/>
  <c r="AY119" i="3"/>
  <c r="BP119" i="3" s="1"/>
  <c r="BO119" i="3"/>
  <c r="BP8" i="3"/>
  <c r="F7" i="4" s="1"/>
  <c r="BO8" i="3"/>
  <c r="E7" i="4" s="1"/>
  <c r="BJ110" i="3"/>
  <c r="BO110" i="3" s="1"/>
  <c r="BI127" i="3"/>
  <c r="BO127" i="3" s="1"/>
  <c r="AG110" i="3"/>
  <c r="BP110" i="3" s="1"/>
  <c r="BP6" i="3"/>
  <c r="F5" i="4" s="1"/>
  <c r="BO6" i="3"/>
  <c r="E5" i="4" s="1"/>
  <c r="AA127" i="3"/>
  <c r="BP127" i="3" s="1"/>
  <c r="U107" i="3"/>
  <c r="U105" i="3"/>
  <c r="BG109" i="3"/>
  <c r="BO109" i="3" s="1"/>
  <c r="O109" i="3"/>
  <c r="BP109" i="3" s="1"/>
  <c r="BP37" i="3"/>
  <c r="F36" i="4" s="1"/>
  <c r="BF108" i="3"/>
  <c r="BO108" i="3" s="1"/>
  <c r="BO37" i="3"/>
  <c r="I108" i="3"/>
  <c r="BP108" i="3" s="1"/>
  <c r="BP3" i="3"/>
  <c r="F2" i="4" s="1"/>
  <c r="BO3" i="3"/>
  <c r="G18" i="2"/>
  <c r="BF107" i="3"/>
  <c r="BG107" i="3"/>
  <c r="BH107" i="3"/>
  <c r="BI107" i="3"/>
  <c r="BJ107" i="3"/>
  <c r="BK107" i="3"/>
  <c r="BM107" i="3"/>
  <c r="AY107" i="3"/>
  <c r="AM107" i="3"/>
  <c r="AG107" i="3"/>
  <c r="AA107" i="3"/>
  <c r="O107" i="3"/>
  <c r="I107" i="3"/>
  <c r="B23" i="4"/>
  <c r="A23" i="4"/>
  <c r="AS38" i="3"/>
  <c r="AY38" i="3"/>
  <c r="BE38" i="3"/>
  <c r="AM38" i="3"/>
  <c r="O38" i="3"/>
  <c r="U38" i="3"/>
  <c r="AA38" i="3"/>
  <c r="I38" i="3"/>
  <c r="BF24" i="3"/>
  <c r="BG24" i="3"/>
  <c r="BH24" i="3"/>
  <c r="BI24" i="3"/>
  <c r="BJ24" i="3"/>
  <c r="BK24" i="3"/>
  <c r="BL24" i="3"/>
  <c r="BM24" i="3"/>
  <c r="BN24" i="3"/>
  <c r="BE24" i="3"/>
  <c r="AY24" i="3"/>
  <c r="AS24" i="3"/>
  <c r="AM24" i="3"/>
  <c r="AG24" i="3"/>
  <c r="AA24" i="3"/>
  <c r="U24" i="3"/>
  <c r="O24" i="3"/>
  <c r="I24" i="3"/>
  <c r="A37" i="4"/>
  <c r="B37" i="4"/>
  <c r="AG38" i="3"/>
  <c r="AA22" i="3"/>
  <c r="AA5" i="3"/>
  <c r="C9" i="2"/>
  <c r="N12" i="2"/>
  <c r="BE5" i="3"/>
  <c r="BE7" i="3"/>
  <c r="BE9" i="3"/>
  <c r="BE10" i="3"/>
  <c r="BE11" i="3"/>
  <c r="BE12" i="3"/>
  <c r="BE13" i="3"/>
  <c r="BE14" i="3"/>
  <c r="BE15" i="3"/>
  <c r="BE16" i="3"/>
  <c r="BE17" i="3"/>
  <c r="BE18" i="3"/>
  <c r="BE19" i="3"/>
  <c r="BE20" i="3"/>
  <c r="BE21" i="3"/>
  <c r="BE22" i="3"/>
  <c r="BE23" i="3"/>
  <c r="BE25" i="3"/>
  <c r="BE26" i="3"/>
  <c r="BE27" i="3"/>
  <c r="BE28" i="3"/>
  <c r="BE29" i="3"/>
  <c r="BE30" i="3"/>
  <c r="BE31" i="3"/>
  <c r="BE32" i="3"/>
  <c r="BE33" i="3"/>
  <c r="BE34" i="3"/>
  <c r="BE35" i="3"/>
  <c r="BE36" i="3"/>
  <c r="BE4" i="3"/>
  <c r="AY5" i="3"/>
  <c r="AY7" i="3"/>
  <c r="AY9" i="3"/>
  <c r="AY10" i="3"/>
  <c r="AY11" i="3"/>
  <c r="AY12" i="3"/>
  <c r="AY13" i="3"/>
  <c r="AY14" i="3"/>
  <c r="AY15" i="3"/>
  <c r="AY16" i="3"/>
  <c r="AY17" i="3"/>
  <c r="AY18" i="3"/>
  <c r="AY19" i="3"/>
  <c r="AY20" i="3"/>
  <c r="AY21" i="3"/>
  <c r="AY22" i="3"/>
  <c r="AY23" i="3"/>
  <c r="AY25" i="3"/>
  <c r="AY26" i="3"/>
  <c r="AY27" i="3"/>
  <c r="AY29" i="3"/>
  <c r="AY30" i="3"/>
  <c r="AY31" i="3"/>
  <c r="AY32" i="3"/>
  <c r="AY33" i="3"/>
  <c r="AY34" i="3"/>
  <c r="AY35" i="3"/>
  <c r="AY36" i="3"/>
  <c r="AY4" i="3"/>
  <c r="AS5" i="3"/>
  <c r="AS7" i="3"/>
  <c r="AS9" i="3"/>
  <c r="AS10" i="3"/>
  <c r="AS11" i="3"/>
  <c r="AS12" i="3"/>
  <c r="AS13" i="3"/>
  <c r="AS14" i="3"/>
  <c r="AS15" i="3"/>
  <c r="AS16" i="3"/>
  <c r="AS17" i="3"/>
  <c r="AS18" i="3"/>
  <c r="AS19" i="3"/>
  <c r="AS20" i="3"/>
  <c r="AS21" i="3"/>
  <c r="AS22" i="3"/>
  <c r="AS23" i="3"/>
  <c r="AS25" i="3"/>
  <c r="AS26" i="3"/>
  <c r="AS27" i="3"/>
  <c r="AS28" i="3"/>
  <c r="AS29" i="3"/>
  <c r="AS30" i="3"/>
  <c r="AS31" i="3"/>
  <c r="AS32" i="3"/>
  <c r="AS33" i="3"/>
  <c r="AS34" i="3"/>
  <c r="AS35" i="3"/>
  <c r="AS36" i="3"/>
  <c r="AS4" i="3"/>
  <c r="AM5" i="3"/>
  <c r="AM7" i="3"/>
  <c r="AM9" i="3"/>
  <c r="AM10" i="3"/>
  <c r="AM11" i="3"/>
  <c r="AM12" i="3"/>
  <c r="AM13" i="3"/>
  <c r="AM14" i="3"/>
  <c r="AM15" i="3"/>
  <c r="AM16" i="3"/>
  <c r="AM17" i="3"/>
  <c r="AM18" i="3"/>
  <c r="AM19" i="3"/>
  <c r="AM20" i="3"/>
  <c r="AM21" i="3"/>
  <c r="AM22" i="3"/>
  <c r="AM23" i="3"/>
  <c r="AM25" i="3"/>
  <c r="AM26" i="3"/>
  <c r="AM27" i="3"/>
  <c r="AM28" i="3"/>
  <c r="AM29" i="3"/>
  <c r="AM30" i="3"/>
  <c r="AM31" i="3"/>
  <c r="AM32" i="3"/>
  <c r="AM33" i="3"/>
  <c r="AM34" i="3"/>
  <c r="AM35" i="3"/>
  <c r="AM36" i="3"/>
  <c r="AM4" i="3"/>
  <c r="AG5" i="3"/>
  <c r="AG7" i="3"/>
  <c r="AG9" i="3"/>
  <c r="AG10" i="3"/>
  <c r="AG11" i="3"/>
  <c r="AG12" i="3"/>
  <c r="AG13" i="3"/>
  <c r="AG14" i="3"/>
  <c r="AG15" i="3"/>
  <c r="AG16" i="3"/>
  <c r="AG17" i="3"/>
  <c r="AG18" i="3"/>
  <c r="AG19" i="3"/>
  <c r="AG20" i="3"/>
  <c r="AG21" i="3"/>
  <c r="AG22" i="3"/>
  <c r="AG23" i="3"/>
  <c r="AG25" i="3"/>
  <c r="AG26" i="3"/>
  <c r="AG27" i="3"/>
  <c r="AG28" i="3"/>
  <c r="AG29" i="3"/>
  <c r="AG30" i="3"/>
  <c r="AG31" i="3"/>
  <c r="AG32" i="3"/>
  <c r="AG33" i="3"/>
  <c r="AG34" i="3"/>
  <c r="AG35" i="3"/>
  <c r="AG36" i="3"/>
  <c r="AG4" i="3"/>
  <c r="AA7" i="3"/>
  <c r="AA9" i="3"/>
  <c r="AA10" i="3"/>
  <c r="AA11" i="3"/>
  <c r="AA12" i="3"/>
  <c r="AA13" i="3"/>
  <c r="AA14" i="3"/>
  <c r="AA15" i="3"/>
  <c r="AA16" i="3"/>
  <c r="AA17" i="3"/>
  <c r="AA18" i="3"/>
  <c r="AA19" i="3"/>
  <c r="AA20" i="3"/>
  <c r="AA21" i="3"/>
  <c r="AA23" i="3"/>
  <c r="AA25" i="3"/>
  <c r="AA26" i="3"/>
  <c r="AA27" i="3"/>
  <c r="AA28" i="3"/>
  <c r="AA29" i="3"/>
  <c r="AA30" i="3"/>
  <c r="AA31" i="3"/>
  <c r="AA32" i="3"/>
  <c r="AA33" i="3"/>
  <c r="AA34" i="3"/>
  <c r="AA36" i="3"/>
  <c r="AA4" i="3"/>
  <c r="U5" i="3"/>
  <c r="U7" i="3"/>
  <c r="U9" i="3"/>
  <c r="U10" i="3"/>
  <c r="U11" i="3"/>
  <c r="U12" i="3"/>
  <c r="U13" i="3"/>
  <c r="U14" i="3"/>
  <c r="U15" i="3"/>
  <c r="U16" i="3"/>
  <c r="U17" i="3"/>
  <c r="U18" i="3"/>
  <c r="U19" i="3"/>
  <c r="U20" i="3"/>
  <c r="U21" i="3"/>
  <c r="U22" i="3"/>
  <c r="U23" i="3"/>
  <c r="U25" i="3"/>
  <c r="U26" i="3"/>
  <c r="U27" i="3"/>
  <c r="U28" i="3"/>
  <c r="U29" i="3"/>
  <c r="U30" i="3"/>
  <c r="U31" i="3"/>
  <c r="U32" i="3"/>
  <c r="U33" i="3"/>
  <c r="U34" i="3"/>
  <c r="U35" i="3"/>
  <c r="U36" i="3"/>
  <c r="U4" i="3"/>
  <c r="O5" i="3"/>
  <c r="O7" i="3"/>
  <c r="O9" i="3"/>
  <c r="O10" i="3"/>
  <c r="O11" i="3"/>
  <c r="O12" i="3"/>
  <c r="O13" i="3"/>
  <c r="O14" i="3"/>
  <c r="O15" i="3"/>
  <c r="O16" i="3"/>
  <c r="O17" i="3"/>
  <c r="O18" i="3"/>
  <c r="O19" i="3"/>
  <c r="O20" i="3"/>
  <c r="O21" i="3"/>
  <c r="O22" i="3"/>
  <c r="O23" i="3"/>
  <c r="O25" i="3"/>
  <c r="O26" i="3"/>
  <c r="O27" i="3"/>
  <c r="O28" i="3"/>
  <c r="O29" i="3"/>
  <c r="O30" i="3"/>
  <c r="O31" i="3"/>
  <c r="O32" i="3"/>
  <c r="O33" i="3"/>
  <c r="O34" i="3"/>
  <c r="O35" i="3"/>
  <c r="O36" i="3"/>
  <c r="O4" i="3"/>
  <c r="I5" i="3"/>
  <c r="I7" i="3"/>
  <c r="I9" i="3"/>
  <c r="I10" i="3"/>
  <c r="I11" i="3"/>
  <c r="I12" i="3"/>
  <c r="I13" i="3"/>
  <c r="I14" i="3"/>
  <c r="I15" i="3"/>
  <c r="I16" i="3"/>
  <c r="I17" i="3"/>
  <c r="I18" i="3"/>
  <c r="I19" i="3"/>
  <c r="I20" i="3"/>
  <c r="I21" i="3"/>
  <c r="I22" i="3"/>
  <c r="I23" i="3"/>
  <c r="I25" i="3"/>
  <c r="I26" i="3"/>
  <c r="I27" i="3"/>
  <c r="I28" i="3"/>
  <c r="I29" i="3"/>
  <c r="I30" i="3"/>
  <c r="I31" i="3"/>
  <c r="I32" i="3"/>
  <c r="I33" i="3"/>
  <c r="I34" i="3"/>
  <c r="I35" i="3"/>
  <c r="I36" i="3"/>
  <c r="I4" i="3"/>
  <c r="B4" i="4"/>
  <c r="B6" i="4"/>
  <c r="B8" i="4"/>
  <c r="B9" i="4"/>
  <c r="B10" i="4"/>
  <c r="B11" i="4"/>
  <c r="B12" i="4"/>
  <c r="B13" i="4"/>
  <c r="B14" i="4"/>
  <c r="B15" i="4"/>
  <c r="B16" i="4"/>
  <c r="B17" i="4"/>
  <c r="B18" i="4"/>
  <c r="B19" i="4"/>
  <c r="B20" i="4"/>
  <c r="B21" i="4"/>
  <c r="B22" i="4"/>
  <c r="B24" i="4"/>
  <c r="B25" i="4"/>
  <c r="B26" i="4"/>
  <c r="B27" i="4"/>
  <c r="B28" i="4"/>
  <c r="B29" i="4"/>
  <c r="B30" i="4"/>
  <c r="B31" i="4"/>
  <c r="B32" i="4"/>
  <c r="B33" i="4"/>
  <c r="B34" i="4"/>
  <c r="B35" i="4"/>
  <c r="A34" i="4"/>
  <c r="A35" i="4"/>
  <c r="A4" i="4"/>
  <c r="A6" i="4"/>
  <c r="A8" i="4"/>
  <c r="A9" i="4"/>
  <c r="A10" i="4"/>
  <c r="A11" i="4"/>
  <c r="A12" i="4"/>
  <c r="A13" i="4"/>
  <c r="A14" i="4"/>
  <c r="A15" i="4"/>
  <c r="A16" i="4"/>
  <c r="A17" i="4"/>
  <c r="A18" i="4"/>
  <c r="A19" i="4"/>
  <c r="A20" i="4"/>
  <c r="A21" i="4"/>
  <c r="A22" i="4"/>
  <c r="A24" i="4"/>
  <c r="A25" i="4"/>
  <c r="A26" i="4"/>
  <c r="A27" i="4"/>
  <c r="A28" i="4"/>
  <c r="A29" i="4"/>
  <c r="A30" i="4"/>
  <c r="A31" i="4"/>
  <c r="A32" i="4"/>
  <c r="A33"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6" i="3"/>
  <c r="BG36" i="3"/>
  <c r="BH36" i="3"/>
  <c r="BI36" i="3"/>
  <c r="BJ36" i="3"/>
  <c r="BK36" i="3"/>
  <c r="BL36" i="3"/>
  <c r="BM36" i="3"/>
  <c r="BN36" i="3"/>
  <c r="BF38" i="3"/>
  <c r="BG38" i="3"/>
  <c r="BH38" i="3"/>
  <c r="BI38" i="3"/>
  <c r="BJ38" i="3"/>
  <c r="BK38" i="3"/>
  <c r="BL38" i="3"/>
  <c r="BM38" i="3"/>
  <c r="BN38" i="3"/>
  <c r="BF39" i="3"/>
  <c r="BG39" i="3"/>
  <c r="BH39" i="3"/>
  <c r="BI39" i="3"/>
  <c r="BJ39" i="3"/>
  <c r="BK39" i="3"/>
  <c r="BL39" i="3"/>
  <c r="BM39" i="3"/>
  <c r="BN39" i="3"/>
  <c r="BP39" i="3"/>
  <c r="BQ119" i="3" l="1"/>
  <c r="BQ6" i="3"/>
  <c r="BQ8" i="3"/>
  <c r="H7" i="4"/>
  <c r="G7" i="4" s="1"/>
  <c r="H5" i="4"/>
  <c r="G5" i="4" s="1"/>
  <c r="BQ110" i="3"/>
  <c r="BQ127" i="3"/>
  <c r="BQ109" i="3"/>
  <c r="BQ108" i="3"/>
  <c r="BQ37" i="3"/>
  <c r="E36" i="4"/>
  <c r="H36" i="4" s="1"/>
  <c r="G36" i="4" s="1"/>
  <c r="BQ3" i="3"/>
  <c r="E2" i="4"/>
  <c r="H2" i="4" s="1"/>
  <c r="G2" i="4" s="1"/>
  <c r="BL107" i="3"/>
  <c r="BN107" i="3"/>
  <c r="BE107" i="3"/>
  <c r="BP38" i="3"/>
  <c r="F37" i="4" s="1"/>
  <c r="AS107" i="3"/>
  <c r="BO12" i="3"/>
  <c r="E11" i="4" s="1"/>
  <c r="BP24" i="3"/>
  <c r="F23" i="4" s="1"/>
  <c r="BP23" i="3"/>
  <c r="F22" i="4" s="1"/>
  <c r="BO24" i="3"/>
  <c r="E23" i="4" s="1"/>
  <c r="BP19" i="3"/>
  <c r="F18" i="4" s="1"/>
  <c r="BO19" i="3"/>
  <c r="E18" i="4" s="1"/>
  <c r="BO15" i="3"/>
  <c r="E14" i="4" s="1"/>
  <c r="BP12" i="3"/>
  <c r="F11" i="4" s="1"/>
  <c r="BO10" i="3"/>
  <c r="E9" i="4" s="1"/>
  <c r="BP36" i="3"/>
  <c r="F35" i="4" s="1"/>
  <c r="BP15" i="3"/>
  <c r="BO39" i="3"/>
  <c r="BQ39" i="3" s="1"/>
  <c r="BO23" i="3"/>
  <c r="E22" i="4" s="1"/>
  <c r="BO21" i="3"/>
  <c r="E20" i="4" s="1"/>
  <c r="BO17" i="3"/>
  <c r="E16" i="4" s="1"/>
  <c r="BO13" i="3"/>
  <c r="E12" i="4" s="1"/>
  <c r="BO38" i="3"/>
  <c r="E37" i="4" s="1"/>
  <c r="BP28" i="3"/>
  <c r="F27" i="4" s="1"/>
  <c r="BO33" i="3"/>
  <c r="E32" i="4" s="1"/>
  <c r="BP33" i="3"/>
  <c r="F32" i="4" s="1"/>
  <c r="BP5" i="3"/>
  <c r="F4" i="4" s="1"/>
  <c r="BO9" i="3"/>
  <c r="E8" i="4" s="1"/>
  <c r="BP11" i="3"/>
  <c r="F10" i="4" s="1"/>
  <c r="BO11" i="3"/>
  <c r="E10" i="4" s="1"/>
  <c r="BP29" i="3"/>
  <c r="F28" i="4" s="1"/>
  <c r="BO31" i="3"/>
  <c r="E30" i="4" s="1"/>
  <c r="BO28" i="3"/>
  <c r="E27" i="4" s="1"/>
  <c r="BO30" i="3"/>
  <c r="E29" i="4" s="1"/>
  <c r="BO25" i="3"/>
  <c r="E24" i="4" s="1"/>
  <c r="BP25" i="3"/>
  <c r="F24" i="4" s="1"/>
  <c r="BO5" i="3"/>
  <c r="E4" i="4" s="1"/>
  <c r="BO22" i="3"/>
  <c r="E21" i="4" s="1"/>
  <c r="BO27" i="3"/>
  <c r="E26" i="4" s="1"/>
  <c r="BO26" i="3"/>
  <c r="E25" i="4" s="1"/>
  <c r="BO18" i="3"/>
  <c r="E17" i="4" s="1"/>
  <c r="BO16" i="3"/>
  <c r="E15" i="4" s="1"/>
  <c r="BP16" i="3"/>
  <c r="F15" i="4" s="1"/>
  <c r="BO20" i="3"/>
  <c r="E19" i="4" s="1"/>
  <c r="BP20" i="3"/>
  <c r="F19" i="4" s="1"/>
  <c r="BO7" i="3"/>
  <c r="E6" i="4" s="1"/>
  <c r="BP7" i="3"/>
  <c r="F6" i="4" s="1"/>
  <c r="BO14" i="3"/>
  <c r="E13" i="4" s="1"/>
  <c r="BO36" i="3"/>
  <c r="E35" i="4" s="1"/>
  <c r="BP32" i="3"/>
  <c r="F31" i="4" s="1"/>
  <c r="BO32" i="3"/>
  <c r="E31" i="4" s="1"/>
  <c r="BO29" i="3"/>
  <c r="E28" i="4" s="1"/>
  <c r="BO34" i="3"/>
  <c r="E33" i="4" s="1"/>
  <c r="BO35" i="3"/>
  <c r="E34" i="4" s="1"/>
  <c r="BO4" i="3"/>
  <c r="E3" i="4" s="1"/>
  <c r="BP30" i="3"/>
  <c r="F29" i="4" s="1"/>
  <c r="BP26" i="3"/>
  <c r="F25" i="4" s="1"/>
  <c r="BP9" i="3"/>
  <c r="F8" i="4" s="1"/>
  <c r="BP13" i="3"/>
  <c r="F12" i="4" s="1"/>
  <c r="BP34" i="3"/>
  <c r="F33" i="4" s="1"/>
  <c r="BP21" i="3"/>
  <c r="F20" i="4" s="1"/>
  <c r="BP17" i="3"/>
  <c r="BP4" i="3"/>
  <c r="F3" i="4" s="1"/>
  <c r="BP35" i="3"/>
  <c r="F34" i="4" s="1"/>
  <c r="BP31" i="3"/>
  <c r="F30" i="4" s="1"/>
  <c r="BP27" i="3"/>
  <c r="F26" i="4" s="1"/>
  <c r="BP22" i="3"/>
  <c r="F21" i="4" s="1"/>
  <c r="BP18" i="3"/>
  <c r="F17" i="4" s="1"/>
  <c r="BP14" i="3"/>
  <c r="F13" i="4" s="1"/>
  <c r="BP10" i="3"/>
  <c r="F9" i="4" s="1"/>
  <c r="AS91" i="3"/>
  <c r="AG91" i="3"/>
  <c r="AA91" i="3"/>
  <c r="U91" i="3"/>
  <c r="O91" i="3"/>
  <c r="I91" i="3"/>
  <c r="I185" i="3"/>
  <c r="O185" i="3"/>
  <c r="U185" i="3"/>
  <c r="U186" i="3"/>
  <c r="AA185" i="3"/>
  <c r="AG185" i="3"/>
  <c r="AM185" i="3"/>
  <c r="AS185" i="3"/>
  <c r="AY185" i="3"/>
  <c r="U62" i="3"/>
  <c r="U63" i="3"/>
  <c r="O62" i="3"/>
  <c r="O63" i="3"/>
  <c r="I62" i="3"/>
  <c r="I63" i="3"/>
  <c r="I64" i="3"/>
  <c r="AA62" i="3"/>
  <c r="AA63" i="3"/>
  <c r="BE62" i="3"/>
  <c r="BE63" i="3"/>
  <c r="M20" i="2"/>
  <c r="BF185" i="3"/>
  <c r="BG185" i="3"/>
  <c r="BH185" i="3"/>
  <c r="BI185" i="3"/>
  <c r="BJ185" i="3"/>
  <c r="BK185" i="3"/>
  <c r="BL185" i="3"/>
  <c r="BM185" i="3"/>
  <c r="BN185" i="3"/>
  <c r="BE185" i="3"/>
  <c r="BO107" i="3" l="1"/>
  <c r="F16" i="4"/>
  <c r="H16" i="4" s="1"/>
  <c r="G16" i="4" s="1"/>
  <c r="F14" i="4"/>
  <c r="H14" i="4" s="1"/>
  <c r="G14" i="4" s="1"/>
  <c r="BP107" i="3"/>
  <c r="H32" i="4"/>
  <c r="G32" i="4" s="1"/>
  <c r="H9" i="4"/>
  <c r="G9" i="4" s="1"/>
  <c r="H11" i="4"/>
  <c r="G11" i="4" s="1"/>
  <c r="H28" i="4"/>
  <c r="G28" i="4" s="1"/>
  <c r="H18" i="4"/>
  <c r="G18" i="4" s="1"/>
  <c r="BQ24" i="3"/>
  <c r="H23" i="4"/>
  <c r="G23" i="4" s="1"/>
  <c r="BQ12" i="3"/>
  <c r="BQ33" i="3"/>
  <c r="H12" i="4"/>
  <c r="G12" i="4" s="1"/>
  <c r="H6" i="4"/>
  <c r="G6" i="4" s="1"/>
  <c r="H22" i="4"/>
  <c r="G22" i="4" s="1"/>
  <c r="H33" i="4"/>
  <c r="G33" i="4" s="1"/>
  <c r="BQ15" i="3"/>
  <c r="BQ19" i="3"/>
  <c r="BQ38" i="3"/>
  <c r="H37" i="4"/>
  <c r="G37" i="4" s="1"/>
  <c r="BQ10" i="3"/>
  <c r="BQ23" i="3"/>
  <c r="H20" i="4"/>
  <c r="G20" i="4" s="1"/>
  <c r="H35" i="4"/>
  <c r="G35" i="4" s="1"/>
  <c r="H27" i="4"/>
  <c r="G27" i="4" s="1"/>
  <c r="H24" i="4"/>
  <c r="G24" i="4" s="1"/>
  <c r="H15" i="4"/>
  <c r="G15" i="4" s="1"/>
  <c r="BQ28" i="3"/>
  <c r="H30" i="4"/>
  <c r="G30" i="4" s="1"/>
  <c r="BQ31" i="3"/>
  <c r="H4" i="4"/>
  <c r="G4" i="4" s="1"/>
  <c r="BQ5" i="3"/>
  <c r="H21" i="4"/>
  <c r="G21" i="4" s="1"/>
  <c r="H8" i="4"/>
  <c r="G8" i="4" s="1"/>
  <c r="H10" i="4"/>
  <c r="G10" i="4" s="1"/>
  <c r="BQ11" i="3"/>
  <c r="BQ7" i="3"/>
  <c r="BQ16" i="3"/>
  <c r="H26" i="4"/>
  <c r="G26" i="4" s="1"/>
  <c r="H29" i="4"/>
  <c r="G29" i="4" s="1"/>
  <c r="BQ30" i="3"/>
  <c r="BQ25" i="3"/>
  <c r="BQ22" i="3"/>
  <c r="H25" i="4"/>
  <c r="G25" i="4" s="1"/>
  <c r="BQ26" i="3"/>
  <c r="H17" i="4"/>
  <c r="G17" i="4" s="1"/>
  <c r="BQ18" i="3"/>
  <c r="H19" i="4"/>
  <c r="G19" i="4" s="1"/>
  <c r="BQ20" i="3"/>
  <c r="BQ14" i="3"/>
  <c r="H13" i="4"/>
  <c r="G13" i="4" s="1"/>
  <c r="BQ36" i="3"/>
  <c r="H31" i="4"/>
  <c r="G31" i="4" s="1"/>
  <c r="BQ32" i="3"/>
  <c r="BQ29" i="3"/>
  <c r="BQ34" i="3"/>
  <c r="H34" i="4"/>
  <c r="G34" i="4" s="1"/>
  <c r="BQ13" i="3"/>
  <c r="BQ9" i="3"/>
  <c r="BQ4" i="3"/>
  <c r="BQ17" i="3"/>
  <c r="BQ21" i="3"/>
  <c r="BQ35" i="3"/>
  <c r="BQ27" i="3"/>
  <c r="BP185" i="3"/>
  <c r="BO185" i="3"/>
  <c r="BF91" i="3"/>
  <c r="BG91" i="3"/>
  <c r="BH91" i="3"/>
  <c r="BI91" i="3"/>
  <c r="BJ91" i="3"/>
  <c r="BK91" i="3"/>
  <c r="BL91" i="3"/>
  <c r="BM91" i="3"/>
  <c r="BN91" i="3"/>
  <c r="BE91" i="3"/>
  <c r="AY91" i="3"/>
  <c r="AM91" i="3"/>
  <c r="BQ107" i="3" l="1"/>
  <c r="BQ185" i="3"/>
  <c r="BP91" i="3"/>
  <c r="BO91" i="3"/>
  <c r="BF62" i="3"/>
  <c r="BG62" i="3"/>
  <c r="BH62" i="3"/>
  <c r="BI62" i="3"/>
  <c r="BJ62" i="3"/>
  <c r="BK62" i="3"/>
  <c r="BL62" i="3"/>
  <c r="BM62" i="3"/>
  <c r="BN62" i="3"/>
  <c r="BF63" i="3"/>
  <c r="BG63" i="3"/>
  <c r="BH63" i="3"/>
  <c r="BI63" i="3"/>
  <c r="BJ63" i="3"/>
  <c r="BK63" i="3"/>
  <c r="BL63" i="3"/>
  <c r="BM63" i="3"/>
  <c r="BN63" i="3"/>
  <c r="AY62" i="3"/>
  <c r="AY63" i="3"/>
  <c r="AS62" i="3"/>
  <c r="AS63" i="3"/>
  <c r="AM62" i="3"/>
  <c r="AM63" i="3"/>
  <c r="AG62" i="3"/>
  <c r="AG63" i="3"/>
  <c r="I183" i="3"/>
  <c r="BP62" i="3" l="1"/>
  <c r="BP63" i="3"/>
  <c r="BQ91" i="3"/>
  <c r="BO62" i="3"/>
  <c r="BO63" i="3"/>
  <c r="E176" i="3"/>
  <c r="F176" i="3"/>
  <c r="G176" i="3"/>
  <c r="H176" i="3"/>
  <c r="BQ63" i="3" l="1"/>
  <c r="BQ62" i="3"/>
  <c r="AY100" i="3"/>
  <c r="AY137" i="3"/>
  <c r="C6" i="2"/>
  <c r="AZ194" i="3"/>
  <c r="AT194" i="3"/>
  <c r="AN194" i="3"/>
  <c r="AH194" i="3"/>
  <c r="AB194" i="3"/>
  <c r="V194" i="3"/>
  <c r="P194" i="3"/>
  <c r="J194" i="3"/>
  <c r="D194" i="3"/>
  <c r="BD193" i="3"/>
  <c r="BC193" i="3"/>
  <c r="BB193" i="3"/>
  <c r="BA193" i="3"/>
  <c r="AX193" i="3"/>
  <c r="AW193" i="3"/>
  <c r="AV193" i="3"/>
  <c r="AU193" i="3"/>
  <c r="AR193" i="3"/>
  <c r="AQ193" i="3"/>
  <c r="AP193" i="3"/>
  <c r="AO193" i="3"/>
  <c r="AL193" i="3"/>
  <c r="AK193" i="3"/>
  <c r="AJ193" i="3"/>
  <c r="AI193" i="3"/>
  <c r="AF193" i="3"/>
  <c r="AE193" i="3"/>
  <c r="AD193" i="3"/>
  <c r="AC193" i="3"/>
  <c r="Z193" i="3"/>
  <c r="Y193" i="3"/>
  <c r="X193" i="3"/>
  <c r="W193" i="3"/>
  <c r="T193" i="3"/>
  <c r="S193" i="3"/>
  <c r="R193" i="3"/>
  <c r="Q193" i="3"/>
  <c r="N193" i="3"/>
  <c r="M193" i="3"/>
  <c r="L193" i="3"/>
  <c r="K193" i="3"/>
  <c r="H193" i="3"/>
  <c r="G193" i="3"/>
  <c r="F193" i="3"/>
  <c r="E193" i="3"/>
  <c r="BN192" i="3"/>
  <c r="BM192" i="3"/>
  <c r="BL192" i="3"/>
  <c r="BK192" i="3"/>
  <c r="BJ192" i="3"/>
  <c r="BI192" i="3"/>
  <c r="BH192" i="3"/>
  <c r="BG192" i="3"/>
  <c r="BF192" i="3"/>
  <c r="BE192" i="3"/>
  <c r="AY192" i="3"/>
  <c r="AS192" i="3"/>
  <c r="AM192" i="3"/>
  <c r="AG192" i="3"/>
  <c r="AA192" i="3"/>
  <c r="U192" i="3"/>
  <c r="O192" i="3"/>
  <c r="I192" i="3"/>
  <c r="BN191" i="3"/>
  <c r="BM191" i="3"/>
  <c r="BL191" i="3"/>
  <c r="BK191" i="3"/>
  <c r="BJ191" i="3"/>
  <c r="BI191" i="3"/>
  <c r="BH191" i="3"/>
  <c r="BG191" i="3"/>
  <c r="BF191" i="3"/>
  <c r="BE191" i="3"/>
  <c r="AY191" i="3"/>
  <c r="AS191" i="3"/>
  <c r="AM191" i="3"/>
  <c r="AG191" i="3"/>
  <c r="AA191" i="3"/>
  <c r="U191" i="3"/>
  <c r="O191" i="3"/>
  <c r="I191" i="3"/>
  <c r="BN190" i="3"/>
  <c r="BM190" i="3"/>
  <c r="BL190" i="3"/>
  <c r="BK190" i="3"/>
  <c r="BJ190" i="3"/>
  <c r="BI190" i="3"/>
  <c r="BH190" i="3"/>
  <c r="BG190" i="3"/>
  <c r="BF190" i="3"/>
  <c r="BE190" i="3"/>
  <c r="AY190" i="3"/>
  <c r="AS190" i="3"/>
  <c r="AM190" i="3"/>
  <c r="AG190" i="3"/>
  <c r="AA190" i="3"/>
  <c r="U190" i="3"/>
  <c r="O190" i="3"/>
  <c r="I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U188" i="3"/>
  <c r="O188" i="3"/>
  <c r="I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O186" i="3"/>
  <c r="I186" i="3"/>
  <c r="BN184" i="3"/>
  <c r="BM184" i="3"/>
  <c r="BL184" i="3"/>
  <c r="BK184" i="3"/>
  <c r="BJ184" i="3"/>
  <c r="BI184" i="3"/>
  <c r="BH184" i="3"/>
  <c r="BG184" i="3"/>
  <c r="BF184" i="3"/>
  <c r="BE184" i="3"/>
  <c r="AY184" i="3"/>
  <c r="AS184" i="3"/>
  <c r="AM184" i="3"/>
  <c r="AG184" i="3"/>
  <c r="AA184" i="3"/>
  <c r="U184" i="3"/>
  <c r="O184" i="3"/>
  <c r="I184" i="3"/>
  <c r="BN183" i="3"/>
  <c r="BM183" i="3"/>
  <c r="BL183" i="3"/>
  <c r="BK183" i="3"/>
  <c r="BJ183" i="3"/>
  <c r="BI183" i="3"/>
  <c r="BH183" i="3"/>
  <c r="BG183" i="3"/>
  <c r="BF183" i="3"/>
  <c r="BE183" i="3"/>
  <c r="AY183" i="3"/>
  <c r="AS183" i="3"/>
  <c r="AM183" i="3"/>
  <c r="AG183" i="3"/>
  <c r="AA183" i="3"/>
  <c r="U183" i="3"/>
  <c r="O183" i="3"/>
  <c r="BN182" i="3"/>
  <c r="BM182" i="3"/>
  <c r="BL182" i="3"/>
  <c r="BK182" i="3"/>
  <c r="BJ182" i="3"/>
  <c r="BI182" i="3"/>
  <c r="BH182" i="3"/>
  <c r="BG182" i="3"/>
  <c r="BF182" i="3"/>
  <c r="BE182" i="3"/>
  <c r="AY182" i="3"/>
  <c r="AS182" i="3"/>
  <c r="AM182" i="3"/>
  <c r="AG182" i="3"/>
  <c r="AA182" i="3"/>
  <c r="U182" i="3"/>
  <c r="O182" i="3"/>
  <c r="I182" i="3"/>
  <c r="AZ177" i="3"/>
  <c r="AT177" i="3"/>
  <c r="AN177" i="3"/>
  <c r="AH177" i="3"/>
  <c r="AB177" i="3"/>
  <c r="V177" i="3"/>
  <c r="P177" i="3"/>
  <c r="J177" i="3"/>
  <c r="D177" i="3"/>
  <c r="BD176" i="3"/>
  <c r="BC176" i="3"/>
  <c r="BB176" i="3"/>
  <c r="BA176" i="3"/>
  <c r="AX176" i="3"/>
  <c r="AX177" i="3" s="1"/>
  <c r="AW176" i="3"/>
  <c r="AV176" i="3"/>
  <c r="AU176" i="3"/>
  <c r="AR176" i="3"/>
  <c r="AQ176" i="3"/>
  <c r="AP176" i="3"/>
  <c r="AO176" i="3"/>
  <c r="AL176" i="3"/>
  <c r="AK176" i="3"/>
  <c r="AJ176" i="3"/>
  <c r="AI176" i="3"/>
  <c r="AF176" i="3"/>
  <c r="AE176" i="3"/>
  <c r="AD176" i="3"/>
  <c r="AC176" i="3"/>
  <c r="Z176" i="3"/>
  <c r="Y176" i="3"/>
  <c r="X176" i="3"/>
  <c r="W176" i="3"/>
  <c r="T176" i="3"/>
  <c r="S176" i="3"/>
  <c r="R176" i="3"/>
  <c r="Q176" i="3"/>
  <c r="N176" i="3"/>
  <c r="M176" i="3"/>
  <c r="L176" i="3"/>
  <c r="K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U174" i="3"/>
  <c r="O174" i="3"/>
  <c r="I174"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I171" i="3"/>
  <c r="BN170" i="3"/>
  <c r="BM170" i="3"/>
  <c r="BL170" i="3"/>
  <c r="BK170" i="3"/>
  <c r="BJ170" i="3"/>
  <c r="BI170" i="3"/>
  <c r="BH170" i="3"/>
  <c r="BG170" i="3"/>
  <c r="BF170" i="3"/>
  <c r="BE170" i="3"/>
  <c r="AY170" i="3"/>
  <c r="AS170" i="3"/>
  <c r="AM170" i="3"/>
  <c r="AG170" i="3"/>
  <c r="AA170" i="3"/>
  <c r="U170" i="3"/>
  <c r="O170" i="3"/>
  <c r="I170" i="3"/>
  <c r="AZ165" i="3"/>
  <c r="AT165" i="3"/>
  <c r="AN165" i="3"/>
  <c r="AH165" i="3"/>
  <c r="AB165" i="3"/>
  <c r="V165" i="3"/>
  <c r="P165" i="3"/>
  <c r="J165" i="3"/>
  <c r="D165" i="3"/>
  <c r="BD164" i="3"/>
  <c r="BC164" i="3"/>
  <c r="BB164" i="3"/>
  <c r="BA164" i="3"/>
  <c r="AX164" i="3"/>
  <c r="AW164" i="3"/>
  <c r="AV164" i="3"/>
  <c r="AU164" i="3"/>
  <c r="AR164" i="3"/>
  <c r="AQ164" i="3"/>
  <c r="AP164" i="3"/>
  <c r="AO164" i="3"/>
  <c r="AL164" i="3"/>
  <c r="AK164" i="3"/>
  <c r="AJ164" i="3"/>
  <c r="AI164" i="3"/>
  <c r="AF164" i="3"/>
  <c r="AE164" i="3"/>
  <c r="AD164" i="3"/>
  <c r="AC164" i="3"/>
  <c r="AC165" i="3" s="1"/>
  <c r="Z164" i="3"/>
  <c r="Y164" i="3"/>
  <c r="X164" i="3"/>
  <c r="W164" i="3"/>
  <c r="T164" i="3"/>
  <c r="S164" i="3"/>
  <c r="R164" i="3"/>
  <c r="Q164" i="3"/>
  <c r="N164" i="3"/>
  <c r="M164" i="3"/>
  <c r="L164" i="3"/>
  <c r="K164" i="3"/>
  <c r="H164" i="3"/>
  <c r="G164" i="3"/>
  <c r="F164" i="3"/>
  <c r="E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AZ149" i="3"/>
  <c r="BA149" i="3" s="1"/>
  <c r="AT149" i="3"/>
  <c r="AN149" i="3"/>
  <c r="AH149" i="3"/>
  <c r="AB149" i="3"/>
  <c r="V149" i="3"/>
  <c r="P149" i="3"/>
  <c r="J149" i="3"/>
  <c r="D149" i="3"/>
  <c r="BD148" i="3"/>
  <c r="BD149" i="3" s="1"/>
  <c r="BC148" i="3"/>
  <c r="BB148" i="3"/>
  <c r="AX148" i="3"/>
  <c r="AW148" i="3"/>
  <c r="AV148" i="3"/>
  <c r="AU148" i="3"/>
  <c r="AR148" i="3"/>
  <c r="AQ148" i="3"/>
  <c r="AP148" i="3"/>
  <c r="AO148" i="3"/>
  <c r="AL148" i="3"/>
  <c r="AK148" i="3"/>
  <c r="AJ148" i="3"/>
  <c r="AI148" i="3"/>
  <c r="AF148" i="3"/>
  <c r="AE148" i="3"/>
  <c r="AD148" i="3"/>
  <c r="AC148" i="3"/>
  <c r="Z148" i="3"/>
  <c r="Y148" i="3"/>
  <c r="X148" i="3"/>
  <c r="W148" i="3"/>
  <c r="T148" i="3"/>
  <c r="S148" i="3"/>
  <c r="R148" i="3"/>
  <c r="Q148" i="3"/>
  <c r="N148" i="3"/>
  <c r="M148" i="3"/>
  <c r="L148" i="3"/>
  <c r="K148" i="3"/>
  <c r="H148" i="3"/>
  <c r="G148" i="3"/>
  <c r="F148" i="3"/>
  <c r="E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AZ131" i="3"/>
  <c r="AT131" i="3"/>
  <c r="AN131" i="3"/>
  <c r="AH131" i="3"/>
  <c r="AB131" i="3"/>
  <c r="V131" i="3"/>
  <c r="P131" i="3"/>
  <c r="J131" i="3"/>
  <c r="D131"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G128" i="3"/>
  <c r="AA128" i="3"/>
  <c r="U128" i="3"/>
  <c r="O128" i="3"/>
  <c r="I128"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8" i="3"/>
  <c r="BM118" i="3"/>
  <c r="BL118" i="3"/>
  <c r="BK118" i="3"/>
  <c r="BJ118" i="3"/>
  <c r="BI118" i="3"/>
  <c r="BH118" i="3"/>
  <c r="BG118" i="3"/>
  <c r="BF118" i="3"/>
  <c r="BE118" i="3"/>
  <c r="AY118" i="3"/>
  <c r="AS118" i="3"/>
  <c r="AM118" i="3"/>
  <c r="AG118" i="3"/>
  <c r="AA118" i="3"/>
  <c r="U118" i="3"/>
  <c r="O118" i="3"/>
  <c r="I118" i="3"/>
  <c r="AZ113" i="3"/>
  <c r="AT113" i="3"/>
  <c r="AN113" i="3"/>
  <c r="AH113" i="3"/>
  <c r="AB113" i="3"/>
  <c r="V113" i="3"/>
  <c r="P113" i="3"/>
  <c r="J113" i="3"/>
  <c r="D113" i="3"/>
  <c r="BD112" i="3"/>
  <c r="BC112" i="3"/>
  <c r="BB112" i="3"/>
  <c r="BA112" i="3"/>
  <c r="AX112" i="3"/>
  <c r="AW112" i="3"/>
  <c r="AV112" i="3"/>
  <c r="AU112" i="3"/>
  <c r="AR112" i="3"/>
  <c r="AQ112" i="3"/>
  <c r="AP112" i="3"/>
  <c r="AO112" i="3"/>
  <c r="AL112" i="3"/>
  <c r="AK112" i="3"/>
  <c r="AJ112" i="3"/>
  <c r="AI112" i="3"/>
  <c r="AF112" i="3"/>
  <c r="AE112" i="3"/>
  <c r="AD112" i="3"/>
  <c r="AC112" i="3"/>
  <c r="Z112" i="3"/>
  <c r="Y112" i="3"/>
  <c r="X112" i="3"/>
  <c r="W112" i="3"/>
  <c r="T112" i="3"/>
  <c r="S112" i="3"/>
  <c r="R112" i="3"/>
  <c r="Q112" i="3"/>
  <c r="N112" i="3"/>
  <c r="M112" i="3"/>
  <c r="L112" i="3"/>
  <c r="K112" i="3"/>
  <c r="H112" i="3"/>
  <c r="G112" i="3"/>
  <c r="F112" i="3"/>
  <c r="E112" i="3"/>
  <c r="BN111" i="3"/>
  <c r="BM111" i="3"/>
  <c r="BL111" i="3"/>
  <c r="BK111" i="3"/>
  <c r="BJ111" i="3"/>
  <c r="BI111" i="3"/>
  <c r="BH111" i="3"/>
  <c r="BG111" i="3"/>
  <c r="BF111" i="3"/>
  <c r="BE111" i="3"/>
  <c r="AY111" i="3"/>
  <c r="AS111" i="3"/>
  <c r="AM111" i="3"/>
  <c r="AG111" i="3"/>
  <c r="AA111" i="3"/>
  <c r="O111" i="3"/>
  <c r="I111" i="3"/>
  <c r="BN106" i="3"/>
  <c r="BM106" i="3"/>
  <c r="BL106" i="3"/>
  <c r="BK106" i="3"/>
  <c r="BJ106" i="3"/>
  <c r="BI106" i="3"/>
  <c r="BH106" i="3"/>
  <c r="BG106" i="3"/>
  <c r="BF106" i="3"/>
  <c r="BE106" i="3"/>
  <c r="AY106" i="3"/>
  <c r="AS106" i="3"/>
  <c r="AM106" i="3"/>
  <c r="AG106" i="3"/>
  <c r="AA106" i="3"/>
  <c r="O106" i="3"/>
  <c r="I106" i="3"/>
  <c r="BN105" i="3"/>
  <c r="BM105" i="3"/>
  <c r="BL105" i="3"/>
  <c r="BK105" i="3"/>
  <c r="BJ105" i="3"/>
  <c r="BI105" i="3"/>
  <c r="BH105" i="3"/>
  <c r="BG105" i="3"/>
  <c r="BF105" i="3"/>
  <c r="BE105" i="3"/>
  <c r="AY105" i="3"/>
  <c r="AS105" i="3"/>
  <c r="AM105" i="3"/>
  <c r="AG105" i="3"/>
  <c r="AA105" i="3"/>
  <c r="O105" i="3"/>
  <c r="I105" i="3"/>
  <c r="BN104" i="3"/>
  <c r="BM104" i="3"/>
  <c r="BL104" i="3"/>
  <c r="BK104" i="3"/>
  <c r="BJ104" i="3"/>
  <c r="BI104" i="3"/>
  <c r="BH104" i="3"/>
  <c r="BG104" i="3"/>
  <c r="BF104" i="3"/>
  <c r="BE104" i="3"/>
  <c r="AY104" i="3"/>
  <c r="AS104" i="3"/>
  <c r="AM104" i="3"/>
  <c r="AG104" i="3"/>
  <c r="AA104" i="3"/>
  <c r="O104" i="3"/>
  <c r="I104" i="3"/>
  <c r="BN103" i="3"/>
  <c r="BM103" i="3"/>
  <c r="BL103" i="3"/>
  <c r="BK103" i="3"/>
  <c r="BJ103" i="3"/>
  <c r="BI103" i="3"/>
  <c r="BH103" i="3"/>
  <c r="BG103" i="3"/>
  <c r="BF103" i="3"/>
  <c r="BE103" i="3"/>
  <c r="AY103" i="3"/>
  <c r="AS103" i="3"/>
  <c r="AM103" i="3"/>
  <c r="AG103" i="3"/>
  <c r="AA103" i="3"/>
  <c r="U103" i="3"/>
  <c r="O103" i="3"/>
  <c r="I103" i="3"/>
  <c r="BN102" i="3"/>
  <c r="BM102" i="3"/>
  <c r="BL102" i="3"/>
  <c r="BK102" i="3"/>
  <c r="BJ102" i="3"/>
  <c r="BI102" i="3"/>
  <c r="BH102" i="3"/>
  <c r="BG102" i="3"/>
  <c r="BF102" i="3"/>
  <c r="BE102" i="3"/>
  <c r="AY102" i="3"/>
  <c r="AS102" i="3"/>
  <c r="AM102" i="3"/>
  <c r="AG102" i="3"/>
  <c r="AA102" i="3"/>
  <c r="O102" i="3"/>
  <c r="I102" i="3"/>
  <c r="BN100" i="3"/>
  <c r="BM100" i="3"/>
  <c r="BL100" i="3"/>
  <c r="BK100" i="3"/>
  <c r="BJ100" i="3"/>
  <c r="BI100" i="3"/>
  <c r="BH100" i="3"/>
  <c r="BG100" i="3"/>
  <c r="BF100" i="3"/>
  <c r="BE100" i="3"/>
  <c r="AS100" i="3"/>
  <c r="AM100" i="3"/>
  <c r="AG100" i="3"/>
  <c r="AA100" i="3"/>
  <c r="U100" i="3"/>
  <c r="O100" i="3"/>
  <c r="I100" i="3"/>
  <c r="AZ95" i="3"/>
  <c r="AT95" i="3"/>
  <c r="AN95" i="3"/>
  <c r="AH95" i="3"/>
  <c r="AB95" i="3"/>
  <c r="V95" i="3"/>
  <c r="P95" i="3"/>
  <c r="J95" i="3"/>
  <c r="D95" i="3"/>
  <c r="BD94" i="3"/>
  <c r="BC94" i="3"/>
  <c r="BB94" i="3"/>
  <c r="BA94" i="3"/>
  <c r="AX94" i="3"/>
  <c r="AW94" i="3"/>
  <c r="AV94" i="3"/>
  <c r="AU94" i="3"/>
  <c r="AR94" i="3"/>
  <c r="AQ94" i="3"/>
  <c r="AP94" i="3"/>
  <c r="AO94" i="3"/>
  <c r="AL94" i="3"/>
  <c r="AK94" i="3"/>
  <c r="AJ94" i="3"/>
  <c r="AI94" i="3"/>
  <c r="AF94" i="3"/>
  <c r="AE94" i="3"/>
  <c r="AD94" i="3"/>
  <c r="AC94" i="3"/>
  <c r="Z94" i="3"/>
  <c r="Y94" i="3"/>
  <c r="X94" i="3"/>
  <c r="W94" i="3"/>
  <c r="T94" i="3"/>
  <c r="S94" i="3"/>
  <c r="R94" i="3"/>
  <c r="Q94" i="3"/>
  <c r="N94" i="3"/>
  <c r="M94" i="3"/>
  <c r="L94" i="3"/>
  <c r="K94" i="3"/>
  <c r="H94" i="3"/>
  <c r="G94" i="3"/>
  <c r="F94" i="3"/>
  <c r="E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O92" i="3"/>
  <c r="I92"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AZ80" i="3"/>
  <c r="AT80" i="3"/>
  <c r="AN80" i="3"/>
  <c r="AH80" i="3"/>
  <c r="AB80" i="3"/>
  <c r="V80" i="3"/>
  <c r="P80" i="3"/>
  <c r="J80" i="3"/>
  <c r="D80" i="3"/>
  <c r="BD79" i="3"/>
  <c r="BC79" i="3"/>
  <c r="BB79" i="3"/>
  <c r="BA79" i="3"/>
  <c r="AX79" i="3"/>
  <c r="AW79" i="3"/>
  <c r="AV79" i="3"/>
  <c r="AU79" i="3"/>
  <c r="AR79" i="3"/>
  <c r="AQ79" i="3"/>
  <c r="AP79" i="3"/>
  <c r="AO79" i="3"/>
  <c r="AL79" i="3"/>
  <c r="AK79" i="3"/>
  <c r="AJ79" i="3"/>
  <c r="AI79" i="3"/>
  <c r="AF79" i="3"/>
  <c r="AE79" i="3"/>
  <c r="AD79" i="3"/>
  <c r="AC79" i="3"/>
  <c r="Z79" i="3"/>
  <c r="Y79" i="3"/>
  <c r="X79" i="3"/>
  <c r="W79" i="3"/>
  <c r="T79" i="3"/>
  <c r="S79" i="3"/>
  <c r="R79" i="3"/>
  <c r="Q79" i="3"/>
  <c r="N79" i="3"/>
  <c r="M79" i="3"/>
  <c r="L79" i="3"/>
  <c r="K79" i="3"/>
  <c r="H79" i="3"/>
  <c r="G79" i="3"/>
  <c r="F79" i="3"/>
  <c r="E79" i="3"/>
  <c r="AA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AZ53" i="3"/>
  <c r="AT53" i="3"/>
  <c r="AN53" i="3"/>
  <c r="AH53" i="3"/>
  <c r="AB53" i="3"/>
  <c r="V53" i="3"/>
  <c r="P53" i="3"/>
  <c r="J53" i="3"/>
  <c r="D53"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M25" i="2"/>
  <c r="M24" i="2"/>
  <c r="M23" i="2"/>
  <c r="M22" i="2"/>
  <c r="M21" i="2"/>
  <c r="M19" i="2"/>
  <c r="N25" i="2" s="1"/>
  <c r="M18" i="2"/>
  <c r="C3" i="2"/>
  <c r="C2" i="2"/>
  <c r="C10" i="2"/>
  <c r="C11" i="2"/>
  <c r="C7" i="2"/>
  <c r="C5" i="2"/>
  <c r="C8" i="2"/>
  <c r="C4" i="2"/>
  <c r="L1" i="2"/>
  <c r="K1" i="2"/>
  <c r="J1" i="2"/>
  <c r="I1" i="2"/>
  <c r="H1" i="2"/>
  <c r="G1" i="2"/>
  <c r="F1" i="2"/>
  <c r="E1" i="2"/>
  <c r="D1" i="2"/>
  <c r="BB149" i="3" l="1"/>
  <c r="BC149" i="3"/>
  <c r="AC113" i="3"/>
  <c r="AQ165" i="3"/>
  <c r="AQ194" i="3"/>
  <c r="L113" i="3"/>
  <c r="AJ149" i="3"/>
  <c r="G113" i="3"/>
  <c r="BP123" i="3"/>
  <c r="BP141" i="3"/>
  <c r="BO141" i="3"/>
  <c r="BP144" i="3"/>
  <c r="BA194" i="3"/>
  <c r="AK53" i="3"/>
  <c r="AK95" i="3"/>
  <c r="BP74" i="3"/>
  <c r="BP105" i="3"/>
  <c r="BP128" i="3"/>
  <c r="BO128" i="3"/>
  <c r="H80" i="3"/>
  <c r="BP88" i="3"/>
  <c r="BP92" i="3"/>
  <c r="BO92" i="3"/>
  <c r="BP126" i="3"/>
  <c r="BO147" i="3"/>
  <c r="BP161" i="3"/>
  <c r="BP106" i="3"/>
  <c r="BO106" i="3"/>
  <c r="BP65" i="3"/>
  <c r="L95" i="3"/>
  <c r="N95" i="3"/>
  <c r="BP175" i="3"/>
  <c r="I176" i="3"/>
  <c r="BB95" i="3"/>
  <c r="AW149" i="3"/>
  <c r="AX114" i="3"/>
  <c r="AR95" i="3"/>
  <c r="AL131" i="3"/>
  <c r="AF68" i="3"/>
  <c r="AE67" i="3"/>
  <c r="BO46" i="3"/>
  <c r="Y80" i="3"/>
  <c r="BP47" i="3"/>
  <c r="T132" i="3"/>
  <c r="S165" i="3"/>
  <c r="N53" i="3"/>
  <c r="L149" i="3"/>
  <c r="L67" i="3"/>
  <c r="M67" i="3"/>
  <c r="O193" i="3"/>
  <c r="G54" i="3"/>
  <c r="G53" i="3"/>
  <c r="F53" i="3"/>
  <c r="E194" i="3"/>
  <c r="F81" i="3"/>
  <c r="E80" i="3"/>
  <c r="G80" i="3"/>
  <c r="F96" i="3"/>
  <c r="BF148" i="3"/>
  <c r="Q149" i="3"/>
  <c r="K131" i="3"/>
  <c r="G95" i="3"/>
  <c r="M95" i="3"/>
  <c r="AM79" i="3"/>
  <c r="AJ80" i="3"/>
  <c r="BP138" i="3"/>
  <c r="AR194" i="3"/>
  <c r="BB131" i="3"/>
  <c r="AW68" i="3"/>
  <c r="AR114" i="3"/>
  <c r="AK80" i="3"/>
  <c r="AJ81" i="3"/>
  <c r="AK81" i="3"/>
  <c r="AL80" i="3"/>
  <c r="AI80" i="3"/>
  <c r="AJ53" i="3"/>
  <c r="AJ54" i="3"/>
  <c r="AL53" i="3"/>
  <c r="AI53" i="3"/>
  <c r="AK131" i="3"/>
  <c r="AK67" i="3"/>
  <c r="AI68" i="3"/>
  <c r="AL67" i="3"/>
  <c r="AJ68" i="3"/>
  <c r="AJ67" i="3"/>
  <c r="AI67" i="3"/>
  <c r="AM148" i="3"/>
  <c r="AK149" i="3"/>
  <c r="AK150" i="3"/>
  <c r="AL149" i="3"/>
  <c r="AM193" i="3"/>
  <c r="AL194" i="3"/>
  <c r="AM112" i="3"/>
  <c r="BA96" i="3"/>
  <c r="BC95" i="3"/>
  <c r="BD95" i="3"/>
  <c r="BB178" i="3"/>
  <c r="BB177" i="3"/>
  <c r="BA178" i="3"/>
  <c r="BD195" i="3"/>
  <c r="BD194" i="3"/>
  <c r="BD165" i="3"/>
  <c r="BE112" i="3"/>
  <c r="BC67" i="3"/>
  <c r="BB150" i="3"/>
  <c r="BD131" i="3"/>
  <c r="BC80" i="3"/>
  <c r="BB80" i="3"/>
  <c r="BB133" i="3" s="1"/>
  <c r="BD81" i="3"/>
  <c r="BD80" i="3"/>
  <c r="BD133" i="3" s="1"/>
  <c r="AW113" i="3"/>
  <c r="AX113" i="3"/>
  <c r="AV149" i="3"/>
  <c r="AU149" i="3"/>
  <c r="AU150" i="3"/>
  <c r="AW95" i="3"/>
  <c r="AW67" i="3"/>
  <c r="AY193" i="3"/>
  <c r="AU195" i="3"/>
  <c r="AW132" i="3"/>
  <c r="AY52" i="3"/>
  <c r="AX53" i="3"/>
  <c r="AY164" i="3"/>
  <c r="AW165" i="3"/>
  <c r="AY176" i="3"/>
  <c r="AU178" i="3"/>
  <c r="AU177" i="3"/>
  <c r="AW177" i="3"/>
  <c r="AR165" i="3"/>
  <c r="AS66" i="3"/>
  <c r="AP67" i="3"/>
  <c r="AP80" i="3"/>
  <c r="AR81" i="3"/>
  <c r="AQ80" i="3"/>
  <c r="AQ82" i="3" s="1"/>
  <c r="AR80" i="3"/>
  <c r="AR195" i="3"/>
  <c r="AO194" i="3"/>
  <c r="AP194" i="3"/>
  <c r="AP149" i="3"/>
  <c r="AO149" i="3"/>
  <c r="AR53" i="3"/>
  <c r="AQ95" i="3"/>
  <c r="AR96" i="3"/>
  <c r="AO132" i="3"/>
  <c r="AQ131" i="3"/>
  <c r="AQ132" i="3"/>
  <c r="AO131" i="3"/>
  <c r="BO172" i="3"/>
  <c r="BP170" i="3"/>
  <c r="AD177" i="3"/>
  <c r="AE177" i="3"/>
  <c r="AF178" i="3"/>
  <c r="AE114" i="3"/>
  <c r="AF113" i="3"/>
  <c r="AE53" i="3"/>
  <c r="AE81" i="3"/>
  <c r="AF80" i="3"/>
  <c r="AF165" i="3"/>
  <c r="AC166" i="3"/>
  <c r="AD165" i="3"/>
  <c r="AE165" i="3"/>
  <c r="AD67" i="3"/>
  <c r="AF67" i="3"/>
  <c r="AF131" i="3"/>
  <c r="AE131" i="3"/>
  <c r="AE133" i="3" s="1"/>
  <c r="AC132" i="3"/>
  <c r="AE194" i="3"/>
  <c r="AC195" i="3"/>
  <c r="AF194" i="3"/>
  <c r="AD194" i="3"/>
  <c r="Z194" i="3"/>
  <c r="Y67" i="3"/>
  <c r="Z67" i="3"/>
  <c r="W67" i="3"/>
  <c r="Y68" i="3"/>
  <c r="W68" i="3"/>
  <c r="X67" i="3"/>
  <c r="Z68" i="3"/>
  <c r="Z132" i="3"/>
  <c r="Y165" i="3"/>
  <c r="X165" i="3"/>
  <c r="Z165" i="3"/>
  <c r="Z166" i="3"/>
  <c r="BP136" i="3"/>
  <c r="W149" i="3"/>
  <c r="Y149" i="3"/>
  <c r="Z150" i="3"/>
  <c r="X149" i="3"/>
  <c r="Z149" i="3"/>
  <c r="Y95" i="3"/>
  <c r="BO72" i="3"/>
  <c r="Z114" i="3"/>
  <c r="Y113" i="3"/>
  <c r="AA112" i="3"/>
  <c r="X53" i="3"/>
  <c r="BO44" i="3"/>
  <c r="AA52" i="3"/>
  <c r="BO103" i="3"/>
  <c r="S95" i="3"/>
  <c r="S96" i="3"/>
  <c r="S149" i="3"/>
  <c r="T149" i="3"/>
  <c r="T150" i="3"/>
  <c r="S131" i="3"/>
  <c r="T131" i="3"/>
  <c r="Q131" i="3"/>
  <c r="U66" i="3"/>
  <c r="Q68" i="3"/>
  <c r="S67" i="3"/>
  <c r="Q67" i="3"/>
  <c r="R67" i="3"/>
  <c r="T68" i="3"/>
  <c r="U79" i="3"/>
  <c r="S80" i="3"/>
  <c r="S53" i="3"/>
  <c r="T53" i="3"/>
  <c r="Q53" i="3"/>
  <c r="BO182" i="3"/>
  <c r="T194" i="3"/>
  <c r="T165" i="3"/>
  <c r="S166" i="3"/>
  <c r="U176" i="3"/>
  <c r="S178" i="3"/>
  <c r="T177" i="3"/>
  <c r="R178" i="3"/>
  <c r="S177" i="3"/>
  <c r="S179" i="3" s="1"/>
  <c r="R177" i="3"/>
  <c r="N96" i="3"/>
  <c r="BP87" i="3"/>
  <c r="N114" i="3"/>
  <c r="O112" i="3"/>
  <c r="N113" i="3"/>
  <c r="M113" i="3"/>
  <c r="BP172" i="3"/>
  <c r="M177" i="3"/>
  <c r="N177" i="3"/>
  <c r="BO60" i="3"/>
  <c r="H67" i="3"/>
  <c r="G67" i="3"/>
  <c r="G68" i="3"/>
  <c r="N131" i="3"/>
  <c r="L131" i="3"/>
  <c r="BP121" i="3"/>
  <c r="BO42" i="3"/>
  <c r="BO74" i="3"/>
  <c r="K80" i="3"/>
  <c r="N149" i="3"/>
  <c r="K149" i="3"/>
  <c r="BP192" i="3"/>
  <c r="F194" i="3"/>
  <c r="F195" i="3"/>
  <c r="BA54" i="3"/>
  <c r="T114" i="3"/>
  <c r="AQ178" i="3"/>
  <c r="AP178" i="3"/>
  <c r="AR178" i="3"/>
  <c r="T195" i="3"/>
  <c r="S195" i="3"/>
  <c r="AL195" i="3"/>
  <c r="R195" i="3"/>
  <c r="I52" i="3"/>
  <c r="BC53" i="3"/>
  <c r="BO58" i="3"/>
  <c r="AG66" i="3"/>
  <c r="K81" i="3"/>
  <c r="Z95" i="3"/>
  <c r="BB113" i="3"/>
  <c r="T113" i="3"/>
  <c r="F114" i="3"/>
  <c r="Z131" i="3"/>
  <c r="N166" i="3"/>
  <c r="M166" i="3"/>
  <c r="BL193" i="3"/>
  <c r="BO43" i="3"/>
  <c r="BO51" i="3"/>
  <c r="H53" i="3"/>
  <c r="AF53" i="3"/>
  <c r="T54" i="3"/>
  <c r="BP59" i="3"/>
  <c r="AM66" i="3"/>
  <c r="AM68" i="3" s="1"/>
  <c r="BO59" i="3"/>
  <c r="N67" i="3"/>
  <c r="T67" i="3"/>
  <c r="AR67" i="3"/>
  <c r="AX67" i="3"/>
  <c r="BD67" i="3"/>
  <c r="AU67" i="3"/>
  <c r="L68" i="3"/>
  <c r="AP68" i="3"/>
  <c r="BE79" i="3"/>
  <c r="BP77" i="3"/>
  <c r="W80" i="3"/>
  <c r="AC80" i="3"/>
  <c r="BJ79" i="3"/>
  <c r="AE80" i="3"/>
  <c r="L81" i="3"/>
  <c r="AU81" i="3"/>
  <c r="BJ94" i="3"/>
  <c r="T96" i="3"/>
  <c r="S113" i="3"/>
  <c r="AQ113" i="3"/>
  <c r="BC113" i="3"/>
  <c r="BC69" i="3" s="1"/>
  <c r="Y114" i="3"/>
  <c r="G114" i="3"/>
  <c r="AG130" i="3"/>
  <c r="BE130" i="3"/>
  <c r="BE132" i="3" s="1"/>
  <c r="BO124" i="3"/>
  <c r="BP129" i="3"/>
  <c r="BO129" i="3"/>
  <c r="M165" i="3"/>
  <c r="X177" i="3"/>
  <c r="X55" i="3" s="1"/>
  <c r="AP177" i="3"/>
  <c r="AV177" i="3"/>
  <c r="BM176" i="3"/>
  <c r="N178" i="3"/>
  <c r="AC54" i="3"/>
  <c r="Z81" i="3"/>
  <c r="Y81" i="3"/>
  <c r="AX81" i="3"/>
  <c r="AW80" i="3"/>
  <c r="AW82" i="3" s="1"/>
  <c r="W81" i="3"/>
  <c r="Y96" i="3"/>
  <c r="W95" i="3"/>
  <c r="AX96" i="3"/>
  <c r="R113" i="3"/>
  <c r="BA114" i="3"/>
  <c r="X132" i="3"/>
  <c r="AD53" i="3"/>
  <c r="BD53" i="3"/>
  <c r="BP61" i="3"/>
  <c r="BO64" i="3"/>
  <c r="AQ67" i="3"/>
  <c r="M68" i="3"/>
  <c r="K68" i="3"/>
  <c r="AO68" i="3"/>
  <c r="AX68" i="3"/>
  <c r="Z80" i="3"/>
  <c r="AX80" i="3"/>
  <c r="AX82" i="3" s="1"/>
  <c r="M81" i="3"/>
  <c r="AF81" i="3"/>
  <c r="AU80" i="3"/>
  <c r="AX95" i="3"/>
  <c r="Y131" i="3"/>
  <c r="H178" i="3"/>
  <c r="F178" i="3"/>
  <c r="W178" i="3"/>
  <c r="X178" i="3"/>
  <c r="BO191" i="3"/>
  <c r="BH193" i="3"/>
  <c r="Q194" i="3"/>
  <c r="BJ193" i="3"/>
  <c r="AC194" i="3"/>
  <c r="W195" i="3"/>
  <c r="Y194" i="3"/>
  <c r="BO41" i="3"/>
  <c r="BP44" i="3"/>
  <c r="BP45" i="3"/>
  <c r="BO45" i="3"/>
  <c r="BP48" i="3"/>
  <c r="AG52" i="3"/>
  <c r="BO49" i="3"/>
  <c r="BG52" i="3"/>
  <c r="AO67" i="3"/>
  <c r="AU68" i="3"/>
  <c r="AA79" i="3"/>
  <c r="AY79" i="3"/>
  <c r="M80" i="3"/>
  <c r="X80" i="3"/>
  <c r="AD80" i="3"/>
  <c r="AV80" i="3"/>
  <c r="R81" i="3"/>
  <c r="AW81" i="3"/>
  <c r="BP86" i="3"/>
  <c r="BP90" i="3"/>
  <c r="F95" i="3"/>
  <c r="BH94" i="3"/>
  <c r="R95" i="3"/>
  <c r="X95" i="3"/>
  <c r="T95" i="3"/>
  <c r="Z96" i="3"/>
  <c r="BO100" i="3"/>
  <c r="BP102" i="3"/>
  <c r="BP104" i="3"/>
  <c r="BO105" i="3"/>
  <c r="H113" i="3"/>
  <c r="Z113" i="3"/>
  <c r="AR113" i="3"/>
  <c r="BD113" i="3"/>
  <c r="S114" i="3"/>
  <c r="BP120" i="3"/>
  <c r="AY130" i="3"/>
  <c r="BO121" i="3"/>
  <c r="AJ132" i="3"/>
  <c r="AI132" i="3"/>
  <c r="I148" i="3"/>
  <c r="BP140" i="3"/>
  <c r="AS176" i="3"/>
  <c r="G177" i="3"/>
  <c r="Y177" i="3"/>
  <c r="AQ177" i="3"/>
  <c r="BD178" i="3"/>
  <c r="BB195" i="3"/>
  <c r="BA195" i="3"/>
  <c r="BE94" i="3"/>
  <c r="BO88" i="3"/>
  <c r="AA94" i="3"/>
  <c r="H95" i="3"/>
  <c r="AF95" i="3"/>
  <c r="AL95" i="3"/>
  <c r="L96" i="3"/>
  <c r="AG112" i="3"/>
  <c r="BO111" i="3"/>
  <c r="E113" i="3"/>
  <c r="Q113" i="3"/>
  <c r="BI112" i="3"/>
  <c r="AL113" i="3"/>
  <c r="L114" i="3"/>
  <c r="BO118" i="3"/>
  <c r="BO123" i="3"/>
  <c r="BG130" i="3"/>
  <c r="W131" i="3"/>
  <c r="AD132" i="3"/>
  <c r="BO136" i="3"/>
  <c r="BO138" i="3"/>
  <c r="M150" i="3"/>
  <c r="AO150" i="3"/>
  <c r="K150" i="3"/>
  <c r="BO161" i="3"/>
  <c r="N165" i="3"/>
  <c r="BP171" i="3"/>
  <c r="BO171" i="3"/>
  <c r="BP173" i="3"/>
  <c r="BO173" i="3"/>
  <c r="H177" i="3"/>
  <c r="AD178" i="3"/>
  <c r="AC178" i="3"/>
  <c r="BP183" i="3"/>
  <c r="AS193" i="3"/>
  <c r="BP188" i="3"/>
  <c r="R194" i="3"/>
  <c r="BB194" i="3"/>
  <c r="BP49" i="3"/>
  <c r="BP50" i="3"/>
  <c r="BO50" i="3"/>
  <c r="R53" i="3"/>
  <c r="BB53" i="3"/>
  <c r="Z53" i="3"/>
  <c r="AI54" i="3"/>
  <c r="BP64" i="3"/>
  <c r="E67" i="3"/>
  <c r="K67" i="3"/>
  <c r="BF66" i="3"/>
  <c r="AK68" i="3"/>
  <c r="BP73" i="3"/>
  <c r="AS79" i="3"/>
  <c r="BO73" i="3"/>
  <c r="BP76" i="3"/>
  <c r="N80" i="3"/>
  <c r="T80" i="3"/>
  <c r="AI81" i="3"/>
  <c r="O94" i="3"/>
  <c r="AM94" i="3"/>
  <c r="BO87" i="3"/>
  <c r="BO93" i="3"/>
  <c r="E95" i="3"/>
  <c r="Q95" i="3"/>
  <c r="BI94" i="3"/>
  <c r="BP103" i="3"/>
  <c r="F113" i="3"/>
  <c r="BH112" i="3"/>
  <c r="X113" i="3"/>
  <c r="AM130" i="3"/>
  <c r="BO125" i="3"/>
  <c r="R131" i="3"/>
  <c r="X131" i="3"/>
  <c r="AD131" i="3"/>
  <c r="AJ131" i="3"/>
  <c r="K132" i="3"/>
  <c r="Q132" i="3"/>
  <c r="G149" i="3"/>
  <c r="M149" i="3"/>
  <c r="AQ149" i="3"/>
  <c r="AX150" i="3"/>
  <c r="L150" i="3"/>
  <c r="AW150" i="3"/>
  <c r="AS164" i="3"/>
  <c r="BO155" i="3"/>
  <c r="BP160" i="3"/>
  <c r="BK164" i="3"/>
  <c r="E177" i="3"/>
  <c r="W177" i="3"/>
  <c r="BA177" i="3"/>
  <c r="AC177" i="3"/>
  <c r="AA148" i="3"/>
  <c r="AY148" i="3"/>
  <c r="BO140" i="3"/>
  <c r="BP145" i="3"/>
  <c r="BO145" i="3"/>
  <c r="BP146" i="3"/>
  <c r="AR149" i="3"/>
  <c r="AX149" i="3"/>
  <c r="W150" i="3"/>
  <c r="AI150" i="3"/>
  <c r="AM164" i="3"/>
  <c r="BO154" i="3"/>
  <c r="BP156" i="3"/>
  <c r="BO156" i="3"/>
  <c r="BO158" i="3"/>
  <c r="BO160" i="3"/>
  <c r="K165" i="3"/>
  <c r="Q165" i="3"/>
  <c r="BG164" i="3"/>
  <c r="W166" i="3"/>
  <c r="AF166" i="3"/>
  <c r="AG176" i="3"/>
  <c r="BE176" i="3"/>
  <c r="AF177" i="3"/>
  <c r="AR177" i="3"/>
  <c r="BC177" i="3"/>
  <c r="T178" i="3"/>
  <c r="AV178" i="3"/>
  <c r="BO188" i="3"/>
  <c r="BP190" i="3"/>
  <c r="X194" i="3"/>
  <c r="AD195" i="3"/>
  <c r="AP195" i="3"/>
  <c r="AG148" i="3"/>
  <c r="BP137" i="3"/>
  <c r="BO137" i="3"/>
  <c r="BO139" i="3"/>
  <c r="BO142" i="3"/>
  <c r="BP143" i="3"/>
  <c r="BO144" i="3"/>
  <c r="BO146" i="3"/>
  <c r="R149" i="3"/>
  <c r="Y150" i="3"/>
  <c r="AJ150" i="3"/>
  <c r="BP157" i="3"/>
  <c r="BP159" i="3"/>
  <c r="AA164" i="3"/>
  <c r="L165" i="3"/>
  <c r="BH164" i="3"/>
  <c r="BO170" i="3"/>
  <c r="AA176" i="3"/>
  <c r="BO174" i="3"/>
  <c r="BD177" i="3"/>
  <c r="F177" i="3"/>
  <c r="AW178" i="3"/>
  <c r="BO186" i="3"/>
  <c r="BP187" i="3"/>
  <c r="BO190" i="3"/>
  <c r="S194" i="3"/>
  <c r="AK194" i="3"/>
  <c r="BC194" i="3"/>
  <c r="AF195" i="3"/>
  <c r="AQ195" i="3"/>
  <c r="BP184" i="3"/>
  <c r="BO184" i="3"/>
  <c r="BP189" i="3"/>
  <c r="BO189" i="3"/>
  <c r="G194" i="3"/>
  <c r="BJ66" i="3"/>
  <c r="AC67" i="3"/>
  <c r="AC53" i="3"/>
  <c r="BJ52" i="3"/>
  <c r="AP54" i="3"/>
  <c r="AR54" i="3"/>
  <c r="AQ54" i="3"/>
  <c r="AO54" i="3"/>
  <c r="O79" i="3"/>
  <c r="BP72" i="3"/>
  <c r="BL94" i="3"/>
  <c r="AP95" i="3"/>
  <c r="F131" i="3"/>
  <c r="BF130" i="3"/>
  <c r="BM130" i="3"/>
  <c r="AU131" i="3"/>
  <c r="F166" i="3"/>
  <c r="E166" i="3"/>
  <c r="E165" i="3"/>
  <c r="H166" i="3"/>
  <c r="G166" i="3"/>
  <c r="AJ178" i="3"/>
  <c r="AL178" i="3"/>
  <c r="AK178" i="3"/>
  <c r="AI177" i="3"/>
  <c r="AL177" i="3"/>
  <c r="AI178" i="3"/>
  <c r="BP42" i="3"/>
  <c r="O52" i="3"/>
  <c r="AM52" i="3"/>
  <c r="BO48" i="3"/>
  <c r="M53" i="3"/>
  <c r="Y53" i="3"/>
  <c r="BK52" i="3"/>
  <c r="BM52" i="3"/>
  <c r="AU53" i="3"/>
  <c r="AU54" i="3"/>
  <c r="AX54" i="3"/>
  <c r="AV54" i="3"/>
  <c r="AW54" i="3"/>
  <c r="BP75" i="3"/>
  <c r="I79" i="3"/>
  <c r="AG79" i="3"/>
  <c r="BH79" i="3"/>
  <c r="Q80" i="3"/>
  <c r="BA113" i="3"/>
  <c r="BN112" i="3"/>
  <c r="AK114" i="3"/>
  <c r="AJ114" i="3"/>
  <c r="AI113" i="3"/>
  <c r="AI114" i="3"/>
  <c r="AJ113" i="3"/>
  <c r="BL130" i="3"/>
  <c r="AI149" i="3"/>
  <c r="BK148" i="3"/>
  <c r="AC150" i="3"/>
  <c r="AE150" i="3"/>
  <c r="AE149" i="3"/>
  <c r="AD150" i="3"/>
  <c r="AF150" i="3"/>
  <c r="AF149" i="3"/>
  <c r="H165" i="3"/>
  <c r="U52" i="3"/>
  <c r="AS52" i="3"/>
  <c r="BO47" i="3"/>
  <c r="E53" i="3"/>
  <c r="BF52" i="3"/>
  <c r="AP53" i="3"/>
  <c r="AV53" i="3"/>
  <c r="BA53" i="3"/>
  <c r="BN52" i="3"/>
  <c r="BH52" i="3"/>
  <c r="BE66" i="3"/>
  <c r="BP60" i="3"/>
  <c r="I66" i="3"/>
  <c r="BO65" i="3"/>
  <c r="BM66" i="3"/>
  <c r="AV67" i="3"/>
  <c r="BB67" i="3"/>
  <c r="BN66" i="3"/>
  <c r="BK66" i="3"/>
  <c r="BO75" i="3"/>
  <c r="L80" i="3"/>
  <c r="BG79" i="3"/>
  <c r="BA80" i="3"/>
  <c r="BN79" i="3"/>
  <c r="AY94" i="3"/>
  <c r="BP89" i="3"/>
  <c r="AF96" i="3"/>
  <c r="AD96" i="3"/>
  <c r="AD95" i="3"/>
  <c r="AC96" i="3"/>
  <c r="AE95" i="3"/>
  <c r="AE96" i="3"/>
  <c r="AY112" i="3"/>
  <c r="AP113" i="3"/>
  <c r="BL112" i="3"/>
  <c r="AV113" i="3"/>
  <c r="BM112" i="3"/>
  <c r="BJ112" i="3"/>
  <c r="W113" i="3"/>
  <c r="AL114" i="3"/>
  <c r="I130" i="3"/>
  <c r="BP118" i="3"/>
  <c r="BO120" i="3"/>
  <c r="H132" i="3"/>
  <c r="F132" i="3"/>
  <c r="E132" i="3"/>
  <c r="H131" i="3"/>
  <c r="M54" i="3"/>
  <c r="L54" i="3"/>
  <c r="K54" i="3"/>
  <c r="L53" i="3"/>
  <c r="L55" i="3" s="1"/>
  <c r="K53" i="3"/>
  <c r="W54" i="3"/>
  <c r="Y54" i="3"/>
  <c r="X54" i="3"/>
  <c r="N54" i="3"/>
  <c r="AV95" i="3"/>
  <c r="BM94" i="3"/>
  <c r="AF114" i="3"/>
  <c r="AD114" i="3"/>
  <c r="AD113" i="3"/>
  <c r="AC114" i="3"/>
  <c r="AE113" i="3"/>
  <c r="BP41" i="3"/>
  <c r="BP43" i="3"/>
  <c r="BE52" i="3"/>
  <c r="BP46" i="3"/>
  <c r="BP51" i="3"/>
  <c r="W53" i="3"/>
  <c r="BI52" i="3"/>
  <c r="AQ53" i="3"/>
  <c r="BL52" i="3"/>
  <c r="Z54" i="3"/>
  <c r="BO77" i="3"/>
  <c r="G81" i="3"/>
  <c r="G96" i="3"/>
  <c r="BF79" i="3"/>
  <c r="S81" i="3"/>
  <c r="Q81" i="3"/>
  <c r="T81" i="3"/>
  <c r="AQ81" i="3"/>
  <c r="AP81" i="3"/>
  <c r="AO80" i="3"/>
  <c r="AO81" i="3"/>
  <c r="I94" i="3"/>
  <c r="BP85" i="3"/>
  <c r="AG94" i="3"/>
  <c r="BO86" i="3"/>
  <c r="BO90" i="3"/>
  <c r="BA95" i="3"/>
  <c r="BN94" i="3"/>
  <c r="AK96" i="3"/>
  <c r="AJ96" i="3"/>
  <c r="AI96" i="3"/>
  <c r="AJ95" i="3"/>
  <c r="AI95" i="3"/>
  <c r="AL96" i="3"/>
  <c r="BP100" i="3"/>
  <c r="I112" i="3"/>
  <c r="BO102" i="3"/>
  <c r="AK113" i="3"/>
  <c r="BP122" i="3"/>
  <c r="BP124" i="3"/>
  <c r="U130" i="3"/>
  <c r="O130" i="3"/>
  <c r="G132" i="3"/>
  <c r="Q177" i="3"/>
  <c r="BH176" i="3"/>
  <c r="Z177" i="3"/>
  <c r="BI176" i="3"/>
  <c r="BO61" i="3"/>
  <c r="E68" i="3"/>
  <c r="BA68" i="3"/>
  <c r="H68" i="3"/>
  <c r="BO76" i="3"/>
  <c r="BF94" i="3"/>
  <c r="AU96" i="3"/>
  <c r="AP114" i="3"/>
  <c r="AU132" i="3"/>
  <c r="AX132" i="3"/>
  <c r="AX131" i="3"/>
  <c r="BA132" i="3"/>
  <c r="AD149" i="3"/>
  <c r="E150" i="3"/>
  <c r="F150" i="3"/>
  <c r="G150" i="3"/>
  <c r="AO177" i="3"/>
  <c r="BL176" i="3"/>
  <c r="AW53" i="3"/>
  <c r="H54" i="3"/>
  <c r="R54" i="3"/>
  <c r="AF54" i="3"/>
  <c r="E54" i="3"/>
  <c r="Q54" i="3"/>
  <c r="AD54" i="3"/>
  <c r="BC54" i="3"/>
  <c r="AA66" i="3"/>
  <c r="AY66" i="3"/>
  <c r="BP58" i="3"/>
  <c r="F67" i="3"/>
  <c r="O66" i="3"/>
  <c r="BL66" i="3"/>
  <c r="BI66" i="3"/>
  <c r="BA67" i="3"/>
  <c r="AD68" i="3"/>
  <c r="BC68" i="3"/>
  <c r="BM79" i="3"/>
  <c r="E81" i="3"/>
  <c r="AC81" i="3"/>
  <c r="BA81" i="3"/>
  <c r="H81" i="3"/>
  <c r="BB81" i="3"/>
  <c r="U94" i="3"/>
  <c r="AS94" i="3"/>
  <c r="BO89" i="3"/>
  <c r="BP93" i="3"/>
  <c r="BK94" i="3"/>
  <c r="H96" i="3"/>
  <c r="M96" i="3"/>
  <c r="AU95" i="3"/>
  <c r="BD96" i="3"/>
  <c r="AO96" i="3"/>
  <c r="AV96" i="3"/>
  <c r="BB96" i="3"/>
  <c r="U112" i="3"/>
  <c r="AS112" i="3"/>
  <c r="BO104" i="3"/>
  <c r="BP111" i="3"/>
  <c r="BK112" i="3"/>
  <c r="H114" i="3"/>
  <c r="M114" i="3"/>
  <c r="AU113" i="3"/>
  <c r="BD114" i="3"/>
  <c r="AO114" i="3"/>
  <c r="AV114" i="3"/>
  <c r="BB114" i="3"/>
  <c r="AS130" i="3"/>
  <c r="BO122" i="3"/>
  <c r="BP125" i="3"/>
  <c r="AC131" i="3"/>
  <c r="BJ130" i="3"/>
  <c r="AW131" i="3"/>
  <c r="BH130" i="3"/>
  <c r="BN130" i="3"/>
  <c r="W132" i="3"/>
  <c r="Y132" i="3"/>
  <c r="AP132" i="3"/>
  <c r="AR132" i="3"/>
  <c r="BB132" i="3"/>
  <c r="O148" i="3"/>
  <c r="BP142" i="3"/>
  <c r="BO143" i="3"/>
  <c r="H149" i="3"/>
  <c r="BG148" i="3"/>
  <c r="O164" i="3"/>
  <c r="BP154" i="3"/>
  <c r="BP163" i="3"/>
  <c r="AI166" i="3"/>
  <c r="AK166" i="3"/>
  <c r="AL165" i="3"/>
  <c r="AJ166" i="3"/>
  <c r="AK165" i="3"/>
  <c r="AL166" i="3"/>
  <c r="AW166" i="3"/>
  <c r="AX166" i="3"/>
  <c r="AV166" i="3"/>
  <c r="AV165" i="3"/>
  <c r="AX165" i="3"/>
  <c r="L195" i="3"/>
  <c r="K195" i="3"/>
  <c r="K194" i="3"/>
  <c r="N194" i="3"/>
  <c r="N195" i="3"/>
  <c r="AX195" i="3"/>
  <c r="AW195" i="3"/>
  <c r="AV195" i="3"/>
  <c r="AW194" i="3"/>
  <c r="BD54" i="3"/>
  <c r="BB54" i="3"/>
  <c r="BG66" i="3"/>
  <c r="AC68" i="3"/>
  <c r="BB68" i="3"/>
  <c r="R80" i="3"/>
  <c r="BK79" i="3"/>
  <c r="BO85" i="3"/>
  <c r="AC95" i="3"/>
  <c r="AP96" i="3"/>
  <c r="BF112" i="3"/>
  <c r="AU114" i="3"/>
  <c r="G131" i="3"/>
  <c r="BD132" i="3"/>
  <c r="BC131" i="3"/>
  <c r="H150" i="3"/>
  <c r="W165" i="3"/>
  <c r="BI164" i="3"/>
  <c r="AO53" i="3"/>
  <c r="AK54" i="3"/>
  <c r="F54" i="3"/>
  <c r="S54" i="3"/>
  <c r="AE54" i="3"/>
  <c r="AL54" i="3"/>
  <c r="BH66" i="3"/>
  <c r="S68" i="3"/>
  <c r="AQ68" i="3"/>
  <c r="F68" i="3"/>
  <c r="R68" i="3"/>
  <c r="AE68" i="3"/>
  <c r="AR68" i="3"/>
  <c r="BD68" i="3"/>
  <c r="F80" i="3"/>
  <c r="BL79" i="3"/>
  <c r="BI79" i="3"/>
  <c r="AD81" i="3"/>
  <c r="BC81" i="3"/>
  <c r="BG94" i="3"/>
  <c r="AO95" i="3"/>
  <c r="K95" i="3"/>
  <c r="R96" i="3"/>
  <c r="W96" i="3"/>
  <c r="E96" i="3"/>
  <c r="K96" i="3"/>
  <c r="Q96" i="3"/>
  <c r="X96" i="3"/>
  <c r="AQ96" i="3"/>
  <c r="AW96" i="3"/>
  <c r="BC96" i="3"/>
  <c r="BG112" i="3"/>
  <c r="AO113" i="3"/>
  <c r="AO115" i="3" s="1"/>
  <c r="K113" i="3"/>
  <c r="R114" i="3"/>
  <c r="W114" i="3"/>
  <c r="E114" i="3"/>
  <c r="K114" i="3"/>
  <c r="Q114" i="3"/>
  <c r="X114" i="3"/>
  <c r="AQ114" i="3"/>
  <c r="AW114" i="3"/>
  <c r="BC114" i="3"/>
  <c r="AA130" i="3"/>
  <c r="BO126" i="3"/>
  <c r="E131" i="3"/>
  <c r="BK130" i="3"/>
  <c r="AR131" i="3"/>
  <c r="BI130" i="3"/>
  <c r="M132" i="3"/>
  <c r="L132" i="3"/>
  <c r="R132" i="3"/>
  <c r="S132" i="3"/>
  <c r="AI131" i="3"/>
  <c r="AP131" i="3"/>
  <c r="AV131" i="3"/>
  <c r="N132" i="3"/>
  <c r="AV132" i="3"/>
  <c r="BC132" i="3"/>
  <c r="U148" i="3"/>
  <c r="AS148" i="3"/>
  <c r="E149" i="3"/>
  <c r="BM148" i="3"/>
  <c r="BA150" i="3"/>
  <c r="BD150" i="3"/>
  <c r="BC150" i="3"/>
  <c r="BB165" i="3"/>
  <c r="BB167" i="3" s="1"/>
  <c r="BN164" i="3"/>
  <c r="AJ165" i="3"/>
  <c r="AU166" i="3"/>
  <c r="O176" i="3"/>
  <c r="AM176" i="3"/>
  <c r="M194" i="3"/>
  <c r="BG193" i="3"/>
  <c r="M195" i="3"/>
  <c r="U164" i="3"/>
  <c r="U166" i="3" s="1"/>
  <c r="BP155" i="3"/>
  <c r="BO157" i="3"/>
  <c r="BP162" i="3"/>
  <c r="F165" i="3"/>
  <c r="AI165" i="3"/>
  <c r="BL164" i="3"/>
  <c r="AR166" i="3"/>
  <c r="AQ166" i="3"/>
  <c r="AP166" i="3"/>
  <c r="AP165" i="3"/>
  <c r="BO175" i="3"/>
  <c r="AJ177" i="3"/>
  <c r="BK176" i="3"/>
  <c r="AX194" i="3"/>
  <c r="N68" i="3"/>
  <c r="X68" i="3"/>
  <c r="AL68" i="3"/>
  <c r="AV68" i="3"/>
  <c r="N81" i="3"/>
  <c r="X81" i="3"/>
  <c r="AL81" i="3"/>
  <c r="AV81" i="3"/>
  <c r="M131" i="3"/>
  <c r="BA131" i="3"/>
  <c r="AF132" i="3"/>
  <c r="AK132" i="3"/>
  <c r="AE132" i="3"/>
  <c r="AL132" i="3"/>
  <c r="BE148" i="3"/>
  <c r="BP139" i="3"/>
  <c r="BP147" i="3"/>
  <c r="BI148" i="3"/>
  <c r="BJ148" i="3"/>
  <c r="AC149" i="3"/>
  <c r="BP158" i="3"/>
  <c r="BO159" i="3"/>
  <c r="BO163" i="3"/>
  <c r="G165" i="3"/>
  <c r="BJ164" i="3"/>
  <c r="BF164" i="3"/>
  <c r="R165" i="3"/>
  <c r="AO165" i="3"/>
  <c r="BB166" i="3"/>
  <c r="BD166" i="3"/>
  <c r="BC166" i="3"/>
  <c r="BA165" i="3"/>
  <c r="AO166" i="3"/>
  <c r="BA166" i="3"/>
  <c r="BP174" i="3"/>
  <c r="BF176" i="3"/>
  <c r="E195" i="3"/>
  <c r="E178" i="3"/>
  <c r="AK177" i="3"/>
  <c r="L178" i="3"/>
  <c r="M178" i="3"/>
  <c r="K178" i="3"/>
  <c r="K177" i="3"/>
  <c r="U193" i="3"/>
  <c r="AJ194" i="3"/>
  <c r="BK193" i="3"/>
  <c r="AU194" i="3"/>
  <c r="BM193" i="3"/>
  <c r="F149" i="3"/>
  <c r="BL148" i="3"/>
  <c r="BN148" i="3"/>
  <c r="Q150" i="3"/>
  <c r="AP150" i="3"/>
  <c r="BO162" i="3"/>
  <c r="BC165" i="3"/>
  <c r="K166" i="3"/>
  <c r="T166" i="3"/>
  <c r="Q166" i="3"/>
  <c r="L177" i="3"/>
  <c r="BN176" i="3"/>
  <c r="AA193" i="3"/>
  <c r="BP186" i="3"/>
  <c r="BO187" i="3"/>
  <c r="H194" i="3"/>
  <c r="H195" i="3"/>
  <c r="AV194" i="3"/>
  <c r="BN193" i="3"/>
  <c r="BH148" i="3"/>
  <c r="S150" i="3"/>
  <c r="AQ150" i="3"/>
  <c r="R150" i="3"/>
  <c r="AR150" i="3"/>
  <c r="I164" i="3"/>
  <c r="AG164" i="3"/>
  <c r="BE164" i="3"/>
  <c r="AU165" i="3"/>
  <c r="BM164" i="3"/>
  <c r="Y166" i="3"/>
  <c r="AD166" i="3"/>
  <c r="L166" i="3"/>
  <c r="R166" i="3"/>
  <c r="X166" i="3"/>
  <c r="AE166" i="3"/>
  <c r="BJ176" i="3"/>
  <c r="BG176" i="3"/>
  <c r="Z178" i="3"/>
  <c r="AX178" i="3"/>
  <c r="Y178" i="3"/>
  <c r="BF193" i="3"/>
  <c r="AJ195" i="3"/>
  <c r="AI195" i="3"/>
  <c r="AI194" i="3"/>
  <c r="AK195" i="3"/>
  <c r="N150" i="3"/>
  <c r="X150" i="3"/>
  <c r="AL150" i="3"/>
  <c r="AV150" i="3"/>
  <c r="G178" i="3"/>
  <c r="Q178" i="3"/>
  <c r="AE178" i="3"/>
  <c r="AO178" i="3"/>
  <c r="BC178" i="3"/>
  <c r="BP182" i="3"/>
  <c r="I193" i="3"/>
  <c r="AG193" i="3"/>
  <c r="BE193" i="3"/>
  <c r="BO183" i="3"/>
  <c r="BP191" i="3"/>
  <c r="BO192" i="3"/>
  <c r="L194" i="3"/>
  <c r="W194" i="3"/>
  <c r="BI193" i="3"/>
  <c r="Z195" i="3"/>
  <c r="Y195" i="3"/>
  <c r="X195" i="3"/>
  <c r="G195" i="3"/>
  <c r="Q195" i="3"/>
  <c r="AE195" i="3"/>
  <c r="AO195" i="3"/>
  <c r="BC195" i="3"/>
  <c r="O114" i="3" l="1"/>
  <c r="AI69" i="3"/>
  <c r="BA167" i="3"/>
  <c r="AW151" i="3"/>
  <c r="T55" i="3"/>
  <c r="L196" i="3"/>
  <c r="BC179" i="3"/>
  <c r="BE68" i="3"/>
  <c r="BB179" i="3"/>
  <c r="BB55" i="3"/>
  <c r="BB115" i="3"/>
  <c r="R82" i="3"/>
  <c r="AY132" i="3"/>
  <c r="BQ77" i="3"/>
  <c r="AK97" i="3"/>
  <c r="AX151" i="3"/>
  <c r="F115" i="3"/>
  <c r="Z69" i="3"/>
  <c r="AW115" i="3"/>
  <c r="AW55" i="3"/>
  <c r="AQ69" i="3"/>
  <c r="G133" i="3"/>
  <c r="X115" i="3"/>
  <c r="U195" i="3"/>
  <c r="AM96" i="3"/>
  <c r="N82" i="3"/>
  <c r="AJ69" i="3"/>
  <c r="F196" i="3"/>
  <c r="S133" i="3"/>
  <c r="L97" i="3"/>
  <c r="F179" i="3"/>
  <c r="H151" i="3"/>
  <c r="BQ161" i="3"/>
  <c r="AL179" i="3"/>
  <c r="AG166" i="3"/>
  <c r="U81" i="3"/>
  <c r="AE97" i="3"/>
  <c r="AK82" i="3"/>
  <c r="S196" i="3"/>
  <c r="N133" i="3"/>
  <c r="BB97" i="3"/>
  <c r="BD196" i="3"/>
  <c r="O166" i="3"/>
  <c r="AY114" i="3"/>
  <c r="H82" i="3"/>
  <c r="X151" i="3"/>
  <c r="AW69" i="3"/>
  <c r="W196" i="3"/>
  <c r="AX167" i="3"/>
  <c r="BQ143" i="3"/>
  <c r="AD133" i="3"/>
  <c r="AG195" i="3"/>
  <c r="AY195" i="3"/>
  <c r="BQ88" i="3"/>
  <c r="BQ49" i="3"/>
  <c r="BA151" i="3"/>
  <c r="BD55" i="3"/>
  <c r="BB82" i="3"/>
  <c r="AU179" i="3"/>
  <c r="AY81" i="3"/>
  <c r="AV82" i="3"/>
  <c r="AU167" i="3"/>
  <c r="AW97" i="3"/>
  <c r="AX69" i="3"/>
  <c r="AS114" i="3"/>
  <c r="AI167" i="3"/>
  <c r="I114" i="3"/>
  <c r="AE82" i="3"/>
  <c r="AD69" i="3"/>
  <c r="AK69" i="3"/>
  <c r="AJ115" i="3"/>
  <c r="AL115" i="3"/>
  <c r="AI196" i="3"/>
  <c r="AM54" i="3"/>
  <c r="AF133" i="3"/>
  <c r="BQ92" i="3"/>
  <c r="BQ141" i="3"/>
  <c r="E167" i="3"/>
  <c r="AA195" i="3"/>
  <c r="T179" i="3"/>
  <c r="BQ175" i="3"/>
  <c r="O132" i="3"/>
  <c r="L151" i="3"/>
  <c r="BQ145" i="3"/>
  <c r="BQ106" i="3"/>
  <c r="AR151" i="3"/>
  <c r="Y115" i="3"/>
  <c r="AQ167" i="3"/>
  <c r="K97" i="3"/>
  <c r="N55" i="3"/>
  <c r="BQ128" i="3"/>
  <c r="M97" i="3"/>
  <c r="AD179" i="3"/>
  <c r="AG132" i="3"/>
  <c r="AF97" i="3"/>
  <c r="AA54" i="3"/>
  <c r="X179" i="3"/>
  <c r="Y82" i="3"/>
  <c r="Y133" i="3"/>
  <c r="Z196" i="3"/>
  <c r="Y196" i="3"/>
  <c r="X196" i="3"/>
  <c r="BQ144" i="3"/>
  <c r="AO151" i="3"/>
  <c r="G55" i="3"/>
  <c r="T196" i="3"/>
  <c r="E196" i="3"/>
  <c r="F151" i="3"/>
  <c r="K167" i="3"/>
  <c r="T151" i="3"/>
  <c r="AQ97" i="3"/>
  <c r="AQ55" i="3"/>
  <c r="AS150" i="3"/>
  <c r="AP151" i="3"/>
  <c r="BL194" i="3"/>
  <c r="BQ160" i="3"/>
  <c r="AR69" i="3"/>
  <c r="R97" i="3"/>
  <c r="S115" i="3"/>
  <c r="T167" i="3"/>
  <c r="N69" i="3"/>
  <c r="M179" i="3"/>
  <c r="M69" i="3"/>
  <c r="BQ50" i="3"/>
  <c r="K133" i="3"/>
  <c r="K115" i="3"/>
  <c r="M115" i="3"/>
  <c r="L115" i="3"/>
  <c r="N115" i="3"/>
  <c r="N97" i="3"/>
  <c r="E115" i="3"/>
  <c r="G69" i="3"/>
  <c r="BF95" i="3"/>
  <c r="I81" i="3"/>
  <c r="F82" i="3"/>
  <c r="G97" i="3"/>
  <c r="E82" i="3"/>
  <c r="G82" i="3"/>
  <c r="G151" i="3"/>
  <c r="E179" i="3"/>
  <c r="O149" i="3"/>
  <c r="Q115" i="3"/>
  <c r="L179" i="3"/>
  <c r="K179" i="3"/>
  <c r="BQ45" i="3"/>
  <c r="AJ55" i="3"/>
  <c r="Z133" i="3"/>
  <c r="AL97" i="3"/>
  <c r="BQ157" i="3"/>
  <c r="BQ158" i="3"/>
  <c r="AW196" i="3"/>
  <c r="AQ133" i="3"/>
  <c r="AS132" i="3"/>
  <c r="AR133" i="3"/>
  <c r="AR167" i="3"/>
  <c r="AQ196" i="3"/>
  <c r="AX179" i="3"/>
  <c r="AS166" i="3"/>
  <c r="BE150" i="3"/>
  <c r="AW167" i="3"/>
  <c r="BD97" i="3"/>
  <c r="BA97" i="3"/>
  <c r="BC97" i="3"/>
  <c r="BE96" i="3"/>
  <c r="BA133" i="3"/>
  <c r="BC133" i="3"/>
  <c r="BQ65" i="3"/>
  <c r="BE114" i="3"/>
  <c r="BD115" i="3"/>
  <c r="BD167" i="3"/>
  <c r="BA196" i="3"/>
  <c r="BC196" i="3"/>
  <c r="AY96" i="3"/>
  <c r="AU97" i="3"/>
  <c r="AV97" i="3"/>
  <c r="AX196" i="3"/>
  <c r="BQ190" i="3"/>
  <c r="AV179" i="3"/>
  <c r="AU115" i="3"/>
  <c r="AX115" i="3"/>
  <c r="AV115" i="3"/>
  <c r="AV55" i="3"/>
  <c r="AY166" i="3"/>
  <c r="AU55" i="3"/>
  <c r="AX55" i="3"/>
  <c r="AY54" i="3"/>
  <c r="AS81" i="3"/>
  <c r="AO196" i="3"/>
  <c r="AP196" i="3"/>
  <c r="AR82" i="3"/>
  <c r="AP82" i="3"/>
  <c r="AR55" i="3"/>
  <c r="AQ115" i="3"/>
  <c r="AP115" i="3"/>
  <c r="AO97" i="3"/>
  <c r="AS96" i="3"/>
  <c r="AR97" i="3"/>
  <c r="AP97" i="3"/>
  <c r="AO167" i="3"/>
  <c r="AS178" i="3"/>
  <c r="AS149" i="3"/>
  <c r="AP179" i="3"/>
  <c r="AO179" i="3"/>
  <c r="AK133" i="3"/>
  <c r="AM178" i="3"/>
  <c r="AJ179" i="3"/>
  <c r="AI179" i="3"/>
  <c r="AM166" i="3"/>
  <c r="AJ167" i="3"/>
  <c r="AK167" i="3"/>
  <c r="AL167" i="3"/>
  <c r="AM81" i="3"/>
  <c r="AJ82" i="3"/>
  <c r="AM53" i="3"/>
  <c r="AI82" i="3"/>
  <c r="AL82" i="3"/>
  <c r="AJ196" i="3"/>
  <c r="AM195" i="3"/>
  <c r="AL196" i="3"/>
  <c r="AF55" i="3"/>
  <c r="AE55" i="3"/>
  <c r="AF167" i="3"/>
  <c r="AF82" i="3"/>
  <c r="AE196" i="3"/>
  <c r="AD151" i="3"/>
  <c r="AC151" i="3"/>
  <c r="BJ194" i="3"/>
  <c r="AG150" i="3"/>
  <c r="AE179" i="3"/>
  <c r="AG178" i="3"/>
  <c r="AF115" i="3"/>
  <c r="AC179" i="3"/>
  <c r="AF69" i="3"/>
  <c r="X167" i="3"/>
  <c r="AA150" i="3"/>
  <c r="Y151" i="3"/>
  <c r="Z151" i="3"/>
  <c r="W151" i="3"/>
  <c r="W55" i="3"/>
  <c r="Y55" i="3"/>
  <c r="Z55" i="3"/>
  <c r="AA81" i="3"/>
  <c r="S82" i="3"/>
  <c r="U68" i="3"/>
  <c r="R69" i="3"/>
  <c r="Q82" i="3"/>
  <c r="S69" i="3"/>
  <c r="BQ188" i="3"/>
  <c r="U54" i="3"/>
  <c r="Q55" i="3"/>
  <c r="R55" i="3"/>
  <c r="S55" i="3"/>
  <c r="U114" i="3"/>
  <c r="S97" i="3"/>
  <c r="T97" i="3"/>
  <c r="U132" i="3"/>
  <c r="S151" i="3"/>
  <c r="BH131" i="3"/>
  <c r="U131" i="3"/>
  <c r="T133" i="3"/>
  <c r="Q133" i="3"/>
  <c r="Q151" i="3"/>
  <c r="R167" i="3"/>
  <c r="S167" i="3"/>
  <c r="K55" i="3"/>
  <c r="O96" i="3"/>
  <c r="N167" i="3"/>
  <c r="O81" i="3"/>
  <c r="BG149" i="3"/>
  <c r="M82" i="3"/>
  <c r="K82" i="3"/>
  <c r="O178" i="3"/>
  <c r="BG67" i="3"/>
  <c r="I113" i="3"/>
  <c r="H115" i="3"/>
  <c r="F133" i="3"/>
  <c r="H55" i="3"/>
  <c r="I54" i="3"/>
  <c r="H196" i="3"/>
  <c r="I96" i="3"/>
  <c r="I95" i="3"/>
  <c r="E97" i="3"/>
  <c r="BF177" i="3"/>
  <c r="I177" i="3"/>
  <c r="O131" i="3"/>
  <c r="U149" i="3"/>
  <c r="BH149" i="3"/>
  <c r="O195" i="3"/>
  <c r="BF113" i="3"/>
  <c r="E133" i="3"/>
  <c r="BQ74" i="3"/>
  <c r="K151" i="3"/>
  <c r="N179" i="3"/>
  <c r="Q196" i="3"/>
  <c r="L133" i="3"/>
  <c r="AA114" i="3"/>
  <c r="AC55" i="3"/>
  <c r="AG54" i="3"/>
  <c r="AD55" i="3"/>
  <c r="AK55" i="3"/>
  <c r="AE69" i="3"/>
  <c r="Z115" i="3"/>
  <c r="AC69" i="3"/>
  <c r="X82" i="3"/>
  <c r="W133" i="3"/>
  <c r="AA132" i="3"/>
  <c r="AD82" i="3"/>
  <c r="AG81" i="3"/>
  <c r="AM114" i="3"/>
  <c r="AL69" i="3"/>
  <c r="AD115" i="3"/>
  <c r="BQ173" i="3"/>
  <c r="AF151" i="3"/>
  <c r="BE195" i="3"/>
  <c r="BB196" i="3"/>
  <c r="AY177" i="3"/>
  <c r="AV196" i="3"/>
  <c r="AU196" i="3"/>
  <c r="BL149" i="3"/>
  <c r="BE178" i="3"/>
  <c r="AV151" i="3"/>
  <c r="AP167" i="3"/>
  <c r="BA115" i="3"/>
  <c r="AY178" i="3"/>
  <c r="BD151" i="3"/>
  <c r="BB151" i="3"/>
  <c r="BK80" i="3"/>
  <c r="AI55" i="3"/>
  <c r="AM80" i="3"/>
  <c r="AL55" i="3"/>
  <c r="BK53" i="3"/>
  <c r="AI133" i="3"/>
  <c r="AK179" i="3"/>
  <c r="AM132" i="3"/>
  <c r="AL133" i="3"/>
  <c r="AJ133" i="3"/>
  <c r="AL151" i="3"/>
  <c r="AK151" i="3"/>
  <c r="AI151" i="3"/>
  <c r="AM150" i="3"/>
  <c r="BK67" i="3"/>
  <c r="AM67" i="3"/>
  <c r="AJ151" i="3"/>
  <c r="AK196" i="3"/>
  <c r="AJ97" i="3"/>
  <c r="AI97" i="3"/>
  <c r="BQ163" i="3"/>
  <c r="AK115" i="3"/>
  <c r="AI115" i="3"/>
  <c r="BA179" i="3"/>
  <c r="BD179" i="3"/>
  <c r="BN177" i="3"/>
  <c r="BC167" i="3"/>
  <c r="BE194" i="3"/>
  <c r="BE166" i="3"/>
  <c r="BB69" i="3"/>
  <c r="BA69" i="3"/>
  <c r="BD69" i="3"/>
  <c r="BC115" i="3"/>
  <c r="BE149" i="3"/>
  <c r="BA55" i="3"/>
  <c r="BC55" i="3"/>
  <c r="BE54" i="3"/>
  <c r="BC151" i="3"/>
  <c r="BE81" i="3"/>
  <c r="BC82" i="3"/>
  <c r="BD82" i="3"/>
  <c r="BA82" i="3"/>
  <c r="AY150" i="3"/>
  <c r="AU151" i="3"/>
  <c r="BM149" i="3"/>
  <c r="AY149" i="3"/>
  <c r="AY68" i="3"/>
  <c r="AU69" i="3"/>
  <c r="AX97" i="3"/>
  <c r="AV69" i="3"/>
  <c r="AV133" i="3"/>
  <c r="AW133" i="3"/>
  <c r="AU133" i="3"/>
  <c r="AX133" i="3"/>
  <c r="AV167" i="3"/>
  <c r="BM177" i="3"/>
  <c r="AW179" i="3"/>
  <c r="BQ171" i="3"/>
  <c r="BM80" i="3"/>
  <c r="AU82" i="3"/>
  <c r="AS68" i="3"/>
  <c r="AP69" i="3"/>
  <c r="AO69" i="3"/>
  <c r="AS67" i="3"/>
  <c r="AR196" i="3"/>
  <c r="AS195" i="3"/>
  <c r="AO82" i="3"/>
  <c r="AS194" i="3"/>
  <c r="AQ151" i="3"/>
  <c r="AR179" i="3"/>
  <c r="AQ179" i="3"/>
  <c r="AP55" i="3"/>
  <c r="AR115" i="3"/>
  <c r="AS54" i="3"/>
  <c r="AO55" i="3"/>
  <c r="AO133" i="3"/>
  <c r="AS131" i="3"/>
  <c r="AP133" i="3"/>
  <c r="AG177" i="3"/>
  <c r="AE115" i="3"/>
  <c r="AG114" i="3"/>
  <c r="AC115" i="3"/>
  <c r="BJ177" i="3"/>
  <c r="AF179" i="3"/>
  <c r="AD97" i="3"/>
  <c r="AG96" i="3"/>
  <c r="AC97" i="3"/>
  <c r="BJ80" i="3"/>
  <c r="AG80" i="3"/>
  <c r="AE167" i="3"/>
  <c r="AC167" i="3"/>
  <c r="AC82" i="3"/>
  <c r="AD167" i="3"/>
  <c r="BJ165" i="3"/>
  <c r="AG165" i="3"/>
  <c r="AC133" i="3"/>
  <c r="AG68" i="3"/>
  <c r="AD196" i="3"/>
  <c r="AF196" i="3"/>
  <c r="AE151" i="3"/>
  <c r="AC196" i="3"/>
  <c r="AG194" i="3"/>
  <c r="AA68" i="3"/>
  <c r="Y69" i="3"/>
  <c r="BI67" i="3"/>
  <c r="AA67" i="3"/>
  <c r="W69" i="3"/>
  <c r="X69" i="3"/>
  <c r="AA166" i="3"/>
  <c r="W167" i="3"/>
  <c r="X133" i="3"/>
  <c r="BI131" i="3"/>
  <c r="Z167" i="3"/>
  <c r="Y167" i="3"/>
  <c r="BQ136" i="3"/>
  <c r="X97" i="3"/>
  <c r="AA96" i="3"/>
  <c r="BI149" i="3"/>
  <c r="Z97" i="3"/>
  <c r="Y97" i="3"/>
  <c r="AA149" i="3"/>
  <c r="W97" i="3"/>
  <c r="BQ87" i="3"/>
  <c r="AA95" i="3"/>
  <c r="Z82" i="3"/>
  <c r="BI80" i="3"/>
  <c r="W115" i="3"/>
  <c r="W82" i="3"/>
  <c r="AA178" i="3"/>
  <c r="Z179" i="3"/>
  <c r="Y179" i="3"/>
  <c r="AA177" i="3"/>
  <c r="AA200" i="3"/>
  <c r="AA201" i="3" s="1"/>
  <c r="BI177" i="3"/>
  <c r="W179" i="3"/>
  <c r="R115" i="3"/>
  <c r="T115" i="3"/>
  <c r="Q97" i="3"/>
  <c r="BH113" i="3"/>
  <c r="U96" i="3"/>
  <c r="BH95" i="3"/>
  <c r="U95" i="3"/>
  <c r="R133" i="3"/>
  <c r="R151" i="3"/>
  <c r="U150" i="3"/>
  <c r="BH67" i="3"/>
  <c r="Q69" i="3"/>
  <c r="T82" i="3"/>
  <c r="T69" i="3"/>
  <c r="BH53" i="3"/>
  <c r="U53" i="3"/>
  <c r="R196" i="3"/>
  <c r="U194" i="3"/>
  <c r="BH194" i="3"/>
  <c r="U178" i="3"/>
  <c r="R179" i="3"/>
  <c r="U165" i="3"/>
  <c r="Q167" i="3"/>
  <c r="Q179" i="3"/>
  <c r="BQ172" i="3"/>
  <c r="L167" i="3"/>
  <c r="O165" i="3"/>
  <c r="BG165" i="3"/>
  <c r="M167" i="3"/>
  <c r="N196" i="3"/>
  <c r="M196" i="3"/>
  <c r="K196" i="3"/>
  <c r="O68" i="3"/>
  <c r="K69" i="3"/>
  <c r="L69" i="3"/>
  <c r="H69" i="3"/>
  <c r="BF67" i="3"/>
  <c r="E69" i="3"/>
  <c r="O67" i="3"/>
  <c r="F69" i="3"/>
  <c r="I68" i="3"/>
  <c r="M133" i="3"/>
  <c r="M55" i="3"/>
  <c r="BQ121" i="3"/>
  <c r="O54" i="3"/>
  <c r="BQ73" i="3"/>
  <c r="O150" i="3"/>
  <c r="N151" i="3"/>
  <c r="BG80" i="3"/>
  <c r="L82" i="3"/>
  <c r="M151" i="3"/>
  <c r="O200" i="3"/>
  <c r="O201" i="3" s="1"/>
  <c r="BQ183" i="3"/>
  <c r="U67" i="3"/>
  <c r="G179" i="3"/>
  <c r="AA131" i="3"/>
  <c r="U113" i="3"/>
  <c r="BP164" i="3"/>
  <c r="BQ159" i="3"/>
  <c r="F167" i="3"/>
  <c r="BO112" i="3"/>
  <c r="BQ104" i="3"/>
  <c r="BQ61" i="3"/>
  <c r="AA80" i="3"/>
  <c r="BI95" i="3"/>
  <c r="BQ140" i="3"/>
  <c r="BQ129" i="3"/>
  <c r="AY67" i="3"/>
  <c r="H167" i="3"/>
  <c r="BQ105" i="3"/>
  <c r="BQ59" i="3"/>
  <c r="BQ138" i="3"/>
  <c r="BQ123" i="3"/>
  <c r="BL67" i="3"/>
  <c r="U200" i="3"/>
  <c r="U201" i="3" s="1"/>
  <c r="BH165" i="3"/>
  <c r="BO148" i="3"/>
  <c r="BO66" i="3"/>
  <c r="BP148" i="3"/>
  <c r="BQ76" i="3"/>
  <c r="BP52" i="3"/>
  <c r="BQ156" i="3"/>
  <c r="G115" i="3"/>
  <c r="BQ137" i="3"/>
  <c r="BQ146" i="3"/>
  <c r="BQ103" i="3"/>
  <c r="BQ86" i="3"/>
  <c r="H133" i="3"/>
  <c r="BQ44" i="3"/>
  <c r="BE177" i="3"/>
  <c r="BN194" i="3"/>
  <c r="AY80" i="3"/>
  <c r="BQ64" i="3"/>
  <c r="H97" i="3"/>
  <c r="G196" i="3"/>
  <c r="BQ189" i="3"/>
  <c r="BQ184" i="3"/>
  <c r="BN67" i="3"/>
  <c r="BE67" i="3"/>
  <c r="F55" i="3"/>
  <c r="BF194" i="3"/>
  <c r="I150" i="3"/>
  <c r="BQ124" i="3"/>
  <c r="BP94" i="3"/>
  <c r="BL131" i="3"/>
  <c r="BP130" i="3"/>
  <c r="BN80" i="3"/>
  <c r="BE80" i="3"/>
  <c r="BQ60" i="3"/>
  <c r="BO52" i="3"/>
  <c r="BQ126" i="3"/>
  <c r="BP79" i="3"/>
  <c r="BM53" i="3"/>
  <c r="AY53" i="3"/>
  <c r="BF165" i="3"/>
  <c r="I165" i="3"/>
  <c r="G167" i="3"/>
  <c r="BM131" i="3"/>
  <c r="AY131" i="3"/>
  <c r="BQ102" i="3"/>
  <c r="BQ174" i="3"/>
  <c r="AG131" i="3"/>
  <c r="BJ131" i="3"/>
  <c r="AY165" i="3"/>
  <c r="BM165" i="3"/>
  <c r="BQ147" i="3"/>
  <c r="BK165" i="3"/>
  <c r="AM165" i="3"/>
  <c r="AM131" i="3"/>
  <c r="BK131" i="3"/>
  <c r="AS113" i="3"/>
  <c r="BL113" i="3"/>
  <c r="AS53" i="3"/>
  <c r="BL53" i="3"/>
  <c r="AG95" i="3"/>
  <c r="BJ95" i="3"/>
  <c r="BQ154" i="3"/>
  <c r="BM113" i="3"/>
  <c r="AY113" i="3"/>
  <c r="BQ111" i="3"/>
  <c r="BM95" i="3"/>
  <c r="AY95" i="3"/>
  <c r="BQ93" i="3"/>
  <c r="BQ58" i="3"/>
  <c r="AG113" i="3"/>
  <c r="BJ113" i="3"/>
  <c r="H3" i="4"/>
  <c r="G3" i="4" s="1"/>
  <c r="BQ122" i="3"/>
  <c r="BK95" i="3"/>
  <c r="AM95" i="3"/>
  <c r="BE95" i="3"/>
  <c r="BN95" i="3"/>
  <c r="BQ43" i="3"/>
  <c r="BQ192" i="3"/>
  <c r="BE53" i="3"/>
  <c r="BN53" i="3"/>
  <c r="I53" i="3"/>
  <c r="E55" i="3"/>
  <c r="BF53" i="3"/>
  <c r="O80" i="3"/>
  <c r="I80" i="3"/>
  <c r="BQ75" i="3"/>
  <c r="BK177" i="3"/>
  <c r="AM177" i="3"/>
  <c r="I166" i="3"/>
  <c r="I67" i="3"/>
  <c r="AG53" i="3"/>
  <c r="BJ53" i="3"/>
  <c r="BQ48" i="3"/>
  <c r="BP176" i="3"/>
  <c r="I178" i="3"/>
  <c r="BO164" i="3"/>
  <c r="BF149" i="3"/>
  <c r="I149" i="3"/>
  <c r="I194" i="3"/>
  <c r="BQ191" i="3"/>
  <c r="I200" i="3"/>
  <c r="I201" i="3" s="1"/>
  <c r="BP193" i="3"/>
  <c r="I195" i="3"/>
  <c r="BK194" i="3"/>
  <c r="AM194" i="3"/>
  <c r="BQ170" i="3"/>
  <c r="BQ186" i="3"/>
  <c r="BQ187" i="3"/>
  <c r="BL165" i="3"/>
  <c r="AS165" i="3"/>
  <c r="BJ149" i="3"/>
  <c r="AG149" i="3"/>
  <c r="BQ139" i="3"/>
  <c r="H179" i="3"/>
  <c r="BQ155" i="3"/>
  <c r="E151" i="3"/>
  <c r="I131" i="3"/>
  <c r="BF131" i="3"/>
  <c r="BG95" i="3"/>
  <c r="O95" i="3"/>
  <c r="BG194" i="3"/>
  <c r="O194" i="3"/>
  <c r="BQ142" i="3"/>
  <c r="BQ125" i="3"/>
  <c r="F97" i="3"/>
  <c r="BL177" i="3"/>
  <c r="AS177" i="3"/>
  <c r="BN149" i="3"/>
  <c r="BO94" i="3"/>
  <c r="BH177" i="3"/>
  <c r="U177" i="3"/>
  <c r="BP112" i="3"/>
  <c r="BL80" i="3"/>
  <c r="AS80" i="3"/>
  <c r="BQ51" i="3"/>
  <c r="BQ41" i="3"/>
  <c r="O53" i="3"/>
  <c r="BG53" i="3"/>
  <c r="BQ89" i="3"/>
  <c r="BM67" i="3"/>
  <c r="BQ47" i="3"/>
  <c r="AM149" i="3"/>
  <c r="BK149" i="3"/>
  <c r="BF80" i="3"/>
  <c r="BG131" i="3"/>
  <c r="BQ72" i="3"/>
  <c r="BJ67" i="3"/>
  <c r="AG67" i="3"/>
  <c r="BQ90" i="3"/>
  <c r="BE131" i="3"/>
  <c r="BN131" i="3"/>
  <c r="BG113" i="3"/>
  <c r="O113" i="3"/>
  <c r="AA194" i="3"/>
  <c r="BI194" i="3"/>
  <c r="BQ182" i="3"/>
  <c r="BO193" i="3"/>
  <c r="AY194" i="3"/>
  <c r="BM194" i="3"/>
  <c r="BG177" i="3"/>
  <c r="O177" i="3"/>
  <c r="BO176" i="3"/>
  <c r="BE165" i="3"/>
  <c r="BN165" i="3"/>
  <c r="BQ162" i="3"/>
  <c r="AS95" i="3"/>
  <c r="BL95" i="3"/>
  <c r="AA165" i="3"/>
  <c r="BI165" i="3"/>
  <c r="BQ100" i="3"/>
  <c r="BQ85" i="3"/>
  <c r="BO79" i="3"/>
  <c r="BI53" i="3"/>
  <c r="AA53" i="3"/>
  <c r="BQ46" i="3"/>
  <c r="I132" i="3"/>
  <c r="BQ118" i="3"/>
  <c r="BI113" i="3"/>
  <c r="AA113" i="3"/>
  <c r="BP66" i="3"/>
  <c r="BK113" i="3"/>
  <c r="AM113" i="3"/>
  <c r="BE113" i="3"/>
  <c r="BN113" i="3"/>
  <c r="BH80" i="3"/>
  <c r="U80" i="3"/>
  <c r="BQ42" i="3"/>
  <c r="BO130" i="3"/>
  <c r="BQ120" i="3"/>
  <c r="O179" i="3" l="1"/>
  <c r="O180" i="3" s="1"/>
  <c r="E9" i="2" s="1"/>
  <c r="BE167" i="3"/>
  <c r="AY196" i="3"/>
  <c r="AY197" i="3" s="1"/>
  <c r="K6" i="2" s="1"/>
  <c r="BE133" i="3"/>
  <c r="BE134" i="3" s="1"/>
  <c r="L10" i="2" s="1"/>
  <c r="AY97" i="3"/>
  <c r="AY98" i="3" s="1"/>
  <c r="K2" i="2" s="1"/>
  <c r="AS179" i="3"/>
  <c r="AS180" i="3" s="1"/>
  <c r="J9" i="2" s="1"/>
  <c r="BE55" i="3"/>
  <c r="BE56" i="3" s="1"/>
  <c r="L4" i="2" s="1"/>
  <c r="AY82" i="3"/>
  <c r="AY83" i="3" s="1"/>
  <c r="K7" i="2" s="1"/>
  <c r="U179" i="3"/>
  <c r="U180" i="3" s="1"/>
  <c r="F9" i="2" s="1"/>
  <c r="O82" i="3"/>
  <c r="O83" i="3" s="1"/>
  <c r="E7" i="2" s="1"/>
  <c r="AA196" i="3"/>
  <c r="AA197" i="3" s="1"/>
  <c r="G6" i="2" s="1"/>
  <c r="O167" i="3"/>
  <c r="O168" i="3" s="1"/>
  <c r="E11" i="2" s="1"/>
  <c r="AS151" i="3"/>
  <c r="AS152" i="3" s="1"/>
  <c r="J8" i="2" s="1"/>
  <c r="U133" i="3"/>
  <c r="U134" i="3" s="1"/>
  <c r="F10" i="2" s="1"/>
  <c r="O115" i="3"/>
  <c r="O116" i="3" s="1"/>
  <c r="E5" i="2" s="1"/>
  <c r="I97" i="3"/>
  <c r="I98" i="3" s="1"/>
  <c r="D2" i="2" s="1"/>
  <c r="U115" i="3"/>
  <c r="U116" i="3" s="1"/>
  <c r="F5" i="2" s="1"/>
  <c r="AG115" i="3"/>
  <c r="AG116" i="3" s="1"/>
  <c r="H5" i="2" s="1"/>
  <c r="BE97" i="3"/>
  <c r="BE98" i="3" s="1"/>
  <c r="L2" i="2" s="1"/>
  <c r="AY179" i="3"/>
  <c r="AY180" i="3" s="1"/>
  <c r="K9" i="2" s="1"/>
  <c r="AY115" i="3"/>
  <c r="AY116" i="3" s="1"/>
  <c r="K5" i="2" s="1"/>
  <c r="AY55" i="3"/>
  <c r="AY56" i="3" s="1"/>
  <c r="K4" i="2" s="1"/>
  <c r="AS82" i="3"/>
  <c r="AS83" i="3" s="1"/>
  <c r="J7" i="2" s="1"/>
  <c r="AS115" i="3"/>
  <c r="AS116" i="3" s="1"/>
  <c r="J5" i="2" s="1"/>
  <c r="AS97" i="3"/>
  <c r="AS98" i="3" s="1"/>
  <c r="J2" i="2" s="1"/>
  <c r="AS167" i="3"/>
  <c r="AS168" i="3" s="1"/>
  <c r="J11" i="2" s="1"/>
  <c r="AM179" i="3"/>
  <c r="AM180" i="3" s="1"/>
  <c r="I9" i="2" s="1"/>
  <c r="AM167" i="3"/>
  <c r="AM168" i="3" s="1"/>
  <c r="I11" i="2" s="1"/>
  <c r="AM82" i="3"/>
  <c r="AM83" i="3" s="1"/>
  <c r="I7" i="2" s="1"/>
  <c r="AM196" i="3"/>
  <c r="AM197" i="3" s="1"/>
  <c r="I6" i="2" s="1"/>
  <c r="AG55" i="3"/>
  <c r="AG56" i="3" s="1"/>
  <c r="H4" i="2" s="1"/>
  <c r="AG82" i="3"/>
  <c r="AG83" i="3" s="1"/>
  <c r="H7" i="2" s="1"/>
  <c r="AG179" i="3"/>
  <c r="AG180" i="3" s="1"/>
  <c r="H9" i="2" s="1"/>
  <c r="BP114" i="3"/>
  <c r="AG69" i="3"/>
  <c r="AG70" i="3" s="1"/>
  <c r="H3" i="2" s="1"/>
  <c r="AA151" i="3"/>
  <c r="AA152" i="3" s="1"/>
  <c r="G8" i="2" s="1"/>
  <c r="AA82" i="3"/>
  <c r="AA83" i="3" s="1"/>
  <c r="G7" i="2" s="1"/>
  <c r="U69" i="3"/>
  <c r="U70" i="3" s="1"/>
  <c r="F3" i="2" s="1"/>
  <c r="U55" i="3"/>
  <c r="U56" i="3" s="1"/>
  <c r="F4" i="2" s="1"/>
  <c r="U151" i="3"/>
  <c r="U152" i="3" s="1"/>
  <c r="F8" i="2" s="1"/>
  <c r="U167" i="3"/>
  <c r="U168" i="3" s="1"/>
  <c r="F11" i="2" s="1"/>
  <c r="O55" i="3"/>
  <c r="O56" i="3" s="1"/>
  <c r="E4" i="2" s="1"/>
  <c r="BP81" i="3"/>
  <c r="U82" i="3"/>
  <c r="U83" i="3" s="1"/>
  <c r="F7" i="2" s="1"/>
  <c r="O133" i="3"/>
  <c r="O134" i="3" s="1"/>
  <c r="E10" i="2" s="1"/>
  <c r="AA133" i="3"/>
  <c r="AA134" i="3" s="1"/>
  <c r="G10" i="2" s="1"/>
  <c r="AM69" i="3"/>
  <c r="AM70" i="3" s="1"/>
  <c r="I3" i="2" s="1"/>
  <c r="AA55" i="3"/>
  <c r="AA56" i="3" s="1"/>
  <c r="G4" i="2" s="1"/>
  <c r="AG151" i="3"/>
  <c r="AG152" i="3" s="1"/>
  <c r="H8" i="2" s="1"/>
  <c r="BE168" i="3"/>
  <c r="L11" i="2" s="1"/>
  <c r="BE196" i="3"/>
  <c r="BE197" i="3" s="1"/>
  <c r="L6" i="2" s="1"/>
  <c r="BE115" i="3"/>
  <c r="BE116" i="3" s="1"/>
  <c r="L5" i="2" s="1"/>
  <c r="BE151" i="3"/>
  <c r="BE152" i="3" s="1"/>
  <c r="L8" i="2" s="1"/>
  <c r="AM55" i="3"/>
  <c r="AM56" i="3" s="1"/>
  <c r="I4" i="2" s="1"/>
  <c r="BP132" i="3"/>
  <c r="AM133" i="3"/>
  <c r="AM134" i="3" s="1"/>
  <c r="I10" i="2" s="1"/>
  <c r="AM151" i="3"/>
  <c r="AM152" i="3" s="1"/>
  <c r="I8" i="2" s="1"/>
  <c r="AM97" i="3"/>
  <c r="AM98" i="3" s="1"/>
  <c r="I2" i="2" s="1"/>
  <c r="AM115" i="3"/>
  <c r="AM116" i="3" s="1"/>
  <c r="I5" i="2" s="1"/>
  <c r="BE179" i="3"/>
  <c r="BE180" i="3" s="1"/>
  <c r="L9" i="2" s="1"/>
  <c r="BP166" i="3"/>
  <c r="BE69" i="3"/>
  <c r="BE70" i="3" s="1"/>
  <c r="L3" i="2" s="1"/>
  <c r="BE82" i="3"/>
  <c r="BE83" i="3" s="1"/>
  <c r="L7" i="2" s="1"/>
  <c r="AY151" i="3"/>
  <c r="AY152" i="3" s="1"/>
  <c r="K8" i="2" s="1"/>
  <c r="AY69" i="3"/>
  <c r="AY70" i="3" s="1"/>
  <c r="K3" i="2" s="1"/>
  <c r="AY133" i="3"/>
  <c r="AY134" i="3" s="1"/>
  <c r="K10" i="2" s="1"/>
  <c r="AY167" i="3"/>
  <c r="AY168" i="3" s="1"/>
  <c r="K11" i="2" s="1"/>
  <c r="AS69" i="3"/>
  <c r="AS70" i="3" s="1"/>
  <c r="J3" i="2" s="1"/>
  <c r="AS196" i="3"/>
  <c r="AS197" i="3" s="1"/>
  <c r="J6" i="2" s="1"/>
  <c r="BP54" i="3"/>
  <c r="AS55" i="3"/>
  <c r="AS56" i="3" s="1"/>
  <c r="J4" i="2" s="1"/>
  <c r="AS133" i="3"/>
  <c r="AS134" i="3" s="1"/>
  <c r="J10" i="2" s="1"/>
  <c r="BP96" i="3"/>
  <c r="AG97" i="3"/>
  <c r="AG98" i="3" s="1"/>
  <c r="H2" i="2" s="1"/>
  <c r="AG167" i="3"/>
  <c r="AG168" i="3" s="1"/>
  <c r="H11" i="2" s="1"/>
  <c r="BQ164" i="3"/>
  <c r="AG133" i="3"/>
  <c r="AG134" i="3" s="1"/>
  <c r="H10" i="2" s="1"/>
  <c r="BP68" i="3"/>
  <c r="AG196" i="3"/>
  <c r="AG197" i="3" s="1"/>
  <c r="AA69" i="3"/>
  <c r="AA70" i="3" s="1"/>
  <c r="G3" i="2" s="1"/>
  <c r="AA167" i="3"/>
  <c r="AA168" i="3" s="1"/>
  <c r="G11" i="2" s="1"/>
  <c r="AA97" i="3"/>
  <c r="AA98" i="3" s="1"/>
  <c r="G2" i="2" s="1"/>
  <c r="AA115" i="3"/>
  <c r="AA116" i="3" s="1"/>
  <c r="G5" i="2" s="1"/>
  <c r="AA179" i="3"/>
  <c r="AA180" i="3" s="1"/>
  <c r="G9" i="2" s="1"/>
  <c r="U97" i="3"/>
  <c r="U98" i="3" s="1"/>
  <c r="F2" i="2" s="1"/>
  <c r="U196" i="3"/>
  <c r="U197" i="3" s="1"/>
  <c r="F6" i="2" s="1"/>
  <c r="BQ52" i="3"/>
  <c r="BP178" i="3"/>
  <c r="O97" i="3"/>
  <c r="O98" i="3" s="1"/>
  <c r="E2" i="2" s="1"/>
  <c r="BO95" i="3"/>
  <c r="BQ112" i="3"/>
  <c r="O196" i="3"/>
  <c r="O197" i="3" s="1"/>
  <c r="E6" i="2" s="1"/>
  <c r="O69" i="3"/>
  <c r="O70" i="3" s="1"/>
  <c r="E3" i="2" s="1"/>
  <c r="BP150" i="3"/>
  <c r="O151" i="3"/>
  <c r="O152" i="3" s="1"/>
  <c r="E8" i="2" s="1"/>
  <c r="BQ176" i="3"/>
  <c r="BP177" i="3"/>
  <c r="BQ66" i="3"/>
  <c r="BO177" i="3"/>
  <c r="BP113" i="3"/>
  <c r="BO149" i="3"/>
  <c r="BP95" i="3"/>
  <c r="BQ193" i="3"/>
  <c r="BO113" i="3"/>
  <c r="BO67" i="3"/>
  <c r="BO80" i="3"/>
  <c r="BO194" i="3"/>
  <c r="BQ148" i="3"/>
  <c r="BP67" i="3"/>
  <c r="I69" i="3"/>
  <c r="BP53" i="3"/>
  <c r="I55" i="3"/>
  <c r="BO131" i="3"/>
  <c r="BP131" i="3"/>
  <c r="I133" i="3"/>
  <c r="BO53" i="3"/>
  <c r="BP165" i="3"/>
  <c r="I167" i="3"/>
  <c r="BP194" i="3"/>
  <c r="I196" i="3"/>
  <c r="I197" i="3" s="1"/>
  <c r="D6" i="2" s="1"/>
  <c r="I179" i="3"/>
  <c r="I151" i="3"/>
  <c r="BP149" i="3"/>
  <c r="BP80" i="3"/>
  <c r="I82" i="3"/>
  <c r="BO165" i="3"/>
  <c r="BQ79" i="3"/>
  <c r="BQ130" i="3"/>
  <c r="BQ94" i="3"/>
  <c r="I115" i="3"/>
  <c r="L12" i="2" l="1"/>
  <c r="G12" i="2"/>
  <c r="K12" i="2"/>
  <c r="E14" i="2"/>
  <c r="I12" i="2"/>
  <c r="I14" i="2"/>
  <c r="BP179" i="3"/>
  <c r="L14" i="2"/>
  <c r="K14" i="2"/>
  <c r="J12" i="2"/>
  <c r="J14" i="2"/>
  <c r="BP167" i="3"/>
  <c r="BP133" i="3"/>
  <c r="H12" i="2"/>
  <c r="H6" i="2"/>
  <c r="H14" i="2" s="1"/>
  <c r="M2" i="2"/>
  <c r="G14" i="2"/>
  <c r="BQ95" i="3"/>
  <c r="F12" i="2"/>
  <c r="F14" i="2"/>
  <c r="BP97" i="3"/>
  <c r="E12" i="2"/>
  <c r="BQ177" i="3"/>
  <c r="BQ67" i="3"/>
  <c r="BQ131" i="3"/>
  <c r="BQ80" i="3"/>
  <c r="BQ149" i="3"/>
  <c r="BQ194" i="3"/>
  <c r="I180" i="3"/>
  <c r="D9" i="2" s="1"/>
  <c r="BQ165" i="3"/>
  <c r="BQ113" i="3"/>
  <c r="BQ53" i="3"/>
  <c r="D12" i="2"/>
  <c r="BP69" i="3"/>
  <c r="I70" i="3"/>
  <c r="I168" i="3"/>
  <c r="BP115" i="3"/>
  <c r="I116" i="3"/>
  <c r="D5" i="2" s="1"/>
  <c r="M5" i="2" s="1"/>
  <c r="I134" i="3"/>
  <c r="D10" i="2" s="1"/>
  <c r="M10" i="2" s="1"/>
  <c r="BP151" i="3"/>
  <c r="I152" i="3"/>
  <c r="D8" i="2" s="1"/>
  <c r="M8" i="2" s="1"/>
  <c r="BP98" i="3"/>
  <c r="BP82" i="3"/>
  <c r="I83" i="3"/>
  <c r="D7" i="2" s="1"/>
  <c r="M7" i="2" s="1"/>
  <c r="BP55" i="3"/>
  <c r="I56" i="3"/>
  <c r="BP180" i="3" l="1"/>
  <c r="BP116" i="3"/>
  <c r="M6" i="2"/>
  <c r="BP56" i="3"/>
  <c r="D4" i="2"/>
  <c r="M4" i="2" s="1"/>
  <c r="BP152" i="3"/>
  <c r="M9" i="2"/>
  <c r="N8" i="2" s="1"/>
  <c r="BP168" i="3"/>
  <c r="D11" i="2"/>
  <c r="BP83" i="3"/>
  <c r="BP134" i="3"/>
  <c r="BP70" i="3"/>
  <c r="D3" i="2"/>
  <c r="M3" i="2" s="1"/>
  <c r="N2" i="2" s="1"/>
  <c r="N4" i="2" l="1"/>
  <c r="N5" i="2"/>
  <c r="N3" i="2"/>
  <c r="N7" i="2"/>
  <c r="N6" i="2"/>
  <c r="M11" i="2"/>
  <c r="D14" i="2"/>
  <c r="M14" i="2" s="1"/>
  <c r="M15" i="2" s="1"/>
  <c r="N11" i="2" l="1"/>
  <c r="N9" i="2"/>
  <c r="N10" i="2"/>
  <c r="N15" i="2" l="1"/>
  <c r="N22" i="2" s="1"/>
</calcChain>
</file>

<file path=xl/sharedStrings.xml><?xml version="1.0" encoding="utf-8"?>
<sst xmlns="http://schemas.openxmlformats.org/spreadsheetml/2006/main" count="883" uniqueCount="115">
  <si>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</si>
  <si>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</si>
  <si>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</si>
  <si>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</si>
  <si>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</si>
  <si>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</si>
  <si>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</si>
  <si>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</si>
  <si>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</si>
  <si>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</si>
  <si>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</si>
  <si>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</si>
  <si>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</si>
  <si>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</si>
  <si>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</si>
  <si>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</si>
  <si>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</si>
  <si>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</si>
  <si>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</si>
  <si>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</si>
  <si>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</si>
  <si>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</si>
  <si>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</si>
  <si>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</si>
  <si>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</si>
  <si>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</si>
  <si>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</si>
  <si>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</si>
  <si>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</si>
  <si>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</si>
  <si>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</si>
  <si>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</si>
  <si>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</si>
  <si>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</si>
  <si>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</si>
  <si>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</si>
  <si>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</si>
  <si>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</si>
  <si>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</si>
  <si>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</si>
  <si>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</si>
  <si>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</si>
  <si>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</si>
  <si>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</si>
  <si>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</si>
  <si>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</si>
  <si>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</si>
  <si>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</si>
  <si>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</si>
  <si>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</si>
  <si>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</si>
  <si>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</si>
  <si>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</si>
  <si>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</si>
  <si>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</si>
  <si>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</si>
  <si>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</si>
  <si>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</si>
  <si>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</si>
  <si>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</si>
  <si>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</si>
  <si>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</si>
  <si>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</si>
  <si>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</si>
  <si>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</si>
  <si>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</si>
  <si>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</si>
  <si>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</si>
  <si>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</si>
  <si>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</si>
  <si>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</si>
  <si>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</si>
  <si>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</si>
  <si>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</si>
  <si>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</si>
  <si>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</si>
  <si>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</si>
  <si>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</si>
  <si>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</si>
  <si>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</si>
  <si>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</si>
  <si>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</si>
  <si>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</si>
  <si>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</si>
  <si>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</si>
  <si>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</si>
  <si>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</si>
  <si>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</si>
  <si>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</si>
  <si>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</si>
  <si>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</si>
  <si>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</si>
  <si>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</si>
  <si>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</si>
  <si>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</si>
  <si>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</si>
  <si>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</si>
  <si>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</si>
  <si>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</si>
  <si>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</si>
  <si>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</si>
  <si>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</si>
  <si>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</si>
  <si>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</si>
  <si>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</si>
  <si>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</si>
  <si>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André</t>
  </si>
  <si>
    <t>Daniel</t>
  </si>
  <si>
    <t>Turban</t>
  </si>
  <si>
    <t>Patrick</t>
  </si>
  <si>
    <t>Briere</t>
  </si>
  <si>
    <t>Didier</t>
  </si>
  <si>
    <t>Charrier</t>
  </si>
  <si>
    <t>BP+</t>
  </si>
  <si>
    <t>Challenger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</si>
</sst>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6"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
      <sz val="10"/>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30">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49" fontId="25" fillId="0" borderId="2" xfId="0" applyNumberFormat="1" applyFont="1" applyBorder="1" applyAlignment="1">
      <alignment horizontal="right"/>
    </xf>
    <xf numFmtId="0" fontId="10"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2" t="s">
        <v>0</v>
      </c>
      <c r="C3" s="123"/>
      <c r="D3" s="123"/>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I9" sqref="I9"/>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45356</v>
      </c>
      <c r="E1" s="8">
        <f>'Détail par équipe'!J1</f>
        <v>45363</v>
      </c>
      <c r="F1" s="8">
        <f>'Détail par équipe'!P1</f>
        <v>45370</v>
      </c>
      <c r="G1" s="8">
        <f>'Détail par équipe'!V1</f>
        <v>45377</v>
      </c>
      <c r="H1" s="8">
        <f>'Détail par équipe'!AB1</f>
        <v>45384</v>
      </c>
      <c r="I1" s="8">
        <f>'Détail par équipe'!AH1</f>
        <v>45405</v>
      </c>
      <c r="J1" s="8">
        <f>'Détail par équipe'!AN1</f>
        <v>45412</v>
      </c>
      <c r="K1" s="8">
        <f>'Détail par équipe'!AT1</f>
        <v>45419</v>
      </c>
      <c r="L1" s="8">
        <f>'Détail par équipe'!AZ1</f>
        <v>45426</v>
      </c>
      <c r="M1" s="9" t="s">
        <v>7</v>
      </c>
      <c r="N1" s="10" t="s">
        <v>8</v>
      </c>
    </row>
    <row r="2" spans="1:14" ht="23.1" customHeight="1" x14ac:dyDescent="0.2">
      <c r="A2" s="11">
        <v>1</v>
      </c>
      <c r="B2" s="12">
        <v>4</v>
      </c>
      <c r="C2" s="13" t="str">
        <f>'Détail par équipe'!B84</f>
        <v>Daltons 1</v>
      </c>
      <c r="D2" s="14">
        <f>'Détail par équipe'!I98</f>
        <v>5</v>
      </c>
      <c r="E2" s="15">
        <f>'Détail par équipe'!O98</f>
        <v>9</v>
      </c>
      <c r="F2" s="15">
        <f>'Détail par équipe'!U98</f>
        <v>7</v>
      </c>
      <c r="G2" s="15">
        <f>'Détail par équipe'!AA98</f>
        <v>10</v>
      </c>
      <c r="H2" s="15">
        <f>'Détail par équipe'!AG98</f>
        <v>0</v>
      </c>
      <c r="I2" s="15">
        <f>'Détail par équipe'!AM98</f>
        <v>0</v>
      </c>
      <c r="J2" s="15">
        <f>'Détail par équipe'!AS98</f>
        <v>0</v>
      </c>
      <c r="K2" s="15">
        <f>'Détail par équipe'!AY98</f>
        <v>0</v>
      </c>
      <c r="L2" s="15">
        <f>'Détail par équipe'!BE98</f>
        <v>0</v>
      </c>
      <c r="M2" s="16">
        <f>D2+E2+F2+G2+H2+I2+J2+K2+L2</f>
        <v>31</v>
      </c>
      <c r="N2" s="17">
        <f>M2*1.44</f>
        <v>44.64</v>
      </c>
    </row>
    <row r="3" spans="1:14" ht="23.1" customHeight="1" x14ac:dyDescent="0.2">
      <c r="A3" s="11">
        <v>2</v>
      </c>
      <c r="B3" s="12">
        <v>2</v>
      </c>
      <c r="C3" s="13" t="str">
        <f>'Détail par équipe'!B57</f>
        <v>ACB</v>
      </c>
      <c r="D3" s="14">
        <f>'Détail par équipe'!I70</f>
        <v>6</v>
      </c>
      <c r="E3" s="15">
        <f>'Détail par équipe'!O70</f>
        <v>6</v>
      </c>
      <c r="F3" s="15">
        <f>'Détail par équipe'!U70</f>
        <v>6</v>
      </c>
      <c r="G3" s="15">
        <f>'Détail par équipe'!AA70</f>
        <v>8</v>
      </c>
      <c r="H3" s="15">
        <f>'Détail par équipe'!AG70</f>
        <v>0</v>
      </c>
      <c r="I3" s="15">
        <f>'Détail par équipe'!AM70</f>
        <v>0</v>
      </c>
      <c r="J3" s="15">
        <f>'Détail par équipe'!AS70</f>
        <v>0</v>
      </c>
      <c r="K3" s="15">
        <f>'Détail par équipe'!AY70</f>
        <v>0</v>
      </c>
      <c r="L3" s="15">
        <f>'Détail par équipe'!BE70</f>
        <v>0</v>
      </c>
      <c r="M3" s="16">
        <f>D3+E3+F3+G3+H3+I3+J3+K3+L3</f>
        <v>26</v>
      </c>
      <c r="N3" s="17">
        <f t="shared" ref="N3:N12" si="0">M3*1.44</f>
        <v>37.44</v>
      </c>
    </row>
    <row r="4" spans="1:14" ht="23.1" customHeight="1" x14ac:dyDescent="0.2">
      <c r="A4" s="11">
        <v>3</v>
      </c>
      <c r="B4" s="12">
        <v>3</v>
      </c>
      <c r="C4" s="13" t="str">
        <f>'Détail par équipe'!B40</f>
        <v>Challenger 1</v>
      </c>
      <c r="D4" s="14">
        <f>'Détail par équipe'!I56</f>
        <v>4</v>
      </c>
      <c r="E4" s="15">
        <f>'Détail par équipe'!O56</f>
        <v>7.5</v>
      </c>
      <c r="F4" s="15">
        <f>'Détail par équipe'!U56</f>
        <v>7</v>
      </c>
      <c r="G4" s="15">
        <f>'Détail par équipe'!AA56</f>
        <v>4</v>
      </c>
      <c r="H4" s="15">
        <f>'Détail par équipe'!AG56</f>
        <v>0</v>
      </c>
      <c r="I4" s="15">
        <f>'Détail par équipe'!AM56</f>
        <v>0</v>
      </c>
      <c r="J4" s="15">
        <f>'Détail par équipe'!AS56</f>
        <v>0</v>
      </c>
      <c r="K4" s="15">
        <f>'Détail par équipe'!AY56</f>
        <v>0</v>
      </c>
      <c r="L4" s="15">
        <f>'Détail par équipe'!BE56</f>
        <v>0</v>
      </c>
      <c r="M4" s="16">
        <f>D4+E4+F4+G4+H4+I4+J4+K4+L4</f>
        <v>22.5</v>
      </c>
      <c r="N4" s="17">
        <f t="shared" si="0"/>
        <v>32.4</v>
      </c>
    </row>
    <row r="5" spans="1:14" ht="23.1" customHeight="1" x14ac:dyDescent="0.2">
      <c r="A5" s="11">
        <v>4</v>
      </c>
      <c r="B5" s="12">
        <v>6</v>
      </c>
      <c r="C5" s="13" t="str">
        <f>'Détail par équipe'!B99</f>
        <v>Challenger 2</v>
      </c>
      <c r="D5" s="14">
        <f>'Détail par équipe'!I116</f>
        <v>7</v>
      </c>
      <c r="E5" s="15">
        <f>'Détail par équipe'!O116</f>
        <v>6</v>
      </c>
      <c r="F5" s="15">
        <f>'Détail par équipe'!U116</f>
        <v>3</v>
      </c>
      <c r="G5" s="15">
        <f>'Détail par équipe'!AA116</f>
        <v>5</v>
      </c>
      <c r="H5" s="15">
        <f>'Détail par équipe'!AG116</f>
        <v>0</v>
      </c>
      <c r="I5" s="15">
        <f>'Détail par équipe'!AM116</f>
        <v>0</v>
      </c>
      <c r="J5" s="15">
        <f>'Détail par équipe'!AS116</f>
        <v>0</v>
      </c>
      <c r="K5" s="15">
        <f>'Détail par équipe'!AY116</f>
        <v>0</v>
      </c>
      <c r="L5" s="15">
        <f>'Détail par équipe'!BE116</f>
        <v>0</v>
      </c>
      <c r="M5" s="16">
        <f>D5+E5+F5+G5+H5+I5+J5+K5+L5</f>
        <v>21</v>
      </c>
      <c r="N5" s="17">
        <f t="shared" si="0"/>
        <v>30.24</v>
      </c>
    </row>
    <row r="6" spans="1:14" ht="23.1" customHeight="1" x14ac:dyDescent="0.2">
      <c r="A6" s="11">
        <v>5</v>
      </c>
      <c r="B6" s="12">
        <v>8</v>
      </c>
      <c r="C6" s="13" t="str">
        <f>'Détail par équipe'!B181</f>
        <v>Challenger 4</v>
      </c>
      <c r="D6" s="14">
        <f>'Détail par équipe'!I197</f>
        <v>10</v>
      </c>
      <c r="E6" s="15">
        <f>'Détail par équipe'!O197</f>
        <v>4</v>
      </c>
      <c r="F6" s="15">
        <f>'Détail par équipe'!U197</f>
        <v>3</v>
      </c>
      <c r="G6" s="15">
        <f>'Détail par équipe'!AA197</f>
        <v>2</v>
      </c>
      <c r="H6" s="15">
        <f>'Détail par équipe'!AG197</f>
        <v>0</v>
      </c>
      <c r="I6" s="15">
        <f>'Détail par équipe'!AM197</f>
        <v>0</v>
      </c>
      <c r="J6" s="15">
        <f>'Détail par équipe'!AS197</f>
        <v>0</v>
      </c>
      <c r="K6" s="15">
        <f>'Détail par équipe'!AY197</f>
        <v>0</v>
      </c>
      <c r="L6" s="15">
        <f>'Détail par équipe'!BE197</f>
        <v>0</v>
      </c>
      <c r="M6" s="16">
        <f>D6+E6+F6+G6+H6+I6+J6+K6+L6</f>
        <v>19</v>
      </c>
      <c r="N6" s="17">
        <f t="shared" si="0"/>
        <v>27.36</v>
      </c>
    </row>
    <row r="7" spans="1:14" ht="23.1" customHeight="1" x14ac:dyDescent="0.2">
      <c r="A7" s="11">
        <v>6</v>
      </c>
      <c r="B7" s="12">
        <v>10</v>
      </c>
      <c r="C7" s="13" t="str">
        <f>'Détail par équipe'!B71</f>
        <v>Catsyclo</v>
      </c>
      <c r="D7" s="14">
        <f>'Détail par équipe'!I83</f>
        <v>5</v>
      </c>
      <c r="E7" s="15">
        <f>'Détail par équipe'!O83</f>
        <v>5</v>
      </c>
      <c r="F7" s="15">
        <f>'Détail par équipe'!U83</f>
        <v>4</v>
      </c>
      <c r="G7" s="15">
        <f>'Détail par équipe'!AA83</f>
        <v>5</v>
      </c>
      <c r="H7" s="15">
        <f>'Détail par équipe'!AG83</f>
        <v>0</v>
      </c>
      <c r="I7" s="15">
        <f>'Détail par équipe'!AM83</f>
        <v>0</v>
      </c>
      <c r="J7" s="15">
        <f>'Détail par équipe'!AS83</f>
        <v>0</v>
      </c>
      <c r="K7" s="15">
        <f>'Détail par équipe'!AY83</f>
        <v>0</v>
      </c>
      <c r="L7" s="15">
        <f>'Détail par équipe'!BE83</f>
        <v>0</v>
      </c>
      <c r="M7" s="16">
        <f>D7+E7+F7+G7+H7+I7+J7+K7+L7</f>
        <v>19</v>
      </c>
      <c r="N7" s="17">
        <f t="shared" si="0"/>
        <v>27.36</v>
      </c>
    </row>
    <row r="8" spans="1:14" ht="23.1" customHeight="1" x14ac:dyDescent="0.2">
      <c r="A8" s="11">
        <v>7</v>
      </c>
      <c r="B8" s="12">
        <v>1</v>
      </c>
      <c r="C8" s="13" t="str">
        <f>'Détail par équipe'!B135</f>
        <v>Les Mickeys</v>
      </c>
      <c r="D8" s="14">
        <f>'Détail par équipe'!I152</f>
        <v>5</v>
      </c>
      <c r="E8" s="15">
        <f>'Détail par équipe'!O152</f>
        <v>5</v>
      </c>
      <c r="F8" s="15">
        <f>'Détail par équipe'!U152</f>
        <v>8</v>
      </c>
      <c r="G8" s="15">
        <f>'Détail par équipe'!AA152</f>
        <v>0</v>
      </c>
      <c r="H8" s="15">
        <f>'Détail par équipe'!AG152</f>
        <v>0</v>
      </c>
      <c r="I8" s="15">
        <f>'Détail par équipe'!AM152</f>
        <v>0</v>
      </c>
      <c r="J8" s="15">
        <f>'Détail par équipe'!AS152</f>
        <v>0</v>
      </c>
      <c r="K8" s="15">
        <f>'Détail par équipe'!AY152</f>
        <v>0</v>
      </c>
      <c r="L8" s="15">
        <f>'Détail par équipe'!BE152</f>
        <v>0</v>
      </c>
      <c r="M8" s="16">
        <f>D8+E8+F8+G8+H8+I8+J8+K8+L8</f>
        <v>18</v>
      </c>
      <c r="N8" s="17">
        <f>M8*1.44-M22</f>
        <v>22.319999999999997</v>
      </c>
    </row>
    <row r="9" spans="1:14" ht="23.1" customHeight="1" x14ac:dyDescent="0.2">
      <c r="A9" s="11">
        <v>8</v>
      </c>
      <c r="B9" s="12">
        <v>7</v>
      </c>
      <c r="C9" s="13" t="str">
        <f>'Détail par équipe'!B169</f>
        <v>Daltons 2</v>
      </c>
      <c r="D9" s="14">
        <f>'Détail par équipe'!I180</f>
        <v>0</v>
      </c>
      <c r="E9" s="15">
        <f>'Détail par équipe'!O180</f>
        <v>4</v>
      </c>
      <c r="F9" s="15">
        <f>'Détail par équipe'!U180</f>
        <v>8</v>
      </c>
      <c r="G9" s="15">
        <f>'Détail par équipe'!AA180</f>
        <v>6</v>
      </c>
      <c r="H9" s="15">
        <f>'Détail par équipe'!AG180</f>
        <v>0</v>
      </c>
      <c r="I9" s="15">
        <f>'Détail par équipe'!AM180</f>
        <v>0</v>
      </c>
      <c r="J9" s="15">
        <f>'Détail par équipe'!AS180</f>
        <v>0</v>
      </c>
      <c r="K9" s="15">
        <f>'Détail par équipe'!AY180</f>
        <v>0</v>
      </c>
      <c r="L9" s="15">
        <f>'Détail par équipe'!BE180</f>
        <v>0</v>
      </c>
      <c r="M9" s="16">
        <f>D9+E9+F9+G9+H9+I9+J9+K9+L9</f>
        <v>18</v>
      </c>
      <c r="N9" s="17">
        <f>M9*1.44-M21</f>
        <v>11.519999999999998</v>
      </c>
    </row>
    <row r="10" spans="1:14" ht="19.5" customHeight="1" x14ac:dyDescent="0.2">
      <c r="A10" s="11">
        <v>9</v>
      </c>
      <c r="B10" s="12">
        <v>11</v>
      </c>
      <c r="C10" s="13" t="str">
        <f>'Détail par équipe'!B117</f>
        <v>Challenger 3</v>
      </c>
      <c r="D10" s="14">
        <f>'Détail par équipe'!I134</f>
        <v>3</v>
      </c>
      <c r="E10" s="15">
        <f>'Détail par équipe'!O134</f>
        <v>2.5</v>
      </c>
      <c r="F10" s="15">
        <f>'Détail par équipe'!U134</f>
        <v>2</v>
      </c>
      <c r="G10" s="15">
        <f>'Détail par équipe'!AA134</f>
        <v>10</v>
      </c>
      <c r="H10" s="15">
        <f>'Détail par équipe'!AG134</f>
        <v>0</v>
      </c>
      <c r="I10" s="15">
        <f>'Détail par équipe'!AM134</f>
        <v>0</v>
      </c>
      <c r="J10" s="15">
        <f>'Détail par équipe'!AS134</f>
        <v>0</v>
      </c>
      <c r="K10" s="15">
        <f>'Détail par équipe'!AY134</f>
        <v>0</v>
      </c>
      <c r="L10" s="15">
        <f>'Détail par équipe'!BE134</f>
        <v>0</v>
      </c>
      <c r="M10" s="16">
        <f>D10+E10+F10+G10+H10+I10+J10+K10+L10</f>
        <v>17.5</v>
      </c>
      <c r="N10" s="17">
        <f t="shared" si="0"/>
        <v>25.2</v>
      </c>
    </row>
    <row r="11" spans="1:14" ht="23.1" customHeight="1" x14ac:dyDescent="0.2">
      <c r="A11" s="11">
        <v>10</v>
      </c>
      <c r="B11" s="12">
        <v>5</v>
      </c>
      <c r="C11" s="13" t="str">
        <f>'Détail par équipe'!B153</f>
        <v>BP +</v>
      </c>
      <c r="D11" s="14">
        <f>'Détail par équipe'!I168</f>
        <v>5</v>
      </c>
      <c r="E11" s="15">
        <f>'Détail par équipe'!O168</f>
        <v>1</v>
      </c>
      <c r="F11" s="15">
        <f>'Détail par équipe'!U168</f>
        <v>2</v>
      </c>
      <c r="G11" s="15">
        <f>'Détail par équipe'!AA168</f>
        <v>0</v>
      </c>
      <c r="H11" s="15">
        <f>'Détail par équipe'!AG168</f>
        <v>0</v>
      </c>
      <c r="I11" s="15">
        <f>'Détail par équipe'!AM168</f>
        <v>0</v>
      </c>
      <c r="J11" s="15">
        <f>'Détail par équipe'!AS168</f>
        <v>0</v>
      </c>
      <c r="K11" s="15">
        <f>'Détail par équipe'!AY168</f>
        <v>0</v>
      </c>
      <c r="L11" s="15">
        <f>'Détail par équipe'!BE168</f>
        <v>0</v>
      </c>
      <c r="M11" s="16">
        <f>D11+E11+F11+G11+H11+I11+J11+K11+L11</f>
        <v>8</v>
      </c>
      <c r="N11" s="17">
        <f>M11*1.44-M20</f>
        <v>7.92</v>
      </c>
    </row>
    <row r="12" spans="1:14" ht="15" hidden="1" customHeight="1" x14ac:dyDescent="0.2">
      <c r="A12" s="11">
        <v>11</v>
      </c>
      <c r="B12" s="18"/>
      <c r="C12" s="13" t="s">
        <v>9</v>
      </c>
      <c r="D12" s="14">
        <f>'Détail par équipe'!I197</f>
        <v>10</v>
      </c>
      <c r="E12" s="15">
        <f>'Détail par équipe'!O197</f>
        <v>4</v>
      </c>
      <c r="F12" s="15">
        <f>'Détail par équipe'!U197</f>
        <v>3</v>
      </c>
      <c r="G12" s="15">
        <f>'Détail par équipe'!AA197</f>
        <v>2</v>
      </c>
      <c r="H12" s="15">
        <f>'Détail par équipe'!AG197</f>
        <v>0</v>
      </c>
      <c r="I12" s="15">
        <f>'Détail par équipe'!AM197</f>
        <v>0</v>
      </c>
      <c r="J12" s="15">
        <f>'Détail par équipe'!AS197</f>
        <v>0</v>
      </c>
      <c r="K12" s="15">
        <f>'Détail par équipe'!AY197</f>
        <v>0</v>
      </c>
      <c r="L12" s="15">
        <f>'Détail par équipe'!BE197</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0</v>
      </c>
      <c r="I14" s="17">
        <f t="shared" si="1"/>
        <v>0</v>
      </c>
      <c r="J14" s="17">
        <f t="shared" si="1"/>
        <v>0</v>
      </c>
      <c r="K14" s="17">
        <f t="shared" si="1"/>
        <v>0</v>
      </c>
      <c r="L14" s="17">
        <f t="shared" si="1"/>
        <v>0</v>
      </c>
      <c r="M14" s="17">
        <f>D14+E14+F14+G14+H14+I14+J14+K14+L14</f>
        <v>200</v>
      </c>
      <c r="N14" s="21"/>
    </row>
    <row r="15" spans="1:14" ht="15" customHeight="1" x14ac:dyDescent="0.2">
      <c r="A15" s="21"/>
      <c r="B15" s="22"/>
      <c r="C15" s="21"/>
      <c r="D15" s="21"/>
      <c r="E15" s="21"/>
      <c r="F15" s="21"/>
      <c r="G15" s="21"/>
      <c r="H15" s="21"/>
      <c r="I15" s="21"/>
      <c r="J15" s="21"/>
      <c r="K15" s="21"/>
      <c r="L15" s="21"/>
      <c r="M15" s="23">
        <f>M14*1.44</f>
        <v>288</v>
      </c>
      <c r="N15" s="17">
        <f>SUM(N2:N11)</f>
        <v>266.40000000000003</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113</v>
      </c>
      <c r="D20" s="21"/>
      <c r="E20" s="21"/>
      <c r="F20" s="21"/>
      <c r="G20" s="21">
        <v>3.6</v>
      </c>
      <c r="H20" s="21"/>
      <c r="I20" s="21"/>
      <c r="J20" s="21"/>
      <c r="K20" s="21"/>
      <c r="L20" s="21"/>
      <c r="M20" s="17">
        <f t="shared" si="2"/>
        <v>3.6</v>
      </c>
      <c r="N20" s="21"/>
    </row>
    <row r="21" spans="1:14" ht="15" customHeight="1" x14ac:dyDescent="0.2">
      <c r="A21" s="21"/>
      <c r="B21" s="22"/>
      <c r="C21" s="21" t="s">
        <v>99</v>
      </c>
      <c r="D21" s="21"/>
      <c r="E21" s="21">
        <v>7.2</v>
      </c>
      <c r="F21" s="21">
        <v>7.2</v>
      </c>
      <c r="G21" s="21"/>
      <c r="H21" s="21"/>
      <c r="I21" s="21"/>
      <c r="J21" s="21"/>
      <c r="K21" s="21"/>
      <c r="L21" s="21"/>
      <c r="M21" s="17">
        <f t="shared" si="2"/>
        <v>14.4</v>
      </c>
      <c r="N21" s="21"/>
    </row>
    <row r="22" spans="1:14" ht="15" customHeight="1" x14ac:dyDescent="0.2">
      <c r="A22" s="21"/>
      <c r="B22" s="22"/>
      <c r="C22" s="21" t="s">
        <v>100</v>
      </c>
      <c r="D22" s="21"/>
      <c r="E22" s="21"/>
      <c r="F22" s="21">
        <v>3.6</v>
      </c>
      <c r="G22" s="21"/>
      <c r="H22" s="21"/>
      <c r="I22" s="21"/>
      <c r="J22" s="21"/>
      <c r="K22" s="21"/>
      <c r="L22" s="21"/>
      <c r="M22" s="17">
        <f t="shared" si="2"/>
        <v>3.6</v>
      </c>
      <c r="N22" s="17">
        <f>N15-M22</f>
        <v>262.8</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201"/>
  <sheetViews>
    <sheetView showGridLines="0" topLeftCell="A19" zoomScale="55" zoomScaleNormal="55" workbookViewId="0">
      <pane xSplit="2595" ySplit="3225" topLeftCell="A127" activePane="bottomRight"/>
      <selection activeCell="P52" sqref="P52"/>
      <selection pane="topRight" activeCell="W21" sqref="W21"/>
      <selection pane="bottomLeft" activeCell="B186" sqref="B186"/>
      <selection pane="bottomRight" activeCell="W136" sqref="W136:Z137"/>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7">
        <v>45356</v>
      </c>
      <c r="E1" s="128"/>
      <c r="F1" s="128"/>
      <c r="G1" s="128"/>
      <c r="H1" s="128"/>
      <c r="I1" s="129"/>
      <c r="J1" s="127">
        <v>45363</v>
      </c>
      <c r="K1" s="128"/>
      <c r="L1" s="128"/>
      <c r="M1" s="128"/>
      <c r="N1" s="128"/>
      <c r="O1" s="129"/>
      <c r="P1" s="127">
        <v>45370</v>
      </c>
      <c r="Q1" s="128"/>
      <c r="R1" s="128"/>
      <c r="S1" s="128"/>
      <c r="T1" s="128"/>
      <c r="U1" s="129"/>
      <c r="V1" s="127">
        <v>45377</v>
      </c>
      <c r="W1" s="128"/>
      <c r="X1" s="128"/>
      <c r="Y1" s="128"/>
      <c r="Z1" s="128"/>
      <c r="AA1" s="129"/>
      <c r="AB1" s="127">
        <v>45384</v>
      </c>
      <c r="AC1" s="128"/>
      <c r="AD1" s="128"/>
      <c r="AE1" s="128"/>
      <c r="AF1" s="128"/>
      <c r="AG1" s="129"/>
      <c r="AH1" s="127">
        <v>45405</v>
      </c>
      <c r="AI1" s="128"/>
      <c r="AJ1" s="128"/>
      <c r="AK1" s="128"/>
      <c r="AL1" s="128"/>
      <c r="AM1" s="129"/>
      <c r="AN1" s="127">
        <v>45412</v>
      </c>
      <c r="AO1" s="128"/>
      <c r="AP1" s="128"/>
      <c r="AQ1" s="128"/>
      <c r="AR1" s="128"/>
      <c r="AS1" s="129"/>
      <c r="AT1" s="127">
        <v>45419</v>
      </c>
      <c r="AU1" s="128"/>
      <c r="AV1" s="128"/>
      <c r="AW1" s="128"/>
      <c r="AX1" s="128"/>
      <c r="AY1" s="129"/>
      <c r="AZ1" s="127">
        <v>45426</v>
      </c>
      <c r="BA1" s="128"/>
      <c r="BB1" s="128"/>
      <c r="BC1" s="128"/>
      <c r="BD1" s="128"/>
      <c r="BE1" s="129"/>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106</v>
      </c>
      <c r="C3" s="117" t="s">
        <v>107</v>
      </c>
      <c r="D3" s="113"/>
      <c r="E3" s="103"/>
      <c r="F3" s="103"/>
      <c r="G3" s="103"/>
      <c r="H3" s="103"/>
      <c r="I3" s="112">
        <f>SUM(E3:H3)</f>
        <v>0</v>
      </c>
      <c r="J3" s="113"/>
      <c r="K3" s="103">
        <v>133</v>
      </c>
      <c r="L3" s="103">
        <v>145</v>
      </c>
      <c r="M3" s="103">
        <v>148</v>
      </c>
      <c r="N3" s="103">
        <v>140</v>
      </c>
      <c r="O3" s="112">
        <f>SUM(K3:N3)</f>
        <v>566</v>
      </c>
      <c r="P3" s="113"/>
      <c r="Q3" s="103"/>
      <c r="R3" s="103"/>
      <c r="S3" s="103"/>
      <c r="T3" s="103"/>
      <c r="U3" s="112">
        <f>SUM(Q3:T3)</f>
        <v>0</v>
      </c>
      <c r="V3" s="113"/>
      <c r="W3" s="103">
        <v>112</v>
      </c>
      <c r="X3" s="103">
        <v>147</v>
      </c>
      <c r="Y3" s="103">
        <v>182</v>
      </c>
      <c r="Z3" s="103">
        <v>140</v>
      </c>
      <c r="AA3" s="112">
        <f>SUM(W3:Z3)</f>
        <v>581</v>
      </c>
      <c r="AB3" s="113"/>
      <c r="AC3" s="103"/>
      <c r="AD3" s="103"/>
      <c r="AE3" s="103"/>
      <c r="AF3" s="103"/>
      <c r="AG3" s="112">
        <f>SUM(AC3:AF3)</f>
        <v>0</v>
      </c>
      <c r="AH3" s="113"/>
      <c r="AI3" s="103"/>
      <c r="AJ3" s="103"/>
      <c r="AK3" s="103"/>
      <c r="AL3" s="103"/>
      <c r="AM3" s="112">
        <f>SUM(AI3:AL3)</f>
        <v>0</v>
      </c>
      <c r="AN3" s="113"/>
      <c r="AO3" s="103"/>
      <c r="AP3" s="103"/>
      <c r="AQ3" s="103"/>
      <c r="AR3" s="103"/>
      <c r="AS3" s="112">
        <f t="shared" ref="AS3:AS38" si="0">SUM(AO3:AR3)</f>
        <v>0</v>
      </c>
      <c r="AT3" s="113"/>
      <c r="AU3" s="103"/>
      <c r="AV3" s="103"/>
      <c r="AW3" s="103"/>
      <c r="AX3" s="103"/>
      <c r="AY3" s="112">
        <f>SUM(AU3:AX3)</f>
        <v>0</v>
      </c>
      <c r="AZ3" s="113"/>
      <c r="BA3" s="103"/>
      <c r="BB3" s="103"/>
      <c r="BC3" s="103"/>
      <c r="BD3" s="103"/>
      <c r="BE3" s="112">
        <f t="shared" ref="BE3:BE38" si="1">SUM(BA3:BD3)</f>
        <v>0</v>
      </c>
      <c r="BF3" s="44">
        <f t="shared" ref="BF3" si="2">SUM((IF(E3&gt;0,1,0)+(IF(F3&gt;0,1,0)+(IF(G3&gt;0,1,0)+(IF(H3&gt;0,1,0))))))</f>
        <v>0</v>
      </c>
      <c r="BG3" s="17">
        <f t="shared" ref="BG3" si="3">SUM((IF(K3&gt;0,1,0)+(IF(L3&gt;0,1,0)+(IF(M3&gt;0,1,0)+(IF(N3&gt;0,1,0))))))</f>
        <v>4</v>
      </c>
      <c r="BH3" s="17">
        <f t="shared" ref="BH3" si="4">SUM((IF(Q3&gt;0,1,0)+(IF(R3&gt;0,1,0)+(IF(S3&gt;0,1,0)+(IF(T3&gt;0,1,0))))))</f>
        <v>0</v>
      </c>
      <c r="BI3" s="17">
        <f t="shared" ref="BI3" si="5">SUM((IF(W3&gt;0,1,0)+(IF(X3&gt;0,1,0)+(IF(Y3&gt;0,1,0)+(IF(Z3&gt;0,1,0))))))</f>
        <v>4</v>
      </c>
      <c r="BJ3" s="17">
        <f t="shared" ref="BJ3" si="6">SUM((IF(AC3&gt;0,1,0)+(IF(AD3&gt;0,1,0)+(IF(AE3&gt;0,1,0)+(IF(AF3&gt;0,1,0))))))</f>
        <v>0</v>
      </c>
      <c r="BK3" s="17">
        <f t="shared" ref="BK3" si="7">SUM((IF(AI3&gt;0,1,0)+(IF(AJ3&gt;0,1,0)+(IF(AK3&gt;0,1,0)+(IF(AL3&gt;0,1,0))))))</f>
        <v>0</v>
      </c>
      <c r="BL3" s="17">
        <f t="shared" ref="BL3" si="8">SUM((IF(AO3&gt;0,1,0)+(IF(AP3&gt;0,1,0)+(IF(AQ3&gt;0,1,0)+(IF(AR3&gt;0,1,0))))))</f>
        <v>0</v>
      </c>
      <c r="BM3" s="17">
        <f t="shared" ref="BM3" si="9">SUM((IF(AU3&gt;0,1,0)+(IF(AV3&gt;0,1,0)+(IF(AW3&gt;0,1,0)+(IF(AX3&gt;0,1,0))))))</f>
        <v>0</v>
      </c>
      <c r="BN3" s="17">
        <f t="shared" ref="BN3" si="10">SUM((IF(BA3&gt;0,1,0)+(IF(BB3&gt;0,1,0)+(IF(BC3&gt;0,1,0)+(IF(BD3&gt;0,1,0))))))</f>
        <v>0</v>
      </c>
      <c r="BO3" s="17">
        <f t="shared" ref="BO3" si="11">SUM(BF3:BN3)</f>
        <v>8</v>
      </c>
      <c r="BP3" s="17">
        <f>I3+O3+U3+AA3+AG3+AM3+AS3+AY3+BE3</f>
        <v>1147</v>
      </c>
      <c r="BQ3" s="17">
        <f t="shared" ref="BQ3" si="12">BP3/BO3</f>
        <v>143.375</v>
      </c>
    </row>
    <row r="4" spans="1:69" s="110" customFormat="1" ht="17.100000000000001" customHeight="1" x14ac:dyDescent="0.25">
      <c r="A4" s="107"/>
      <c r="B4" s="108" t="s">
        <v>45</v>
      </c>
      <c r="C4" s="115" t="s">
        <v>46</v>
      </c>
      <c r="D4" s="111"/>
      <c r="E4" s="109">
        <v>128</v>
      </c>
      <c r="F4" s="109">
        <v>163</v>
      </c>
      <c r="G4" s="109">
        <v>166</v>
      </c>
      <c r="H4" s="109">
        <v>196</v>
      </c>
      <c r="I4" s="112">
        <f>SUM(E4:H4)</f>
        <v>653</v>
      </c>
      <c r="J4" s="111"/>
      <c r="K4" s="109">
        <v>169</v>
      </c>
      <c r="L4" s="109">
        <v>160</v>
      </c>
      <c r="M4" s="109">
        <v>170</v>
      </c>
      <c r="N4" s="109">
        <v>155</v>
      </c>
      <c r="O4" s="112">
        <f>SUM(K4:N4)</f>
        <v>654</v>
      </c>
      <c r="P4" s="111"/>
      <c r="Q4" s="109">
        <v>201</v>
      </c>
      <c r="R4" s="109">
        <v>19</v>
      </c>
      <c r="S4" s="109">
        <v>162</v>
      </c>
      <c r="T4" s="109">
        <v>172</v>
      </c>
      <c r="U4" s="112">
        <f>SUM(Q4:T4)</f>
        <v>554</v>
      </c>
      <c r="V4" s="111"/>
      <c r="W4" s="109">
        <v>180</v>
      </c>
      <c r="X4" s="109">
        <v>148</v>
      </c>
      <c r="Y4" s="109">
        <v>152</v>
      </c>
      <c r="Z4" s="109">
        <v>181</v>
      </c>
      <c r="AA4" s="112">
        <f>SUM(W4:Z4)</f>
        <v>661</v>
      </c>
      <c r="AB4" s="111"/>
      <c r="AC4" s="109"/>
      <c r="AD4" s="109"/>
      <c r="AE4" s="109"/>
      <c r="AF4" s="109"/>
      <c r="AG4" s="112">
        <f>SUM(AC4:AF4)</f>
        <v>0</v>
      </c>
      <c r="AH4" s="111"/>
      <c r="AI4" s="109"/>
      <c r="AJ4" s="109"/>
      <c r="AK4" s="109"/>
      <c r="AL4" s="109"/>
      <c r="AM4" s="112">
        <f>SUM(AI4:AL4)</f>
        <v>0</v>
      </c>
      <c r="AN4" s="111"/>
      <c r="AO4" s="109"/>
      <c r="AP4" s="109"/>
      <c r="AQ4" s="109"/>
      <c r="AR4" s="109"/>
      <c r="AS4" s="112">
        <f t="shared" si="0"/>
        <v>0</v>
      </c>
      <c r="AT4" s="111"/>
      <c r="AU4" s="109"/>
      <c r="AV4" s="109"/>
      <c r="AW4" s="109"/>
      <c r="AX4" s="109"/>
      <c r="AY4" s="112">
        <f>SUM(AU4:AX4)</f>
        <v>0</v>
      </c>
      <c r="AZ4" s="111"/>
      <c r="BA4" s="109"/>
      <c r="BB4" s="109"/>
      <c r="BC4" s="109"/>
      <c r="BD4" s="109"/>
      <c r="BE4" s="112">
        <f t="shared" si="1"/>
        <v>0</v>
      </c>
      <c r="BF4" s="44">
        <f t="shared" ref="BF4:BF9" si="13">SUM((IF(E4&gt;0,1,0)+(IF(F4&gt;0,1,0)+(IF(G4&gt;0,1,0)+(IF(H4&gt;0,1,0))))))</f>
        <v>4</v>
      </c>
      <c r="BG4" s="17">
        <f t="shared" ref="BG4:BG9" si="14">SUM((IF(K4&gt;0,1,0)+(IF(L4&gt;0,1,0)+(IF(M4&gt;0,1,0)+(IF(N4&gt;0,1,0))))))</f>
        <v>4</v>
      </c>
      <c r="BH4" s="17">
        <f t="shared" ref="BH4:BH9" si="15">SUM((IF(Q4&gt;0,1,0)+(IF(R4&gt;0,1,0)+(IF(S4&gt;0,1,0)+(IF(T4&gt;0,1,0))))))</f>
        <v>4</v>
      </c>
      <c r="BI4" s="17">
        <f t="shared" ref="BI4:BI9" si="16">SUM((IF(W4&gt;0,1,0)+(IF(X4&gt;0,1,0)+(IF(Y4&gt;0,1,0)+(IF(Z4&gt;0,1,0))))))</f>
        <v>4</v>
      </c>
      <c r="BJ4" s="17">
        <f t="shared" ref="BJ4:BJ9" si="17">SUM((IF(AC4&gt;0,1,0)+(IF(AD4&gt;0,1,0)+(IF(AE4&gt;0,1,0)+(IF(AF4&gt;0,1,0))))))</f>
        <v>0</v>
      </c>
      <c r="BK4" s="17">
        <f t="shared" ref="BK4:BK9" si="18">SUM((IF(AI4&gt;0,1,0)+(IF(AJ4&gt;0,1,0)+(IF(AK4&gt;0,1,0)+(IF(AL4&gt;0,1,0))))))</f>
        <v>0</v>
      </c>
      <c r="BL4" s="17">
        <f t="shared" ref="BL4:BL38" si="19">SUM((IF(AO4&gt;0,1,0)+(IF(AP4&gt;0,1,0)+(IF(AQ4&gt;0,1,0)+(IF(AR4&gt;0,1,0))))))</f>
        <v>0</v>
      </c>
      <c r="BM4" s="17">
        <f t="shared" ref="BM4:BM9" si="20">SUM((IF(AU4&gt;0,1,0)+(IF(AV4&gt;0,1,0)+(IF(AW4&gt;0,1,0)+(IF(AX4&gt;0,1,0))))))</f>
        <v>0</v>
      </c>
      <c r="BN4" s="17">
        <f t="shared" ref="BN4:BN38" si="21">SUM((IF(BA4&gt;0,1,0)+(IF(BB4&gt;0,1,0)+(IF(BC4&gt;0,1,0)+(IF(BD4&gt;0,1,0))))))</f>
        <v>0</v>
      </c>
      <c r="BO4" s="17">
        <f t="shared" ref="BO4:BO9" si="22">SUM(BF4:BN4)</f>
        <v>16</v>
      </c>
      <c r="BP4" s="17">
        <f>I4+O4+U4+AA4+AG4+AM4+AS4+AY4+BE4</f>
        <v>2522</v>
      </c>
      <c r="BQ4" s="17">
        <f t="shared" ref="BQ4:BQ9" si="23">BP4/BO4</f>
        <v>157.625</v>
      </c>
    </row>
    <row r="5" spans="1:69" s="110" customFormat="1" ht="17.100000000000001" customHeight="1" x14ac:dyDescent="0.25">
      <c r="A5" s="107"/>
      <c r="B5" s="108" t="s">
        <v>65</v>
      </c>
      <c r="C5" s="115" t="s">
        <v>66</v>
      </c>
      <c r="D5" s="111"/>
      <c r="E5" s="109">
        <v>143</v>
      </c>
      <c r="F5" s="109">
        <v>175</v>
      </c>
      <c r="G5" s="109">
        <v>141</v>
      </c>
      <c r="H5" s="109">
        <v>180</v>
      </c>
      <c r="I5" s="112">
        <f t="shared" ref="I5:I37" si="24">SUM(E5:H5)</f>
        <v>639</v>
      </c>
      <c r="J5" s="111"/>
      <c r="K5" s="109">
        <v>190</v>
      </c>
      <c r="L5" s="109">
        <v>162</v>
      </c>
      <c r="M5" s="109">
        <v>149</v>
      </c>
      <c r="N5" s="109">
        <v>148</v>
      </c>
      <c r="O5" s="112">
        <f t="shared" ref="O5:O37" si="25">SUM(K5:N5)</f>
        <v>649</v>
      </c>
      <c r="P5" s="111"/>
      <c r="Q5" s="109"/>
      <c r="R5" s="109"/>
      <c r="S5" s="109"/>
      <c r="T5" s="109"/>
      <c r="U5" s="112">
        <f t="shared" ref="U5:U37" si="26">SUM(Q5:T5)</f>
        <v>0</v>
      </c>
      <c r="V5" s="111"/>
      <c r="W5" s="109"/>
      <c r="X5" s="109"/>
      <c r="Y5" s="109"/>
      <c r="Z5" s="109"/>
      <c r="AA5" s="112">
        <f t="shared" ref="AA5:AA37" si="27">SUM(W5:Z5)</f>
        <v>0</v>
      </c>
      <c r="AB5" s="111"/>
      <c r="AC5" s="109"/>
      <c r="AD5" s="109"/>
      <c r="AE5" s="109"/>
      <c r="AF5" s="109"/>
      <c r="AG5" s="112">
        <f t="shared" ref="AG5:AG38" si="28">SUM(AC5:AF5)</f>
        <v>0</v>
      </c>
      <c r="AH5" s="111"/>
      <c r="AI5" s="109"/>
      <c r="AJ5" s="109"/>
      <c r="AK5" s="109"/>
      <c r="AL5" s="109"/>
      <c r="AM5" s="112">
        <f t="shared" ref="AM5:AM38" si="29">SUM(AI5:AL5)</f>
        <v>0</v>
      </c>
      <c r="AN5" s="111"/>
      <c r="AO5" s="109"/>
      <c r="AP5" s="109"/>
      <c r="AQ5" s="109"/>
      <c r="AR5" s="109"/>
      <c r="AS5" s="112">
        <f t="shared" si="0"/>
        <v>0</v>
      </c>
      <c r="AT5" s="111"/>
      <c r="AU5" s="109"/>
      <c r="AV5" s="109"/>
      <c r="AW5" s="109"/>
      <c r="AX5" s="109"/>
      <c r="AY5" s="112">
        <f t="shared" ref="AY5:AY37" si="30">SUM(AU5:AX5)</f>
        <v>0</v>
      </c>
      <c r="AZ5" s="111"/>
      <c r="BA5" s="109"/>
      <c r="BB5" s="109"/>
      <c r="BC5" s="109"/>
      <c r="BD5" s="109"/>
      <c r="BE5" s="112">
        <f t="shared" si="1"/>
        <v>0</v>
      </c>
      <c r="BF5" s="44">
        <f t="shared" si="13"/>
        <v>4</v>
      </c>
      <c r="BG5" s="17">
        <f t="shared" si="14"/>
        <v>4</v>
      </c>
      <c r="BH5" s="17">
        <f t="shared" si="15"/>
        <v>0</v>
      </c>
      <c r="BI5" s="17">
        <f t="shared" si="16"/>
        <v>0</v>
      </c>
      <c r="BJ5" s="17">
        <f t="shared" si="17"/>
        <v>0</v>
      </c>
      <c r="BK5" s="17">
        <f t="shared" si="18"/>
        <v>0</v>
      </c>
      <c r="BL5" s="17">
        <f t="shared" si="19"/>
        <v>0</v>
      </c>
      <c r="BM5" s="17">
        <f t="shared" si="20"/>
        <v>0</v>
      </c>
      <c r="BN5" s="17">
        <f t="shared" si="21"/>
        <v>0</v>
      </c>
      <c r="BO5" s="17">
        <f t="shared" si="22"/>
        <v>8</v>
      </c>
      <c r="BP5" s="17">
        <f t="shared" ref="BP5:BP9" si="31">I5+O5+U5+AA5+AG5+AM5+AS5+AY5+BE5</f>
        <v>1288</v>
      </c>
      <c r="BQ5" s="17">
        <f t="shared" si="23"/>
        <v>161</v>
      </c>
    </row>
    <row r="6" spans="1:69" s="110" customFormat="1" ht="17.100000000000001" customHeight="1" x14ac:dyDescent="0.25">
      <c r="A6" s="107"/>
      <c r="B6" s="108" t="s">
        <v>110</v>
      </c>
      <c r="C6" s="115" t="s">
        <v>111</v>
      </c>
      <c r="D6" s="111"/>
      <c r="E6" s="109">
        <v>113</v>
      </c>
      <c r="F6" s="109">
        <v>177</v>
      </c>
      <c r="G6" s="109">
        <v>155</v>
      </c>
      <c r="H6" s="109">
        <v>195</v>
      </c>
      <c r="I6" s="112">
        <f t="shared" si="24"/>
        <v>640</v>
      </c>
      <c r="J6" s="111"/>
      <c r="K6" s="109">
        <v>163</v>
      </c>
      <c r="L6" s="109">
        <v>132</v>
      </c>
      <c r="M6" s="109">
        <v>150</v>
      </c>
      <c r="N6" s="109">
        <v>204</v>
      </c>
      <c r="O6" s="112">
        <f t="shared" si="25"/>
        <v>649</v>
      </c>
      <c r="P6" s="111"/>
      <c r="Q6" s="109">
        <v>151</v>
      </c>
      <c r="R6" s="109">
        <v>188</v>
      </c>
      <c r="S6" s="109">
        <v>189</v>
      </c>
      <c r="T6" s="109">
        <v>141</v>
      </c>
      <c r="U6" s="112">
        <f t="shared" si="26"/>
        <v>669</v>
      </c>
      <c r="V6" s="111"/>
      <c r="W6" s="109"/>
      <c r="X6" s="109"/>
      <c r="Y6" s="109"/>
      <c r="Z6" s="109"/>
      <c r="AA6" s="112">
        <f t="shared" si="27"/>
        <v>0</v>
      </c>
      <c r="AB6" s="111"/>
      <c r="AC6" s="109"/>
      <c r="AD6" s="109"/>
      <c r="AE6" s="109"/>
      <c r="AF6" s="109"/>
      <c r="AG6" s="112">
        <f t="shared" si="28"/>
        <v>0</v>
      </c>
      <c r="AH6" s="111"/>
      <c r="AI6" s="109"/>
      <c r="AJ6" s="109"/>
      <c r="AK6" s="109"/>
      <c r="AL6" s="109"/>
      <c r="AM6" s="112">
        <f t="shared" si="29"/>
        <v>0</v>
      </c>
      <c r="AN6" s="111"/>
      <c r="AO6" s="109"/>
      <c r="AP6" s="109"/>
      <c r="AQ6" s="109"/>
      <c r="AR6" s="109"/>
      <c r="AS6" s="112">
        <f t="shared" si="0"/>
        <v>0</v>
      </c>
      <c r="AT6" s="111"/>
      <c r="AU6" s="109"/>
      <c r="AV6" s="109"/>
      <c r="AW6" s="109"/>
      <c r="AX6" s="109"/>
      <c r="AY6" s="112">
        <f t="shared" si="30"/>
        <v>0</v>
      </c>
      <c r="AZ6" s="111"/>
      <c r="BA6" s="109"/>
      <c r="BB6" s="109"/>
      <c r="BC6" s="109"/>
      <c r="BD6" s="109"/>
      <c r="BE6" s="112">
        <f t="shared" si="1"/>
        <v>0</v>
      </c>
      <c r="BF6" s="44">
        <f t="shared" ref="BF6" si="32">SUM((IF(E6&gt;0,1,0)+(IF(F6&gt;0,1,0)+(IF(G6&gt;0,1,0)+(IF(H6&gt;0,1,0))))))</f>
        <v>4</v>
      </c>
      <c r="BG6" s="17">
        <f t="shared" ref="BG6" si="33">SUM((IF(K6&gt;0,1,0)+(IF(L6&gt;0,1,0)+(IF(M6&gt;0,1,0)+(IF(N6&gt;0,1,0))))))</f>
        <v>4</v>
      </c>
      <c r="BH6" s="17">
        <f t="shared" ref="BH6" si="34">SUM((IF(Q6&gt;0,1,0)+(IF(R6&gt;0,1,0)+(IF(S6&gt;0,1,0)+(IF(T6&gt;0,1,0))))))</f>
        <v>4</v>
      </c>
      <c r="BI6" s="17">
        <f t="shared" ref="BI6" si="35">SUM((IF(W6&gt;0,1,0)+(IF(X6&gt;0,1,0)+(IF(Y6&gt;0,1,0)+(IF(Z6&gt;0,1,0))))))</f>
        <v>0</v>
      </c>
      <c r="BJ6" s="17">
        <f t="shared" ref="BJ6" si="36">SUM((IF(AC6&gt;0,1,0)+(IF(AD6&gt;0,1,0)+(IF(AE6&gt;0,1,0)+(IF(AF6&gt;0,1,0))))))</f>
        <v>0</v>
      </c>
      <c r="BK6" s="17">
        <f t="shared" ref="BK6" si="37">SUM((IF(AI6&gt;0,1,0)+(IF(AJ6&gt;0,1,0)+(IF(AK6&gt;0,1,0)+(IF(AL6&gt;0,1,0))))))</f>
        <v>0</v>
      </c>
      <c r="BL6" s="17">
        <f t="shared" si="19"/>
        <v>0</v>
      </c>
      <c r="BM6" s="17">
        <f t="shared" ref="BM6" si="38">SUM((IF(AU6&gt;0,1,0)+(IF(AV6&gt;0,1,0)+(IF(AW6&gt;0,1,0)+(IF(AX6&gt;0,1,0))))))</f>
        <v>0</v>
      </c>
      <c r="BN6" s="17">
        <f t="shared" ref="BN6" si="39">SUM((IF(BA6&gt;0,1,0)+(IF(BB6&gt;0,1,0)+(IF(BC6&gt;0,1,0)+(IF(BD6&gt;0,1,0))))))</f>
        <v>0</v>
      </c>
      <c r="BO6" s="17">
        <f t="shared" ref="BO6" si="40">SUM(BF6:BN6)</f>
        <v>12</v>
      </c>
      <c r="BP6" s="17">
        <f t="shared" ref="BP6" si="41">I6+O6+U6+AA6+AG6+AM6+AS6+AY6+BE6</f>
        <v>1958</v>
      </c>
      <c r="BQ6" s="17">
        <f t="shared" ref="BQ6" si="42">BP6/BO6</f>
        <v>163.16666666666666</v>
      </c>
    </row>
    <row r="7" spans="1:69" s="110" customFormat="1" ht="17.100000000000001" customHeight="1" x14ac:dyDescent="0.25">
      <c r="A7" s="107"/>
      <c r="B7" s="108" t="s">
        <v>31</v>
      </c>
      <c r="C7" s="115" t="s">
        <v>32</v>
      </c>
      <c r="D7" s="111"/>
      <c r="E7" s="109"/>
      <c r="F7" s="109"/>
      <c r="G7" s="109"/>
      <c r="H7" s="109"/>
      <c r="I7" s="112">
        <f t="shared" si="24"/>
        <v>0</v>
      </c>
      <c r="J7" s="111"/>
      <c r="K7" s="109">
        <v>169</v>
      </c>
      <c r="L7" s="109">
        <v>173</v>
      </c>
      <c r="M7" s="109">
        <v>163</v>
      </c>
      <c r="N7" s="109">
        <v>176</v>
      </c>
      <c r="O7" s="112">
        <f t="shared" si="25"/>
        <v>681</v>
      </c>
      <c r="P7" s="111"/>
      <c r="Q7" s="109"/>
      <c r="R7" s="109"/>
      <c r="S7" s="109"/>
      <c r="T7" s="109"/>
      <c r="U7" s="112">
        <f t="shared" si="26"/>
        <v>0</v>
      </c>
      <c r="V7" s="111"/>
      <c r="W7" s="109">
        <v>160</v>
      </c>
      <c r="X7" s="109">
        <v>205</v>
      </c>
      <c r="Y7" s="109">
        <v>158</v>
      </c>
      <c r="Z7" s="109">
        <v>151</v>
      </c>
      <c r="AA7" s="112">
        <f t="shared" si="27"/>
        <v>674</v>
      </c>
      <c r="AB7" s="111"/>
      <c r="AC7" s="109"/>
      <c r="AD7" s="109"/>
      <c r="AE7" s="109"/>
      <c r="AF7" s="109"/>
      <c r="AG7" s="112">
        <f t="shared" si="28"/>
        <v>0</v>
      </c>
      <c r="AH7" s="111"/>
      <c r="AI7" s="109"/>
      <c r="AJ7" s="109"/>
      <c r="AK7" s="109"/>
      <c r="AL7" s="109"/>
      <c r="AM7" s="112">
        <f t="shared" si="29"/>
        <v>0</v>
      </c>
      <c r="AN7" s="111"/>
      <c r="AO7" s="109"/>
      <c r="AP7" s="109"/>
      <c r="AQ7" s="109"/>
      <c r="AR7" s="109"/>
      <c r="AS7" s="112">
        <f t="shared" si="0"/>
        <v>0</v>
      </c>
      <c r="AT7" s="111"/>
      <c r="AU7" s="109"/>
      <c r="AV7" s="109"/>
      <c r="AW7" s="109"/>
      <c r="AX7" s="109"/>
      <c r="AY7" s="112">
        <f t="shared" si="30"/>
        <v>0</v>
      </c>
      <c r="AZ7" s="111"/>
      <c r="BA7" s="109"/>
      <c r="BB7" s="109"/>
      <c r="BC7" s="109"/>
      <c r="BD7" s="109"/>
      <c r="BE7" s="112">
        <f t="shared" si="1"/>
        <v>0</v>
      </c>
      <c r="BF7" s="44">
        <f t="shared" si="13"/>
        <v>0</v>
      </c>
      <c r="BG7" s="17">
        <f t="shared" si="14"/>
        <v>4</v>
      </c>
      <c r="BH7" s="17">
        <f t="shared" si="15"/>
        <v>0</v>
      </c>
      <c r="BI7" s="17">
        <f t="shared" si="16"/>
        <v>4</v>
      </c>
      <c r="BJ7" s="17">
        <f t="shared" si="17"/>
        <v>0</v>
      </c>
      <c r="BK7" s="17">
        <f t="shared" si="18"/>
        <v>0</v>
      </c>
      <c r="BL7" s="17">
        <f t="shared" si="19"/>
        <v>0</v>
      </c>
      <c r="BM7" s="17">
        <f t="shared" si="20"/>
        <v>0</v>
      </c>
      <c r="BN7" s="17">
        <f t="shared" si="21"/>
        <v>0</v>
      </c>
      <c r="BO7" s="17">
        <f t="shared" si="22"/>
        <v>8</v>
      </c>
      <c r="BP7" s="17">
        <f t="shared" si="31"/>
        <v>1355</v>
      </c>
      <c r="BQ7" s="17">
        <f t="shared" si="23"/>
        <v>169.375</v>
      </c>
    </row>
    <row r="8" spans="1:69" s="110" customFormat="1" ht="17.100000000000001" customHeight="1" x14ac:dyDescent="0.25">
      <c r="A8" s="107"/>
      <c r="B8" s="108" t="s">
        <v>112</v>
      </c>
      <c r="C8" s="115" t="s">
        <v>89</v>
      </c>
      <c r="D8" s="111"/>
      <c r="E8" s="109">
        <v>148</v>
      </c>
      <c r="F8" s="109">
        <v>105</v>
      </c>
      <c r="G8" s="109">
        <v>126</v>
      </c>
      <c r="H8" s="109">
        <v>126</v>
      </c>
      <c r="I8" s="112">
        <f t="shared" si="24"/>
        <v>505</v>
      </c>
      <c r="J8" s="111"/>
      <c r="K8" s="109">
        <v>131</v>
      </c>
      <c r="L8" s="109">
        <v>128</v>
      </c>
      <c r="M8" s="109">
        <v>119</v>
      </c>
      <c r="N8" s="109">
        <v>114</v>
      </c>
      <c r="O8" s="112">
        <f t="shared" si="25"/>
        <v>492</v>
      </c>
      <c r="P8" s="111"/>
      <c r="Q8" s="109">
        <v>145</v>
      </c>
      <c r="R8" s="109">
        <v>145</v>
      </c>
      <c r="S8" s="109">
        <v>115</v>
      </c>
      <c r="T8" s="109">
        <v>138</v>
      </c>
      <c r="U8" s="112">
        <f t="shared" si="26"/>
        <v>543</v>
      </c>
      <c r="V8" s="111"/>
      <c r="W8" s="109">
        <v>169</v>
      </c>
      <c r="X8" s="109">
        <v>138</v>
      </c>
      <c r="Y8" s="109">
        <v>133</v>
      </c>
      <c r="Z8" s="109">
        <v>160</v>
      </c>
      <c r="AA8" s="112">
        <f t="shared" si="27"/>
        <v>600</v>
      </c>
      <c r="AB8" s="111"/>
      <c r="AC8" s="109"/>
      <c r="AD8" s="109"/>
      <c r="AE8" s="109"/>
      <c r="AF8" s="109"/>
      <c r="AG8" s="112">
        <f t="shared" si="28"/>
        <v>0</v>
      </c>
      <c r="AH8" s="111"/>
      <c r="AI8" s="109"/>
      <c r="AJ8" s="109"/>
      <c r="AK8" s="109"/>
      <c r="AL8" s="109"/>
      <c r="AM8" s="112">
        <f t="shared" si="29"/>
        <v>0</v>
      </c>
      <c r="AN8" s="111"/>
      <c r="AO8" s="109"/>
      <c r="AP8" s="109"/>
      <c r="AQ8" s="109"/>
      <c r="AR8" s="109"/>
      <c r="AS8" s="112">
        <f t="shared" si="0"/>
        <v>0</v>
      </c>
      <c r="AT8" s="111"/>
      <c r="AU8" s="109"/>
      <c r="AV8" s="109"/>
      <c r="AW8" s="109"/>
      <c r="AX8" s="109"/>
      <c r="AY8" s="112">
        <f t="shared" si="30"/>
        <v>0</v>
      </c>
      <c r="AZ8" s="111"/>
      <c r="BA8" s="109"/>
      <c r="BB8" s="109"/>
      <c r="BC8" s="109"/>
      <c r="BD8" s="109"/>
      <c r="BE8" s="112">
        <f t="shared" si="1"/>
        <v>0</v>
      </c>
      <c r="BF8" s="44">
        <f t="shared" ref="BF8" si="43">SUM((IF(E8&gt;0,1,0)+(IF(F8&gt;0,1,0)+(IF(G8&gt;0,1,0)+(IF(H8&gt;0,1,0))))))</f>
        <v>4</v>
      </c>
      <c r="BG8" s="17">
        <f t="shared" ref="BG8" si="44">SUM((IF(K8&gt;0,1,0)+(IF(L8&gt;0,1,0)+(IF(M8&gt;0,1,0)+(IF(N8&gt;0,1,0))))))</f>
        <v>4</v>
      </c>
      <c r="BH8" s="17">
        <f t="shared" ref="BH8" si="45">SUM((IF(Q8&gt;0,1,0)+(IF(R8&gt;0,1,0)+(IF(S8&gt;0,1,0)+(IF(T8&gt;0,1,0))))))</f>
        <v>4</v>
      </c>
      <c r="BI8" s="17">
        <f t="shared" ref="BI8" si="46">SUM((IF(W8&gt;0,1,0)+(IF(X8&gt;0,1,0)+(IF(Y8&gt;0,1,0)+(IF(Z8&gt;0,1,0))))))</f>
        <v>4</v>
      </c>
      <c r="BJ8" s="17">
        <f t="shared" ref="BJ8" si="47">SUM((IF(AC8&gt;0,1,0)+(IF(AD8&gt;0,1,0)+(IF(AE8&gt;0,1,0)+(IF(AF8&gt;0,1,0))))))</f>
        <v>0</v>
      </c>
      <c r="BK8" s="17">
        <f t="shared" ref="BK8" si="48">SUM((IF(AI8&gt;0,1,0)+(IF(AJ8&gt;0,1,0)+(IF(AK8&gt;0,1,0)+(IF(AL8&gt;0,1,0))))))</f>
        <v>0</v>
      </c>
      <c r="BL8" s="17">
        <f t="shared" si="19"/>
        <v>0</v>
      </c>
      <c r="BM8" s="17">
        <f t="shared" ref="BM8" si="49">SUM((IF(AU8&gt;0,1,0)+(IF(AV8&gt;0,1,0)+(IF(AW8&gt;0,1,0)+(IF(AX8&gt;0,1,0))))))</f>
        <v>0</v>
      </c>
      <c r="BN8" s="17">
        <f t="shared" ref="BN8" si="50">SUM((IF(BA8&gt;0,1,0)+(IF(BB8&gt;0,1,0)+(IF(BC8&gt;0,1,0)+(IF(BD8&gt;0,1,0))))))</f>
        <v>0</v>
      </c>
      <c r="BO8" s="17">
        <f t="shared" ref="BO8" si="51">SUM(BF8:BN8)</f>
        <v>16</v>
      </c>
      <c r="BP8" s="17">
        <f t="shared" ref="BP8" si="52">I8+O8+U8+AA8+AG8+AM8+AS8+AY8+BE8</f>
        <v>2140</v>
      </c>
      <c r="BQ8" s="17">
        <f t="shared" ref="BQ8" si="53">BP8/BO8</f>
        <v>133.75</v>
      </c>
    </row>
    <row r="9" spans="1:69" s="110" customFormat="1" ht="17.100000000000001" customHeight="1" x14ac:dyDescent="0.25">
      <c r="A9" s="107"/>
      <c r="B9" s="108" t="s">
        <v>85</v>
      </c>
      <c r="C9" s="115" t="s">
        <v>32</v>
      </c>
      <c r="D9" s="111"/>
      <c r="E9" s="109"/>
      <c r="F9" s="109"/>
      <c r="G9" s="109"/>
      <c r="H9" s="109"/>
      <c r="I9" s="112">
        <f t="shared" si="24"/>
        <v>0</v>
      </c>
      <c r="J9" s="111"/>
      <c r="K9" s="109"/>
      <c r="L9" s="109"/>
      <c r="M9" s="109"/>
      <c r="N9" s="109"/>
      <c r="O9" s="112">
        <f t="shared" si="25"/>
        <v>0</v>
      </c>
      <c r="P9" s="111"/>
      <c r="Q9" s="109"/>
      <c r="R9" s="109"/>
      <c r="S9" s="109"/>
      <c r="T9" s="109"/>
      <c r="U9" s="112">
        <f t="shared" si="26"/>
        <v>0</v>
      </c>
      <c r="V9" s="111"/>
      <c r="W9" s="109"/>
      <c r="X9" s="109"/>
      <c r="Y9" s="109"/>
      <c r="Z9" s="109"/>
      <c r="AA9" s="112">
        <f t="shared" si="27"/>
        <v>0</v>
      </c>
      <c r="AB9" s="111"/>
      <c r="AC9" s="109"/>
      <c r="AD9" s="109"/>
      <c r="AE9" s="109"/>
      <c r="AF9" s="109"/>
      <c r="AG9" s="112">
        <f t="shared" si="28"/>
        <v>0</v>
      </c>
      <c r="AH9" s="111"/>
      <c r="AI9" s="109"/>
      <c r="AJ9" s="109"/>
      <c r="AK9" s="109"/>
      <c r="AL9" s="109"/>
      <c r="AM9" s="112">
        <f t="shared" si="29"/>
        <v>0</v>
      </c>
      <c r="AN9" s="111"/>
      <c r="AO9" s="109"/>
      <c r="AP9" s="109"/>
      <c r="AQ9" s="109"/>
      <c r="AR9" s="109"/>
      <c r="AS9" s="112">
        <f t="shared" si="0"/>
        <v>0</v>
      </c>
      <c r="AT9" s="111"/>
      <c r="AU9" s="109"/>
      <c r="AV9" s="109"/>
      <c r="AW9" s="109"/>
      <c r="AX9" s="109"/>
      <c r="AY9" s="112">
        <f t="shared" si="30"/>
        <v>0</v>
      </c>
      <c r="AZ9" s="111"/>
      <c r="BA9" s="109"/>
      <c r="BB9" s="109"/>
      <c r="BC9" s="109"/>
      <c r="BD9" s="109"/>
      <c r="BE9" s="112">
        <f t="shared" si="1"/>
        <v>0</v>
      </c>
      <c r="BF9" s="44">
        <f t="shared" si="13"/>
        <v>0</v>
      </c>
      <c r="BG9" s="17">
        <f t="shared" si="14"/>
        <v>0</v>
      </c>
      <c r="BH9" s="17">
        <f t="shared" si="15"/>
        <v>0</v>
      </c>
      <c r="BI9" s="17">
        <f t="shared" si="16"/>
        <v>0</v>
      </c>
      <c r="BJ9" s="17">
        <f t="shared" si="17"/>
        <v>0</v>
      </c>
      <c r="BK9" s="17">
        <f t="shared" si="18"/>
        <v>0</v>
      </c>
      <c r="BL9" s="17">
        <f t="shared" si="19"/>
        <v>0</v>
      </c>
      <c r="BM9" s="17">
        <f t="shared" si="20"/>
        <v>0</v>
      </c>
      <c r="BN9" s="17">
        <f t="shared" si="21"/>
        <v>0</v>
      </c>
      <c r="BO9" s="17">
        <f t="shared" si="22"/>
        <v>0</v>
      </c>
      <c r="BP9" s="17">
        <f t="shared" si="31"/>
        <v>0</v>
      </c>
      <c r="BQ9" s="17" t="e">
        <f t="shared" si="23"/>
        <v>#DIV/0!</v>
      </c>
    </row>
    <row r="10" spans="1:69" s="110" customFormat="1" ht="17.100000000000001" customHeight="1" x14ac:dyDescent="0.25">
      <c r="A10" s="107"/>
      <c r="B10" s="108" t="s">
        <v>88</v>
      </c>
      <c r="C10" s="115" t="s">
        <v>89</v>
      </c>
      <c r="D10" s="111"/>
      <c r="E10" s="109"/>
      <c r="F10" s="109"/>
      <c r="G10" s="109"/>
      <c r="H10" s="109"/>
      <c r="I10" s="112">
        <f t="shared" si="24"/>
        <v>0</v>
      </c>
      <c r="J10" s="111"/>
      <c r="K10" s="109"/>
      <c r="L10" s="109"/>
      <c r="M10" s="109"/>
      <c r="N10" s="109"/>
      <c r="O10" s="112">
        <f t="shared" si="25"/>
        <v>0</v>
      </c>
      <c r="P10" s="111"/>
      <c r="Q10" s="109"/>
      <c r="R10" s="109"/>
      <c r="S10" s="109"/>
      <c r="T10" s="109"/>
      <c r="U10" s="112">
        <f t="shared" si="26"/>
        <v>0</v>
      </c>
      <c r="V10" s="111"/>
      <c r="W10" s="109"/>
      <c r="X10" s="109"/>
      <c r="Y10" s="109"/>
      <c r="Z10" s="109"/>
      <c r="AA10" s="112">
        <f t="shared" si="27"/>
        <v>0</v>
      </c>
      <c r="AB10" s="111"/>
      <c r="AC10" s="109"/>
      <c r="AD10" s="109"/>
      <c r="AE10" s="109"/>
      <c r="AF10" s="109"/>
      <c r="AG10" s="112">
        <f t="shared" si="28"/>
        <v>0</v>
      </c>
      <c r="AH10" s="111"/>
      <c r="AI10" s="109"/>
      <c r="AJ10" s="109"/>
      <c r="AK10" s="109"/>
      <c r="AL10" s="109"/>
      <c r="AM10" s="112">
        <f t="shared" si="29"/>
        <v>0</v>
      </c>
      <c r="AN10" s="111"/>
      <c r="AO10" s="109"/>
      <c r="AP10" s="109"/>
      <c r="AQ10" s="109"/>
      <c r="AR10" s="109"/>
      <c r="AS10" s="112">
        <f t="shared" si="0"/>
        <v>0</v>
      </c>
      <c r="AT10" s="111"/>
      <c r="AU10" s="109"/>
      <c r="AV10" s="109"/>
      <c r="AW10" s="109"/>
      <c r="AX10" s="109"/>
      <c r="AY10" s="112">
        <f t="shared" si="30"/>
        <v>0</v>
      </c>
      <c r="AZ10" s="111"/>
      <c r="BA10" s="109"/>
      <c r="BB10" s="109"/>
      <c r="BC10" s="109"/>
      <c r="BD10" s="109"/>
      <c r="BE10" s="112">
        <f t="shared" si="1"/>
        <v>0</v>
      </c>
      <c r="BF10" s="44">
        <f t="shared" ref="BF10:BF39" si="54">SUM((IF(E10&gt;0,1,0)+(IF(F10&gt;0,1,0)+(IF(G10&gt;0,1,0)+(IF(H10&gt;0,1,0))))))</f>
        <v>0</v>
      </c>
      <c r="BG10" s="17">
        <f t="shared" ref="BG10:BG39" si="55">SUM((IF(K10&gt;0,1,0)+(IF(L10&gt;0,1,0)+(IF(M10&gt;0,1,0)+(IF(N10&gt;0,1,0))))))</f>
        <v>0</v>
      </c>
      <c r="BH10" s="17">
        <f t="shared" ref="BH10:BH39" si="56">SUM((IF(Q10&gt;0,1,0)+(IF(R10&gt;0,1,0)+(IF(S10&gt;0,1,0)+(IF(T10&gt;0,1,0))))))</f>
        <v>0</v>
      </c>
      <c r="BI10" s="17">
        <f t="shared" ref="BI10:BI39" si="57">SUM((IF(W10&gt;0,1,0)+(IF(X10&gt;0,1,0)+(IF(Y10&gt;0,1,0)+(IF(Z10&gt;0,1,0))))))</f>
        <v>0</v>
      </c>
      <c r="BJ10" s="17">
        <f t="shared" ref="BJ10:BJ39" si="58">SUM((IF(AC10&gt;0,1,0)+(IF(AD10&gt;0,1,0)+(IF(AE10&gt;0,1,0)+(IF(AF10&gt;0,1,0))))))</f>
        <v>0</v>
      </c>
      <c r="BK10" s="17">
        <f t="shared" ref="BK10:BK39" si="59">SUM((IF(AI10&gt;0,1,0)+(IF(AJ10&gt;0,1,0)+(IF(AK10&gt;0,1,0)+(IF(AL10&gt;0,1,0))))))</f>
        <v>0</v>
      </c>
      <c r="BL10" s="17">
        <f t="shared" si="19"/>
        <v>0</v>
      </c>
      <c r="BM10" s="17">
        <f t="shared" ref="BM10:BM39" si="60">SUM((IF(AU10&gt;0,1,0)+(IF(AV10&gt;0,1,0)+(IF(AW10&gt;0,1,0)+(IF(AX10&gt;0,1,0))))))</f>
        <v>0</v>
      </c>
      <c r="BN10" s="17">
        <f t="shared" si="21"/>
        <v>0</v>
      </c>
      <c r="BO10" s="17">
        <f t="shared" ref="BO10:BO39" si="61">SUM(BF10:BN10)</f>
        <v>0</v>
      </c>
      <c r="BP10" s="17">
        <f t="shared" ref="BP10:BP39" si="62">I10+O10+U10+AA10+AG10+AM10+AS10+AY10+BE10</f>
        <v>0</v>
      </c>
      <c r="BQ10" s="17" t="e">
        <f t="shared" ref="BQ10:BQ39" si="63">BP10/BO10</f>
        <v>#DIV/0!</v>
      </c>
    </row>
    <row r="11" spans="1:69" s="110" customFormat="1" ht="17.100000000000001" customHeight="1" x14ac:dyDescent="0.25">
      <c r="A11" s="107"/>
      <c r="B11" s="108" t="s">
        <v>75</v>
      </c>
      <c r="C11" s="115" t="s">
        <v>76</v>
      </c>
      <c r="D11" s="111"/>
      <c r="E11" s="109">
        <v>158</v>
      </c>
      <c r="F11" s="109">
        <v>153</v>
      </c>
      <c r="G11" s="109">
        <v>131</v>
      </c>
      <c r="H11" s="109">
        <v>163</v>
      </c>
      <c r="I11" s="112">
        <f t="shared" si="24"/>
        <v>605</v>
      </c>
      <c r="J11" s="111"/>
      <c r="K11" s="109">
        <v>171</v>
      </c>
      <c r="L11" s="109">
        <v>151</v>
      </c>
      <c r="M11" s="109">
        <v>164</v>
      </c>
      <c r="N11" s="109">
        <v>169</v>
      </c>
      <c r="O11" s="112">
        <f t="shared" si="25"/>
        <v>655</v>
      </c>
      <c r="P11" s="111"/>
      <c r="Q11" s="109">
        <v>126</v>
      </c>
      <c r="R11" s="109">
        <v>127</v>
      </c>
      <c r="S11" s="109">
        <v>165</v>
      </c>
      <c r="T11" s="109">
        <v>151</v>
      </c>
      <c r="U11" s="112">
        <f t="shared" si="26"/>
        <v>569</v>
      </c>
      <c r="V11" s="111"/>
      <c r="W11" s="109">
        <v>180</v>
      </c>
      <c r="X11" s="109">
        <v>149</v>
      </c>
      <c r="Y11" s="109">
        <v>164</v>
      </c>
      <c r="Z11" s="109">
        <v>143</v>
      </c>
      <c r="AA11" s="112">
        <f t="shared" si="27"/>
        <v>636</v>
      </c>
      <c r="AB11" s="111"/>
      <c r="AC11" s="109"/>
      <c r="AD11" s="109"/>
      <c r="AE11" s="109"/>
      <c r="AF11" s="109"/>
      <c r="AG11" s="112">
        <f t="shared" si="28"/>
        <v>0</v>
      </c>
      <c r="AH11" s="111"/>
      <c r="AI11" s="109"/>
      <c r="AJ11" s="109"/>
      <c r="AK11" s="109"/>
      <c r="AL11" s="109"/>
      <c r="AM11" s="112">
        <f t="shared" si="29"/>
        <v>0</v>
      </c>
      <c r="AN11" s="111"/>
      <c r="AO11" s="109"/>
      <c r="AP11" s="109"/>
      <c r="AQ11" s="109"/>
      <c r="AR11" s="109"/>
      <c r="AS11" s="112">
        <f t="shared" si="0"/>
        <v>0</v>
      </c>
      <c r="AT11" s="111"/>
      <c r="AU11" s="109"/>
      <c r="AV11" s="109"/>
      <c r="AW11" s="109"/>
      <c r="AX11" s="109"/>
      <c r="AY11" s="112">
        <f t="shared" si="30"/>
        <v>0</v>
      </c>
      <c r="AZ11" s="111"/>
      <c r="BA11" s="109"/>
      <c r="BB11" s="109"/>
      <c r="BC11" s="109"/>
      <c r="BD11" s="109"/>
      <c r="BE11" s="112">
        <f t="shared" si="1"/>
        <v>0</v>
      </c>
      <c r="BF11" s="44">
        <f t="shared" si="54"/>
        <v>4</v>
      </c>
      <c r="BG11" s="17">
        <f t="shared" si="55"/>
        <v>4</v>
      </c>
      <c r="BH11" s="17">
        <f t="shared" si="56"/>
        <v>4</v>
      </c>
      <c r="BI11" s="17">
        <f t="shared" si="57"/>
        <v>4</v>
      </c>
      <c r="BJ11" s="17">
        <f t="shared" si="58"/>
        <v>0</v>
      </c>
      <c r="BK11" s="17">
        <f t="shared" si="59"/>
        <v>0</v>
      </c>
      <c r="BL11" s="17">
        <f t="shared" si="19"/>
        <v>0</v>
      </c>
      <c r="BM11" s="17">
        <f t="shared" si="60"/>
        <v>0</v>
      </c>
      <c r="BN11" s="17">
        <f t="shared" si="21"/>
        <v>0</v>
      </c>
      <c r="BO11" s="17">
        <f t="shared" si="61"/>
        <v>16</v>
      </c>
      <c r="BP11" s="17">
        <f t="shared" si="62"/>
        <v>2465</v>
      </c>
      <c r="BQ11" s="17">
        <f t="shared" si="63"/>
        <v>154.0625</v>
      </c>
    </row>
    <row r="12" spans="1:69" s="110" customFormat="1" ht="17.100000000000001" customHeight="1" x14ac:dyDescent="0.25">
      <c r="A12" s="107"/>
      <c r="B12" s="108" t="s">
        <v>86</v>
      </c>
      <c r="C12" s="115" t="s">
        <v>87</v>
      </c>
      <c r="D12" s="111"/>
      <c r="E12" s="109">
        <v>167</v>
      </c>
      <c r="F12" s="109">
        <v>158</v>
      </c>
      <c r="G12" s="109">
        <v>170</v>
      </c>
      <c r="H12" s="109">
        <v>154</v>
      </c>
      <c r="I12" s="112">
        <f t="shared" si="24"/>
        <v>649</v>
      </c>
      <c r="J12" s="111"/>
      <c r="K12" s="109"/>
      <c r="L12" s="109"/>
      <c r="M12" s="109"/>
      <c r="N12" s="109"/>
      <c r="O12" s="112">
        <f t="shared" si="25"/>
        <v>0</v>
      </c>
      <c r="P12" s="111"/>
      <c r="Q12" s="109">
        <v>171</v>
      </c>
      <c r="R12" s="109">
        <v>156</v>
      </c>
      <c r="S12" s="109">
        <v>190</v>
      </c>
      <c r="T12" s="109">
        <v>175</v>
      </c>
      <c r="U12" s="112">
        <f t="shared" si="26"/>
        <v>692</v>
      </c>
      <c r="V12" s="111"/>
      <c r="W12" s="109">
        <v>177</v>
      </c>
      <c r="X12" s="109">
        <v>168</v>
      </c>
      <c r="Y12" s="109">
        <v>147</v>
      </c>
      <c r="Z12" s="109">
        <v>170</v>
      </c>
      <c r="AA12" s="112">
        <f t="shared" si="27"/>
        <v>662</v>
      </c>
      <c r="AB12" s="111"/>
      <c r="AC12" s="109"/>
      <c r="AD12" s="109"/>
      <c r="AE12" s="109"/>
      <c r="AF12" s="109"/>
      <c r="AG12" s="112">
        <f t="shared" si="28"/>
        <v>0</v>
      </c>
      <c r="AH12" s="111"/>
      <c r="AI12" s="109"/>
      <c r="AJ12" s="109"/>
      <c r="AK12" s="109"/>
      <c r="AL12" s="109"/>
      <c r="AM12" s="112">
        <f t="shared" si="29"/>
        <v>0</v>
      </c>
      <c r="AN12" s="111"/>
      <c r="AO12" s="109"/>
      <c r="AP12" s="109"/>
      <c r="AQ12" s="109"/>
      <c r="AR12" s="109"/>
      <c r="AS12" s="112">
        <f t="shared" si="0"/>
        <v>0</v>
      </c>
      <c r="AT12" s="111"/>
      <c r="AU12" s="109"/>
      <c r="AV12" s="109"/>
      <c r="AW12" s="109"/>
      <c r="AX12" s="109"/>
      <c r="AY12" s="112">
        <f t="shared" si="30"/>
        <v>0</v>
      </c>
      <c r="AZ12" s="111"/>
      <c r="BA12" s="109"/>
      <c r="BB12" s="109"/>
      <c r="BC12" s="109"/>
      <c r="BD12" s="109"/>
      <c r="BE12" s="112">
        <f t="shared" si="1"/>
        <v>0</v>
      </c>
      <c r="BF12" s="44">
        <f t="shared" si="54"/>
        <v>4</v>
      </c>
      <c r="BG12" s="17">
        <f t="shared" si="55"/>
        <v>0</v>
      </c>
      <c r="BH12" s="17">
        <f t="shared" si="56"/>
        <v>4</v>
      </c>
      <c r="BI12" s="17">
        <f t="shared" si="57"/>
        <v>4</v>
      </c>
      <c r="BJ12" s="17">
        <f t="shared" si="58"/>
        <v>0</v>
      </c>
      <c r="BK12" s="17">
        <f t="shared" si="59"/>
        <v>0</v>
      </c>
      <c r="BL12" s="17">
        <f t="shared" si="19"/>
        <v>0</v>
      </c>
      <c r="BM12" s="17">
        <f t="shared" si="60"/>
        <v>0</v>
      </c>
      <c r="BN12" s="17">
        <f t="shared" si="21"/>
        <v>0</v>
      </c>
      <c r="BO12" s="17">
        <f t="shared" si="61"/>
        <v>12</v>
      </c>
      <c r="BP12" s="17">
        <f t="shared" si="62"/>
        <v>2003</v>
      </c>
      <c r="BQ12" s="17">
        <f t="shared" si="63"/>
        <v>166.91666666666666</v>
      </c>
    </row>
    <row r="13" spans="1:69" s="110" customFormat="1" ht="17.100000000000001" customHeight="1" x14ac:dyDescent="0.25">
      <c r="A13" s="107"/>
      <c r="B13" s="108" t="s">
        <v>90</v>
      </c>
      <c r="C13" s="115" t="s">
        <v>91</v>
      </c>
      <c r="D13" s="111"/>
      <c r="E13" s="109"/>
      <c r="F13" s="109"/>
      <c r="G13" s="109"/>
      <c r="H13" s="109"/>
      <c r="I13" s="112">
        <f t="shared" si="24"/>
        <v>0</v>
      </c>
      <c r="J13" s="111"/>
      <c r="K13" s="109"/>
      <c r="L13" s="109"/>
      <c r="M13" s="109"/>
      <c r="N13" s="109"/>
      <c r="O13" s="112">
        <f t="shared" si="25"/>
        <v>0</v>
      </c>
      <c r="P13" s="111"/>
      <c r="Q13" s="109"/>
      <c r="R13" s="109"/>
      <c r="S13" s="109"/>
      <c r="T13" s="109"/>
      <c r="U13" s="112">
        <f t="shared" si="26"/>
        <v>0</v>
      </c>
      <c r="V13" s="111"/>
      <c r="W13" s="109"/>
      <c r="X13" s="109"/>
      <c r="Y13" s="109"/>
      <c r="Z13" s="109"/>
      <c r="AA13" s="112">
        <f t="shared" si="27"/>
        <v>0</v>
      </c>
      <c r="AB13" s="111"/>
      <c r="AC13" s="109"/>
      <c r="AD13" s="109"/>
      <c r="AE13" s="109"/>
      <c r="AF13" s="109"/>
      <c r="AG13" s="112">
        <f t="shared" si="28"/>
        <v>0</v>
      </c>
      <c r="AH13" s="111"/>
      <c r="AI13" s="109"/>
      <c r="AJ13" s="109"/>
      <c r="AK13" s="109"/>
      <c r="AL13" s="109"/>
      <c r="AM13" s="112">
        <f t="shared" si="29"/>
        <v>0</v>
      </c>
      <c r="AN13" s="111"/>
      <c r="AO13" s="109"/>
      <c r="AP13" s="109"/>
      <c r="AQ13" s="109"/>
      <c r="AR13" s="109"/>
      <c r="AS13" s="112">
        <f t="shared" si="0"/>
        <v>0</v>
      </c>
      <c r="AT13" s="111"/>
      <c r="AU13" s="109"/>
      <c r="AV13" s="109"/>
      <c r="AW13" s="109"/>
      <c r="AX13" s="109"/>
      <c r="AY13" s="112">
        <f t="shared" si="30"/>
        <v>0</v>
      </c>
      <c r="AZ13" s="111"/>
      <c r="BA13" s="109"/>
      <c r="BB13" s="109"/>
      <c r="BC13" s="109"/>
      <c r="BD13" s="109"/>
      <c r="BE13" s="112">
        <f t="shared" si="1"/>
        <v>0</v>
      </c>
      <c r="BF13" s="44">
        <f t="shared" si="54"/>
        <v>0</v>
      </c>
      <c r="BG13" s="17">
        <f t="shared" si="55"/>
        <v>0</v>
      </c>
      <c r="BH13" s="17">
        <f t="shared" si="56"/>
        <v>0</v>
      </c>
      <c r="BI13" s="17">
        <f t="shared" si="57"/>
        <v>0</v>
      </c>
      <c r="BJ13" s="17">
        <f t="shared" si="58"/>
        <v>0</v>
      </c>
      <c r="BK13" s="17">
        <f t="shared" si="59"/>
        <v>0</v>
      </c>
      <c r="BL13" s="17">
        <f t="shared" si="19"/>
        <v>0</v>
      </c>
      <c r="BM13" s="17">
        <f t="shared" si="60"/>
        <v>0</v>
      </c>
      <c r="BN13" s="17">
        <f t="shared" si="21"/>
        <v>0</v>
      </c>
      <c r="BO13" s="17">
        <f t="shared" si="61"/>
        <v>0</v>
      </c>
      <c r="BP13" s="17">
        <f t="shared" si="62"/>
        <v>0</v>
      </c>
      <c r="BQ13" s="17" t="e">
        <f t="shared" si="63"/>
        <v>#DIV/0!</v>
      </c>
    </row>
    <row r="14" spans="1:69" s="110" customFormat="1" ht="17.100000000000001" customHeight="1" x14ac:dyDescent="0.25">
      <c r="A14" s="107"/>
      <c r="B14" s="108" t="s">
        <v>42</v>
      </c>
      <c r="C14" s="115" t="s">
        <v>43</v>
      </c>
      <c r="D14" s="111"/>
      <c r="E14" s="109">
        <v>111</v>
      </c>
      <c r="F14" s="109">
        <v>152</v>
      </c>
      <c r="G14" s="109">
        <v>133</v>
      </c>
      <c r="H14" s="109">
        <v>135</v>
      </c>
      <c r="I14" s="112">
        <f t="shared" si="24"/>
        <v>531</v>
      </c>
      <c r="J14" s="111"/>
      <c r="K14" s="109">
        <v>93</v>
      </c>
      <c r="L14" s="109">
        <v>151</v>
      </c>
      <c r="M14" s="109">
        <v>122</v>
      </c>
      <c r="N14" s="109">
        <v>119</v>
      </c>
      <c r="O14" s="112">
        <f t="shared" si="25"/>
        <v>485</v>
      </c>
      <c r="P14" s="111"/>
      <c r="Q14" s="109">
        <v>122</v>
      </c>
      <c r="R14" s="109">
        <v>123</v>
      </c>
      <c r="S14" s="109">
        <v>117</v>
      </c>
      <c r="T14" s="109">
        <v>133</v>
      </c>
      <c r="U14" s="112">
        <f t="shared" si="26"/>
        <v>495</v>
      </c>
      <c r="V14" s="111"/>
      <c r="W14" s="109">
        <v>128</v>
      </c>
      <c r="X14" s="109">
        <v>162</v>
      </c>
      <c r="Y14" s="109">
        <v>112</v>
      </c>
      <c r="Z14" s="109">
        <v>141</v>
      </c>
      <c r="AA14" s="112">
        <f t="shared" si="27"/>
        <v>543</v>
      </c>
      <c r="AB14" s="111"/>
      <c r="AC14" s="109"/>
      <c r="AD14" s="109"/>
      <c r="AE14" s="109"/>
      <c r="AF14" s="109"/>
      <c r="AG14" s="112">
        <f t="shared" si="28"/>
        <v>0</v>
      </c>
      <c r="AH14" s="111"/>
      <c r="AI14" s="109"/>
      <c r="AJ14" s="109"/>
      <c r="AK14" s="109"/>
      <c r="AL14" s="109"/>
      <c r="AM14" s="112">
        <f t="shared" si="29"/>
        <v>0</v>
      </c>
      <c r="AN14" s="111"/>
      <c r="AO14" s="109"/>
      <c r="AP14" s="109"/>
      <c r="AQ14" s="109"/>
      <c r="AR14" s="109"/>
      <c r="AS14" s="112">
        <f t="shared" si="0"/>
        <v>0</v>
      </c>
      <c r="AT14" s="111"/>
      <c r="AU14" s="109"/>
      <c r="AV14" s="109"/>
      <c r="AW14" s="109"/>
      <c r="AX14" s="109"/>
      <c r="AY14" s="112">
        <f t="shared" si="30"/>
        <v>0</v>
      </c>
      <c r="AZ14" s="111"/>
      <c r="BA14" s="109"/>
      <c r="BB14" s="109"/>
      <c r="BC14" s="109"/>
      <c r="BD14" s="109"/>
      <c r="BE14" s="112">
        <f t="shared" si="1"/>
        <v>0</v>
      </c>
      <c r="BF14" s="44">
        <f t="shared" si="54"/>
        <v>4</v>
      </c>
      <c r="BG14" s="17">
        <f t="shared" si="55"/>
        <v>4</v>
      </c>
      <c r="BH14" s="17">
        <f t="shared" si="56"/>
        <v>4</v>
      </c>
      <c r="BI14" s="17">
        <f t="shared" si="57"/>
        <v>4</v>
      </c>
      <c r="BJ14" s="17">
        <f t="shared" si="58"/>
        <v>0</v>
      </c>
      <c r="BK14" s="17">
        <f t="shared" si="59"/>
        <v>0</v>
      </c>
      <c r="BL14" s="17">
        <f t="shared" si="19"/>
        <v>0</v>
      </c>
      <c r="BM14" s="17">
        <f t="shared" si="60"/>
        <v>0</v>
      </c>
      <c r="BN14" s="17">
        <f t="shared" si="21"/>
        <v>0</v>
      </c>
      <c r="BO14" s="17">
        <f t="shared" si="61"/>
        <v>16</v>
      </c>
      <c r="BP14" s="17">
        <f t="shared" si="62"/>
        <v>2054</v>
      </c>
      <c r="BQ14" s="17">
        <f t="shared" si="63"/>
        <v>128.375</v>
      </c>
    </row>
    <row r="15" spans="1:69" s="110" customFormat="1" ht="17.100000000000001" customHeight="1" x14ac:dyDescent="0.25">
      <c r="A15" s="107"/>
      <c r="B15" s="108" t="s">
        <v>83</v>
      </c>
      <c r="C15" s="115" t="s">
        <v>84</v>
      </c>
      <c r="D15" s="111"/>
      <c r="E15" s="109">
        <v>141</v>
      </c>
      <c r="F15" s="109">
        <v>146</v>
      </c>
      <c r="G15" s="109">
        <v>131</v>
      </c>
      <c r="H15" s="109">
        <v>147</v>
      </c>
      <c r="I15" s="112">
        <f t="shared" si="24"/>
        <v>565</v>
      </c>
      <c r="J15" s="111"/>
      <c r="K15" s="109"/>
      <c r="L15" s="109"/>
      <c r="M15" s="109"/>
      <c r="N15" s="109"/>
      <c r="O15" s="112">
        <f t="shared" si="25"/>
        <v>0</v>
      </c>
      <c r="P15" s="111"/>
      <c r="Q15" s="109">
        <v>155</v>
      </c>
      <c r="R15" s="109">
        <v>155</v>
      </c>
      <c r="S15" s="109">
        <v>156</v>
      </c>
      <c r="T15" s="109">
        <v>159</v>
      </c>
      <c r="U15" s="112">
        <f t="shared" si="26"/>
        <v>625</v>
      </c>
      <c r="V15" s="111"/>
      <c r="W15" s="109">
        <v>129</v>
      </c>
      <c r="X15" s="109">
        <v>161</v>
      </c>
      <c r="Y15" s="109">
        <v>116</v>
      </c>
      <c r="Z15" s="109">
        <v>124</v>
      </c>
      <c r="AA15" s="112">
        <f t="shared" si="27"/>
        <v>530</v>
      </c>
      <c r="AB15" s="111"/>
      <c r="AC15" s="109"/>
      <c r="AD15" s="109"/>
      <c r="AE15" s="109"/>
      <c r="AF15" s="109"/>
      <c r="AG15" s="112">
        <f t="shared" si="28"/>
        <v>0</v>
      </c>
      <c r="AH15" s="111"/>
      <c r="AI15" s="109"/>
      <c r="AJ15" s="109"/>
      <c r="AK15" s="109"/>
      <c r="AL15" s="109"/>
      <c r="AM15" s="112">
        <f t="shared" si="29"/>
        <v>0</v>
      </c>
      <c r="AN15" s="111"/>
      <c r="AO15" s="109"/>
      <c r="AP15" s="109"/>
      <c r="AQ15" s="109"/>
      <c r="AR15" s="109"/>
      <c r="AS15" s="112">
        <f t="shared" si="0"/>
        <v>0</v>
      </c>
      <c r="AT15" s="111"/>
      <c r="AU15" s="109"/>
      <c r="AV15" s="109"/>
      <c r="AW15" s="109"/>
      <c r="AX15" s="109"/>
      <c r="AY15" s="112">
        <f t="shared" si="30"/>
        <v>0</v>
      </c>
      <c r="AZ15" s="111"/>
      <c r="BA15" s="109"/>
      <c r="BB15" s="109"/>
      <c r="BC15" s="109"/>
      <c r="BD15" s="109"/>
      <c r="BE15" s="112">
        <f t="shared" si="1"/>
        <v>0</v>
      </c>
      <c r="BF15" s="44">
        <f t="shared" si="54"/>
        <v>4</v>
      </c>
      <c r="BG15" s="17">
        <f t="shared" si="55"/>
        <v>0</v>
      </c>
      <c r="BH15" s="17">
        <f t="shared" si="56"/>
        <v>4</v>
      </c>
      <c r="BI15" s="17">
        <f t="shared" si="57"/>
        <v>4</v>
      </c>
      <c r="BJ15" s="17">
        <f t="shared" si="58"/>
        <v>0</v>
      </c>
      <c r="BK15" s="17">
        <f t="shared" si="59"/>
        <v>0</v>
      </c>
      <c r="BL15" s="17">
        <f t="shared" si="19"/>
        <v>0</v>
      </c>
      <c r="BM15" s="17">
        <f t="shared" si="60"/>
        <v>0</v>
      </c>
      <c r="BN15" s="17">
        <f t="shared" si="21"/>
        <v>0</v>
      </c>
      <c r="BO15" s="17">
        <f t="shared" si="61"/>
        <v>12</v>
      </c>
      <c r="BP15" s="17">
        <f t="shared" si="62"/>
        <v>1720</v>
      </c>
      <c r="BQ15" s="17">
        <f t="shared" si="63"/>
        <v>143.33333333333334</v>
      </c>
    </row>
    <row r="16" spans="1:69" s="110" customFormat="1" ht="17.100000000000001" customHeight="1" x14ac:dyDescent="0.25">
      <c r="A16" s="107"/>
      <c r="B16" s="108" t="s">
        <v>61</v>
      </c>
      <c r="C16" s="115" t="s">
        <v>41</v>
      </c>
      <c r="D16" s="111"/>
      <c r="E16" s="109"/>
      <c r="F16" s="109"/>
      <c r="G16" s="109"/>
      <c r="H16" s="109"/>
      <c r="I16" s="112">
        <f t="shared" si="24"/>
        <v>0</v>
      </c>
      <c r="J16" s="111"/>
      <c r="K16" s="109">
        <v>137</v>
      </c>
      <c r="L16" s="109">
        <v>148</v>
      </c>
      <c r="M16" s="109">
        <v>129</v>
      </c>
      <c r="N16" s="109">
        <v>143</v>
      </c>
      <c r="O16" s="112">
        <f t="shared" si="25"/>
        <v>557</v>
      </c>
      <c r="P16" s="111"/>
      <c r="Q16" s="109">
        <v>171</v>
      </c>
      <c r="R16" s="109">
        <v>131</v>
      </c>
      <c r="S16" s="109">
        <v>141</v>
      </c>
      <c r="T16" s="109">
        <v>127</v>
      </c>
      <c r="U16" s="112">
        <f t="shared" si="26"/>
        <v>570</v>
      </c>
      <c r="V16" s="111"/>
      <c r="W16" s="109">
        <v>135</v>
      </c>
      <c r="X16" s="109">
        <v>138</v>
      </c>
      <c r="Y16" s="109">
        <v>127</v>
      </c>
      <c r="Z16" s="109">
        <v>181</v>
      </c>
      <c r="AA16" s="112">
        <f t="shared" si="27"/>
        <v>581</v>
      </c>
      <c r="AB16" s="111"/>
      <c r="AC16" s="109"/>
      <c r="AD16" s="109"/>
      <c r="AE16" s="109"/>
      <c r="AF16" s="109"/>
      <c r="AG16" s="112">
        <f t="shared" si="28"/>
        <v>0</v>
      </c>
      <c r="AH16" s="111"/>
      <c r="AI16" s="109"/>
      <c r="AJ16" s="109"/>
      <c r="AK16" s="109"/>
      <c r="AL16" s="109"/>
      <c r="AM16" s="112">
        <f t="shared" si="29"/>
        <v>0</v>
      </c>
      <c r="AN16" s="111"/>
      <c r="AO16" s="109"/>
      <c r="AP16" s="109"/>
      <c r="AQ16" s="109"/>
      <c r="AR16" s="109"/>
      <c r="AS16" s="112">
        <f t="shared" si="0"/>
        <v>0</v>
      </c>
      <c r="AT16" s="111"/>
      <c r="AU16" s="109"/>
      <c r="AV16" s="109"/>
      <c r="AW16" s="109"/>
      <c r="AX16" s="109"/>
      <c r="AY16" s="112">
        <f t="shared" si="30"/>
        <v>0</v>
      </c>
      <c r="AZ16" s="111"/>
      <c r="BA16" s="109"/>
      <c r="BB16" s="109"/>
      <c r="BC16" s="109"/>
      <c r="BD16" s="109"/>
      <c r="BE16" s="112">
        <f t="shared" si="1"/>
        <v>0</v>
      </c>
      <c r="BF16" s="44">
        <f t="shared" si="54"/>
        <v>0</v>
      </c>
      <c r="BG16" s="17">
        <f t="shared" si="55"/>
        <v>4</v>
      </c>
      <c r="BH16" s="17">
        <f t="shared" si="56"/>
        <v>4</v>
      </c>
      <c r="BI16" s="17">
        <f t="shared" si="57"/>
        <v>4</v>
      </c>
      <c r="BJ16" s="17">
        <f t="shared" si="58"/>
        <v>0</v>
      </c>
      <c r="BK16" s="17">
        <f t="shared" si="59"/>
        <v>0</v>
      </c>
      <c r="BL16" s="17">
        <f t="shared" si="19"/>
        <v>0</v>
      </c>
      <c r="BM16" s="17">
        <f t="shared" si="60"/>
        <v>0</v>
      </c>
      <c r="BN16" s="17">
        <f t="shared" si="21"/>
        <v>0</v>
      </c>
      <c r="BO16" s="17">
        <f t="shared" si="61"/>
        <v>12</v>
      </c>
      <c r="BP16" s="17">
        <f t="shared" si="62"/>
        <v>1708</v>
      </c>
      <c r="BQ16" s="17">
        <f t="shared" si="63"/>
        <v>142.33333333333334</v>
      </c>
    </row>
    <row r="17" spans="1:69" s="110" customFormat="1" ht="17.100000000000001" customHeight="1" x14ac:dyDescent="0.25">
      <c r="A17" s="107"/>
      <c r="B17" s="108" t="s">
        <v>94</v>
      </c>
      <c r="C17" s="115" t="s">
        <v>46</v>
      </c>
      <c r="D17" s="111"/>
      <c r="E17" s="109"/>
      <c r="F17" s="109"/>
      <c r="G17" s="109"/>
      <c r="H17" s="109"/>
      <c r="I17" s="112">
        <f t="shared" si="24"/>
        <v>0</v>
      </c>
      <c r="J17" s="111"/>
      <c r="K17" s="109"/>
      <c r="L17" s="109"/>
      <c r="M17" s="109"/>
      <c r="N17" s="109"/>
      <c r="O17" s="112">
        <f t="shared" si="25"/>
        <v>0</v>
      </c>
      <c r="P17" s="111"/>
      <c r="Q17" s="109"/>
      <c r="R17" s="109"/>
      <c r="S17" s="109"/>
      <c r="T17" s="109"/>
      <c r="U17" s="112">
        <f t="shared" si="26"/>
        <v>0</v>
      </c>
      <c r="V17" s="111"/>
      <c r="W17" s="109"/>
      <c r="X17" s="109"/>
      <c r="Y17" s="109"/>
      <c r="Z17" s="109"/>
      <c r="AA17" s="112">
        <f t="shared" si="27"/>
        <v>0</v>
      </c>
      <c r="AB17" s="111"/>
      <c r="AC17" s="109"/>
      <c r="AD17" s="109"/>
      <c r="AE17" s="109"/>
      <c r="AF17" s="109"/>
      <c r="AG17" s="112">
        <f t="shared" si="28"/>
        <v>0</v>
      </c>
      <c r="AH17" s="111"/>
      <c r="AI17" s="109"/>
      <c r="AJ17" s="109"/>
      <c r="AK17" s="109"/>
      <c r="AL17" s="109"/>
      <c r="AM17" s="112">
        <f t="shared" si="29"/>
        <v>0</v>
      </c>
      <c r="AN17" s="111"/>
      <c r="AO17" s="109"/>
      <c r="AP17" s="109"/>
      <c r="AQ17" s="109"/>
      <c r="AR17" s="109"/>
      <c r="AS17" s="112">
        <f t="shared" si="0"/>
        <v>0</v>
      </c>
      <c r="AT17" s="111"/>
      <c r="AU17" s="109"/>
      <c r="AV17" s="109"/>
      <c r="AW17" s="109"/>
      <c r="AX17" s="109"/>
      <c r="AY17" s="112">
        <f t="shared" si="30"/>
        <v>0</v>
      </c>
      <c r="AZ17" s="111"/>
      <c r="BA17" s="109"/>
      <c r="BB17" s="109"/>
      <c r="BC17" s="109"/>
      <c r="BD17" s="109"/>
      <c r="BE17" s="112">
        <f t="shared" si="1"/>
        <v>0</v>
      </c>
      <c r="BF17" s="44">
        <f t="shared" si="54"/>
        <v>0</v>
      </c>
      <c r="BG17" s="17">
        <f t="shared" si="55"/>
        <v>0</v>
      </c>
      <c r="BH17" s="17">
        <f t="shared" si="56"/>
        <v>0</v>
      </c>
      <c r="BI17" s="17">
        <f t="shared" si="57"/>
        <v>0</v>
      </c>
      <c r="BJ17" s="17">
        <f t="shared" si="58"/>
        <v>0</v>
      </c>
      <c r="BK17" s="17">
        <f t="shared" si="59"/>
        <v>0</v>
      </c>
      <c r="BL17" s="17">
        <f t="shared" si="19"/>
        <v>0</v>
      </c>
      <c r="BM17" s="17">
        <f t="shared" si="60"/>
        <v>0</v>
      </c>
      <c r="BN17" s="17">
        <f t="shared" si="21"/>
        <v>0</v>
      </c>
      <c r="BO17" s="17">
        <f t="shared" si="61"/>
        <v>0</v>
      </c>
      <c r="BP17" s="17">
        <f t="shared" si="62"/>
        <v>0</v>
      </c>
      <c r="BQ17" s="17" t="e">
        <f t="shared" si="63"/>
        <v>#DIV/0!</v>
      </c>
    </row>
    <row r="18" spans="1:69" s="110" customFormat="1" ht="17.100000000000001" customHeight="1" x14ac:dyDescent="0.25">
      <c r="A18" s="107"/>
      <c r="B18" s="108" t="s">
        <v>59</v>
      </c>
      <c r="C18" s="115" t="s">
        <v>60</v>
      </c>
      <c r="D18" s="111"/>
      <c r="E18" s="109"/>
      <c r="F18" s="109"/>
      <c r="G18" s="109"/>
      <c r="H18" s="109"/>
      <c r="I18" s="112">
        <f t="shared" si="24"/>
        <v>0</v>
      </c>
      <c r="J18" s="111"/>
      <c r="K18" s="109"/>
      <c r="L18" s="109"/>
      <c r="M18" s="109"/>
      <c r="N18" s="109"/>
      <c r="O18" s="112">
        <f t="shared" si="25"/>
        <v>0</v>
      </c>
      <c r="P18" s="111"/>
      <c r="Q18" s="109"/>
      <c r="R18" s="109"/>
      <c r="S18" s="109"/>
      <c r="T18" s="109"/>
      <c r="U18" s="112">
        <f t="shared" si="26"/>
        <v>0</v>
      </c>
      <c r="V18" s="111"/>
      <c r="W18" s="109"/>
      <c r="X18" s="109"/>
      <c r="Y18" s="109"/>
      <c r="Z18" s="109"/>
      <c r="AA18" s="112">
        <f t="shared" si="27"/>
        <v>0</v>
      </c>
      <c r="AB18" s="111"/>
      <c r="AC18" s="109"/>
      <c r="AD18" s="109"/>
      <c r="AE18" s="109"/>
      <c r="AF18" s="109"/>
      <c r="AG18" s="112">
        <f t="shared" si="28"/>
        <v>0</v>
      </c>
      <c r="AH18" s="111"/>
      <c r="AI18" s="109"/>
      <c r="AJ18" s="109"/>
      <c r="AK18" s="109"/>
      <c r="AL18" s="109"/>
      <c r="AM18" s="112">
        <f t="shared" si="29"/>
        <v>0</v>
      </c>
      <c r="AN18" s="111"/>
      <c r="AO18" s="109"/>
      <c r="AP18" s="109"/>
      <c r="AQ18" s="109"/>
      <c r="AR18" s="109"/>
      <c r="AS18" s="112">
        <f t="shared" si="0"/>
        <v>0</v>
      </c>
      <c r="AT18" s="111"/>
      <c r="AU18" s="109"/>
      <c r="AV18" s="109"/>
      <c r="AW18" s="109"/>
      <c r="AX18" s="109"/>
      <c r="AY18" s="112">
        <f t="shared" si="30"/>
        <v>0</v>
      </c>
      <c r="AZ18" s="111"/>
      <c r="BA18" s="109"/>
      <c r="BB18" s="109"/>
      <c r="BC18" s="109"/>
      <c r="BD18" s="109"/>
      <c r="BE18" s="112">
        <f t="shared" si="1"/>
        <v>0</v>
      </c>
      <c r="BF18" s="44">
        <f t="shared" si="54"/>
        <v>0</v>
      </c>
      <c r="BG18" s="17">
        <f t="shared" si="55"/>
        <v>0</v>
      </c>
      <c r="BH18" s="17">
        <f t="shared" si="56"/>
        <v>0</v>
      </c>
      <c r="BI18" s="17">
        <f t="shared" si="57"/>
        <v>0</v>
      </c>
      <c r="BJ18" s="17">
        <f t="shared" si="58"/>
        <v>0</v>
      </c>
      <c r="BK18" s="17">
        <f t="shared" si="59"/>
        <v>0</v>
      </c>
      <c r="BL18" s="17">
        <f t="shared" si="19"/>
        <v>0</v>
      </c>
      <c r="BM18" s="17">
        <f t="shared" si="60"/>
        <v>0</v>
      </c>
      <c r="BN18" s="17">
        <f t="shared" si="21"/>
        <v>0</v>
      </c>
      <c r="BO18" s="17">
        <f t="shared" si="61"/>
        <v>0</v>
      </c>
      <c r="BP18" s="17">
        <f t="shared" si="62"/>
        <v>0</v>
      </c>
      <c r="BQ18" s="17" t="e">
        <f t="shared" si="63"/>
        <v>#DIV/0!</v>
      </c>
    </row>
    <row r="19" spans="1:69" s="110" customFormat="1" ht="17.100000000000001" customHeight="1" x14ac:dyDescent="0.25">
      <c r="A19" s="107"/>
      <c r="B19" s="108" t="s">
        <v>98</v>
      </c>
      <c r="C19" s="115" t="s">
        <v>77</v>
      </c>
      <c r="D19" s="111"/>
      <c r="E19" s="109"/>
      <c r="F19" s="109"/>
      <c r="G19" s="109"/>
      <c r="H19" s="109"/>
      <c r="I19" s="112">
        <f t="shared" si="24"/>
        <v>0</v>
      </c>
      <c r="J19" s="111"/>
      <c r="K19" s="109">
        <v>127</v>
      </c>
      <c r="L19" s="109">
        <v>141</v>
      </c>
      <c r="M19" s="109">
        <v>170</v>
      </c>
      <c r="N19" s="109">
        <v>180</v>
      </c>
      <c r="O19" s="112">
        <f t="shared" si="25"/>
        <v>618</v>
      </c>
      <c r="P19" s="111"/>
      <c r="Q19" s="109">
        <v>151</v>
      </c>
      <c r="R19" s="109">
        <v>172</v>
      </c>
      <c r="S19" s="109">
        <v>157</v>
      </c>
      <c r="T19" s="109">
        <v>153</v>
      </c>
      <c r="U19" s="112">
        <f t="shared" si="26"/>
        <v>633</v>
      </c>
      <c r="V19" s="111"/>
      <c r="W19" s="109"/>
      <c r="X19" s="109"/>
      <c r="Y19" s="109"/>
      <c r="Z19" s="109"/>
      <c r="AA19" s="112">
        <f t="shared" si="27"/>
        <v>0</v>
      </c>
      <c r="AB19" s="111"/>
      <c r="AC19" s="109"/>
      <c r="AD19" s="109"/>
      <c r="AE19" s="109"/>
      <c r="AF19" s="109"/>
      <c r="AG19" s="112">
        <f t="shared" si="28"/>
        <v>0</v>
      </c>
      <c r="AH19" s="111"/>
      <c r="AI19" s="109"/>
      <c r="AJ19" s="109"/>
      <c r="AK19" s="109"/>
      <c r="AL19" s="109"/>
      <c r="AM19" s="112">
        <f t="shared" si="29"/>
        <v>0</v>
      </c>
      <c r="AN19" s="111"/>
      <c r="AO19" s="109"/>
      <c r="AP19" s="109"/>
      <c r="AQ19" s="109"/>
      <c r="AR19" s="109"/>
      <c r="AS19" s="112">
        <f t="shared" si="0"/>
        <v>0</v>
      </c>
      <c r="AT19" s="111"/>
      <c r="AU19" s="109"/>
      <c r="AV19" s="109"/>
      <c r="AW19" s="109"/>
      <c r="AX19" s="109"/>
      <c r="AY19" s="112">
        <f t="shared" si="30"/>
        <v>0</v>
      </c>
      <c r="AZ19" s="111"/>
      <c r="BA19" s="109"/>
      <c r="BB19" s="109"/>
      <c r="BC19" s="109"/>
      <c r="BD19" s="109"/>
      <c r="BE19" s="112">
        <f t="shared" si="1"/>
        <v>0</v>
      </c>
      <c r="BF19" s="44">
        <f t="shared" si="54"/>
        <v>0</v>
      </c>
      <c r="BG19" s="17">
        <f t="shared" si="55"/>
        <v>4</v>
      </c>
      <c r="BH19" s="17">
        <f t="shared" si="56"/>
        <v>4</v>
      </c>
      <c r="BI19" s="17">
        <f t="shared" si="57"/>
        <v>0</v>
      </c>
      <c r="BJ19" s="17">
        <f t="shared" si="58"/>
        <v>0</v>
      </c>
      <c r="BK19" s="17">
        <f t="shared" si="59"/>
        <v>0</v>
      </c>
      <c r="BL19" s="17">
        <f t="shared" si="19"/>
        <v>0</v>
      </c>
      <c r="BM19" s="17">
        <f t="shared" si="60"/>
        <v>0</v>
      </c>
      <c r="BN19" s="17">
        <f t="shared" si="21"/>
        <v>0</v>
      </c>
      <c r="BO19" s="17">
        <f t="shared" si="61"/>
        <v>8</v>
      </c>
      <c r="BP19" s="17">
        <f t="shared" si="62"/>
        <v>1251</v>
      </c>
      <c r="BQ19" s="17">
        <f t="shared" si="63"/>
        <v>156.375</v>
      </c>
    </row>
    <row r="20" spans="1:69" s="110" customFormat="1" ht="17.100000000000001" customHeight="1" x14ac:dyDescent="0.25">
      <c r="A20" s="107"/>
      <c r="B20" s="108" t="s">
        <v>47</v>
      </c>
      <c r="C20" s="115" t="s">
        <v>32</v>
      </c>
      <c r="D20" s="111"/>
      <c r="E20" s="109">
        <v>195</v>
      </c>
      <c r="F20" s="109">
        <v>135</v>
      </c>
      <c r="G20" s="109">
        <v>175</v>
      </c>
      <c r="H20" s="109">
        <v>169</v>
      </c>
      <c r="I20" s="112">
        <f t="shared" si="24"/>
        <v>674</v>
      </c>
      <c r="J20" s="111"/>
      <c r="K20" s="109">
        <v>177</v>
      </c>
      <c r="L20" s="109">
        <v>177</v>
      </c>
      <c r="M20" s="109">
        <v>178</v>
      </c>
      <c r="N20" s="109">
        <v>168</v>
      </c>
      <c r="O20" s="112">
        <f t="shared" si="25"/>
        <v>700</v>
      </c>
      <c r="P20" s="111"/>
      <c r="Q20" s="109">
        <v>172</v>
      </c>
      <c r="R20" s="109">
        <v>178</v>
      </c>
      <c r="S20" s="109">
        <v>166</v>
      </c>
      <c r="T20" s="109">
        <v>155</v>
      </c>
      <c r="U20" s="112">
        <f t="shared" si="26"/>
        <v>671</v>
      </c>
      <c r="V20" s="111"/>
      <c r="W20" s="109">
        <v>187</v>
      </c>
      <c r="X20" s="109">
        <v>159</v>
      </c>
      <c r="Y20" s="109">
        <v>185</v>
      </c>
      <c r="Z20" s="109">
        <v>212</v>
      </c>
      <c r="AA20" s="112">
        <f t="shared" si="27"/>
        <v>743</v>
      </c>
      <c r="AB20" s="111"/>
      <c r="AC20" s="109"/>
      <c r="AD20" s="109"/>
      <c r="AE20" s="109"/>
      <c r="AF20" s="109"/>
      <c r="AG20" s="112">
        <f t="shared" si="28"/>
        <v>0</v>
      </c>
      <c r="AH20" s="111"/>
      <c r="AI20" s="109"/>
      <c r="AJ20" s="109"/>
      <c r="AK20" s="109"/>
      <c r="AL20" s="109"/>
      <c r="AM20" s="112">
        <f t="shared" si="29"/>
        <v>0</v>
      </c>
      <c r="AN20" s="111"/>
      <c r="AO20" s="109"/>
      <c r="AP20" s="109"/>
      <c r="AQ20" s="109"/>
      <c r="AR20" s="109"/>
      <c r="AS20" s="112">
        <f t="shared" si="0"/>
        <v>0</v>
      </c>
      <c r="AT20" s="111"/>
      <c r="AU20" s="109"/>
      <c r="AV20" s="109"/>
      <c r="AW20" s="109"/>
      <c r="AX20" s="109"/>
      <c r="AY20" s="112">
        <f t="shared" si="30"/>
        <v>0</v>
      </c>
      <c r="AZ20" s="111"/>
      <c r="BA20" s="109"/>
      <c r="BB20" s="109"/>
      <c r="BC20" s="109"/>
      <c r="BD20" s="109"/>
      <c r="BE20" s="112">
        <f t="shared" si="1"/>
        <v>0</v>
      </c>
      <c r="BF20" s="44">
        <f t="shared" si="54"/>
        <v>4</v>
      </c>
      <c r="BG20" s="17">
        <f t="shared" si="55"/>
        <v>4</v>
      </c>
      <c r="BH20" s="17">
        <f t="shared" si="56"/>
        <v>4</v>
      </c>
      <c r="BI20" s="17">
        <f t="shared" si="57"/>
        <v>4</v>
      </c>
      <c r="BJ20" s="17">
        <f t="shared" si="58"/>
        <v>0</v>
      </c>
      <c r="BK20" s="17">
        <f t="shared" si="59"/>
        <v>0</v>
      </c>
      <c r="BL20" s="17">
        <f t="shared" si="19"/>
        <v>0</v>
      </c>
      <c r="BM20" s="17">
        <f t="shared" si="60"/>
        <v>0</v>
      </c>
      <c r="BN20" s="17">
        <f t="shared" si="21"/>
        <v>0</v>
      </c>
      <c r="BO20" s="17">
        <f t="shared" si="61"/>
        <v>16</v>
      </c>
      <c r="BP20" s="17">
        <f t="shared" si="62"/>
        <v>2788</v>
      </c>
      <c r="BQ20" s="17">
        <f t="shared" si="63"/>
        <v>174.25</v>
      </c>
    </row>
    <row r="21" spans="1:69" s="110" customFormat="1" ht="17.100000000000001" customHeight="1" x14ac:dyDescent="0.25">
      <c r="A21" s="107"/>
      <c r="B21" s="108" t="s">
        <v>40</v>
      </c>
      <c r="C21" s="115" t="s">
        <v>41</v>
      </c>
      <c r="D21" s="111"/>
      <c r="E21" s="109">
        <v>174</v>
      </c>
      <c r="F21" s="109">
        <v>155</v>
      </c>
      <c r="G21" s="109">
        <v>200</v>
      </c>
      <c r="H21" s="109">
        <v>212</v>
      </c>
      <c r="I21" s="112">
        <f t="shared" si="24"/>
        <v>741</v>
      </c>
      <c r="J21" s="111"/>
      <c r="K21" s="109"/>
      <c r="L21" s="109"/>
      <c r="M21" s="109"/>
      <c r="N21" s="109"/>
      <c r="O21" s="112">
        <f t="shared" si="25"/>
        <v>0</v>
      </c>
      <c r="P21" s="111"/>
      <c r="Q21" s="109"/>
      <c r="R21" s="109"/>
      <c r="S21" s="109"/>
      <c r="T21" s="109"/>
      <c r="U21" s="112">
        <f t="shared" si="26"/>
        <v>0</v>
      </c>
      <c r="V21" s="111"/>
      <c r="W21" s="109"/>
      <c r="X21" s="109"/>
      <c r="Y21" s="109"/>
      <c r="Z21" s="109"/>
      <c r="AA21" s="112">
        <f t="shared" si="27"/>
        <v>0</v>
      </c>
      <c r="AB21" s="111"/>
      <c r="AC21" s="109"/>
      <c r="AD21" s="109"/>
      <c r="AE21" s="109"/>
      <c r="AF21" s="109"/>
      <c r="AG21" s="112">
        <f t="shared" si="28"/>
        <v>0</v>
      </c>
      <c r="AH21" s="111"/>
      <c r="AI21" s="109"/>
      <c r="AJ21" s="109"/>
      <c r="AK21" s="109"/>
      <c r="AL21" s="109"/>
      <c r="AM21" s="112">
        <f t="shared" si="29"/>
        <v>0</v>
      </c>
      <c r="AN21" s="111"/>
      <c r="AO21" s="109"/>
      <c r="AP21" s="109"/>
      <c r="AQ21" s="109"/>
      <c r="AR21" s="109"/>
      <c r="AS21" s="112">
        <f t="shared" si="0"/>
        <v>0</v>
      </c>
      <c r="AT21" s="111"/>
      <c r="AU21" s="109"/>
      <c r="AV21" s="109"/>
      <c r="AW21" s="109"/>
      <c r="AX21" s="109"/>
      <c r="AY21" s="112">
        <f t="shared" si="30"/>
        <v>0</v>
      </c>
      <c r="AZ21" s="111"/>
      <c r="BA21" s="109"/>
      <c r="BB21" s="109"/>
      <c r="BC21" s="109"/>
      <c r="BD21" s="109"/>
      <c r="BE21" s="112">
        <f t="shared" si="1"/>
        <v>0</v>
      </c>
      <c r="BF21" s="44">
        <f t="shared" si="54"/>
        <v>4</v>
      </c>
      <c r="BG21" s="17">
        <f t="shared" si="55"/>
        <v>0</v>
      </c>
      <c r="BH21" s="17">
        <f t="shared" si="56"/>
        <v>0</v>
      </c>
      <c r="BI21" s="17">
        <f t="shared" si="57"/>
        <v>0</v>
      </c>
      <c r="BJ21" s="17">
        <f t="shared" si="58"/>
        <v>0</v>
      </c>
      <c r="BK21" s="17">
        <f t="shared" si="59"/>
        <v>0</v>
      </c>
      <c r="BL21" s="17">
        <f t="shared" si="19"/>
        <v>0</v>
      </c>
      <c r="BM21" s="17">
        <f t="shared" si="60"/>
        <v>0</v>
      </c>
      <c r="BN21" s="17">
        <f t="shared" si="21"/>
        <v>0</v>
      </c>
      <c r="BO21" s="17">
        <f t="shared" si="61"/>
        <v>4</v>
      </c>
      <c r="BP21" s="17">
        <f t="shared" si="62"/>
        <v>741</v>
      </c>
      <c r="BQ21" s="17">
        <f t="shared" si="63"/>
        <v>185.25</v>
      </c>
    </row>
    <row r="22" spans="1:69" s="110" customFormat="1" ht="17.100000000000001" customHeight="1" x14ac:dyDescent="0.25">
      <c r="A22" s="107"/>
      <c r="B22" s="108" t="s">
        <v>63</v>
      </c>
      <c r="C22" s="115" t="s">
        <v>64</v>
      </c>
      <c r="D22" s="111"/>
      <c r="E22" s="109">
        <v>144</v>
      </c>
      <c r="F22" s="109">
        <v>152</v>
      </c>
      <c r="G22" s="109">
        <v>173</v>
      </c>
      <c r="H22" s="109">
        <v>171</v>
      </c>
      <c r="I22" s="112">
        <f t="shared" si="24"/>
        <v>640</v>
      </c>
      <c r="J22" s="111"/>
      <c r="K22" s="109"/>
      <c r="L22" s="109"/>
      <c r="M22" s="109"/>
      <c r="N22" s="109"/>
      <c r="O22" s="112">
        <f t="shared" si="25"/>
        <v>0</v>
      </c>
      <c r="P22" s="111"/>
      <c r="Q22" s="109">
        <v>124</v>
      </c>
      <c r="R22" s="109">
        <v>145</v>
      </c>
      <c r="S22" s="109">
        <v>166</v>
      </c>
      <c r="T22" s="109">
        <v>188</v>
      </c>
      <c r="U22" s="112">
        <f t="shared" si="26"/>
        <v>623</v>
      </c>
      <c r="V22" s="111"/>
      <c r="W22" s="109">
        <v>114</v>
      </c>
      <c r="X22" s="109">
        <v>126</v>
      </c>
      <c r="Y22" s="109">
        <v>163</v>
      </c>
      <c r="Z22" s="109">
        <v>151</v>
      </c>
      <c r="AA22" s="112">
        <f t="shared" si="27"/>
        <v>554</v>
      </c>
      <c r="AB22" s="111"/>
      <c r="AC22" s="109"/>
      <c r="AD22" s="109"/>
      <c r="AE22" s="109"/>
      <c r="AF22" s="109"/>
      <c r="AG22" s="112">
        <f t="shared" si="28"/>
        <v>0</v>
      </c>
      <c r="AH22" s="111"/>
      <c r="AI22" s="109"/>
      <c r="AJ22" s="109"/>
      <c r="AK22" s="109"/>
      <c r="AL22" s="109"/>
      <c r="AM22" s="112">
        <f t="shared" si="29"/>
        <v>0</v>
      </c>
      <c r="AN22" s="111"/>
      <c r="AO22" s="109"/>
      <c r="AP22" s="109"/>
      <c r="AQ22" s="109"/>
      <c r="AR22" s="109"/>
      <c r="AS22" s="112">
        <f t="shared" si="0"/>
        <v>0</v>
      </c>
      <c r="AT22" s="111"/>
      <c r="AU22" s="109"/>
      <c r="AV22" s="109"/>
      <c r="AW22" s="109"/>
      <c r="AX22" s="109"/>
      <c r="AY22" s="112">
        <f t="shared" si="30"/>
        <v>0</v>
      </c>
      <c r="AZ22" s="111"/>
      <c r="BA22" s="109"/>
      <c r="BB22" s="109"/>
      <c r="BC22" s="109"/>
      <c r="BD22" s="109"/>
      <c r="BE22" s="112">
        <f t="shared" si="1"/>
        <v>0</v>
      </c>
      <c r="BF22" s="44">
        <f t="shared" si="54"/>
        <v>4</v>
      </c>
      <c r="BG22" s="17">
        <f t="shared" si="55"/>
        <v>0</v>
      </c>
      <c r="BH22" s="17">
        <f t="shared" si="56"/>
        <v>4</v>
      </c>
      <c r="BI22" s="17">
        <f t="shared" si="57"/>
        <v>4</v>
      </c>
      <c r="BJ22" s="17">
        <f t="shared" si="58"/>
        <v>0</v>
      </c>
      <c r="BK22" s="17">
        <f t="shared" si="59"/>
        <v>0</v>
      </c>
      <c r="BL22" s="17">
        <f t="shared" si="19"/>
        <v>0</v>
      </c>
      <c r="BM22" s="17">
        <f t="shared" si="60"/>
        <v>0</v>
      </c>
      <c r="BN22" s="17">
        <f t="shared" si="21"/>
        <v>0</v>
      </c>
      <c r="BO22" s="17">
        <f t="shared" si="61"/>
        <v>12</v>
      </c>
      <c r="BP22" s="17">
        <f t="shared" si="62"/>
        <v>1817</v>
      </c>
      <c r="BQ22" s="17">
        <f t="shared" si="63"/>
        <v>151.41666666666666</v>
      </c>
    </row>
    <row r="23" spans="1:69" s="110" customFormat="1" ht="17.100000000000001" customHeight="1" x14ac:dyDescent="0.25">
      <c r="A23" s="107"/>
      <c r="B23" s="108" t="s">
        <v>96</v>
      </c>
      <c r="C23" s="115" t="s">
        <v>97</v>
      </c>
      <c r="D23" s="111"/>
      <c r="E23" s="109"/>
      <c r="F23" s="109"/>
      <c r="G23" s="109"/>
      <c r="H23" s="109"/>
      <c r="I23" s="112">
        <f t="shared" si="24"/>
        <v>0</v>
      </c>
      <c r="J23" s="111"/>
      <c r="K23" s="109"/>
      <c r="L23" s="109"/>
      <c r="M23" s="109"/>
      <c r="N23" s="109"/>
      <c r="O23" s="112">
        <f t="shared" si="25"/>
        <v>0</v>
      </c>
      <c r="P23" s="111"/>
      <c r="Q23" s="109"/>
      <c r="R23" s="109"/>
      <c r="S23" s="109"/>
      <c r="T23" s="109"/>
      <c r="U23" s="112">
        <f t="shared" si="26"/>
        <v>0</v>
      </c>
      <c r="V23" s="111"/>
      <c r="W23" s="109"/>
      <c r="X23" s="109"/>
      <c r="Y23" s="109"/>
      <c r="Z23" s="109"/>
      <c r="AA23" s="112">
        <f t="shared" si="27"/>
        <v>0</v>
      </c>
      <c r="AB23" s="111"/>
      <c r="AC23" s="109"/>
      <c r="AD23" s="109"/>
      <c r="AE23" s="109"/>
      <c r="AF23" s="109"/>
      <c r="AG23" s="112">
        <f t="shared" si="28"/>
        <v>0</v>
      </c>
      <c r="AH23" s="111"/>
      <c r="AI23" s="109"/>
      <c r="AJ23" s="109"/>
      <c r="AK23" s="109"/>
      <c r="AL23" s="109"/>
      <c r="AM23" s="112">
        <f t="shared" si="29"/>
        <v>0</v>
      </c>
      <c r="AN23" s="111"/>
      <c r="AO23" s="109"/>
      <c r="AP23" s="109"/>
      <c r="AQ23" s="109"/>
      <c r="AR23" s="109"/>
      <c r="AS23" s="112">
        <f t="shared" si="0"/>
        <v>0</v>
      </c>
      <c r="AT23" s="111"/>
      <c r="AU23" s="109"/>
      <c r="AV23" s="109"/>
      <c r="AW23" s="109"/>
      <c r="AX23" s="109"/>
      <c r="AY23" s="112">
        <f t="shared" si="30"/>
        <v>0</v>
      </c>
      <c r="AZ23" s="111"/>
      <c r="BA23" s="109"/>
      <c r="BB23" s="109"/>
      <c r="BC23" s="109"/>
      <c r="BD23" s="109"/>
      <c r="BE23" s="112">
        <f t="shared" si="1"/>
        <v>0</v>
      </c>
      <c r="BF23" s="44">
        <f t="shared" si="54"/>
        <v>0</v>
      </c>
      <c r="BG23" s="17">
        <f t="shared" si="55"/>
        <v>0</v>
      </c>
      <c r="BH23" s="17">
        <f t="shared" si="56"/>
        <v>0</v>
      </c>
      <c r="BI23" s="17">
        <f t="shared" si="57"/>
        <v>0</v>
      </c>
      <c r="BJ23" s="17">
        <f t="shared" si="58"/>
        <v>0</v>
      </c>
      <c r="BK23" s="17">
        <f t="shared" si="59"/>
        <v>0</v>
      </c>
      <c r="BL23" s="17">
        <f t="shared" si="19"/>
        <v>0</v>
      </c>
      <c r="BM23" s="17">
        <f t="shared" si="60"/>
        <v>0</v>
      </c>
      <c r="BN23" s="17">
        <f t="shared" si="21"/>
        <v>0</v>
      </c>
      <c r="BO23" s="17">
        <f t="shared" si="61"/>
        <v>0</v>
      </c>
      <c r="BP23" s="17">
        <f t="shared" si="62"/>
        <v>0</v>
      </c>
      <c r="BQ23" s="17" t="e">
        <f t="shared" si="63"/>
        <v>#DIV/0!</v>
      </c>
    </row>
    <row r="24" spans="1:69" s="110" customFormat="1" ht="17.100000000000001" customHeight="1" x14ac:dyDescent="0.25">
      <c r="A24" s="107"/>
      <c r="B24" s="108" t="s">
        <v>105</v>
      </c>
      <c r="C24" s="115" t="s">
        <v>46</v>
      </c>
      <c r="D24" s="111"/>
      <c r="E24" s="109"/>
      <c r="F24" s="109"/>
      <c r="G24" s="109"/>
      <c r="H24" s="109"/>
      <c r="I24" s="112">
        <f t="shared" si="24"/>
        <v>0</v>
      </c>
      <c r="J24" s="111"/>
      <c r="K24" s="109"/>
      <c r="L24" s="109"/>
      <c r="M24" s="109"/>
      <c r="N24" s="109"/>
      <c r="O24" s="112">
        <f t="shared" si="25"/>
        <v>0</v>
      </c>
      <c r="P24" s="111"/>
      <c r="Q24" s="109"/>
      <c r="R24" s="109"/>
      <c r="S24" s="109"/>
      <c r="T24" s="109"/>
      <c r="U24" s="112">
        <f t="shared" si="26"/>
        <v>0</v>
      </c>
      <c r="V24" s="111"/>
      <c r="W24" s="109"/>
      <c r="X24" s="109"/>
      <c r="Y24" s="109"/>
      <c r="Z24" s="109"/>
      <c r="AA24" s="112">
        <f t="shared" si="27"/>
        <v>0</v>
      </c>
      <c r="AB24" s="111"/>
      <c r="AC24" s="109"/>
      <c r="AD24" s="109"/>
      <c r="AE24" s="109"/>
      <c r="AF24" s="109"/>
      <c r="AG24" s="112">
        <f t="shared" si="28"/>
        <v>0</v>
      </c>
      <c r="AH24" s="111"/>
      <c r="AI24" s="109"/>
      <c r="AJ24" s="109"/>
      <c r="AK24" s="109"/>
      <c r="AL24" s="109"/>
      <c r="AM24" s="112">
        <f t="shared" si="29"/>
        <v>0</v>
      </c>
      <c r="AN24" s="111"/>
      <c r="AO24" s="109"/>
      <c r="AP24" s="109"/>
      <c r="AQ24" s="109"/>
      <c r="AR24" s="109"/>
      <c r="AS24" s="112">
        <f t="shared" si="0"/>
        <v>0</v>
      </c>
      <c r="AT24" s="111"/>
      <c r="AU24" s="109"/>
      <c r="AV24" s="109"/>
      <c r="AW24" s="109"/>
      <c r="AX24" s="109"/>
      <c r="AY24" s="112">
        <f t="shared" si="30"/>
        <v>0</v>
      </c>
      <c r="AZ24" s="111"/>
      <c r="BA24" s="109"/>
      <c r="BB24" s="109"/>
      <c r="BC24" s="109"/>
      <c r="BD24" s="109"/>
      <c r="BE24" s="112">
        <f t="shared" si="1"/>
        <v>0</v>
      </c>
      <c r="BF24" s="44">
        <f t="shared" ref="BF24" si="64">SUM((IF(E24&gt;0,1,0)+(IF(F24&gt;0,1,0)+(IF(G24&gt;0,1,0)+(IF(H24&gt;0,1,0))))))</f>
        <v>0</v>
      </c>
      <c r="BG24" s="17">
        <f t="shared" ref="BG24" si="65">SUM((IF(K24&gt;0,1,0)+(IF(L24&gt;0,1,0)+(IF(M24&gt;0,1,0)+(IF(N24&gt;0,1,0))))))</f>
        <v>0</v>
      </c>
      <c r="BH24" s="17">
        <f t="shared" ref="BH24" si="66">SUM((IF(Q24&gt;0,1,0)+(IF(R24&gt;0,1,0)+(IF(S24&gt;0,1,0)+(IF(T24&gt;0,1,0))))))</f>
        <v>0</v>
      </c>
      <c r="BI24" s="17">
        <f t="shared" ref="BI24" si="67">SUM((IF(W24&gt;0,1,0)+(IF(X24&gt;0,1,0)+(IF(Y24&gt;0,1,0)+(IF(Z24&gt;0,1,0))))))</f>
        <v>0</v>
      </c>
      <c r="BJ24" s="17">
        <f t="shared" ref="BJ24" si="68">SUM((IF(AC24&gt;0,1,0)+(IF(AD24&gt;0,1,0)+(IF(AE24&gt;0,1,0)+(IF(AF24&gt;0,1,0))))))</f>
        <v>0</v>
      </c>
      <c r="BK24" s="17">
        <f t="shared" ref="BK24" si="69">SUM((IF(AI24&gt;0,1,0)+(IF(AJ24&gt;0,1,0)+(IF(AK24&gt;0,1,0)+(IF(AL24&gt;0,1,0))))))</f>
        <v>0</v>
      </c>
      <c r="BL24" s="17">
        <f t="shared" si="19"/>
        <v>0</v>
      </c>
      <c r="BM24" s="17">
        <f t="shared" ref="BM24" si="70">SUM((IF(AU24&gt;0,1,0)+(IF(AV24&gt;0,1,0)+(IF(AW24&gt;0,1,0)+(IF(AX24&gt;0,1,0))))))</f>
        <v>0</v>
      </c>
      <c r="BN24" s="17">
        <f t="shared" si="21"/>
        <v>0</v>
      </c>
      <c r="BO24" s="17">
        <f t="shared" ref="BO24" si="71">SUM(BF24:BN24)</f>
        <v>0</v>
      </c>
      <c r="BP24" s="17">
        <f t="shared" ref="BP24" si="72">I24+O24+U24+AA24+AG24+AM24+AS24+AY24+BE24</f>
        <v>0</v>
      </c>
      <c r="BQ24" s="17" t="e">
        <f t="shared" ref="BQ24" si="73">BP24/BO24</f>
        <v>#DIV/0!</v>
      </c>
    </row>
    <row r="25" spans="1:69" s="110" customFormat="1" ht="17.100000000000001" customHeight="1" x14ac:dyDescent="0.25">
      <c r="A25" s="107"/>
      <c r="B25" s="108" t="s">
        <v>68</v>
      </c>
      <c r="C25" s="115" t="s">
        <v>69</v>
      </c>
      <c r="D25" s="111"/>
      <c r="E25" s="109"/>
      <c r="F25" s="109"/>
      <c r="G25" s="109"/>
      <c r="H25" s="109"/>
      <c r="I25" s="112">
        <f t="shared" si="24"/>
        <v>0</v>
      </c>
      <c r="J25" s="111"/>
      <c r="K25" s="109"/>
      <c r="L25" s="109"/>
      <c r="M25" s="109"/>
      <c r="N25" s="109"/>
      <c r="O25" s="112">
        <f t="shared" si="25"/>
        <v>0</v>
      </c>
      <c r="P25" s="111"/>
      <c r="Q25" s="109"/>
      <c r="R25" s="109"/>
      <c r="S25" s="109"/>
      <c r="T25" s="109"/>
      <c r="U25" s="112">
        <f t="shared" si="26"/>
        <v>0</v>
      </c>
      <c r="V25" s="111"/>
      <c r="W25" s="109"/>
      <c r="X25" s="109"/>
      <c r="Y25" s="109"/>
      <c r="Z25" s="109"/>
      <c r="AA25" s="112">
        <f t="shared" si="27"/>
        <v>0</v>
      </c>
      <c r="AB25" s="111"/>
      <c r="AC25" s="109"/>
      <c r="AD25" s="109"/>
      <c r="AE25" s="109"/>
      <c r="AF25" s="109"/>
      <c r="AG25" s="112">
        <f t="shared" si="28"/>
        <v>0</v>
      </c>
      <c r="AH25" s="111"/>
      <c r="AI25" s="109"/>
      <c r="AJ25" s="109"/>
      <c r="AK25" s="109"/>
      <c r="AL25" s="109"/>
      <c r="AM25" s="112">
        <f t="shared" si="29"/>
        <v>0</v>
      </c>
      <c r="AN25" s="111"/>
      <c r="AO25" s="109"/>
      <c r="AP25" s="109"/>
      <c r="AQ25" s="109"/>
      <c r="AR25" s="109"/>
      <c r="AS25" s="112">
        <f t="shared" si="0"/>
        <v>0</v>
      </c>
      <c r="AT25" s="111"/>
      <c r="AU25" s="109"/>
      <c r="AV25" s="109"/>
      <c r="AW25" s="109"/>
      <c r="AX25" s="109"/>
      <c r="AY25" s="112">
        <f t="shared" si="30"/>
        <v>0</v>
      </c>
      <c r="AZ25" s="111"/>
      <c r="BA25" s="109"/>
      <c r="BB25" s="109"/>
      <c r="BC25" s="109"/>
      <c r="BD25" s="109"/>
      <c r="BE25" s="112">
        <f t="shared" si="1"/>
        <v>0</v>
      </c>
      <c r="BF25" s="44">
        <f t="shared" si="54"/>
        <v>0</v>
      </c>
      <c r="BG25" s="17">
        <f t="shared" si="55"/>
        <v>0</v>
      </c>
      <c r="BH25" s="17">
        <f t="shared" si="56"/>
        <v>0</v>
      </c>
      <c r="BI25" s="17">
        <f t="shared" si="57"/>
        <v>0</v>
      </c>
      <c r="BJ25" s="17">
        <f t="shared" si="58"/>
        <v>0</v>
      </c>
      <c r="BK25" s="17">
        <f t="shared" si="59"/>
        <v>0</v>
      </c>
      <c r="BL25" s="17">
        <f t="shared" si="19"/>
        <v>0</v>
      </c>
      <c r="BM25" s="17">
        <f t="shared" si="60"/>
        <v>0</v>
      </c>
      <c r="BN25" s="17">
        <f t="shared" si="21"/>
        <v>0</v>
      </c>
      <c r="BO25" s="17">
        <f t="shared" si="61"/>
        <v>0</v>
      </c>
      <c r="BP25" s="17">
        <f t="shared" si="62"/>
        <v>0</v>
      </c>
      <c r="BQ25" s="17" t="e">
        <f t="shared" si="63"/>
        <v>#DIV/0!</v>
      </c>
    </row>
    <row r="26" spans="1:69" s="110" customFormat="1" ht="17.100000000000001" customHeight="1" x14ac:dyDescent="0.25">
      <c r="A26" s="107"/>
      <c r="B26" s="108" t="s">
        <v>33</v>
      </c>
      <c r="C26" s="115" t="s">
        <v>80</v>
      </c>
      <c r="D26" s="111"/>
      <c r="E26" s="109"/>
      <c r="F26" s="109"/>
      <c r="G26" s="109"/>
      <c r="H26" s="109"/>
      <c r="I26" s="112">
        <f t="shared" si="24"/>
        <v>0</v>
      </c>
      <c r="J26" s="111"/>
      <c r="K26" s="109"/>
      <c r="L26" s="109"/>
      <c r="M26" s="109"/>
      <c r="N26" s="109"/>
      <c r="O26" s="112">
        <f t="shared" si="25"/>
        <v>0</v>
      </c>
      <c r="P26" s="111"/>
      <c r="Q26" s="109"/>
      <c r="R26" s="109"/>
      <c r="S26" s="109"/>
      <c r="T26" s="109"/>
      <c r="U26" s="112">
        <f t="shared" si="26"/>
        <v>0</v>
      </c>
      <c r="V26" s="111"/>
      <c r="W26" s="109"/>
      <c r="X26" s="109"/>
      <c r="Y26" s="109"/>
      <c r="Z26" s="109"/>
      <c r="AA26" s="112">
        <f t="shared" si="27"/>
        <v>0</v>
      </c>
      <c r="AB26" s="111"/>
      <c r="AC26" s="109"/>
      <c r="AD26" s="109"/>
      <c r="AE26" s="109"/>
      <c r="AF26" s="109"/>
      <c r="AG26" s="112">
        <f t="shared" si="28"/>
        <v>0</v>
      </c>
      <c r="AH26" s="111"/>
      <c r="AI26" s="109"/>
      <c r="AJ26" s="109"/>
      <c r="AK26" s="109"/>
      <c r="AL26" s="109"/>
      <c r="AM26" s="112">
        <f t="shared" si="29"/>
        <v>0</v>
      </c>
      <c r="AN26" s="111"/>
      <c r="AO26" s="109"/>
      <c r="AP26" s="109"/>
      <c r="AQ26" s="109"/>
      <c r="AR26" s="109"/>
      <c r="AS26" s="112">
        <f t="shared" si="0"/>
        <v>0</v>
      </c>
      <c r="AT26" s="111"/>
      <c r="AU26" s="109"/>
      <c r="AV26" s="109"/>
      <c r="AW26" s="109"/>
      <c r="AX26" s="109"/>
      <c r="AY26" s="112">
        <f t="shared" si="30"/>
        <v>0</v>
      </c>
      <c r="AZ26" s="111"/>
      <c r="BA26" s="109"/>
      <c r="BB26" s="109"/>
      <c r="BC26" s="109"/>
      <c r="BD26" s="109"/>
      <c r="BE26" s="112">
        <f t="shared" si="1"/>
        <v>0</v>
      </c>
      <c r="BF26" s="44">
        <f t="shared" si="54"/>
        <v>0</v>
      </c>
      <c r="BG26" s="17">
        <f t="shared" si="55"/>
        <v>0</v>
      </c>
      <c r="BH26" s="17">
        <f t="shared" si="56"/>
        <v>0</v>
      </c>
      <c r="BI26" s="17">
        <f t="shared" si="57"/>
        <v>0</v>
      </c>
      <c r="BJ26" s="17">
        <f t="shared" si="58"/>
        <v>0</v>
      </c>
      <c r="BK26" s="17">
        <f t="shared" si="59"/>
        <v>0</v>
      </c>
      <c r="BL26" s="17">
        <f t="shared" si="19"/>
        <v>0</v>
      </c>
      <c r="BM26" s="17">
        <f t="shared" si="60"/>
        <v>0</v>
      </c>
      <c r="BN26" s="17">
        <f t="shared" si="21"/>
        <v>0</v>
      </c>
      <c r="BO26" s="17">
        <f t="shared" si="61"/>
        <v>0</v>
      </c>
      <c r="BP26" s="17">
        <f t="shared" si="62"/>
        <v>0</v>
      </c>
      <c r="BQ26" s="17" t="e">
        <f t="shared" si="63"/>
        <v>#DIV/0!</v>
      </c>
    </row>
    <row r="27" spans="1:69" s="110" customFormat="1" ht="17.100000000000001" customHeight="1" x14ac:dyDescent="0.25">
      <c r="A27" s="107"/>
      <c r="B27" s="108" t="s">
        <v>33</v>
      </c>
      <c r="C27" s="115" t="s">
        <v>34</v>
      </c>
      <c r="D27" s="111"/>
      <c r="E27" s="109">
        <v>168</v>
      </c>
      <c r="F27" s="109">
        <v>178</v>
      </c>
      <c r="G27" s="109">
        <v>137</v>
      </c>
      <c r="H27" s="109">
        <v>158</v>
      </c>
      <c r="I27" s="112">
        <f t="shared" si="24"/>
        <v>641</v>
      </c>
      <c r="J27" s="111"/>
      <c r="K27" s="109"/>
      <c r="L27" s="109"/>
      <c r="M27" s="109"/>
      <c r="N27" s="109"/>
      <c r="O27" s="112">
        <f t="shared" si="25"/>
        <v>0</v>
      </c>
      <c r="P27" s="111"/>
      <c r="Q27" s="109">
        <v>203</v>
      </c>
      <c r="R27" s="109">
        <v>136</v>
      </c>
      <c r="S27" s="109">
        <v>169</v>
      </c>
      <c r="T27" s="109">
        <v>151</v>
      </c>
      <c r="U27" s="112">
        <f t="shared" si="26"/>
        <v>659</v>
      </c>
      <c r="V27" s="111"/>
      <c r="W27" s="109">
        <v>143</v>
      </c>
      <c r="X27" s="109">
        <v>167</v>
      </c>
      <c r="Y27" s="109">
        <v>157</v>
      </c>
      <c r="Z27" s="109">
        <v>149</v>
      </c>
      <c r="AA27" s="112">
        <f t="shared" si="27"/>
        <v>616</v>
      </c>
      <c r="AB27" s="111"/>
      <c r="AC27" s="109"/>
      <c r="AD27" s="109"/>
      <c r="AE27" s="109"/>
      <c r="AF27" s="109"/>
      <c r="AG27" s="112">
        <f t="shared" si="28"/>
        <v>0</v>
      </c>
      <c r="AH27" s="111"/>
      <c r="AI27" s="109"/>
      <c r="AJ27" s="109"/>
      <c r="AK27" s="109"/>
      <c r="AL27" s="109"/>
      <c r="AM27" s="112">
        <f t="shared" si="29"/>
        <v>0</v>
      </c>
      <c r="AN27" s="111"/>
      <c r="AO27" s="109"/>
      <c r="AP27" s="109"/>
      <c r="AQ27" s="109"/>
      <c r="AR27" s="109"/>
      <c r="AS27" s="112">
        <f t="shared" si="0"/>
        <v>0</v>
      </c>
      <c r="AT27" s="111"/>
      <c r="AU27" s="109"/>
      <c r="AV27" s="109"/>
      <c r="AW27" s="109"/>
      <c r="AX27" s="109"/>
      <c r="AY27" s="112">
        <f t="shared" si="30"/>
        <v>0</v>
      </c>
      <c r="AZ27" s="111"/>
      <c r="BA27" s="109"/>
      <c r="BB27" s="109"/>
      <c r="BC27" s="109"/>
      <c r="BD27" s="109"/>
      <c r="BE27" s="112">
        <f t="shared" si="1"/>
        <v>0</v>
      </c>
      <c r="BF27" s="44">
        <f t="shared" si="54"/>
        <v>4</v>
      </c>
      <c r="BG27" s="17">
        <f t="shared" si="55"/>
        <v>0</v>
      </c>
      <c r="BH27" s="17">
        <f t="shared" si="56"/>
        <v>4</v>
      </c>
      <c r="BI27" s="17">
        <f t="shared" si="57"/>
        <v>4</v>
      </c>
      <c r="BJ27" s="17">
        <f t="shared" si="58"/>
        <v>0</v>
      </c>
      <c r="BK27" s="17">
        <f t="shared" si="59"/>
        <v>0</v>
      </c>
      <c r="BL27" s="17">
        <f t="shared" si="19"/>
        <v>0</v>
      </c>
      <c r="BM27" s="17">
        <f t="shared" si="60"/>
        <v>0</v>
      </c>
      <c r="BN27" s="17">
        <f t="shared" si="21"/>
        <v>0</v>
      </c>
      <c r="BO27" s="17">
        <f t="shared" si="61"/>
        <v>12</v>
      </c>
      <c r="BP27" s="17">
        <f t="shared" si="62"/>
        <v>1916</v>
      </c>
      <c r="BQ27" s="17">
        <f t="shared" si="63"/>
        <v>159.66666666666666</v>
      </c>
    </row>
    <row r="28" spans="1:69" s="110" customFormat="1" ht="17.100000000000001" customHeight="1" x14ac:dyDescent="0.25">
      <c r="A28" s="107"/>
      <c r="B28" s="108" t="s">
        <v>78</v>
      </c>
      <c r="C28" s="115" t="s">
        <v>79</v>
      </c>
      <c r="D28" s="111"/>
      <c r="E28" s="109"/>
      <c r="F28" s="109"/>
      <c r="G28" s="109"/>
      <c r="H28" s="109"/>
      <c r="I28" s="112">
        <f t="shared" si="24"/>
        <v>0</v>
      </c>
      <c r="J28" s="111"/>
      <c r="K28" s="109">
        <v>174</v>
      </c>
      <c r="L28" s="109">
        <v>170</v>
      </c>
      <c r="M28" s="109">
        <v>204</v>
      </c>
      <c r="N28" s="109">
        <v>179</v>
      </c>
      <c r="O28" s="112">
        <f t="shared" si="25"/>
        <v>727</v>
      </c>
      <c r="P28" s="111"/>
      <c r="Q28" s="109">
        <v>143</v>
      </c>
      <c r="R28" s="109">
        <v>126</v>
      </c>
      <c r="S28" s="109">
        <v>157</v>
      </c>
      <c r="T28" s="109">
        <v>214</v>
      </c>
      <c r="U28" s="112">
        <f t="shared" si="26"/>
        <v>640</v>
      </c>
      <c r="V28" s="111"/>
      <c r="W28" s="109">
        <v>189</v>
      </c>
      <c r="X28" s="109">
        <v>173</v>
      </c>
      <c r="Y28" s="109">
        <v>210</v>
      </c>
      <c r="Z28" s="109">
        <v>229</v>
      </c>
      <c r="AA28" s="112">
        <f t="shared" si="27"/>
        <v>801</v>
      </c>
      <c r="AB28" s="111"/>
      <c r="AC28" s="109"/>
      <c r="AD28" s="109"/>
      <c r="AE28" s="109"/>
      <c r="AF28" s="109"/>
      <c r="AG28" s="112">
        <f t="shared" si="28"/>
        <v>0</v>
      </c>
      <c r="AH28" s="111"/>
      <c r="AI28" s="109"/>
      <c r="AJ28" s="109"/>
      <c r="AK28" s="109"/>
      <c r="AL28" s="109"/>
      <c r="AM28" s="112">
        <f t="shared" si="29"/>
        <v>0</v>
      </c>
      <c r="AN28" s="111"/>
      <c r="AO28" s="109"/>
      <c r="AP28" s="109"/>
      <c r="AQ28" s="109"/>
      <c r="AR28" s="109"/>
      <c r="AS28" s="112">
        <f t="shared" si="0"/>
        <v>0</v>
      </c>
      <c r="AT28" s="111"/>
      <c r="AU28" s="109"/>
      <c r="AV28" s="109"/>
      <c r="AW28" s="109"/>
      <c r="AX28" s="109"/>
      <c r="AY28" s="112">
        <f t="shared" si="30"/>
        <v>0</v>
      </c>
      <c r="AZ28" s="111"/>
      <c r="BA28" s="109"/>
      <c r="BB28" s="109"/>
      <c r="BC28" s="109"/>
      <c r="BD28" s="109"/>
      <c r="BE28" s="112">
        <f t="shared" si="1"/>
        <v>0</v>
      </c>
      <c r="BF28" s="44">
        <f t="shared" si="54"/>
        <v>0</v>
      </c>
      <c r="BG28" s="17">
        <f t="shared" si="55"/>
        <v>4</v>
      </c>
      <c r="BH28" s="17">
        <f t="shared" si="56"/>
        <v>4</v>
      </c>
      <c r="BI28" s="17">
        <f t="shared" si="57"/>
        <v>4</v>
      </c>
      <c r="BJ28" s="17">
        <f t="shared" si="58"/>
        <v>0</v>
      </c>
      <c r="BK28" s="17">
        <f t="shared" si="59"/>
        <v>0</v>
      </c>
      <c r="BL28" s="17">
        <f t="shared" si="19"/>
        <v>0</v>
      </c>
      <c r="BM28" s="17">
        <f t="shared" si="60"/>
        <v>0</v>
      </c>
      <c r="BN28" s="17">
        <f t="shared" si="21"/>
        <v>0</v>
      </c>
      <c r="BO28" s="17">
        <f t="shared" si="61"/>
        <v>12</v>
      </c>
      <c r="BP28" s="17">
        <f t="shared" si="62"/>
        <v>2168</v>
      </c>
      <c r="BQ28" s="17">
        <f t="shared" si="63"/>
        <v>180.66666666666666</v>
      </c>
    </row>
    <row r="29" spans="1:69" s="110" customFormat="1" ht="17.100000000000001" customHeight="1" x14ac:dyDescent="0.25">
      <c r="A29" s="107"/>
      <c r="B29" s="108" t="s">
        <v>57</v>
      </c>
      <c r="C29" s="115" t="s">
        <v>58</v>
      </c>
      <c r="D29" s="111"/>
      <c r="E29" s="109">
        <v>141</v>
      </c>
      <c r="F29" s="109">
        <v>158</v>
      </c>
      <c r="G29" s="109">
        <v>121</v>
      </c>
      <c r="H29" s="109">
        <v>161</v>
      </c>
      <c r="I29" s="112">
        <f t="shared" si="24"/>
        <v>581</v>
      </c>
      <c r="J29" s="111"/>
      <c r="K29" s="109">
        <v>147</v>
      </c>
      <c r="L29" s="109">
        <v>115</v>
      </c>
      <c r="M29" s="109">
        <v>138</v>
      </c>
      <c r="N29" s="109">
        <v>126</v>
      </c>
      <c r="O29" s="112">
        <f t="shared" si="25"/>
        <v>526</v>
      </c>
      <c r="P29" s="111"/>
      <c r="Q29" s="109">
        <v>155</v>
      </c>
      <c r="R29" s="109">
        <v>114</v>
      </c>
      <c r="S29" s="109">
        <v>160</v>
      </c>
      <c r="T29" s="109">
        <v>109</v>
      </c>
      <c r="U29" s="112">
        <f t="shared" si="26"/>
        <v>538</v>
      </c>
      <c r="V29" s="111"/>
      <c r="W29" s="109">
        <v>130</v>
      </c>
      <c r="X29" s="109">
        <v>147</v>
      </c>
      <c r="Y29" s="109">
        <v>144</v>
      </c>
      <c r="Z29" s="109">
        <v>116</v>
      </c>
      <c r="AA29" s="112">
        <f t="shared" si="27"/>
        <v>537</v>
      </c>
      <c r="AB29" s="111"/>
      <c r="AC29" s="109"/>
      <c r="AD29" s="109"/>
      <c r="AE29" s="109"/>
      <c r="AF29" s="109"/>
      <c r="AG29" s="112">
        <f t="shared" si="28"/>
        <v>0</v>
      </c>
      <c r="AH29" s="111"/>
      <c r="AI29" s="109"/>
      <c r="AJ29" s="109"/>
      <c r="AK29" s="109"/>
      <c r="AL29" s="109"/>
      <c r="AM29" s="112">
        <f t="shared" si="29"/>
        <v>0</v>
      </c>
      <c r="AN29" s="111"/>
      <c r="AO29" s="109"/>
      <c r="AP29" s="109"/>
      <c r="AQ29" s="109"/>
      <c r="AR29" s="109"/>
      <c r="AS29" s="112">
        <f t="shared" si="0"/>
        <v>0</v>
      </c>
      <c r="AT29" s="111"/>
      <c r="AU29" s="109"/>
      <c r="AV29" s="109"/>
      <c r="AW29" s="109"/>
      <c r="AX29" s="109"/>
      <c r="AY29" s="112">
        <f t="shared" si="30"/>
        <v>0</v>
      </c>
      <c r="AZ29" s="111"/>
      <c r="BA29" s="109"/>
      <c r="BB29" s="109"/>
      <c r="BC29" s="109"/>
      <c r="BD29" s="109"/>
      <c r="BE29" s="112">
        <f t="shared" si="1"/>
        <v>0</v>
      </c>
      <c r="BF29" s="44">
        <f t="shared" si="54"/>
        <v>4</v>
      </c>
      <c r="BG29" s="17">
        <f t="shared" si="55"/>
        <v>4</v>
      </c>
      <c r="BH29" s="17">
        <f t="shared" si="56"/>
        <v>4</v>
      </c>
      <c r="BI29" s="17">
        <f t="shared" si="57"/>
        <v>4</v>
      </c>
      <c r="BJ29" s="17">
        <f t="shared" si="58"/>
        <v>0</v>
      </c>
      <c r="BK29" s="17">
        <f t="shared" si="59"/>
        <v>0</v>
      </c>
      <c r="BL29" s="17">
        <f t="shared" si="19"/>
        <v>0</v>
      </c>
      <c r="BM29" s="17">
        <f t="shared" si="60"/>
        <v>0</v>
      </c>
      <c r="BN29" s="17">
        <f t="shared" si="21"/>
        <v>0</v>
      </c>
      <c r="BO29" s="17">
        <f t="shared" si="61"/>
        <v>16</v>
      </c>
      <c r="BP29" s="17">
        <f t="shared" si="62"/>
        <v>2182</v>
      </c>
      <c r="BQ29" s="17">
        <f t="shared" si="63"/>
        <v>136.375</v>
      </c>
    </row>
    <row r="30" spans="1:69" s="110" customFormat="1" ht="17.100000000000001" customHeight="1" x14ac:dyDescent="0.25">
      <c r="A30" s="107"/>
      <c r="B30" s="108" t="s">
        <v>70</v>
      </c>
      <c r="C30" s="115" t="s">
        <v>51</v>
      </c>
      <c r="D30" s="111"/>
      <c r="E30" s="109">
        <v>166</v>
      </c>
      <c r="F30" s="109">
        <v>171</v>
      </c>
      <c r="G30" s="109">
        <v>148</v>
      </c>
      <c r="H30" s="109">
        <v>185</v>
      </c>
      <c r="I30" s="112">
        <f t="shared" si="24"/>
        <v>670</v>
      </c>
      <c r="J30" s="111"/>
      <c r="K30" s="109">
        <v>186</v>
      </c>
      <c r="L30" s="109">
        <v>201</v>
      </c>
      <c r="M30" s="109">
        <v>188</v>
      </c>
      <c r="N30" s="109">
        <v>173</v>
      </c>
      <c r="O30" s="112">
        <f t="shared" si="25"/>
        <v>748</v>
      </c>
      <c r="P30" s="111"/>
      <c r="Q30" s="109"/>
      <c r="R30" s="109"/>
      <c r="S30" s="109"/>
      <c r="T30" s="109"/>
      <c r="U30" s="112">
        <f t="shared" si="26"/>
        <v>0</v>
      </c>
      <c r="V30" s="111"/>
      <c r="W30" s="109"/>
      <c r="X30" s="109"/>
      <c r="Y30" s="109"/>
      <c r="Z30" s="109"/>
      <c r="AA30" s="112">
        <f t="shared" si="27"/>
        <v>0</v>
      </c>
      <c r="AB30" s="111"/>
      <c r="AC30" s="109"/>
      <c r="AD30" s="109"/>
      <c r="AE30" s="109"/>
      <c r="AF30" s="109"/>
      <c r="AG30" s="112">
        <f t="shared" si="28"/>
        <v>0</v>
      </c>
      <c r="AH30" s="111"/>
      <c r="AI30" s="109"/>
      <c r="AJ30" s="109"/>
      <c r="AK30" s="109"/>
      <c r="AL30" s="109"/>
      <c r="AM30" s="112">
        <f t="shared" si="29"/>
        <v>0</v>
      </c>
      <c r="AN30" s="111"/>
      <c r="AO30" s="109"/>
      <c r="AP30" s="109"/>
      <c r="AQ30" s="109"/>
      <c r="AR30" s="109"/>
      <c r="AS30" s="112">
        <f t="shared" si="0"/>
        <v>0</v>
      </c>
      <c r="AT30" s="111"/>
      <c r="AU30" s="109"/>
      <c r="AV30" s="109"/>
      <c r="AW30" s="109"/>
      <c r="AX30" s="109"/>
      <c r="AY30" s="112">
        <f t="shared" si="30"/>
        <v>0</v>
      </c>
      <c r="AZ30" s="111"/>
      <c r="BA30" s="109"/>
      <c r="BB30" s="109"/>
      <c r="BC30" s="109"/>
      <c r="BD30" s="109"/>
      <c r="BE30" s="112">
        <f t="shared" si="1"/>
        <v>0</v>
      </c>
      <c r="BF30" s="44">
        <f t="shared" si="54"/>
        <v>4</v>
      </c>
      <c r="BG30" s="17">
        <f t="shared" si="55"/>
        <v>4</v>
      </c>
      <c r="BH30" s="17">
        <f t="shared" si="56"/>
        <v>0</v>
      </c>
      <c r="BI30" s="17">
        <f t="shared" si="57"/>
        <v>0</v>
      </c>
      <c r="BJ30" s="17">
        <f t="shared" si="58"/>
        <v>0</v>
      </c>
      <c r="BK30" s="17">
        <f t="shared" si="59"/>
        <v>0</v>
      </c>
      <c r="BL30" s="17">
        <f t="shared" si="19"/>
        <v>0</v>
      </c>
      <c r="BM30" s="17">
        <f t="shared" si="60"/>
        <v>0</v>
      </c>
      <c r="BN30" s="17">
        <f t="shared" si="21"/>
        <v>0</v>
      </c>
      <c r="BO30" s="17">
        <f t="shared" si="61"/>
        <v>8</v>
      </c>
      <c r="BP30" s="17">
        <f t="shared" si="62"/>
        <v>1418</v>
      </c>
      <c r="BQ30" s="17">
        <f t="shared" si="63"/>
        <v>177.25</v>
      </c>
    </row>
    <row r="31" spans="1:69" s="110" customFormat="1" ht="17.100000000000001" customHeight="1" x14ac:dyDescent="0.25">
      <c r="A31" s="107"/>
      <c r="B31" s="108" t="s">
        <v>50</v>
      </c>
      <c r="C31" s="115" t="s">
        <v>51</v>
      </c>
      <c r="D31" s="111"/>
      <c r="E31" s="109">
        <v>180</v>
      </c>
      <c r="F31" s="109">
        <v>157</v>
      </c>
      <c r="G31" s="109">
        <v>213</v>
      </c>
      <c r="H31" s="109">
        <v>181</v>
      </c>
      <c r="I31" s="112">
        <f t="shared" si="24"/>
        <v>731</v>
      </c>
      <c r="J31" s="111"/>
      <c r="K31" s="109">
        <v>145</v>
      </c>
      <c r="L31" s="109">
        <v>154</v>
      </c>
      <c r="M31" s="109">
        <v>173</v>
      </c>
      <c r="N31" s="109">
        <v>176</v>
      </c>
      <c r="O31" s="112">
        <f t="shared" si="25"/>
        <v>648</v>
      </c>
      <c r="P31" s="111"/>
      <c r="Q31" s="109">
        <v>157</v>
      </c>
      <c r="R31" s="109">
        <v>157</v>
      </c>
      <c r="S31" s="109">
        <v>159</v>
      </c>
      <c r="T31" s="109">
        <v>143</v>
      </c>
      <c r="U31" s="112">
        <f t="shared" si="26"/>
        <v>616</v>
      </c>
      <c r="V31" s="111"/>
      <c r="W31" s="109"/>
      <c r="X31" s="109"/>
      <c r="Y31" s="109"/>
      <c r="Z31" s="109"/>
      <c r="AA31" s="112">
        <f t="shared" si="27"/>
        <v>0</v>
      </c>
      <c r="AB31" s="111"/>
      <c r="AC31" s="109"/>
      <c r="AD31" s="109"/>
      <c r="AE31" s="109"/>
      <c r="AF31" s="109"/>
      <c r="AG31" s="112">
        <f t="shared" si="28"/>
        <v>0</v>
      </c>
      <c r="AH31" s="111"/>
      <c r="AI31" s="109"/>
      <c r="AJ31" s="109"/>
      <c r="AK31" s="109"/>
      <c r="AL31" s="109"/>
      <c r="AM31" s="112">
        <f t="shared" si="29"/>
        <v>0</v>
      </c>
      <c r="AN31" s="111"/>
      <c r="AO31" s="109"/>
      <c r="AP31" s="109"/>
      <c r="AQ31" s="109"/>
      <c r="AR31" s="109"/>
      <c r="AS31" s="112">
        <f t="shared" si="0"/>
        <v>0</v>
      </c>
      <c r="AT31" s="111"/>
      <c r="AU31" s="109"/>
      <c r="AV31" s="109"/>
      <c r="AW31" s="109"/>
      <c r="AX31" s="109"/>
      <c r="AY31" s="112">
        <f t="shared" si="30"/>
        <v>0</v>
      </c>
      <c r="AZ31" s="111"/>
      <c r="BA31" s="109"/>
      <c r="BB31" s="109"/>
      <c r="BC31" s="109"/>
      <c r="BD31" s="109"/>
      <c r="BE31" s="112">
        <f t="shared" si="1"/>
        <v>0</v>
      </c>
      <c r="BF31" s="44">
        <f t="shared" si="54"/>
        <v>4</v>
      </c>
      <c r="BG31" s="17">
        <f t="shared" si="55"/>
        <v>4</v>
      </c>
      <c r="BH31" s="17">
        <f t="shared" si="56"/>
        <v>4</v>
      </c>
      <c r="BI31" s="17">
        <f t="shared" si="57"/>
        <v>0</v>
      </c>
      <c r="BJ31" s="17">
        <f t="shared" si="58"/>
        <v>0</v>
      </c>
      <c r="BK31" s="17">
        <f t="shared" si="59"/>
        <v>0</v>
      </c>
      <c r="BL31" s="17">
        <f t="shared" si="19"/>
        <v>0</v>
      </c>
      <c r="BM31" s="17">
        <f t="shared" si="60"/>
        <v>0</v>
      </c>
      <c r="BN31" s="17">
        <f t="shared" si="21"/>
        <v>0</v>
      </c>
      <c r="BO31" s="17">
        <f t="shared" si="61"/>
        <v>12</v>
      </c>
      <c r="BP31" s="17">
        <f t="shared" si="62"/>
        <v>1995</v>
      </c>
      <c r="BQ31" s="17">
        <f t="shared" si="63"/>
        <v>166.25</v>
      </c>
    </row>
    <row r="32" spans="1:69" s="110" customFormat="1" ht="17.100000000000001" customHeight="1" x14ac:dyDescent="0.25">
      <c r="A32" s="107"/>
      <c r="B32" s="108" t="s">
        <v>52</v>
      </c>
      <c r="C32" s="115" t="s">
        <v>46</v>
      </c>
      <c r="D32" s="111"/>
      <c r="E32" s="109">
        <v>177</v>
      </c>
      <c r="F32" s="109">
        <v>214</v>
      </c>
      <c r="G32" s="109">
        <v>143</v>
      </c>
      <c r="H32" s="109">
        <v>149</v>
      </c>
      <c r="I32" s="112">
        <f t="shared" si="24"/>
        <v>683</v>
      </c>
      <c r="J32" s="111"/>
      <c r="K32" s="109">
        <v>160</v>
      </c>
      <c r="L32" s="109">
        <v>168</v>
      </c>
      <c r="M32" s="109">
        <v>127</v>
      </c>
      <c r="N32" s="109">
        <v>183</v>
      </c>
      <c r="O32" s="112">
        <f t="shared" si="25"/>
        <v>638</v>
      </c>
      <c r="P32" s="111"/>
      <c r="Q32" s="109"/>
      <c r="R32" s="109"/>
      <c r="S32" s="109"/>
      <c r="T32" s="109"/>
      <c r="U32" s="112">
        <f t="shared" si="26"/>
        <v>0</v>
      </c>
      <c r="V32" s="111"/>
      <c r="W32" s="109">
        <v>133</v>
      </c>
      <c r="X32" s="109">
        <v>147</v>
      </c>
      <c r="Y32" s="109">
        <v>148</v>
      </c>
      <c r="Z32" s="109">
        <v>135</v>
      </c>
      <c r="AA32" s="112">
        <f t="shared" si="27"/>
        <v>563</v>
      </c>
      <c r="AB32" s="111"/>
      <c r="AC32" s="109"/>
      <c r="AD32" s="109"/>
      <c r="AE32" s="109"/>
      <c r="AF32" s="109"/>
      <c r="AG32" s="112">
        <f t="shared" si="28"/>
        <v>0</v>
      </c>
      <c r="AH32" s="111"/>
      <c r="AI32" s="109"/>
      <c r="AJ32" s="109"/>
      <c r="AK32" s="109"/>
      <c r="AL32" s="109"/>
      <c r="AM32" s="112">
        <f t="shared" si="29"/>
        <v>0</v>
      </c>
      <c r="AN32" s="111"/>
      <c r="AO32" s="109"/>
      <c r="AP32" s="109"/>
      <c r="AQ32" s="109"/>
      <c r="AR32" s="109"/>
      <c r="AS32" s="112">
        <f t="shared" si="0"/>
        <v>0</v>
      </c>
      <c r="AT32" s="111"/>
      <c r="AU32" s="109"/>
      <c r="AV32" s="109"/>
      <c r="AW32" s="109"/>
      <c r="AX32" s="109"/>
      <c r="AY32" s="112">
        <f t="shared" si="30"/>
        <v>0</v>
      </c>
      <c r="AZ32" s="111"/>
      <c r="BA32" s="109"/>
      <c r="BB32" s="109"/>
      <c r="BC32" s="109"/>
      <c r="BD32" s="109"/>
      <c r="BE32" s="112">
        <f t="shared" si="1"/>
        <v>0</v>
      </c>
      <c r="BF32" s="44">
        <f t="shared" si="54"/>
        <v>4</v>
      </c>
      <c r="BG32" s="17">
        <f t="shared" si="55"/>
        <v>4</v>
      </c>
      <c r="BH32" s="17">
        <f t="shared" si="56"/>
        <v>0</v>
      </c>
      <c r="BI32" s="17">
        <f t="shared" si="57"/>
        <v>4</v>
      </c>
      <c r="BJ32" s="17">
        <f t="shared" si="58"/>
        <v>0</v>
      </c>
      <c r="BK32" s="17">
        <f t="shared" si="59"/>
        <v>0</v>
      </c>
      <c r="BL32" s="17">
        <f t="shared" si="19"/>
        <v>0</v>
      </c>
      <c r="BM32" s="17">
        <f t="shared" si="60"/>
        <v>0</v>
      </c>
      <c r="BN32" s="17">
        <f t="shared" si="21"/>
        <v>0</v>
      </c>
      <c r="BO32" s="17">
        <f t="shared" si="61"/>
        <v>12</v>
      </c>
      <c r="BP32" s="17">
        <f t="shared" si="62"/>
        <v>1884</v>
      </c>
      <c r="BQ32" s="17">
        <f t="shared" si="63"/>
        <v>157</v>
      </c>
    </row>
    <row r="33" spans="1:69" s="110" customFormat="1" ht="17.100000000000001" customHeight="1" x14ac:dyDescent="0.25">
      <c r="A33" s="107"/>
      <c r="B33" s="108" t="s">
        <v>95</v>
      </c>
      <c r="C33" s="115" t="s">
        <v>54</v>
      </c>
      <c r="D33" s="111"/>
      <c r="E33" s="109"/>
      <c r="F33" s="109"/>
      <c r="G33" s="109"/>
      <c r="H33" s="109"/>
      <c r="I33" s="112">
        <f t="shared" si="24"/>
        <v>0</v>
      </c>
      <c r="J33" s="111"/>
      <c r="K33" s="109">
        <v>133</v>
      </c>
      <c r="L33" s="109">
        <v>123</v>
      </c>
      <c r="M33" s="109">
        <v>163</v>
      </c>
      <c r="N33" s="109">
        <v>146</v>
      </c>
      <c r="O33" s="112">
        <f t="shared" si="25"/>
        <v>565</v>
      </c>
      <c r="P33" s="111"/>
      <c r="Q33" s="109">
        <v>164</v>
      </c>
      <c r="R33" s="109">
        <v>122</v>
      </c>
      <c r="S33" s="109">
        <v>152</v>
      </c>
      <c r="T33" s="109">
        <v>142</v>
      </c>
      <c r="U33" s="112">
        <f t="shared" si="26"/>
        <v>580</v>
      </c>
      <c r="V33" s="111"/>
      <c r="W33" s="109">
        <v>132</v>
      </c>
      <c r="X33" s="109">
        <v>170</v>
      </c>
      <c r="Y33" s="109">
        <v>157</v>
      </c>
      <c r="Z33" s="109">
        <v>108</v>
      </c>
      <c r="AA33" s="112">
        <f t="shared" si="27"/>
        <v>567</v>
      </c>
      <c r="AB33" s="111"/>
      <c r="AC33" s="109"/>
      <c r="AD33" s="109"/>
      <c r="AE33" s="109"/>
      <c r="AF33" s="109"/>
      <c r="AG33" s="112">
        <f t="shared" si="28"/>
        <v>0</v>
      </c>
      <c r="AH33" s="111"/>
      <c r="AI33" s="109"/>
      <c r="AJ33" s="109"/>
      <c r="AK33" s="109"/>
      <c r="AL33" s="109"/>
      <c r="AM33" s="112">
        <f t="shared" si="29"/>
        <v>0</v>
      </c>
      <c r="AN33" s="111"/>
      <c r="AO33" s="109"/>
      <c r="AP33" s="109"/>
      <c r="AQ33" s="109"/>
      <c r="AR33" s="109"/>
      <c r="AS33" s="112">
        <f t="shared" si="0"/>
        <v>0</v>
      </c>
      <c r="AT33" s="111"/>
      <c r="AU33" s="109"/>
      <c r="AV33" s="109"/>
      <c r="AW33" s="109"/>
      <c r="AX33" s="109"/>
      <c r="AY33" s="112">
        <f t="shared" si="30"/>
        <v>0</v>
      </c>
      <c r="AZ33" s="111"/>
      <c r="BA33" s="109"/>
      <c r="BB33" s="109"/>
      <c r="BC33" s="109"/>
      <c r="BD33" s="109"/>
      <c r="BE33" s="112">
        <f t="shared" si="1"/>
        <v>0</v>
      </c>
      <c r="BF33" s="44">
        <f t="shared" si="54"/>
        <v>0</v>
      </c>
      <c r="BG33" s="17">
        <f t="shared" si="55"/>
        <v>4</v>
      </c>
      <c r="BH33" s="17">
        <f t="shared" si="56"/>
        <v>4</v>
      </c>
      <c r="BI33" s="17">
        <f t="shared" si="57"/>
        <v>4</v>
      </c>
      <c r="BJ33" s="17">
        <f t="shared" si="58"/>
        <v>0</v>
      </c>
      <c r="BK33" s="17">
        <f t="shared" si="59"/>
        <v>0</v>
      </c>
      <c r="BL33" s="17">
        <f t="shared" si="19"/>
        <v>0</v>
      </c>
      <c r="BM33" s="17">
        <f t="shared" si="60"/>
        <v>0</v>
      </c>
      <c r="BN33" s="17">
        <f t="shared" si="21"/>
        <v>0</v>
      </c>
      <c r="BO33" s="17">
        <f t="shared" si="61"/>
        <v>12</v>
      </c>
      <c r="BP33" s="17">
        <f t="shared" si="62"/>
        <v>1712</v>
      </c>
      <c r="BQ33" s="17">
        <f t="shared" si="63"/>
        <v>142.66666666666666</v>
      </c>
    </row>
    <row r="34" spans="1:69" s="110" customFormat="1" ht="17.100000000000001" customHeight="1" x14ac:dyDescent="0.25">
      <c r="A34" s="107"/>
      <c r="B34" s="108" t="s">
        <v>55</v>
      </c>
      <c r="C34" s="115" t="s">
        <v>56</v>
      </c>
      <c r="D34" s="111"/>
      <c r="E34" s="109">
        <v>181</v>
      </c>
      <c r="F34" s="109">
        <v>165</v>
      </c>
      <c r="G34" s="109">
        <v>179</v>
      </c>
      <c r="H34" s="109">
        <v>160</v>
      </c>
      <c r="I34" s="112">
        <f t="shared" si="24"/>
        <v>685</v>
      </c>
      <c r="J34" s="111"/>
      <c r="K34" s="109">
        <v>211</v>
      </c>
      <c r="L34" s="109">
        <v>145</v>
      </c>
      <c r="M34" s="109">
        <v>172</v>
      </c>
      <c r="N34" s="109">
        <v>163</v>
      </c>
      <c r="O34" s="112">
        <f t="shared" si="25"/>
        <v>691</v>
      </c>
      <c r="P34" s="111"/>
      <c r="Q34" s="109">
        <v>146</v>
      </c>
      <c r="R34" s="109">
        <v>169</v>
      </c>
      <c r="S34" s="109">
        <v>156</v>
      </c>
      <c r="T34" s="109">
        <v>156</v>
      </c>
      <c r="U34" s="112">
        <f t="shared" si="26"/>
        <v>627</v>
      </c>
      <c r="V34" s="111"/>
      <c r="W34" s="109">
        <v>182</v>
      </c>
      <c r="X34" s="109">
        <v>183</v>
      </c>
      <c r="Y34" s="109">
        <v>143</v>
      </c>
      <c r="Z34" s="109">
        <v>173</v>
      </c>
      <c r="AA34" s="112">
        <f t="shared" si="27"/>
        <v>681</v>
      </c>
      <c r="AB34" s="111"/>
      <c r="AC34" s="109"/>
      <c r="AD34" s="109"/>
      <c r="AE34" s="109"/>
      <c r="AF34" s="109"/>
      <c r="AG34" s="112">
        <f t="shared" si="28"/>
        <v>0</v>
      </c>
      <c r="AH34" s="111"/>
      <c r="AI34" s="109"/>
      <c r="AJ34" s="109"/>
      <c r="AK34" s="109"/>
      <c r="AL34" s="109"/>
      <c r="AM34" s="112">
        <f t="shared" si="29"/>
        <v>0</v>
      </c>
      <c r="AN34" s="111"/>
      <c r="AO34" s="109"/>
      <c r="AP34" s="109"/>
      <c r="AQ34" s="109"/>
      <c r="AR34" s="109"/>
      <c r="AS34" s="112">
        <f t="shared" si="0"/>
        <v>0</v>
      </c>
      <c r="AT34" s="111"/>
      <c r="AU34" s="109"/>
      <c r="AV34" s="109"/>
      <c r="AW34" s="109"/>
      <c r="AX34" s="109"/>
      <c r="AY34" s="112">
        <f t="shared" si="30"/>
        <v>0</v>
      </c>
      <c r="AZ34" s="111"/>
      <c r="BA34" s="109"/>
      <c r="BB34" s="109"/>
      <c r="BC34" s="109"/>
      <c r="BD34" s="109"/>
      <c r="BE34" s="112">
        <f t="shared" si="1"/>
        <v>0</v>
      </c>
      <c r="BF34" s="44">
        <f t="shared" si="54"/>
        <v>4</v>
      </c>
      <c r="BG34" s="17">
        <f t="shared" si="55"/>
        <v>4</v>
      </c>
      <c r="BH34" s="17">
        <f t="shared" si="56"/>
        <v>4</v>
      </c>
      <c r="BI34" s="17">
        <f t="shared" si="57"/>
        <v>4</v>
      </c>
      <c r="BJ34" s="17">
        <f t="shared" si="58"/>
        <v>0</v>
      </c>
      <c r="BK34" s="17">
        <f t="shared" si="59"/>
        <v>0</v>
      </c>
      <c r="BL34" s="17">
        <f t="shared" si="19"/>
        <v>0</v>
      </c>
      <c r="BM34" s="17">
        <f t="shared" si="60"/>
        <v>0</v>
      </c>
      <c r="BN34" s="17">
        <f t="shared" si="21"/>
        <v>0</v>
      </c>
      <c r="BO34" s="17">
        <f t="shared" si="61"/>
        <v>16</v>
      </c>
      <c r="BP34" s="17">
        <f t="shared" si="62"/>
        <v>2684</v>
      </c>
      <c r="BQ34" s="17">
        <f t="shared" si="63"/>
        <v>167.75</v>
      </c>
    </row>
    <row r="35" spans="1:69" s="110" customFormat="1" ht="17.100000000000001" customHeight="1" x14ac:dyDescent="0.25">
      <c r="A35" s="107"/>
      <c r="B35" s="108" t="s">
        <v>55</v>
      </c>
      <c r="C35" s="115" t="s">
        <v>32</v>
      </c>
      <c r="D35" s="111"/>
      <c r="E35" s="109">
        <v>167</v>
      </c>
      <c r="F35" s="109">
        <v>139</v>
      </c>
      <c r="G35" s="109">
        <v>166</v>
      </c>
      <c r="H35" s="109">
        <v>138</v>
      </c>
      <c r="I35" s="112">
        <f t="shared" si="24"/>
        <v>610</v>
      </c>
      <c r="J35" s="111"/>
      <c r="K35" s="109">
        <v>169</v>
      </c>
      <c r="L35" s="109">
        <v>180</v>
      </c>
      <c r="M35" s="109">
        <v>139</v>
      </c>
      <c r="N35" s="109">
        <v>171</v>
      </c>
      <c r="O35" s="112">
        <f t="shared" si="25"/>
        <v>659</v>
      </c>
      <c r="P35" s="111"/>
      <c r="Q35" s="109">
        <v>189</v>
      </c>
      <c r="R35" s="109">
        <v>178</v>
      </c>
      <c r="S35" s="109">
        <v>180</v>
      </c>
      <c r="T35" s="109">
        <v>108</v>
      </c>
      <c r="U35" s="112">
        <f t="shared" si="26"/>
        <v>655</v>
      </c>
      <c r="V35" s="111"/>
      <c r="W35" s="109">
        <v>179</v>
      </c>
      <c r="X35" s="109">
        <v>137</v>
      </c>
      <c r="Y35" s="109">
        <v>149</v>
      </c>
      <c r="Z35" s="109">
        <v>167</v>
      </c>
      <c r="AA35" s="112">
        <f t="shared" si="27"/>
        <v>632</v>
      </c>
      <c r="AB35" s="111"/>
      <c r="AC35" s="109"/>
      <c r="AD35" s="109"/>
      <c r="AE35" s="109"/>
      <c r="AF35" s="109"/>
      <c r="AG35" s="112">
        <f t="shared" si="28"/>
        <v>0</v>
      </c>
      <c r="AH35" s="111"/>
      <c r="AI35" s="109"/>
      <c r="AJ35" s="109"/>
      <c r="AK35" s="109"/>
      <c r="AL35" s="109"/>
      <c r="AM35" s="112">
        <f t="shared" si="29"/>
        <v>0</v>
      </c>
      <c r="AN35" s="111"/>
      <c r="AO35" s="109"/>
      <c r="AP35" s="109"/>
      <c r="AQ35" s="109"/>
      <c r="AR35" s="109"/>
      <c r="AS35" s="112">
        <f t="shared" si="0"/>
        <v>0</v>
      </c>
      <c r="AT35" s="111"/>
      <c r="AU35" s="109"/>
      <c r="AV35" s="109"/>
      <c r="AW35" s="109"/>
      <c r="AX35" s="109"/>
      <c r="AY35" s="112">
        <f t="shared" si="30"/>
        <v>0</v>
      </c>
      <c r="AZ35" s="111"/>
      <c r="BA35" s="109"/>
      <c r="BB35" s="109"/>
      <c r="BC35" s="109"/>
      <c r="BD35" s="109"/>
      <c r="BE35" s="112">
        <f t="shared" si="1"/>
        <v>0</v>
      </c>
      <c r="BF35" s="44">
        <f t="shared" si="54"/>
        <v>4</v>
      </c>
      <c r="BG35" s="17">
        <f t="shared" si="55"/>
        <v>4</v>
      </c>
      <c r="BH35" s="17">
        <f t="shared" si="56"/>
        <v>4</v>
      </c>
      <c r="BI35" s="17">
        <f t="shared" si="57"/>
        <v>4</v>
      </c>
      <c r="BJ35" s="17">
        <f t="shared" si="58"/>
        <v>0</v>
      </c>
      <c r="BK35" s="17">
        <f t="shared" si="59"/>
        <v>0</v>
      </c>
      <c r="BL35" s="17">
        <f t="shared" si="19"/>
        <v>0</v>
      </c>
      <c r="BM35" s="17">
        <f t="shared" si="60"/>
        <v>0</v>
      </c>
      <c r="BN35" s="17">
        <f t="shared" si="21"/>
        <v>0</v>
      </c>
      <c r="BO35" s="17">
        <f t="shared" si="61"/>
        <v>16</v>
      </c>
      <c r="BP35" s="17">
        <f t="shared" si="62"/>
        <v>2556</v>
      </c>
      <c r="BQ35" s="17">
        <f t="shared" si="63"/>
        <v>159.75</v>
      </c>
    </row>
    <row r="36" spans="1:69" s="110" customFormat="1" ht="17.100000000000001" customHeight="1" x14ac:dyDescent="0.25">
      <c r="A36" s="107"/>
      <c r="B36" s="108" t="s">
        <v>81</v>
      </c>
      <c r="C36" s="115" t="s">
        <v>82</v>
      </c>
      <c r="D36" s="111"/>
      <c r="E36" s="109">
        <v>183</v>
      </c>
      <c r="F36" s="109">
        <v>154</v>
      </c>
      <c r="G36" s="109">
        <v>158</v>
      </c>
      <c r="H36" s="109">
        <v>189</v>
      </c>
      <c r="I36" s="112">
        <f t="shared" si="24"/>
        <v>684</v>
      </c>
      <c r="J36" s="111"/>
      <c r="K36" s="109"/>
      <c r="L36" s="109"/>
      <c r="M36" s="109"/>
      <c r="N36" s="109"/>
      <c r="O36" s="112">
        <f t="shared" si="25"/>
        <v>0</v>
      </c>
      <c r="P36" s="111"/>
      <c r="Q36" s="109">
        <v>143</v>
      </c>
      <c r="R36" s="109">
        <v>163</v>
      </c>
      <c r="S36" s="109">
        <v>178</v>
      </c>
      <c r="T36" s="109">
        <v>185</v>
      </c>
      <c r="U36" s="112">
        <f t="shared" si="26"/>
        <v>669</v>
      </c>
      <c r="V36" s="111"/>
      <c r="W36" s="109">
        <v>179</v>
      </c>
      <c r="X36" s="109">
        <v>192</v>
      </c>
      <c r="Y36" s="109">
        <v>148</v>
      </c>
      <c r="Z36" s="109">
        <v>135</v>
      </c>
      <c r="AA36" s="112">
        <f t="shared" si="27"/>
        <v>654</v>
      </c>
      <c r="AB36" s="111"/>
      <c r="AC36" s="109"/>
      <c r="AD36" s="109"/>
      <c r="AE36" s="109"/>
      <c r="AF36" s="109"/>
      <c r="AG36" s="112">
        <f t="shared" si="28"/>
        <v>0</v>
      </c>
      <c r="AH36" s="111"/>
      <c r="AI36" s="109"/>
      <c r="AJ36" s="109"/>
      <c r="AK36" s="109"/>
      <c r="AL36" s="109"/>
      <c r="AM36" s="112">
        <f t="shared" si="29"/>
        <v>0</v>
      </c>
      <c r="AN36" s="111"/>
      <c r="AO36" s="109"/>
      <c r="AP36" s="109"/>
      <c r="AQ36" s="109"/>
      <c r="AR36" s="109"/>
      <c r="AS36" s="112">
        <f t="shared" si="0"/>
        <v>0</v>
      </c>
      <c r="AT36" s="111"/>
      <c r="AU36" s="109"/>
      <c r="AV36" s="109"/>
      <c r="AW36" s="109"/>
      <c r="AX36" s="109"/>
      <c r="AY36" s="112">
        <f t="shared" si="30"/>
        <v>0</v>
      </c>
      <c r="AZ36" s="111"/>
      <c r="BA36" s="109"/>
      <c r="BB36" s="109"/>
      <c r="BC36" s="109"/>
      <c r="BD36" s="109"/>
      <c r="BE36" s="112">
        <f t="shared" si="1"/>
        <v>0</v>
      </c>
      <c r="BF36" s="44">
        <f t="shared" si="54"/>
        <v>4</v>
      </c>
      <c r="BG36" s="17">
        <f t="shared" si="55"/>
        <v>0</v>
      </c>
      <c r="BH36" s="17">
        <f t="shared" si="56"/>
        <v>4</v>
      </c>
      <c r="BI36" s="17">
        <f t="shared" si="57"/>
        <v>4</v>
      </c>
      <c r="BJ36" s="17">
        <f t="shared" si="58"/>
        <v>0</v>
      </c>
      <c r="BK36" s="17">
        <f t="shared" si="59"/>
        <v>0</v>
      </c>
      <c r="BL36" s="17">
        <f t="shared" si="19"/>
        <v>0</v>
      </c>
      <c r="BM36" s="17">
        <f t="shared" si="60"/>
        <v>0</v>
      </c>
      <c r="BN36" s="17">
        <f t="shared" si="21"/>
        <v>0</v>
      </c>
      <c r="BO36" s="17">
        <f t="shared" si="61"/>
        <v>12</v>
      </c>
      <c r="BP36" s="17">
        <f t="shared" si="62"/>
        <v>2007</v>
      </c>
      <c r="BQ36" s="17">
        <f t="shared" si="63"/>
        <v>167.25</v>
      </c>
    </row>
    <row r="37" spans="1:69" s="118" customFormat="1" ht="17.100000000000001" customHeight="1" x14ac:dyDescent="0.25">
      <c r="A37" s="116"/>
      <c r="B37" s="101" t="s">
        <v>108</v>
      </c>
      <c r="C37" s="101" t="s">
        <v>109</v>
      </c>
      <c r="D37" s="111"/>
      <c r="E37" s="109"/>
      <c r="F37" s="109"/>
      <c r="G37" s="109"/>
      <c r="H37" s="109"/>
      <c r="I37" s="112">
        <f t="shared" si="24"/>
        <v>0</v>
      </c>
      <c r="J37" s="111"/>
      <c r="K37" s="109"/>
      <c r="L37" s="109"/>
      <c r="M37" s="109"/>
      <c r="N37" s="109"/>
      <c r="O37" s="112">
        <f t="shared" si="25"/>
        <v>0</v>
      </c>
      <c r="P37" s="111"/>
      <c r="Q37" s="109"/>
      <c r="R37" s="109"/>
      <c r="S37" s="109"/>
      <c r="T37" s="109"/>
      <c r="U37" s="112">
        <f t="shared" si="26"/>
        <v>0</v>
      </c>
      <c r="V37" s="111"/>
      <c r="W37" s="109"/>
      <c r="X37" s="109"/>
      <c r="Y37" s="109"/>
      <c r="Z37" s="109"/>
      <c r="AA37" s="112">
        <f t="shared" si="27"/>
        <v>0</v>
      </c>
      <c r="AB37" s="113"/>
      <c r="AC37" s="103"/>
      <c r="AD37" s="103"/>
      <c r="AE37" s="103"/>
      <c r="AF37" s="103"/>
      <c r="AG37" s="112">
        <f t="shared" si="28"/>
        <v>0</v>
      </c>
      <c r="AH37" s="113"/>
      <c r="AI37" s="103"/>
      <c r="AJ37" s="103"/>
      <c r="AK37" s="103"/>
      <c r="AL37" s="103"/>
      <c r="AM37" s="112">
        <f t="shared" si="29"/>
        <v>0</v>
      </c>
      <c r="AN37" s="111"/>
      <c r="AO37" s="109"/>
      <c r="AP37" s="109"/>
      <c r="AQ37" s="109"/>
      <c r="AR37" s="109"/>
      <c r="AS37" s="112">
        <f t="shared" si="0"/>
        <v>0</v>
      </c>
      <c r="AT37" s="111"/>
      <c r="AU37" s="109"/>
      <c r="AV37" s="109"/>
      <c r="AW37" s="109"/>
      <c r="AX37" s="109"/>
      <c r="AY37" s="112">
        <f t="shared" si="30"/>
        <v>0</v>
      </c>
      <c r="AZ37" s="111"/>
      <c r="BA37" s="109"/>
      <c r="BB37" s="109"/>
      <c r="BC37" s="109"/>
      <c r="BD37" s="109"/>
      <c r="BE37" s="112">
        <f t="shared" si="1"/>
        <v>0</v>
      </c>
      <c r="BF37" s="44">
        <f t="shared" ref="BF37" si="74">SUM((IF(E37&gt;0,1,0)+(IF(F37&gt;0,1,0)+(IF(G37&gt;0,1,0)+(IF(H37&gt;0,1,0))))))</f>
        <v>0</v>
      </c>
      <c r="BG37" s="17">
        <f t="shared" ref="BG37" si="75">SUM((IF(K37&gt;0,1,0)+(IF(L37&gt;0,1,0)+(IF(M37&gt;0,1,0)+(IF(N37&gt;0,1,0))))))</f>
        <v>0</v>
      </c>
      <c r="BH37" s="17">
        <f t="shared" ref="BH37" si="76">SUM((IF(Q37&gt;0,1,0)+(IF(R37&gt;0,1,0)+(IF(S37&gt;0,1,0)+(IF(T37&gt;0,1,0))))))</f>
        <v>0</v>
      </c>
      <c r="BI37" s="17">
        <f t="shared" ref="BI37" si="77">SUM((IF(W37&gt;0,1,0)+(IF(X37&gt;0,1,0)+(IF(Y37&gt;0,1,0)+(IF(Z37&gt;0,1,0))))))</f>
        <v>0</v>
      </c>
      <c r="BJ37" s="17">
        <f t="shared" ref="BJ37" si="78">SUM((IF(AC37&gt;0,1,0)+(IF(AD37&gt;0,1,0)+(IF(AE37&gt;0,1,0)+(IF(AF37&gt;0,1,0))))))</f>
        <v>0</v>
      </c>
      <c r="BK37" s="17">
        <f t="shared" ref="BK37" si="79">SUM((IF(AI37&gt;0,1,0)+(IF(AJ37&gt;0,1,0)+(IF(AK37&gt;0,1,0)+(IF(AL37&gt;0,1,0))))))</f>
        <v>0</v>
      </c>
      <c r="BL37" s="17">
        <f t="shared" si="19"/>
        <v>0</v>
      </c>
      <c r="BM37" s="17">
        <f t="shared" ref="BM37" si="80">SUM((IF(AU37&gt;0,1,0)+(IF(AV37&gt;0,1,0)+(IF(AW37&gt;0,1,0)+(IF(AX37&gt;0,1,0))))))</f>
        <v>0</v>
      </c>
      <c r="BN37" s="17">
        <f t="shared" ref="BN37" si="81">SUM((IF(BA37&gt;0,1,0)+(IF(BB37&gt;0,1,0)+(IF(BC37&gt;0,1,0)+(IF(BD37&gt;0,1,0))))))</f>
        <v>0</v>
      </c>
      <c r="BO37" s="17">
        <f t="shared" ref="BO37" si="82">SUM(BF37:BN37)</f>
        <v>0</v>
      </c>
      <c r="BP37" s="17">
        <f t="shared" ref="BP37" si="83">I37+O37+U37+AA37+AG37+AM37+AS37+AY37+BE37</f>
        <v>0</v>
      </c>
      <c r="BQ37" s="17" t="e">
        <f t="shared" ref="BQ37" si="84">BP37/BO37</f>
        <v>#DIV/0!</v>
      </c>
    </row>
    <row r="38" spans="1:69" ht="17.100000000000001" customHeight="1" x14ac:dyDescent="0.25">
      <c r="A38" s="100"/>
      <c r="B38" s="101" t="s">
        <v>103</v>
      </c>
      <c r="C38" s="46" t="s">
        <v>104</v>
      </c>
      <c r="D38" s="111"/>
      <c r="E38" s="109">
        <v>147</v>
      </c>
      <c r="F38" s="109">
        <v>200</v>
      </c>
      <c r="G38" s="109">
        <v>189</v>
      </c>
      <c r="H38" s="109">
        <v>162</v>
      </c>
      <c r="I38" s="112">
        <f t="shared" ref="I38" si="85">SUM(E38:H38)</f>
        <v>698</v>
      </c>
      <c r="J38" s="111"/>
      <c r="K38" s="109">
        <v>187</v>
      </c>
      <c r="L38" s="109">
        <v>191</v>
      </c>
      <c r="M38" s="109">
        <v>144</v>
      </c>
      <c r="N38" s="109">
        <v>205</v>
      </c>
      <c r="O38" s="112">
        <f t="shared" ref="O38" si="86">SUM(K38:N38)</f>
        <v>727</v>
      </c>
      <c r="P38" s="111"/>
      <c r="Q38" s="109">
        <v>156</v>
      </c>
      <c r="R38" s="109">
        <v>187</v>
      </c>
      <c r="S38" s="109">
        <v>191</v>
      </c>
      <c r="T38" s="109">
        <v>163</v>
      </c>
      <c r="U38" s="112">
        <f t="shared" ref="U38" si="87">SUM(Q38:T38)</f>
        <v>697</v>
      </c>
      <c r="V38" s="111"/>
      <c r="W38" s="109">
        <v>187</v>
      </c>
      <c r="X38" s="109">
        <v>187</v>
      </c>
      <c r="Y38" s="109">
        <v>159</v>
      </c>
      <c r="Z38" s="109">
        <v>179</v>
      </c>
      <c r="AA38" s="112">
        <f t="shared" ref="AA38" si="88">SUM(W38:Z38)</f>
        <v>712</v>
      </c>
      <c r="AB38" s="102"/>
      <c r="AC38" s="103"/>
      <c r="AD38" s="103"/>
      <c r="AE38" s="103"/>
      <c r="AF38" s="103"/>
      <c r="AG38" s="104">
        <f t="shared" si="28"/>
        <v>0</v>
      </c>
      <c r="AH38" s="102"/>
      <c r="AI38" s="103"/>
      <c r="AJ38" s="103"/>
      <c r="AK38" s="103"/>
      <c r="AL38" s="103"/>
      <c r="AM38" s="112">
        <f t="shared" si="29"/>
        <v>0</v>
      </c>
      <c r="AN38" s="111"/>
      <c r="AO38" s="109"/>
      <c r="AP38" s="109"/>
      <c r="AQ38" s="109"/>
      <c r="AR38" s="109"/>
      <c r="AS38" s="112">
        <f t="shared" si="0"/>
        <v>0</v>
      </c>
      <c r="AT38" s="111"/>
      <c r="AU38" s="109"/>
      <c r="AV38" s="109"/>
      <c r="AW38" s="109"/>
      <c r="AX38" s="109"/>
      <c r="AY38" s="112">
        <f t="shared" ref="AY38" si="89">SUM(AU38:AX38)</f>
        <v>0</v>
      </c>
      <c r="AZ38" s="111"/>
      <c r="BA38" s="109"/>
      <c r="BB38" s="109"/>
      <c r="BC38" s="109"/>
      <c r="BD38" s="109"/>
      <c r="BE38" s="112">
        <f t="shared" si="1"/>
        <v>0</v>
      </c>
      <c r="BF38" s="44">
        <f t="shared" si="54"/>
        <v>4</v>
      </c>
      <c r="BG38" s="17">
        <f t="shared" si="55"/>
        <v>4</v>
      </c>
      <c r="BH38" s="17">
        <f t="shared" si="56"/>
        <v>4</v>
      </c>
      <c r="BI38" s="17">
        <f t="shared" si="57"/>
        <v>4</v>
      </c>
      <c r="BJ38" s="17">
        <f t="shared" si="58"/>
        <v>0</v>
      </c>
      <c r="BK38" s="17">
        <f t="shared" si="59"/>
        <v>0</v>
      </c>
      <c r="BL38" s="17">
        <f t="shared" si="19"/>
        <v>0</v>
      </c>
      <c r="BM38" s="17">
        <f t="shared" si="60"/>
        <v>0</v>
      </c>
      <c r="BN38" s="17">
        <f t="shared" si="21"/>
        <v>0</v>
      </c>
      <c r="BO38" s="17">
        <f t="shared" si="61"/>
        <v>16</v>
      </c>
      <c r="BP38" s="17">
        <f t="shared" si="62"/>
        <v>2834</v>
      </c>
      <c r="BQ38" s="17">
        <f t="shared" si="63"/>
        <v>177.125</v>
      </c>
    </row>
    <row r="39" spans="1:69" ht="17.100000000000001" customHeight="1" x14ac:dyDescent="0.25">
      <c r="A39" s="100"/>
      <c r="B39" s="101"/>
      <c r="C39" s="46"/>
      <c r="D39" s="102"/>
      <c r="E39" s="103"/>
      <c r="F39" s="103"/>
      <c r="G39" s="103"/>
      <c r="H39" s="103"/>
      <c r="I39" s="104"/>
      <c r="J39" s="102"/>
      <c r="K39" s="103"/>
      <c r="L39" s="103"/>
      <c r="M39" s="103"/>
      <c r="N39" s="103"/>
      <c r="O39" s="104"/>
      <c r="P39" s="102"/>
      <c r="Q39" s="103"/>
      <c r="R39" s="103"/>
      <c r="S39" s="103"/>
      <c r="T39" s="103"/>
      <c r="U39" s="104"/>
      <c r="V39" s="102"/>
      <c r="W39" s="103"/>
      <c r="X39" s="103"/>
      <c r="Y39" s="103"/>
      <c r="Z39" s="103"/>
      <c r="AA39" s="104"/>
      <c r="AB39" s="102"/>
      <c r="AC39" s="103"/>
      <c r="AD39" s="103"/>
      <c r="AE39" s="103"/>
      <c r="AF39" s="103"/>
      <c r="AG39" s="104"/>
      <c r="AH39" s="102"/>
      <c r="AI39" s="103"/>
      <c r="AJ39" s="103"/>
      <c r="AK39" s="103"/>
      <c r="AL39" s="103"/>
      <c r="AM39" s="104"/>
      <c r="AN39" s="102"/>
      <c r="AO39" s="103"/>
      <c r="AP39" s="103"/>
      <c r="AQ39" s="103"/>
      <c r="AR39" s="103"/>
      <c r="AS39" s="104"/>
      <c r="AT39" s="102"/>
      <c r="AU39" s="103"/>
      <c r="AV39" s="103"/>
      <c r="AW39" s="103"/>
      <c r="AX39" s="103"/>
      <c r="AY39" s="104"/>
      <c r="AZ39" s="102"/>
      <c r="BA39" s="103"/>
      <c r="BB39" s="103"/>
      <c r="BC39" s="103"/>
      <c r="BD39" s="103"/>
      <c r="BE39" s="104"/>
      <c r="BF39" s="44">
        <f t="shared" si="54"/>
        <v>0</v>
      </c>
      <c r="BG39" s="17">
        <f t="shared" si="55"/>
        <v>0</v>
      </c>
      <c r="BH39" s="17">
        <f t="shared" si="56"/>
        <v>0</v>
      </c>
      <c r="BI39" s="17">
        <f t="shared" si="57"/>
        <v>0</v>
      </c>
      <c r="BJ39" s="17">
        <f t="shared" si="58"/>
        <v>0</v>
      </c>
      <c r="BK39" s="17">
        <f t="shared" si="59"/>
        <v>0</v>
      </c>
      <c r="BL39" s="17">
        <f t="shared" ref="BL39" si="90">SUM((IF(AO39&gt;0,1,0)+(IF(AP39&gt;0,1,0)+(IF(AQ39&gt;0,1,0)+(IF(AR39&gt;0,1,0))))))</f>
        <v>0</v>
      </c>
      <c r="BM39" s="17">
        <f t="shared" si="60"/>
        <v>0</v>
      </c>
      <c r="BN39" s="17">
        <f t="shared" ref="BN39" si="91">SUM((IF(BA39&gt;0,1,0)+(IF(BB39&gt;0,1,0)+(IF(BC39&gt;0,1,0)+(IF(BD39&gt;0,1,0))))))</f>
        <v>0</v>
      </c>
      <c r="BO39" s="17">
        <f t="shared" si="61"/>
        <v>0</v>
      </c>
      <c r="BP39" s="17">
        <f t="shared" si="62"/>
        <v>0</v>
      </c>
      <c r="BQ39" s="17" t="e">
        <f t="shared" si="63"/>
        <v>#DIV/0!</v>
      </c>
    </row>
    <row r="40" spans="1:69" ht="27" customHeight="1" x14ac:dyDescent="0.25">
      <c r="A40" s="30">
        <v>1</v>
      </c>
      <c r="B40" s="124" t="s">
        <v>25</v>
      </c>
      <c r="C40" s="126"/>
      <c r="D40" s="31" t="s">
        <v>26</v>
      </c>
      <c r="E40" s="32" t="s">
        <v>27</v>
      </c>
      <c r="F40" s="32" t="s">
        <v>28</v>
      </c>
      <c r="G40" s="32" t="s">
        <v>29</v>
      </c>
      <c r="H40" s="32" t="s">
        <v>30</v>
      </c>
      <c r="I40" s="33" t="s">
        <v>23</v>
      </c>
      <c r="J40" s="31" t="s">
        <v>26</v>
      </c>
      <c r="K40" s="32" t="s">
        <v>27</v>
      </c>
      <c r="L40" s="32" t="s">
        <v>28</v>
      </c>
      <c r="M40" s="32" t="s">
        <v>29</v>
      </c>
      <c r="N40" s="32" t="s">
        <v>30</v>
      </c>
      <c r="O40" s="33" t="s">
        <v>23</v>
      </c>
      <c r="P40" s="31" t="s">
        <v>26</v>
      </c>
      <c r="Q40" s="32" t="s">
        <v>27</v>
      </c>
      <c r="R40" s="32" t="s">
        <v>28</v>
      </c>
      <c r="S40" s="32" t="s">
        <v>29</v>
      </c>
      <c r="T40" s="32" t="s">
        <v>30</v>
      </c>
      <c r="U40" s="33" t="s">
        <v>23</v>
      </c>
      <c r="V40" s="31" t="s">
        <v>26</v>
      </c>
      <c r="W40" s="32" t="s">
        <v>27</v>
      </c>
      <c r="X40" s="32" t="s">
        <v>28</v>
      </c>
      <c r="Y40" s="32" t="s">
        <v>29</v>
      </c>
      <c r="Z40" s="32" t="s">
        <v>30</v>
      </c>
      <c r="AA40" s="33" t="s">
        <v>23</v>
      </c>
      <c r="AB40" s="31" t="s">
        <v>26</v>
      </c>
      <c r="AC40" s="32" t="s">
        <v>27</v>
      </c>
      <c r="AD40" s="32" t="s">
        <v>28</v>
      </c>
      <c r="AE40" s="32" t="s">
        <v>29</v>
      </c>
      <c r="AF40" s="32" t="s">
        <v>30</v>
      </c>
      <c r="AG40" s="33" t="s">
        <v>23</v>
      </c>
      <c r="AH40" s="31" t="s">
        <v>26</v>
      </c>
      <c r="AI40" s="32" t="s">
        <v>27</v>
      </c>
      <c r="AJ40" s="32" t="s">
        <v>28</v>
      </c>
      <c r="AK40" s="32" t="s">
        <v>29</v>
      </c>
      <c r="AL40" s="32" t="s">
        <v>30</v>
      </c>
      <c r="AM40" s="33" t="s">
        <v>23</v>
      </c>
      <c r="AN40" s="31" t="s">
        <v>26</v>
      </c>
      <c r="AO40" s="32" t="s">
        <v>27</v>
      </c>
      <c r="AP40" s="32" t="s">
        <v>28</v>
      </c>
      <c r="AQ40" s="32" t="s">
        <v>29</v>
      </c>
      <c r="AR40" s="32" t="s">
        <v>30</v>
      </c>
      <c r="AS40" s="33" t="s">
        <v>23</v>
      </c>
      <c r="AT40" s="31" t="s">
        <v>26</v>
      </c>
      <c r="AU40" s="32" t="s">
        <v>27</v>
      </c>
      <c r="AV40" s="32" t="s">
        <v>28</v>
      </c>
      <c r="AW40" s="32" t="s">
        <v>29</v>
      </c>
      <c r="AX40" s="32" t="s">
        <v>30</v>
      </c>
      <c r="AY40" s="33" t="s">
        <v>23</v>
      </c>
      <c r="AZ40" s="31" t="s">
        <v>26</v>
      </c>
      <c r="BA40" s="32" t="s">
        <v>27</v>
      </c>
      <c r="BB40" s="32" t="s">
        <v>28</v>
      </c>
      <c r="BC40" s="32" t="s">
        <v>29</v>
      </c>
      <c r="BD40" s="32" t="s">
        <v>30</v>
      </c>
      <c r="BE40" s="33" t="s">
        <v>23</v>
      </c>
      <c r="BF40" s="44"/>
      <c r="BG40" s="17"/>
      <c r="BH40" s="17"/>
      <c r="BI40" s="17"/>
      <c r="BJ40" s="17"/>
      <c r="BK40" s="17"/>
      <c r="BL40" s="17"/>
      <c r="BM40" s="17"/>
      <c r="BN40" s="17"/>
      <c r="BO40" s="17"/>
      <c r="BP40" s="17"/>
      <c r="BQ40" s="17"/>
    </row>
    <row r="41" spans="1:69" ht="15.75" customHeight="1" x14ac:dyDescent="0.25">
      <c r="A41" s="36"/>
      <c r="B41" s="37" t="s">
        <v>50</v>
      </c>
      <c r="C41" s="38" t="s">
        <v>51</v>
      </c>
      <c r="D41" s="39"/>
      <c r="E41" s="40"/>
      <c r="F41" s="40"/>
      <c r="G41" s="40"/>
      <c r="H41" s="40"/>
      <c r="I41" s="41">
        <f t="shared" ref="I41:I51" si="92">SUM(E41:H41)</f>
        <v>0</v>
      </c>
      <c r="J41" s="42"/>
      <c r="K41" s="43"/>
      <c r="L41" s="43"/>
      <c r="M41" s="43"/>
      <c r="N41" s="43"/>
      <c r="O41" s="41">
        <f t="shared" ref="O41:O51" si="93">SUM(K41:N41)</f>
        <v>0</v>
      </c>
      <c r="P41" s="42"/>
      <c r="Q41" s="43"/>
      <c r="R41" s="43"/>
      <c r="S41" s="43"/>
      <c r="T41" s="43"/>
      <c r="U41" s="41">
        <f t="shared" ref="U41:U51" si="94">SUM(Q41:T41)</f>
        <v>0</v>
      </c>
      <c r="V41" s="42"/>
      <c r="W41" s="43"/>
      <c r="X41" s="43"/>
      <c r="Y41" s="43"/>
      <c r="Z41" s="43"/>
      <c r="AA41" s="41">
        <f t="shared" ref="AA41:AA51" si="95">SUM(W41:Z41)</f>
        <v>0</v>
      </c>
      <c r="AB41" s="42"/>
      <c r="AC41" s="43"/>
      <c r="AD41" s="43"/>
      <c r="AE41" s="43"/>
      <c r="AF41" s="43"/>
      <c r="AG41" s="41">
        <f t="shared" ref="AG41:AG51" si="96">SUM(AC41:AF41)</f>
        <v>0</v>
      </c>
      <c r="AH41" s="42"/>
      <c r="AI41" s="43"/>
      <c r="AJ41" s="43"/>
      <c r="AK41" s="43"/>
      <c r="AL41" s="43"/>
      <c r="AM41" s="41">
        <f t="shared" ref="AM41:AM51" si="97">SUM(AI41:AL41)</f>
        <v>0</v>
      </c>
      <c r="AN41" s="42"/>
      <c r="AO41" s="43"/>
      <c r="AP41" s="43"/>
      <c r="AQ41" s="43"/>
      <c r="AR41" s="43"/>
      <c r="AS41" s="41">
        <f t="shared" ref="AS41:AS51" si="98">SUM(AO41:AR41)</f>
        <v>0</v>
      </c>
      <c r="AT41" s="42"/>
      <c r="AU41" s="43"/>
      <c r="AV41" s="43"/>
      <c r="AW41" s="43"/>
      <c r="AX41" s="43"/>
      <c r="AY41" s="41">
        <f t="shared" ref="AY41:AY51" si="99">SUM(AU41:AX41)</f>
        <v>0</v>
      </c>
      <c r="AZ41" s="42"/>
      <c r="BA41" s="43"/>
      <c r="BB41" s="43"/>
      <c r="BC41" s="43"/>
      <c r="BD41" s="43"/>
      <c r="BE41" s="41">
        <f t="shared" ref="BE41:BE51" si="100">SUM(BA41:BD41)</f>
        <v>0</v>
      </c>
      <c r="BF41" s="44">
        <f t="shared" ref="BF41:BF53" si="101">SUM((IF(E41&gt;0,1,0)+(IF(F41&gt;0,1,0)+(IF(G41&gt;0,1,0)+(IF(H41&gt;0,1,0))))))</f>
        <v>0</v>
      </c>
      <c r="BG41" s="17">
        <f t="shared" ref="BG41:BG53" si="102">SUM((IF(K41&gt;0,1,0)+(IF(L41&gt;0,1,0)+(IF(M41&gt;0,1,0)+(IF(N41&gt;0,1,0))))))</f>
        <v>0</v>
      </c>
      <c r="BH41" s="17">
        <f t="shared" ref="BH41:BH53" si="103">SUM((IF(Q41&gt;0,1,0)+(IF(R41&gt;0,1,0)+(IF(S41&gt;0,1,0)+(IF(T41&gt;0,1,0))))))</f>
        <v>0</v>
      </c>
      <c r="BI41" s="17">
        <f t="shared" ref="BI41:BI53" si="104">SUM((IF(W41&gt;0,1,0)+(IF(X41&gt;0,1,0)+(IF(Y41&gt;0,1,0)+(IF(Z41&gt;0,1,0))))))</f>
        <v>0</v>
      </c>
      <c r="BJ41" s="17">
        <f t="shared" ref="BJ41:BJ53" si="105">SUM((IF(AC41&gt;0,1,0)+(IF(AD41&gt;0,1,0)+(IF(AE41&gt;0,1,0)+(IF(AF41&gt;0,1,0))))))</f>
        <v>0</v>
      </c>
      <c r="BK41" s="17">
        <f t="shared" ref="BK41:BK53" si="106">SUM((IF(AI41&gt;0,1,0)+(IF(AJ41&gt;0,1,0)+(IF(AK41&gt;0,1,0)+(IF(AL41&gt;0,1,0))))))</f>
        <v>0</v>
      </c>
      <c r="BL41" s="17">
        <f t="shared" ref="BL41:BL53" si="107">SUM((IF(AO41&gt;0,1,0)+(IF(AP41&gt;0,1,0)+(IF(AQ41&gt;0,1,0)+(IF(AR41&gt;0,1,0))))))</f>
        <v>0</v>
      </c>
      <c r="BM41" s="17">
        <f t="shared" ref="BM41:BM53" si="108">SUM((IF(AU41&gt;0,1,0)+(IF(AV41&gt;0,1,0)+(IF(AW41&gt;0,1,0)+(IF(AX41&gt;0,1,0))))))</f>
        <v>0</v>
      </c>
      <c r="BN41" s="17">
        <f t="shared" ref="BN41:BN53" si="109">SUM((IF(BA41&gt;0,1,0)+(IF(BB41&gt;0,1,0)+(IF(BC41&gt;0,1,0)+(IF(BD41&gt;0,1,0))))))</f>
        <v>0</v>
      </c>
      <c r="BO41" s="17">
        <f t="shared" ref="BO41:BO53" si="110">SUM(BF41:BN41)</f>
        <v>0</v>
      </c>
      <c r="BP41" s="17">
        <f t="shared" ref="BP41:BP56" si="111">I41+O41+U41+AA41+AG41+AM41+AS41+AY41+BE41</f>
        <v>0</v>
      </c>
      <c r="BQ41" s="17" t="e">
        <f t="shared" ref="BQ41:BQ53" si="112">BP41/BO41</f>
        <v>#DIV/0!</v>
      </c>
    </row>
    <row r="42" spans="1:69" ht="15.75" customHeight="1" x14ac:dyDescent="0.25">
      <c r="A42" s="36"/>
      <c r="B42" s="37" t="s">
        <v>33</v>
      </c>
      <c r="C42" s="38" t="s">
        <v>80</v>
      </c>
      <c r="D42" s="39"/>
      <c r="E42" s="40"/>
      <c r="F42" s="40"/>
      <c r="G42" s="40"/>
      <c r="H42" s="40"/>
      <c r="I42" s="41">
        <f t="shared" si="92"/>
        <v>0</v>
      </c>
      <c r="J42" s="42"/>
      <c r="K42" s="43"/>
      <c r="L42" s="43"/>
      <c r="M42" s="43"/>
      <c r="N42" s="43"/>
      <c r="O42" s="41">
        <f t="shared" si="93"/>
        <v>0</v>
      </c>
      <c r="P42" s="42"/>
      <c r="Q42" s="43"/>
      <c r="R42" s="43"/>
      <c r="S42" s="43"/>
      <c r="T42" s="43"/>
      <c r="U42" s="41">
        <f t="shared" si="94"/>
        <v>0</v>
      </c>
      <c r="V42" s="42"/>
      <c r="W42" s="43"/>
      <c r="X42" s="43"/>
      <c r="Y42" s="43"/>
      <c r="Z42" s="43"/>
      <c r="AA42" s="41">
        <f t="shared" si="95"/>
        <v>0</v>
      </c>
      <c r="AB42" s="42"/>
      <c r="AC42" s="43"/>
      <c r="AD42" s="43"/>
      <c r="AE42" s="43"/>
      <c r="AF42" s="43"/>
      <c r="AG42" s="41">
        <f t="shared" si="96"/>
        <v>0</v>
      </c>
      <c r="AH42" s="42"/>
      <c r="AI42" s="43"/>
      <c r="AJ42" s="43"/>
      <c r="AK42" s="43"/>
      <c r="AL42" s="43"/>
      <c r="AM42" s="41">
        <f t="shared" si="97"/>
        <v>0</v>
      </c>
      <c r="AN42" s="42"/>
      <c r="AO42" s="43"/>
      <c r="AP42" s="43"/>
      <c r="AQ42" s="43"/>
      <c r="AR42" s="43"/>
      <c r="AS42" s="41">
        <f t="shared" si="98"/>
        <v>0</v>
      </c>
      <c r="AT42" s="42"/>
      <c r="AU42" s="43"/>
      <c r="AV42" s="43"/>
      <c r="AW42" s="43"/>
      <c r="AX42" s="43"/>
      <c r="AY42" s="41">
        <f t="shared" si="99"/>
        <v>0</v>
      </c>
      <c r="AZ42" s="42"/>
      <c r="BA42" s="43"/>
      <c r="BB42" s="43"/>
      <c r="BC42" s="43"/>
      <c r="BD42" s="43"/>
      <c r="BE42" s="41">
        <f t="shared" si="100"/>
        <v>0</v>
      </c>
      <c r="BF42" s="44">
        <f t="shared" si="101"/>
        <v>0</v>
      </c>
      <c r="BG42" s="17">
        <f t="shared" si="102"/>
        <v>0</v>
      </c>
      <c r="BH42" s="17">
        <f t="shared" si="103"/>
        <v>0</v>
      </c>
      <c r="BI42" s="17">
        <f t="shared" si="104"/>
        <v>0</v>
      </c>
      <c r="BJ42" s="17">
        <f t="shared" si="105"/>
        <v>0</v>
      </c>
      <c r="BK42" s="17">
        <f t="shared" si="106"/>
        <v>0</v>
      </c>
      <c r="BL42" s="17">
        <f t="shared" si="107"/>
        <v>0</v>
      </c>
      <c r="BM42" s="17">
        <f t="shared" si="108"/>
        <v>0</v>
      </c>
      <c r="BN42" s="17">
        <f t="shared" si="109"/>
        <v>0</v>
      </c>
      <c r="BO42" s="17">
        <f t="shared" si="110"/>
        <v>0</v>
      </c>
      <c r="BP42" s="17">
        <f t="shared" si="111"/>
        <v>0</v>
      </c>
      <c r="BQ42" s="17" t="e">
        <f t="shared" si="112"/>
        <v>#DIV/0!</v>
      </c>
    </row>
    <row r="43" spans="1:69" ht="15.75" customHeight="1" x14ac:dyDescent="0.25">
      <c r="A43" s="36"/>
      <c r="B43" s="45" t="s">
        <v>52</v>
      </c>
      <c r="C43" s="38" t="s">
        <v>46</v>
      </c>
      <c r="D43" s="42">
        <v>45</v>
      </c>
      <c r="E43" s="43">
        <f>E32</f>
        <v>177</v>
      </c>
      <c r="F43" s="43">
        <f t="shared" ref="F43:H43" si="113">F32</f>
        <v>214</v>
      </c>
      <c r="G43" s="43">
        <f t="shared" si="113"/>
        <v>143</v>
      </c>
      <c r="H43" s="43">
        <f t="shared" si="113"/>
        <v>149</v>
      </c>
      <c r="I43" s="41">
        <f t="shared" si="92"/>
        <v>683</v>
      </c>
      <c r="J43" s="42">
        <v>44</v>
      </c>
      <c r="K43" s="43">
        <f>K32</f>
        <v>160</v>
      </c>
      <c r="L43" s="43">
        <f t="shared" ref="L43:N43" si="114">L32</f>
        <v>168</v>
      </c>
      <c r="M43" s="43">
        <f t="shared" si="114"/>
        <v>127</v>
      </c>
      <c r="N43" s="43">
        <f t="shared" si="114"/>
        <v>183</v>
      </c>
      <c r="O43" s="41">
        <f t="shared" si="93"/>
        <v>638</v>
      </c>
      <c r="P43" s="42"/>
      <c r="Q43" s="43"/>
      <c r="R43" s="43"/>
      <c r="S43" s="43"/>
      <c r="T43" s="43"/>
      <c r="U43" s="41">
        <f t="shared" si="94"/>
        <v>0</v>
      </c>
      <c r="V43" s="42">
        <v>44</v>
      </c>
      <c r="W43" s="43">
        <f>W32</f>
        <v>133</v>
      </c>
      <c r="X43" s="43">
        <f t="shared" ref="X43:Z43" si="115">X32</f>
        <v>147</v>
      </c>
      <c r="Y43" s="43">
        <f t="shared" si="115"/>
        <v>148</v>
      </c>
      <c r="Z43" s="43">
        <f t="shared" si="115"/>
        <v>135</v>
      </c>
      <c r="AA43" s="41">
        <f t="shared" si="95"/>
        <v>563</v>
      </c>
      <c r="AB43" s="42"/>
      <c r="AC43" s="43"/>
      <c r="AD43" s="43"/>
      <c r="AE43" s="43"/>
      <c r="AF43" s="43"/>
      <c r="AG43" s="41">
        <f t="shared" si="96"/>
        <v>0</v>
      </c>
      <c r="AH43" s="42"/>
      <c r="AI43" s="43"/>
      <c r="AJ43" s="43"/>
      <c r="AK43" s="43"/>
      <c r="AL43" s="43"/>
      <c r="AM43" s="41">
        <f t="shared" si="97"/>
        <v>0</v>
      </c>
      <c r="AN43" s="42"/>
      <c r="AO43" s="43"/>
      <c r="AP43" s="43"/>
      <c r="AQ43" s="43"/>
      <c r="AR43" s="43"/>
      <c r="AS43" s="41">
        <f t="shared" si="98"/>
        <v>0</v>
      </c>
      <c r="AT43" s="42"/>
      <c r="AU43" s="43"/>
      <c r="AV43" s="43"/>
      <c r="AW43" s="43"/>
      <c r="AX43" s="43"/>
      <c r="AY43" s="41">
        <f t="shared" si="99"/>
        <v>0</v>
      </c>
      <c r="AZ43" s="42"/>
      <c r="BA43" s="43"/>
      <c r="BB43" s="43"/>
      <c r="BC43" s="43"/>
      <c r="BD43" s="43"/>
      <c r="BE43" s="41">
        <f t="shared" si="100"/>
        <v>0</v>
      </c>
      <c r="BF43" s="44">
        <f t="shared" si="101"/>
        <v>4</v>
      </c>
      <c r="BG43" s="17">
        <f t="shared" si="102"/>
        <v>4</v>
      </c>
      <c r="BH43" s="17">
        <f t="shared" si="103"/>
        <v>0</v>
      </c>
      <c r="BI43" s="17">
        <f t="shared" si="104"/>
        <v>4</v>
      </c>
      <c r="BJ43" s="17">
        <f t="shared" si="105"/>
        <v>0</v>
      </c>
      <c r="BK43" s="17">
        <f t="shared" si="106"/>
        <v>0</v>
      </c>
      <c r="BL43" s="17">
        <f t="shared" si="107"/>
        <v>0</v>
      </c>
      <c r="BM43" s="17">
        <f t="shared" si="108"/>
        <v>0</v>
      </c>
      <c r="BN43" s="17">
        <f t="shared" si="109"/>
        <v>0</v>
      </c>
      <c r="BO43" s="17">
        <f t="shared" si="110"/>
        <v>12</v>
      </c>
      <c r="BP43" s="17">
        <f t="shared" si="111"/>
        <v>1884</v>
      </c>
      <c r="BQ43" s="21">
        <f t="shared" si="112"/>
        <v>157</v>
      </c>
    </row>
    <row r="44" spans="1:69" ht="15.75" customHeight="1" x14ac:dyDescent="0.25">
      <c r="A44" s="36"/>
      <c r="B44" s="45" t="s">
        <v>81</v>
      </c>
      <c r="C44" s="38" t="s">
        <v>82</v>
      </c>
      <c r="D44" s="42"/>
      <c r="E44" s="43"/>
      <c r="F44" s="43"/>
      <c r="G44" s="43"/>
      <c r="H44" s="43"/>
      <c r="I44" s="41">
        <f t="shared" si="92"/>
        <v>0</v>
      </c>
      <c r="J44" s="42"/>
      <c r="K44" s="43"/>
      <c r="L44" s="43"/>
      <c r="M44" s="43"/>
      <c r="N44" s="43"/>
      <c r="O44" s="41">
        <f t="shared" si="93"/>
        <v>0</v>
      </c>
      <c r="P44" s="42">
        <v>35</v>
      </c>
      <c r="Q44" s="43">
        <f>Q36</f>
        <v>143</v>
      </c>
      <c r="R44" s="43">
        <f t="shared" ref="R44:T44" si="116">R36</f>
        <v>163</v>
      </c>
      <c r="S44" s="43">
        <f t="shared" si="116"/>
        <v>178</v>
      </c>
      <c r="T44" s="43">
        <f t="shared" si="116"/>
        <v>185</v>
      </c>
      <c r="U44" s="41">
        <f t="shared" si="94"/>
        <v>669</v>
      </c>
      <c r="V44" s="42"/>
      <c r="W44" s="43"/>
      <c r="X44" s="43"/>
      <c r="Y44" s="43"/>
      <c r="Z44" s="43"/>
      <c r="AA44" s="41">
        <f t="shared" si="95"/>
        <v>0</v>
      </c>
      <c r="AB44" s="42"/>
      <c r="AC44" s="43"/>
      <c r="AD44" s="43"/>
      <c r="AE44" s="43"/>
      <c r="AF44" s="43"/>
      <c r="AG44" s="41">
        <f t="shared" si="96"/>
        <v>0</v>
      </c>
      <c r="AH44" s="42"/>
      <c r="AI44" s="43"/>
      <c r="AJ44" s="43"/>
      <c r="AK44" s="43"/>
      <c r="AL44" s="43"/>
      <c r="AM44" s="41">
        <f t="shared" si="97"/>
        <v>0</v>
      </c>
      <c r="AN44" s="42"/>
      <c r="AO44" s="43"/>
      <c r="AP44" s="43"/>
      <c r="AQ44" s="43"/>
      <c r="AR44" s="43"/>
      <c r="AS44" s="41">
        <f t="shared" si="98"/>
        <v>0</v>
      </c>
      <c r="AT44" s="42"/>
      <c r="AU44" s="43"/>
      <c r="AV44" s="43"/>
      <c r="AW44" s="43"/>
      <c r="AX44" s="43"/>
      <c r="AY44" s="41">
        <f t="shared" si="99"/>
        <v>0</v>
      </c>
      <c r="AZ44" s="42"/>
      <c r="BA44" s="43"/>
      <c r="BB44" s="43"/>
      <c r="BC44" s="43"/>
      <c r="BD44" s="43"/>
      <c r="BE44" s="41">
        <f t="shared" si="100"/>
        <v>0</v>
      </c>
      <c r="BF44" s="44">
        <f t="shared" si="101"/>
        <v>0</v>
      </c>
      <c r="BG44" s="17">
        <f t="shared" si="102"/>
        <v>0</v>
      </c>
      <c r="BH44" s="17">
        <f t="shared" si="103"/>
        <v>4</v>
      </c>
      <c r="BI44" s="17">
        <f t="shared" si="104"/>
        <v>0</v>
      </c>
      <c r="BJ44" s="17">
        <f t="shared" si="105"/>
        <v>0</v>
      </c>
      <c r="BK44" s="17">
        <f t="shared" si="106"/>
        <v>0</v>
      </c>
      <c r="BL44" s="17">
        <f t="shared" si="107"/>
        <v>0</v>
      </c>
      <c r="BM44" s="17">
        <f t="shared" si="108"/>
        <v>0</v>
      </c>
      <c r="BN44" s="17">
        <f t="shared" si="109"/>
        <v>0</v>
      </c>
      <c r="BO44" s="17">
        <f t="shared" si="110"/>
        <v>4</v>
      </c>
      <c r="BP44" s="17">
        <f t="shared" si="111"/>
        <v>669</v>
      </c>
      <c r="BQ44" s="21">
        <f t="shared" si="112"/>
        <v>167.25</v>
      </c>
    </row>
    <row r="45" spans="1:69" ht="15.75" customHeight="1" x14ac:dyDescent="0.25">
      <c r="A45" s="36"/>
      <c r="B45" s="45" t="s">
        <v>83</v>
      </c>
      <c r="C45" s="46" t="s">
        <v>84</v>
      </c>
      <c r="D45" s="42">
        <v>53</v>
      </c>
      <c r="E45" s="43">
        <f>E15</f>
        <v>141</v>
      </c>
      <c r="F45" s="43">
        <f t="shared" ref="F45:H45" si="117">F15</f>
        <v>146</v>
      </c>
      <c r="G45" s="43">
        <f t="shared" si="117"/>
        <v>131</v>
      </c>
      <c r="H45" s="43">
        <f t="shared" si="117"/>
        <v>147</v>
      </c>
      <c r="I45" s="41">
        <f t="shared" si="92"/>
        <v>565</v>
      </c>
      <c r="J45" s="42"/>
      <c r="K45" s="43"/>
      <c r="L45" s="43"/>
      <c r="M45" s="43"/>
      <c r="N45" s="43"/>
      <c r="O45" s="41">
        <f t="shared" si="93"/>
        <v>0</v>
      </c>
      <c r="P45" s="42"/>
      <c r="Q45" s="43"/>
      <c r="R45" s="43"/>
      <c r="S45" s="43"/>
      <c r="T45" s="43"/>
      <c r="U45" s="41">
        <f t="shared" si="94"/>
        <v>0</v>
      </c>
      <c r="V45" s="42"/>
      <c r="W45" s="43"/>
      <c r="X45" s="43"/>
      <c r="Y45" s="43"/>
      <c r="Z45" s="43"/>
      <c r="AA45" s="41">
        <f t="shared" si="95"/>
        <v>0</v>
      </c>
      <c r="AB45" s="42"/>
      <c r="AC45" s="43"/>
      <c r="AD45" s="43"/>
      <c r="AE45" s="43"/>
      <c r="AF45" s="43"/>
      <c r="AG45" s="41">
        <f t="shared" si="96"/>
        <v>0</v>
      </c>
      <c r="AH45" s="42"/>
      <c r="AI45" s="43"/>
      <c r="AJ45" s="43"/>
      <c r="AK45" s="43"/>
      <c r="AL45" s="43"/>
      <c r="AM45" s="41">
        <f t="shared" si="97"/>
        <v>0</v>
      </c>
      <c r="AN45" s="42"/>
      <c r="AO45" s="43"/>
      <c r="AP45" s="43"/>
      <c r="AQ45" s="43"/>
      <c r="AR45" s="43"/>
      <c r="AS45" s="41">
        <f t="shared" si="98"/>
        <v>0</v>
      </c>
      <c r="AT45" s="42"/>
      <c r="AU45" s="43"/>
      <c r="AV45" s="43"/>
      <c r="AW45" s="43"/>
      <c r="AX45" s="43"/>
      <c r="AY45" s="41">
        <f t="shared" si="99"/>
        <v>0</v>
      </c>
      <c r="AZ45" s="42"/>
      <c r="BA45" s="43"/>
      <c r="BB45" s="43"/>
      <c r="BC45" s="43"/>
      <c r="BD45" s="43"/>
      <c r="BE45" s="41">
        <f t="shared" si="100"/>
        <v>0</v>
      </c>
      <c r="BF45" s="44">
        <f t="shared" si="101"/>
        <v>4</v>
      </c>
      <c r="BG45" s="17">
        <f t="shared" si="102"/>
        <v>0</v>
      </c>
      <c r="BH45" s="17">
        <f t="shared" si="103"/>
        <v>0</v>
      </c>
      <c r="BI45" s="17">
        <f t="shared" si="104"/>
        <v>0</v>
      </c>
      <c r="BJ45" s="17">
        <f t="shared" si="105"/>
        <v>0</v>
      </c>
      <c r="BK45" s="17">
        <f t="shared" si="106"/>
        <v>0</v>
      </c>
      <c r="BL45" s="17">
        <f t="shared" si="107"/>
        <v>0</v>
      </c>
      <c r="BM45" s="17">
        <f t="shared" si="108"/>
        <v>0</v>
      </c>
      <c r="BN45" s="17">
        <f t="shared" si="109"/>
        <v>0</v>
      </c>
      <c r="BO45" s="17">
        <f t="shared" si="110"/>
        <v>4</v>
      </c>
      <c r="BP45" s="17">
        <f t="shared" si="111"/>
        <v>565</v>
      </c>
      <c r="BQ45" s="21">
        <f t="shared" si="112"/>
        <v>141.25</v>
      </c>
    </row>
    <row r="46" spans="1:69" ht="15.75" customHeight="1" x14ac:dyDescent="0.25">
      <c r="A46" s="36"/>
      <c r="B46" s="45" t="s">
        <v>75</v>
      </c>
      <c r="C46" s="46" t="s">
        <v>76</v>
      </c>
      <c r="D46" s="42"/>
      <c r="E46" s="43"/>
      <c r="F46" s="43"/>
      <c r="G46" s="43"/>
      <c r="H46" s="43"/>
      <c r="I46" s="41">
        <f t="shared" si="92"/>
        <v>0</v>
      </c>
      <c r="J46" s="42"/>
      <c r="K46" s="43"/>
      <c r="L46" s="43"/>
      <c r="M46" s="43"/>
      <c r="N46" s="43"/>
      <c r="O46" s="41">
        <f t="shared" si="93"/>
        <v>0</v>
      </c>
      <c r="P46" s="42"/>
      <c r="Q46" s="43"/>
      <c r="R46" s="43"/>
      <c r="S46" s="43"/>
      <c r="T46" s="43"/>
      <c r="U46" s="41">
        <f t="shared" si="94"/>
        <v>0</v>
      </c>
      <c r="V46" s="42"/>
      <c r="W46" s="43"/>
      <c r="X46" s="43"/>
      <c r="Y46" s="43"/>
      <c r="Z46" s="43"/>
      <c r="AA46" s="41">
        <f t="shared" si="95"/>
        <v>0</v>
      </c>
      <c r="AB46" s="42"/>
      <c r="AC46" s="43"/>
      <c r="AD46" s="43"/>
      <c r="AE46" s="43"/>
      <c r="AF46" s="43"/>
      <c r="AG46" s="41">
        <f t="shared" si="96"/>
        <v>0</v>
      </c>
      <c r="AH46" s="42"/>
      <c r="AI46" s="43"/>
      <c r="AJ46" s="43"/>
      <c r="AK46" s="43"/>
      <c r="AL46" s="43"/>
      <c r="AM46" s="41">
        <f t="shared" si="97"/>
        <v>0</v>
      </c>
      <c r="AN46" s="42"/>
      <c r="AO46" s="43"/>
      <c r="AP46" s="43"/>
      <c r="AQ46" s="43"/>
      <c r="AR46" s="43"/>
      <c r="AS46" s="41">
        <f t="shared" si="98"/>
        <v>0</v>
      </c>
      <c r="AT46" s="42"/>
      <c r="AU46" s="43"/>
      <c r="AV46" s="43"/>
      <c r="AW46" s="43"/>
      <c r="AX46" s="43"/>
      <c r="AY46" s="41">
        <f t="shared" si="99"/>
        <v>0</v>
      </c>
      <c r="AZ46" s="42"/>
      <c r="BA46" s="43"/>
      <c r="BB46" s="43"/>
      <c r="BC46" s="43"/>
      <c r="BD46" s="43"/>
      <c r="BE46" s="41">
        <f t="shared" si="100"/>
        <v>0</v>
      </c>
      <c r="BF46" s="44">
        <f t="shared" si="101"/>
        <v>0</v>
      </c>
      <c r="BG46" s="17">
        <f t="shared" si="102"/>
        <v>0</v>
      </c>
      <c r="BH46" s="17">
        <f t="shared" si="103"/>
        <v>0</v>
      </c>
      <c r="BI46" s="17">
        <f t="shared" si="104"/>
        <v>0</v>
      </c>
      <c r="BJ46" s="17">
        <f t="shared" si="105"/>
        <v>0</v>
      </c>
      <c r="BK46" s="17">
        <f t="shared" si="106"/>
        <v>0</v>
      </c>
      <c r="BL46" s="17">
        <f t="shared" si="107"/>
        <v>0</v>
      </c>
      <c r="BM46" s="17">
        <f t="shared" si="108"/>
        <v>0</v>
      </c>
      <c r="BN46" s="17">
        <f t="shared" si="109"/>
        <v>0</v>
      </c>
      <c r="BO46" s="17">
        <f t="shared" si="110"/>
        <v>0</v>
      </c>
      <c r="BP46" s="17">
        <f t="shared" si="111"/>
        <v>0</v>
      </c>
      <c r="BQ46" s="21" t="e">
        <f t="shared" si="112"/>
        <v>#DIV/0!</v>
      </c>
    </row>
    <row r="47" spans="1:69" ht="15.75" customHeight="1" x14ac:dyDescent="0.25">
      <c r="A47" s="36"/>
      <c r="B47" s="45" t="s">
        <v>42</v>
      </c>
      <c r="C47" s="46" t="s">
        <v>43</v>
      </c>
      <c r="D47" s="42"/>
      <c r="E47" s="43"/>
      <c r="F47" s="43"/>
      <c r="G47" s="43"/>
      <c r="H47" s="43"/>
      <c r="I47" s="41">
        <f t="shared" si="92"/>
        <v>0</v>
      </c>
      <c r="J47" s="42"/>
      <c r="K47" s="43"/>
      <c r="L47" s="43"/>
      <c r="M47" s="43"/>
      <c r="N47" s="43"/>
      <c r="O47" s="41">
        <f t="shared" si="93"/>
        <v>0</v>
      </c>
      <c r="P47" s="42"/>
      <c r="Q47" s="43"/>
      <c r="R47" s="43"/>
      <c r="S47" s="43"/>
      <c r="T47" s="43"/>
      <c r="U47" s="41">
        <f t="shared" si="94"/>
        <v>0</v>
      </c>
      <c r="V47" s="42"/>
      <c r="W47" s="43"/>
      <c r="X47" s="43"/>
      <c r="Y47" s="43"/>
      <c r="Z47" s="43"/>
      <c r="AA47" s="41">
        <f t="shared" si="95"/>
        <v>0</v>
      </c>
      <c r="AB47" s="42"/>
      <c r="AC47" s="43"/>
      <c r="AD47" s="43"/>
      <c r="AE47" s="43"/>
      <c r="AF47" s="43"/>
      <c r="AG47" s="41">
        <f t="shared" si="96"/>
        <v>0</v>
      </c>
      <c r="AH47" s="42"/>
      <c r="AI47" s="43"/>
      <c r="AJ47" s="43"/>
      <c r="AK47" s="43"/>
      <c r="AL47" s="43"/>
      <c r="AM47" s="41">
        <f t="shared" si="97"/>
        <v>0</v>
      </c>
      <c r="AN47" s="42"/>
      <c r="AO47" s="43"/>
      <c r="AP47" s="43"/>
      <c r="AQ47" s="43"/>
      <c r="AR47" s="43"/>
      <c r="AS47" s="41">
        <f t="shared" si="98"/>
        <v>0</v>
      </c>
      <c r="AT47" s="42"/>
      <c r="AU47" s="43"/>
      <c r="AV47" s="43"/>
      <c r="AW47" s="43"/>
      <c r="AX47" s="43"/>
      <c r="AY47" s="41">
        <f t="shared" si="99"/>
        <v>0</v>
      </c>
      <c r="AZ47" s="42"/>
      <c r="BA47" s="43"/>
      <c r="BB47" s="43"/>
      <c r="BC47" s="43"/>
      <c r="BD47" s="43"/>
      <c r="BE47" s="41">
        <f t="shared" si="100"/>
        <v>0</v>
      </c>
      <c r="BF47" s="44">
        <f t="shared" si="101"/>
        <v>0</v>
      </c>
      <c r="BG47" s="17">
        <f t="shared" si="102"/>
        <v>0</v>
      </c>
      <c r="BH47" s="17">
        <f t="shared" si="103"/>
        <v>0</v>
      </c>
      <c r="BI47" s="17">
        <f t="shared" si="104"/>
        <v>0</v>
      </c>
      <c r="BJ47" s="17">
        <f t="shared" si="105"/>
        <v>0</v>
      </c>
      <c r="BK47" s="17">
        <f t="shared" si="106"/>
        <v>0</v>
      </c>
      <c r="BL47" s="17">
        <f t="shared" si="107"/>
        <v>0</v>
      </c>
      <c r="BM47" s="17">
        <f t="shared" si="108"/>
        <v>0</v>
      </c>
      <c r="BN47" s="17">
        <f t="shared" si="109"/>
        <v>0</v>
      </c>
      <c r="BO47" s="17">
        <f t="shared" si="110"/>
        <v>0</v>
      </c>
      <c r="BP47" s="17">
        <f t="shared" si="111"/>
        <v>0</v>
      </c>
      <c r="BQ47" s="21" t="e">
        <f t="shared" si="112"/>
        <v>#DIV/0!</v>
      </c>
    </row>
    <row r="48" spans="1:69" ht="15.75" customHeight="1" x14ac:dyDescent="0.25">
      <c r="A48" s="36"/>
      <c r="B48" s="45" t="s">
        <v>98</v>
      </c>
      <c r="C48" s="46" t="s">
        <v>77</v>
      </c>
      <c r="D48" s="42"/>
      <c r="E48" s="43"/>
      <c r="F48" s="43"/>
      <c r="G48" s="43"/>
      <c r="H48" s="43"/>
      <c r="I48" s="41">
        <f t="shared" si="92"/>
        <v>0</v>
      </c>
      <c r="J48" s="42"/>
      <c r="K48" s="43"/>
      <c r="L48" s="43"/>
      <c r="M48" s="43"/>
      <c r="N48" s="43"/>
      <c r="O48" s="41">
        <f t="shared" si="93"/>
        <v>0</v>
      </c>
      <c r="P48" s="42"/>
      <c r="Q48" s="43"/>
      <c r="R48" s="43"/>
      <c r="S48" s="43"/>
      <c r="T48" s="43"/>
      <c r="U48" s="41">
        <f t="shared" si="94"/>
        <v>0</v>
      </c>
      <c r="V48" s="42"/>
      <c r="W48" s="43"/>
      <c r="X48" s="43"/>
      <c r="Y48" s="43"/>
      <c r="Z48" s="43"/>
      <c r="AA48" s="41">
        <f t="shared" si="95"/>
        <v>0</v>
      </c>
      <c r="AB48" s="42"/>
      <c r="AC48" s="43"/>
      <c r="AD48" s="43"/>
      <c r="AE48" s="43"/>
      <c r="AF48" s="43"/>
      <c r="AG48" s="41">
        <f t="shared" si="96"/>
        <v>0</v>
      </c>
      <c r="AH48" s="42"/>
      <c r="AI48" s="43"/>
      <c r="AJ48" s="43"/>
      <c r="AK48" s="43"/>
      <c r="AL48" s="43"/>
      <c r="AM48" s="41">
        <f t="shared" si="97"/>
        <v>0</v>
      </c>
      <c r="AN48" s="42"/>
      <c r="AO48" s="43"/>
      <c r="AP48" s="43"/>
      <c r="AQ48" s="43"/>
      <c r="AR48" s="43"/>
      <c r="AS48" s="41">
        <f t="shared" si="98"/>
        <v>0</v>
      </c>
      <c r="AT48" s="42"/>
      <c r="AU48" s="43"/>
      <c r="AV48" s="43"/>
      <c r="AW48" s="43"/>
      <c r="AX48" s="43"/>
      <c r="AY48" s="41">
        <f t="shared" si="99"/>
        <v>0</v>
      </c>
      <c r="AZ48" s="42"/>
      <c r="BA48" s="43"/>
      <c r="BB48" s="43"/>
      <c r="BC48" s="43"/>
      <c r="BD48" s="43"/>
      <c r="BE48" s="41">
        <f t="shared" si="100"/>
        <v>0</v>
      </c>
      <c r="BF48" s="44">
        <f t="shared" si="101"/>
        <v>0</v>
      </c>
      <c r="BG48" s="17">
        <f t="shared" si="102"/>
        <v>0</v>
      </c>
      <c r="BH48" s="17">
        <f t="shared" si="103"/>
        <v>0</v>
      </c>
      <c r="BI48" s="17">
        <f t="shared" si="104"/>
        <v>0</v>
      </c>
      <c r="BJ48" s="17">
        <f t="shared" si="105"/>
        <v>0</v>
      </c>
      <c r="BK48" s="17">
        <f t="shared" si="106"/>
        <v>0</v>
      </c>
      <c r="BL48" s="17">
        <f t="shared" si="107"/>
        <v>0</v>
      </c>
      <c r="BM48" s="17">
        <f t="shared" si="108"/>
        <v>0</v>
      </c>
      <c r="BN48" s="17">
        <f t="shared" si="109"/>
        <v>0</v>
      </c>
      <c r="BO48" s="17">
        <f t="shared" si="110"/>
        <v>0</v>
      </c>
      <c r="BP48" s="17">
        <f t="shared" si="111"/>
        <v>0</v>
      </c>
      <c r="BQ48" s="21" t="e">
        <f t="shared" si="112"/>
        <v>#DIV/0!</v>
      </c>
    </row>
    <row r="49" spans="1:69" ht="15.75" customHeight="1" x14ac:dyDescent="0.25">
      <c r="A49" s="36"/>
      <c r="B49" s="45" t="s">
        <v>106</v>
      </c>
      <c r="C49" s="46" t="s">
        <v>107</v>
      </c>
      <c r="D49" s="42"/>
      <c r="E49" s="43"/>
      <c r="F49" s="43"/>
      <c r="G49" s="43"/>
      <c r="H49" s="43"/>
      <c r="I49" s="41">
        <f t="shared" si="92"/>
        <v>0</v>
      </c>
      <c r="J49" s="42">
        <v>49</v>
      </c>
      <c r="K49" s="43">
        <f>K3</f>
        <v>133</v>
      </c>
      <c r="L49" s="43">
        <f t="shared" ref="L49:N49" si="118">L3</f>
        <v>145</v>
      </c>
      <c r="M49" s="43">
        <f t="shared" si="118"/>
        <v>148</v>
      </c>
      <c r="N49" s="43">
        <f t="shared" si="118"/>
        <v>140</v>
      </c>
      <c r="O49" s="41">
        <f t="shared" si="93"/>
        <v>566</v>
      </c>
      <c r="P49" s="42"/>
      <c r="Q49" s="43"/>
      <c r="R49" s="43"/>
      <c r="S49" s="43"/>
      <c r="T49" s="43"/>
      <c r="U49" s="41">
        <f t="shared" si="94"/>
        <v>0</v>
      </c>
      <c r="V49" s="42"/>
      <c r="W49" s="43"/>
      <c r="X49" s="43"/>
      <c r="Y49" s="43"/>
      <c r="Z49" s="43"/>
      <c r="AA49" s="41">
        <f t="shared" si="95"/>
        <v>0</v>
      </c>
      <c r="AB49" s="42"/>
      <c r="AC49" s="43"/>
      <c r="AD49" s="43"/>
      <c r="AE49" s="43"/>
      <c r="AF49" s="43"/>
      <c r="AG49" s="41">
        <f t="shared" si="96"/>
        <v>0</v>
      </c>
      <c r="AH49" s="42"/>
      <c r="AI49" s="43"/>
      <c r="AJ49" s="43"/>
      <c r="AK49" s="43"/>
      <c r="AL49" s="43"/>
      <c r="AM49" s="41">
        <f t="shared" si="97"/>
        <v>0</v>
      </c>
      <c r="AN49" s="42"/>
      <c r="AO49" s="43"/>
      <c r="AP49" s="43"/>
      <c r="AQ49" s="43"/>
      <c r="AR49" s="43"/>
      <c r="AS49" s="41">
        <f t="shared" si="98"/>
        <v>0</v>
      </c>
      <c r="AT49" s="42"/>
      <c r="AU49" s="43"/>
      <c r="AV49" s="43"/>
      <c r="AW49" s="43"/>
      <c r="AX49" s="43"/>
      <c r="AY49" s="41">
        <f t="shared" si="99"/>
        <v>0</v>
      </c>
      <c r="AZ49" s="42"/>
      <c r="BA49" s="43"/>
      <c r="BB49" s="43"/>
      <c r="BC49" s="43"/>
      <c r="BD49" s="43"/>
      <c r="BE49" s="41">
        <f t="shared" si="100"/>
        <v>0</v>
      </c>
      <c r="BF49" s="44">
        <f t="shared" si="101"/>
        <v>0</v>
      </c>
      <c r="BG49" s="17">
        <f t="shared" si="102"/>
        <v>4</v>
      </c>
      <c r="BH49" s="17">
        <f t="shared" si="103"/>
        <v>0</v>
      </c>
      <c r="BI49" s="17">
        <f t="shared" si="104"/>
        <v>0</v>
      </c>
      <c r="BJ49" s="17">
        <f t="shared" si="105"/>
        <v>0</v>
      </c>
      <c r="BK49" s="17">
        <f t="shared" si="106"/>
        <v>0</v>
      </c>
      <c r="BL49" s="17">
        <f t="shared" si="107"/>
        <v>0</v>
      </c>
      <c r="BM49" s="17">
        <f t="shared" si="108"/>
        <v>0</v>
      </c>
      <c r="BN49" s="17">
        <f t="shared" si="109"/>
        <v>0</v>
      </c>
      <c r="BO49" s="17">
        <f t="shared" si="110"/>
        <v>4</v>
      </c>
      <c r="BP49" s="17">
        <f t="shared" si="111"/>
        <v>566</v>
      </c>
      <c r="BQ49" s="21">
        <f t="shared" si="112"/>
        <v>141.5</v>
      </c>
    </row>
    <row r="50" spans="1:69" ht="15.75" customHeight="1" x14ac:dyDescent="0.25">
      <c r="A50" s="36"/>
      <c r="B50" s="45" t="s">
        <v>31</v>
      </c>
      <c r="C50" s="46" t="s">
        <v>32</v>
      </c>
      <c r="D50" s="42"/>
      <c r="E50" s="43"/>
      <c r="F50" s="43"/>
      <c r="G50" s="43"/>
      <c r="H50" s="43"/>
      <c r="I50" s="41">
        <f t="shared" si="92"/>
        <v>0</v>
      </c>
      <c r="J50" s="42"/>
      <c r="K50" s="43"/>
      <c r="L50" s="43"/>
      <c r="M50" s="43"/>
      <c r="N50" s="43"/>
      <c r="O50" s="41">
        <f t="shared" si="93"/>
        <v>0</v>
      </c>
      <c r="P50" s="42"/>
      <c r="Q50" s="43"/>
      <c r="R50" s="43"/>
      <c r="S50" s="43"/>
      <c r="T50" s="43"/>
      <c r="U50" s="41">
        <f t="shared" si="94"/>
        <v>0</v>
      </c>
      <c r="V50" s="42">
        <v>38</v>
      </c>
      <c r="W50" s="43">
        <f>W7</f>
        <v>160</v>
      </c>
      <c r="X50" s="43">
        <f t="shared" ref="X50:Z50" si="119">X7</f>
        <v>205</v>
      </c>
      <c r="Y50" s="43">
        <f t="shared" si="119"/>
        <v>158</v>
      </c>
      <c r="Z50" s="43">
        <f t="shared" si="119"/>
        <v>151</v>
      </c>
      <c r="AA50" s="41">
        <f t="shared" si="95"/>
        <v>674</v>
      </c>
      <c r="AB50" s="42"/>
      <c r="AC50" s="43"/>
      <c r="AD50" s="43"/>
      <c r="AE50" s="43"/>
      <c r="AF50" s="43"/>
      <c r="AG50" s="41">
        <f t="shared" si="96"/>
        <v>0</v>
      </c>
      <c r="AH50" s="42"/>
      <c r="AI50" s="43"/>
      <c r="AJ50" s="43"/>
      <c r="AK50" s="43"/>
      <c r="AL50" s="43"/>
      <c r="AM50" s="41">
        <f t="shared" si="97"/>
        <v>0</v>
      </c>
      <c r="AN50" s="42"/>
      <c r="AO50" s="43"/>
      <c r="AP50" s="43"/>
      <c r="AQ50" s="43"/>
      <c r="AR50" s="43"/>
      <c r="AS50" s="41">
        <f t="shared" si="98"/>
        <v>0</v>
      </c>
      <c r="AT50" s="42"/>
      <c r="AU50" s="43"/>
      <c r="AV50" s="43"/>
      <c r="AW50" s="43"/>
      <c r="AX50" s="43"/>
      <c r="AY50" s="41">
        <f t="shared" si="99"/>
        <v>0</v>
      </c>
      <c r="AZ50" s="42"/>
      <c r="BA50" s="43"/>
      <c r="BB50" s="43"/>
      <c r="BC50" s="43"/>
      <c r="BD50" s="43"/>
      <c r="BE50" s="41">
        <f t="shared" si="100"/>
        <v>0</v>
      </c>
      <c r="BF50" s="44">
        <f t="shared" si="101"/>
        <v>0</v>
      </c>
      <c r="BG50" s="17">
        <f t="shared" si="102"/>
        <v>0</v>
      </c>
      <c r="BH50" s="17">
        <f t="shared" si="103"/>
        <v>0</v>
      </c>
      <c r="BI50" s="17">
        <f t="shared" si="104"/>
        <v>4</v>
      </c>
      <c r="BJ50" s="17">
        <f t="shared" si="105"/>
        <v>0</v>
      </c>
      <c r="BK50" s="17">
        <f t="shared" si="106"/>
        <v>0</v>
      </c>
      <c r="BL50" s="17">
        <f t="shared" si="107"/>
        <v>0</v>
      </c>
      <c r="BM50" s="17">
        <f t="shared" si="108"/>
        <v>0</v>
      </c>
      <c r="BN50" s="17">
        <f t="shared" si="109"/>
        <v>0</v>
      </c>
      <c r="BO50" s="17">
        <f t="shared" si="110"/>
        <v>4</v>
      </c>
      <c r="BP50" s="17">
        <f t="shared" si="111"/>
        <v>674</v>
      </c>
      <c r="BQ50" s="21">
        <f t="shared" si="112"/>
        <v>168.5</v>
      </c>
    </row>
    <row r="51" spans="1:69" ht="15.75" customHeight="1" x14ac:dyDescent="0.25">
      <c r="A51" s="36"/>
      <c r="B51" s="45" t="s">
        <v>110</v>
      </c>
      <c r="C51" s="46" t="s">
        <v>111</v>
      </c>
      <c r="D51" s="42"/>
      <c r="E51" s="43"/>
      <c r="F51" s="43"/>
      <c r="G51" s="43"/>
      <c r="H51" s="43"/>
      <c r="I51" s="41">
        <f t="shared" si="92"/>
        <v>0</v>
      </c>
      <c r="J51" s="42"/>
      <c r="K51" s="43"/>
      <c r="L51" s="43"/>
      <c r="M51" s="43"/>
      <c r="N51" s="43"/>
      <c r="O51" s="41">
        <f t="shared" si="93"/>
        <v>0</v>
      </c>
      <c r="P51" s="42">
        <v>37</v>
      </c>
      <c r="Q51" s="43">
        <f>Q6</f>
        <v>151</v>
      </c>
      <c r="R51" s="43">
        <f t="shared" ref="R51:T51" si="120">R6</f>
        <v>188</v>
      </c>
      <c r="S51" s="43">
        <f t="shared" si="120"/>
        <v>189</v>
      </c>
      <c r="T51" s="43">
        <f t="shared" si="120"/>
        <v>141</v>
      </c>
      <c r="U51" s="41">
        <f t="shared" si="94"/>
        <v>669</v>
      </c>
      <c r="V51" s="42"/>
      <c r="W51" s="43"/>
      <c r="X51" s="43"/>
      <c r="Y51" s="43"/>
      <c r="Z51" s="43"/>
      <c r="AA51" s="41">
        <f t="shared" si="95"/>
        <v>0</v>
      </c>
      <c r="AB51" s="42"/>
      <c r="AC51" s="43"/>
      <c r="AD51" s="43"/>
      <c r="AE51" s="43"/>
      <c r="AF51" s="43"/>
      <c r="AG51" s="41">
        <f t="shared" si="96"/>
        <v>0</v>
      </c>
      <c r="AH51" s="42"/>
      <c r="AI51" s="43"/>
      <c r="AJ51" s="43"/>
      <c r="AK51" s="43"/>
      <c r="AL51" s="43"/>
      <c r="AM51" s="41">
        <f t="shared" si="97"/>
        <v>0</v>
      </c>
      <c r="AN51" s="42"/>
      <c r="AO51" s="43"/>
      <c r="AP51" s="43"/>
      <c r="AQ51" s="43"/>
      <c r="AR51" s="43"/>
      <c r="AS51" s="41">
        <f t="shared" si="98"/>
        <v>0</v>
      </c>
      <c r="AT51" s="42"/>
      <c r="AU51" s="43"/>
      <c r="AV51" s="43"/>
      <c r="AW51" s="43"/>
      <c r="AX51" s="43"/>
      <c r="AY51" s="41">
        <f t="shared" si="99"/>
        <v>0</v>
      </c>
      <c r="AZ51" s="42"/>
      <c r="BA51" s="43"/>
      <c r="BB51" s="43"/>
      <c r="BC51" s="43"/>
      <c r="BD51" s="43"/>
      <c r="BE51" s="41">
        <f t="shared" si="100"/>
        <v>0</v>
      </c>
      <c r="BF51" s="44">
        <f t="shared" si="101"/>
        <v>0</v>
      </c>
      <c r="BG51" s="17">
        <f t="shared" si="102"/>
        <v>0</v>
      </c>
      <c r="BH51" s="17">
        <f t="shared" si="103"/>
        <v>4</v>
      </c>
      <c r="BI51" s="17">
        <f t="shared" si="104"/>
        <v>0</v>
      </c>
      <c r="BJ51" s="17">
        <f t="shared" si="105"/>
        <v>0</v>
      </c>
      <c r="BK51" s="17">
        <f t="shared" si="106"/>
        <v>0</v>
      </c>
      <c r="BL51" s="17">
        <f t="shared" si="107"/>
        <v>0</v>
      </c>
      <c r="BM51" s="17">
        <f t="shared" si="108"/>
        <v>0</v>
      </c>
      <c r="BN51" s="17">
        <f t="shared" si="109"/>
        <v>0</v>
      </c>
      <c r="BO51" s="17">
        <f t="shared" si="110"/>
        <v>4</v>
      </c>
      <c r="BP51" s="17">
        <f t="shared" si="111"/>
        <v>669</v>
      </c>
      <c r="BQ51" s="21">
        <f t="shared" si="112"/>
        <v>167.25</v>
      </c>
    </row>
    <row r="52" spans="1:69" ht="15.75" customHeight="1" x14ac:dyDescent="0.25">
      <c r="A52" s="36"/>
      <c r="B52" s="37" t="s">
        <v>35</v>
      </c>
      <c r="C52" s="46"/>
      <c r="D52" s="42"/>
      <c r="E52" s="40">
        <f>SUM(E41:E51)</f>
        <v>318</v>
      </c>
      <c r="F52" s="40">
        <f>SUM(F41:F51)</f>
        <v>360</v>
      </c>
      <c r="G52" s="40">
        <f>SUM(G41:G51)</f>
        <v>274</v>
      </c>
      <c r="H52" s="40">
        <f>SUM(H41:H51)</f>
        <v>296</v>
      </c>
      <c r="I52" s="41">
        <f>SUM(I41:I51)</f>
        <v>1248</v>
      </c>
      <c r="J52" s="42"/>
      <c r="K52" s="40">
        <f>SUM(K41:K51)</f>
        <v>293</v>
      </c>
      <c r="L52" s="40">
        <f>SUM(L41:L51)</f>
        <v>313</v>
      </c>
      <c r="M52" s="40">
        <f>SUM(M41:M51)</f>
        <v>275</v>
      </c>
      <c r="N52" s="40">
        <f>SUM(N41:N51)</f>
        <v>323</v>
      </c>
      <c r="O52" s="41">
        <f>SUM(O41:O51)</f>
        <v>1204</v>
      </c>
      <c r="P52" s="42"/>
      <c r="Q52" s="40">
        <f>SUM(Q41:Q51)</f>
        <v>294</v>
      </c>
      <c r="R52" s="40">
        <f>SUM(R41:R51)</f>
        <v>351</v>
      </c>
      <c r="S52" s="40">
        <f>SUM(S41:S51)</f>
        <v>367</v>
      </c>
      <c r="T52" s="40">
        <f>SUM(T41:T51)</f>
        <v>326</v>
      </c>
      <c r="U52" s="41">
        <f>SUM(U41:U51)</f>
        <v>1338</v>
      </c>
      <c r="V52" s="42"/>
      <c r="W52" s="40">
        <f>SUM(W41:W51)</f>
        <v>293</v>
      </c>
      <c r="X52" s="40">
        <f>SUM(X41:X51)</f>
        <v>352</v>
      </c>
      <c r="Y52" s="40">
        <f>SUM(Y41:Y51)</f>
        <v>306</v>
      </c>
      <c r="Z52" s="40">
        <f>SUM(Z41:Z51)</f>
        <v>286</v>
      </c>
      <c r="AA52" s="41">
        <f>SUM(AA41:AA51)</f>
        <v>1237</v>
      </c>
      <c r="AB52" s="42"/>
      <c r="AC52" s="40">
        <f>SUM(AC41:AC51)</f>
        <v>0</v>
      </c>
      <c r="AD52" s="40">
        <f>SUM(AD41:AD51)</f>
        <v>0</v>
      </c>
      <c r="AE52" s="40">
        <f>SUM(AE41:AE51)</f>
        <v>0</v>
      </c>
      <c r="AF52" s="40">
        <f>SUM(AF41:AF51)</f>
        <v>0</v>
      </c>
      <c r="AG52" s="41">
        <f>SUM(AG41:AG51)</f>
        <v>0</v>
      </c>
      <c r="AH52" s="42"/>
      <c r="AI52" s="40">
        <f>SUM(AI41:AI51)</f>
        <v>0</v>
      </c>
      <c r="AJ52" s="40">
        <f>SUM(AJ41:AJ51)</f>
        <v>0</v>
      </c>
      <c r="AK52" s="40">
        <f>SUM(AK41:AK51)</f>
        <v>0</v>
      </c>
      <c r="AL52" s="40">
        <f>SUM(AL41:AL51)</f>
        <v>0</v>
      </c>
      <c r="AM52" s="41">
        <f>SUM(AM41:AM51)</f>
        <v>0</v>
      </c>
      <c r="AN52" s="42"/>
      <c r="AO52" s="40">
        <f>SUM(AO41:AO51)</f>
        <v>0</v>
      </c>
      <c r="AP52" s="40">
        <f>SUM(AP41:AP51)</f>
        <v>0</v>
      </c>
      <c r="AQ52" s="40">
        <f>SUM(AQ41:AQ51)</f>
        <v>0</v>
      </c>
      <c r="AR52" s="40">
        <f>SUM(AR41:AR51)</f>
        <v>0</v>
      </c>
      <c r="AS52" s="41">
        <f>SUM(AS41:AS51)</f>
        <v>0</v>
      </c>
      <c r="AT52" s="42"/>
      <c r="AU52" s="40">
        <f>SUM(AU41:AU51)</f>
        <v>0</v>
      </c>
      <c r="AV52" s="40">
        <f>SUM(AV41:AV51)</f>
        <v>0</v>
      </c>
      <c r="AW52" s="40">
        <f>SUM(AW41:AW51)</f>
        <v>0</v>
      </c>
      <c r="AX52" s="40">
        <f>SUM(AX41:AX51)</f>
        <v>0</v>
      </c>
      <c r="AY52" s="41">
        <f>SUM(AY41:AY51)</f>
        <v>0</v>
      </c>
      <c r="AZ52" s="42"/>
      <c r="BA52" s="40">
        <f>SUM(BA41:BA51)</f>
        <v>0</v>
      </c>
      <c r="BB52" s="40">
        <f>SUM(BB41:BB51)</f>
        <v>0</v>
      </c>
      <c r="BC52" s="40">
        <f>SUM(BC41:BC51)</f>
        <v>0</v>
      </c>
      <c r="BD52" s="40">
        <f>SUM(BD41:BD51)</f>
        <v>0</v>
      </c>
      <c r="BE52" s="41">
        <f>SUM(BE41:BE51)</f>
        <v>0</v>
      </c>
      <c r="BF52" s="44">
        <f t="shared" si="101"/>
        <v>4</v>
      </c>
      <c r="BG52" s="17">
        <f t="shared" si="102"/>
        <v>4</v>
      </c>
      <c r="BH52" s="17">
        <f t="shared" si="103"/>
        <v>4</v>
      </c>
      <c r="BI52" s="17">
        <f t="shared" si="104"/>
        <v>4</v>
      </c>
      <c r="BJ52" s="17">
        <f t="shared" si="105"/>
        <v>0</v>
      </c>
      <c r="BK52" s="17">
        <f t="shared" si="106"/>
        <v>0</v>
      </c>
      <c r="BL52" s="17">
        <f t="shared" si="107"/>
        <v>0</v>
      </c>
      <c r="BM52" s="17">
        <f t="shared" si="108"/>
        <v>0</v>
      </c>
      <c r="BN52" s="17">
        <f t="shared" si="109"/>
        <v>0</v>
      </c>
      <c r="BO52" s="17">
        <f t="shared" si="110"/>
        <v>16</v>
      </c>
      <c r="BP52" s="17">
        <f t="shared" si="111"/>
        <v>5027</v>
      </c>
      <c r="BQ52" s="17">
        <f t="shared" si="112"/>
        <v>314.1875</v>
      </c>
    </row>
    <row r="53" spans="1:69" ht="15.75" customHeight="1" x14ac:dyDescent="0.25">
      <c r="A53" s="36"/>
      <c r="B53" s="37" t="s">
        <v>36</v>
      </c>
      <c r="C53" s="46"/>
      <c r="D53" s="39">
        <f>SUM(D41:D51)</f>
        <v>98</v>
      </c>
      <c r="E53" s="40">
        <f>E52+$D$53</f>
        <v>416</v>
      </c>
      <c r="F53" s="40">
        <f>F52+$D$53</f>
        <v>458</v>
      </c>
      <c r="G53" s="40">
        <f>G52+$D$53</f>
        <v>372</v>
      </c>
      <c r="H53" s="40">
        <f>H52+$D$53</f>
        <v>394</v>
      </c>
      <c r="I53" s="41">
        <f>SUM(E53:H53)</f>
        <v>1640</v>
      </c>
      <c r="J53" s="39">
        <f>SUM(J41:J51)</f>
        <v>93</v>
      </c>
      <c r="K53" s="40">
        <f>K52+$J$53</f>
        <v>386</v>
      </c>
      <c r="L53" s="40">
        <f>L52+$J$53</f>
        <v>406</v>
      </c>
      <c r="M53" s="40">
        <f>M52+$J$53</f>
        <v>368</v>
      </c>
      <c r="N53" s="40">
        <f>N52+$J$53</f>
        <v>416</v>
      </c>
      <c r="O53" s="41">
        <f>SUM(K53:N53)</f>
        <v>1576</v>
      </c>
      <c r="P53" s="39">
        <f>SUM(P41:P51)</f>
        <v>72</v>
      </c>
      <c r="Q53" s="40">
        <f>Q52+$P$53</f>
        <v>366</v>
      </c>
      <c r="R53" s="40">
        <f>R52+$P$53</f>
        <v>423</v>
      </c>
      <c r="S53" s="40">
        <f>S52+$P$53</f>
        <v>439</v>
      </c>
      <c r="T53" s="40">
        <f>T52+$P$53</f>
        <v>398</v>
      </c>
      <c r="U53" s="41">
        <f>SUM(Q53:T53)</f>
        <v>1626</v>
      </c>
      <c r="V53" s="39">
        <f>SUM(V41:V51)</f>
        <v>82</v>
      </c>
      <c r="W53" s="40">
        <f>W52+$V$53</f>
        <v>375</v>
      </c>
      <c r="X53" s="40">
        <f>X52+$V$53</f>
        <v>434</v>
      </c>
      <c r="Y53" s="40">
        <f>Y52+$V$53</f>
        <v>388</v>
      </c>
      <c r="Z53" s="40">
        <f>Z52+$V$53</f>
        <v>368</v>
      </c>
      <c r="AA53" s="41">
        <f>SUM(W53:Z53)</f>
        <v>1565</v>
      </c>
      <c r="AB53" s="39">
        <f>SUM(AB41:AB51)</f>
        <v>0</v>
      </c>
      <c r="AC53" s="40">
        <f>AC52+$AB$53</f>
        <v>0</v>
      </c>
      <c r="AD53" s="40">
        <f>AD52+$AB$53</f>
        <v>0</v>
      </c>
      <c r="AE53" s="40">
        <f>AE52+$AB$53</f>
        <v>0</v>
      </c>
      <c r="AF53" s="40">
        <f>AF52+$AB$53</f>
        <v>0</v>
      </c>
      <c r="AG53" s="41">
        <f>SUM(AC53:AF53)</f>
        <v>0</v>
      </c>
      <c r="AH53" s="39">
        <f>SUM(AH41:AH51)</f>
        <v>0</v>
      </c>
      <c r="AI53" s="40">
        <f>AI52+$AH$53</f>
        <v>0</v>
      </c>
      <c r="AJ53" s="40">
        <f>AJ52+$AH$53</f>
        <v>0</v>
      </c>
      <c r="AK53" s="40">
        <f>AK52+$AH$53</f>
        <v>0</v>
      </c>
      <c r="AL53" s="40">
        <f>AL52+$AH$53</f>
        <v>0</v>
      </c>
      <c r="AM53" s="41">
        <f>SUM(AI53:AL53)</f>
        <v>0</v>
      </c>
      <c r="AN53" s="39">
        <f>SUM(AN41:AN51)</f>
        <v>0</v>
      </c>
      <c r="AO53" s="40">
        <f>AO52+$AN$53</f>
        <v>0</v>
      </c>
      <c r="AP53" s="40">
        <f>AP52+$AN$53</f>
        <v>0</v>
      </c>
      <c r="AQ53" s="40">
        <f>AQ52+$AN$53</f>
        <v>0</v>
      </c>
      <c r="AR53" s="40">
        <f>AR52+$AN$53</f>
        <v>0</v>
      </c>
      <c r="AS53" s="41">
        <f>SUM(AO53:AR53)</f>
        <v>0</v>
      </c>
      <c r="AT53" s="39">
        <f>SUM(AT41:AT51)</f>
        <v>0</v>
      </c>
      <c r="AU53" s="40">
        <f>AU52+$AT$53</f>
        <v>0</v>
      </c>
      <c r="AV53" s="40">
        <f>AV52+$AT$53</f>
        <v>0</v>
      </c>
      <c r="AW53" s="40">
        <f>AW52+$AT$53</f>
        <v>0</v>
      </c>
      <c r="AX53" s="40">
        <f>AX52+$AT$53</f>
        <v>0</v>
      </c>
      <c r="AY53" s="41">
        <f>SUM(AU53:AX53)</f>
        <v>0</v>
      </c>
      <c r="AZ53" s="39">
        <f>SUM(AZ41:AZ51)</f>
        <v>0</v>
      </c>
      <c r="BA53" s="40">
        <f>BA52+$AZ$53</f>
        <v>0</v>
      </c>
      <c r="BB53" s="40">
        <f>BB52+$AZ$53</f>
        <v>0</v>
      </c>
      <c r="BC53" s="40">
        <f>BC52+$AZ$53</f>
        <v>0</v>
      </c>
      <c r="BD53" s="40">
        <f>BD52+$AZ$53</f>
        <v>0</v>
      </c>
      <c r="BE53" s="41">
        <f>SUM(BA53:BD53)</f>
        <v>0</v>
      </c>
      <c r="BF53" s="44">
        <f t="shared" si="101"/>
        <v>4</v>
      </c>
      <c r="BG53" s="17">
        <f t="shared" si="102"/>
        <v>4</v>
      </c>
      <c r="BH53" s="17">
        <f t="shared" si="103"/>
        <v>4</v>
      </c>
      <c r="BI53" s="17">
        <f t="shared" si="104"/>
        <v>4</v>
      </c>
      <c r="BJ53" s="17">
        <f t="shared" si="105"/>
        <v>0</v>
      </c>
      <c r="BK53" s="17">
        <f t="shared" si="106"/>
        <v>0</v>
      </c>
      <c r="BL53" s="17">
        <f t="shared" si="107"/>
        <v>0</v>
      </c>
      <c r="BM53" s="17">
        <f t="shared" si="108"/>
        <v>0</v>
      </c>
      <c r="BN53" s="17">
        <f t="shared" si="109"/>
        <v>0</v>
      </c>
      <c r="BO53" s="17">
        <f t="shared" si="110"/>
        <v>16</v>
      </c>
      <c r="BP53" s="17">
        <f t="shared" si="111"/>
        <v>6407</v>
      </c>
      <c r="BQ53" s="17">
        <f t="shared" si="112"/>
        <v>400.4375</v>
      </c>
    </row>
    <row r="54" spans="1:69" ht="15.75" customHeight="1" x14ac:dyDescent="0.25">
      <c r="A54" s="36"/>
      <c r="B54" s="37" t="s">
        <v>37</v>
      </c>
      <c r="C54" s="46"/>
      <c r="D54" s="42"/>
      <c r="E54" s="40">
        <f t="shared" ref="E54:I55" si="121">IF($D$53&gt;0,IF(E52=E66,0.5,IF(E52&gt;E66,1,0)),0)</f>
        <v>0</v>
      </c>
      <c r="F54" s="40">
        <f t="shared" si="121"/>
        <v>1</v>
      </c>
      <c r="G54" s="40">
        <f t="shared" si="121"/>
        <v>0</v>
      </c>
      <c r="H54" s="40">
        <f t="shared" si="121"/>
        <v>0</v>
      </c>
      <c r="I54" s="41">
        <f t="shared" si="121"/>
        <v>0</v>
      </c>
      <c r="J54" s="42"/>
      <c r="K54" s="40">
        <f t="shared" ref="K54:O55" si="122">IF($J$53&gt;0,IF(K52=K130,0.5,IF(K52&gt;K130,1,0)),0)</f>
        <v>1</v>
      </c>
      <c r="L54" s="40">
        <f t="shared" si="122"/>
        <v>1</v>
      </c>
      <c r="M54" s="40">
        <f t="shared" si="122"/>
        <v>1</v>
      </c>
      <c r="N54" s="40">
        <f t="shared" si="122"/>
        <v>0.5</v>
      </c>
      <c r="O54" s="41">
        <f t="shared" si="122"/>
        <v>1</v>
      </c>
      <c r="P54" s="42"/>
      <c r="Q54" s="40">
        <f t="shared" ref="Q54:U55" si="123">IF($P$53&gt;0,IF(Q52=Q193,0.5,IF(Q52&gt;Q193,1,0)),0)</f>
        <v>0</v>
      </c>
      <c r="R54" s="40">
        <f t="shared" si="123"/>
        <v>1</v>
      </c>
      <c r="S54" s="40">
        <f t="shared" si="123"/>
        <v>1</v>
      </c>
      <c r="T54" s="40">
        <f t="shared" si="123"/>
        <v>1</v>
      </c>
      <c r="U54" s="41">
        <f t="shared" si="123"/>
        <v>1</v>
      </c>
      <c r="V54" s="42"/>
      <c r="W54" s="40">
        <f t="shared" ref="W54:AA55" si="124">IF($V$53&gt;0,IF(W52=W176,0.5,IF(W52&gt;W176,1,0)),0)</f>
        <v>0</v>
      </c>
      <c r="X54" s="40">
        <f t="shared" si="124"/>
        <v>1</v>
      </c>
      <c r="Y54" s="40">
        <f t="shared" si="124"/>
        <v>1</v>
      </c>
      <c r="Z54" s="40">
        <f t="shared" si="124"/>
        <v>0</v>
      </c>
      <c r="AA54" s="41">
        <f t="shared" si="124"/>
        <v>0</v>
      </c>
      <c r="AB54" s="42"/>
      <c r="AC54" s="40">
        <f t="shared" ref="AC54:AG55" si="125">IF($AB$53&gt;0,IF(AC52=AC94,0.5,IF(AC52&gt;AC94,1,0)),0)</f>
        <v>0</v>
      </c>
      <c r="AD54" s="40">
        <f t="shared" si="125"/>
        <v>0</v>
      </c>
      <c r="AE54" s="40">
        <f t="shared" si="125"/>
        <v>0</v>
      </c>
      <c r="AF54" s="40">
        <f t="shared" si="125"/>
        <v>0</v>
      </c>
      <c r="AG54" s="41">
        <f t="shared" si="125"/>
        <v>0</v>
      </c>
      <c r="AH54" s="42"/>
      <c r="AI54" s="40">
        <f t="shared" ref="AI54:AM55" si="126">IF($AH$53&gt;0,IF(AI52=AI79,0.5,IF(AI52&gt;AI79,1,0)),0)</f>
        <v>0</v>
      </c>
      <c r="AJ54" s="40">
        <f t="shared" si="126"/>
        <v>0</v>
      </c>
      <c r="AK54" s="40">
        <f t="shared" si="126"/>
        <v>0</v>
      </c>
      <c r="AL54" s="40">
        <f t="shared" si="126"/>
        <v>0</v>
      </c>
      <c r="AM54" s="41">
        <f t="shared" si="126"/>
        <v>0</v>
      </c>
      <c r="AN54" s="42"/>
      <c r="AO54" s="40">
        <f t="shared" ref="AO54:AS55" si="127">IF($AN$53&gt;0,IF(AO52=AO112,0.5,IF(AO52&gt;AO112,1,0)),0)</f>
        <v>0</v>
      </c>
      <c r="AP54" s="40">
        <f t="shared" si="127"/>
        <v>0</v>
      </c>
      <c r="AQ54" s="40">
        <f t="shared" si="127"/>
        <v>0</v>
      </c>
      <c r="AR54" s="40">
        <f t="shared" si="127"/>
        <v>0</v>
      </c>
      <c r="AS54" s="41">
        <f t="shared" si="127"/>
        <v>0</v>
      </c>
      <c r="AT54" s="42"/>
      <c r="AU54" s="40">
        <f t="shared" ref="AU54:AY55" si="128">IF($AT$53&gt;0,IF(AU52=AU164,0.5,IF(AU52&gt;AU164,1,0)),0)</f>
        <v>0</v>
      </c>
      <c r="AV54" s="40">
        <f t="shared" si="128"/>
        <v>0</v>
      </c>
      <c r="AW54" s="40">
        <f t="shared" si="128"/>
        <v>0</v>
      </c>
      <c r="AX54" s="40">
        <f t="shared" si="128"/>
        <v>0</v>
      </c>
      <c r="AY54" s="41">
        <f t="shared" si="128"/>
        <v>0</v>
      </c>
      <c r="AZ54" s="42"/>
      <c r="BA54" s="40">
        <f t="shared" ref="BA54:BE55" si="129">IF($AZ$53&gt;0,IF(BA52=BA148,0.5,IF(BA52&gt;BA148,1,0)),0)</f>
        <v>0</v>
      </c>
      <c r="BB54" s="40">
        <f t="shared" si="129"/>
        <v>0</v>
      </c>
      <c r="BC54" s="40">
        <f t="shared" si="129"/>
        <v>0</v>
      </c>
      <c r="BD54" s="40">
        <f t="shared" si="129"/>
        <v>0</v>
      </c>
      <c r="BE54" s="41">
        <f t="shared" si="129"/>
        <v>0</v>
      </c>
      <c r="BF54" s="47"/>
      <c r="BG54" s="21"/>
      <c r="BH54" s="21"/>
      <c r="BI54" s="21"/>
      <c r="BJ54" s="21"/>
      <c r="BK54" s="21"/>
      <c r="BL54" s="21"/>
      <c r="BM54" s="21"/>
      <c r="BN54" s="21"/>
      <c r="BO54" s="21"/>
      <c r="BP54" s="17">
        <f t="shared" si="111"/>
        <v>2</v>
      </c>
      <c r="BQ54" s="21"/>
    </row>
    <row r="55" spans="1:69" ht="15.75" customHeight="1" x14ac:dyDescent="0.25">
      <c r="A55" s="36"/>
      <c r="B55" s="37" t="s">
        <v>38</v>
      </c>
      <c r="C55" s="46"/>
      <c r="D55" s="42"/>
      <c r="E55" s="40">
        <f t="shared" si="121"/>
        <v>1</v>
      </c>
      <c r="F55" s="40">
        <f t="shared" si="121"/>
        <v>1</v>
      </c>
      <c r="G55" s="40">
        <f t="shared" si="121"/>
        <v>0</v>
      </c>
      <c r="H55" s="40">
        <f t="shared" si="121"/>
        <v>0</v>
      </c>
      <c r="I55" s="41">
        <f t="shared" si="121"/>
        <v>1</v>
      </c>
      <c r="J55" s="42"/>
      <c r="K55" s="40">
        <f t="shared" si="122"/>
        <v>1</v>
      </c>
      <c r="L55" s="40">
        <f t="shared" si="122"/>
        <v>1</v>
      </c>
      <c r="M55" s="40">
        <f t="shared" si="122"/>
        <v>0</v>
      </c>
      <c r="N55" s="40">
        <f t="shared" si="122"/>
        <v>0</v>
      </c>
      <c r="O55" s="41">
        <f t="shared" si="122"/>
        <v>1</v>
      </c>
      <c r="P55" s="42"/>
      <c r="Q55" s="40">
        <f t="shared" si="123"/>
        <v>0</v>
      </c>
      <c r="R55" s="40">
        <f t="shared" si="123"/>
        <v>1</v>
      </c>
      <c r="S55" s="40">
        <f t="shared" si="123"/>
        <v>1</v>
      </c>
      <c r="T55" s="40">
        <f t="shared" si="123"/>
        <v>1</v>
      </c>
      <c r="U55" s="41">
        <f t="shared" si="123"/>
        <v>0</v>
      </c>
      <c r="V55" s="42"/>
      <c r="W55" s="40">
        <f t="shared" si="124"/>
        <v>0</v>
      </c>
      <c r="X55" s="40">
        <f t="shared" si="124"/>
        <v>1</v>
      </c>
      <c r="Y55" s="40">
        <f t="shared" si="124"/>
        <v>1</v>
      </c>
      <c r="Z55" s="40">
        <f t="shared" si="124"/>
        <v>0</v>
      </c>
      <c r="AA55" s="41">
        <f t="shared" si="124"/>
        <v>0</v>
      </c>
      <c r="AB55" s="42"/>
      <c r="AC55" s="40">
        <f t="shared" si="125"/>
        <v>0</v>
      </c>
      <c r="AD55" s="40">
        <f t="shared" si="125"/>
        <v>0</v>
      </c>
      <c r="AE55" s="40">
        <f t="shared" si="125"/>
        <v>0</v>
      </c>
      <c r="AF55" s="40">
        <f t="shared" si="125"/>
        <v>0</v>
      </c>
      <c r="AG55" s="41">
        <f t="shared" si="125"/>
        <v>0</v>
      </c>
      <c r="AH55" s="42"/>
      <c r="AI55" s="40">
        <f t="shared" si="126"/>
        <v>0</v>
      </c>
      <c r="AJ55" s="40">
        <f t="shared" si="126"/>
        <v>0</v>
      </c>
      <c r="AK55" s="40">
        <f t="shared" si="126"/>
        <v>0</v>
      </c>
      <c r="AL55" s="40">
        <f t="shared" si="126"/>
        <v>0</v>
      </c>
      <c r="AM55" s="41">
        <f t="shared" si="126"/>
        <v>0</v>
      </c>
      <c r="AN55" s="42"/>
      <c r="AO55" s="40">
        <f t="shared" si="127"/>
        <v>0</v>
      </c>
      <c r="AP55" s="40">
        <f t="shared" si="127"/>
        <v>0</v>
      </c>
      <c r="AQ55" s="40">
        <f t="shared" si="127"/>
        <v>0</v>
      </c>
      <c r="AR55" s="40">
        <f t="shared" si="127"/>
        <v>0</v>
      </c>
      <c r="AS55" s="41">
        <f t="shared" si="127"/>
        <v>0</v>
      </c>
      <c r="AT55" s="42"/>
      <c r="AU55" s="40">
        <f t="shared" si="128"/>
        <v>0</v>
      </c>
      <c r="AV55" s="40">
        <f t="shared" si="128"/>
        <v>0</v>
      </c>
      <c r="AW55" s="40">
        <f t="shared" si="128"/>
        <v>0</v>
      </c>
      <c r="AX55" s="40">
        <f t="shared" si="128"/>
        <v>0</v>
      </c>
      <c r="AY55" s="41">
        <f t="shared" si="128"/>
        <v>0</v>
      </c>
      <c r="AZ55" s="42"/>
      <c r="BA55" s="40">
        <f t="shared" si="129"/>
        <v>0</v>
      </c>
      <c r="BB55" s="40">
        <f t="shared" si="129"/>
        <v>0</v>
      </c>
      <c r="BC55" s="40">
        <f t="shared" si="129"/>
        <v>0</v>
      </c>
      <c r="BD55" s="40">
        <f t="shared" si="129"/>
        <v>0</v>
      </c>
      <c r="BE55" s="41">
        <f t="shared" si="129"/>
        <v>0</v>
      </c>
      <c r="BF55" s="47"/>
      <c r="BG55" s="21"/>
      <c r="BH55" s="21"/>
      <c r="BI55" s="21"/>
      <c r="BJ55" s="21"/>
      <c r="BK55" s="21"/>
      <c r="BL55" s="21"/>
      <c r="BM55" s="21"/>
      <c r="BN55" s="21"/>
      <c r="BO55" s="21"/>
      <c r="BP55" s="17">
        <f t="shared" si="111"/>
        <v>2</v>
      </c>
      <c r="BQ55" s="21"/>
    </row>
    <row r="56" spans="1:69" ht="14.25" customHeight="1" x14ac:dyDescent="0.25">
      <c r="A56" s="48"/>
      <c r="B56" s="49" t="s">
        <v>39</v>
      </c>
      <c r="C56" s="50"/>
      <c r="D56" s="51"/>
      <c r="E56" s="52"/>
      <c r="F56" s="52"/>
      <c r="G56" s="52"/>
      <c r="H56" s="52"/>
      <c r="I56" s="53">
        <f>SUM(E54+F54+G54+H54+I54+E55+F55+G55+H55+I55)</f>
        <v>4</v>
      </c>
      <c r="J56" s="51"/>
      <c r="K56" s="52"/>
      <c r="L56" s="52"/>
      <c r="M56" s="52"/>
      <c r="N56" s="52"/>
      <c r="O56" s="53">
        <f>SUM(K54+L54+M54+N54+O54+K55+L55+M55+N55+O55)</f>
        <v>7.5</v>
      </c>
      <c r="P56" s="51"/>
      <c r="Q56" s="52"/>
      <c r="R56" s="52"/>
      <c r="S56" s="52"/>
      <c r="T56" s="52"/>
      <c r="U56" s="53">
        <f>SUM(Q54+R54+S54+T54+U54+Q55+R55+S55+T55+U55)</f>
        <v>7</v>
      </c>
      <c r="V56" s="51"/>
      <c r="W56" s="52"/>
      <c r="X56" s="52"/>
      <c r="Y56" s="52"/>
      <c r="Z56" s="52"/>
      <c r="AA56" s="53">
        <f>SUM(W54+X54+Y54+Z54+AA54+W55+X55+Y55+Z55+AA55)</f>
        <v>4</v>
      </c>
      <c r="AB56" s="51"/>
      <c r="AC56" s="52"/>
      <c r="AD56" s="52"/>
      <c r="AE56" s="52"/>
      <c r="AF56" s="52"/>
      <c r="AG56" s="53">
        <f>SUM(AC54+AD54+AE54+AF54+AG54+AC55+AD55+AE55+AF55+AG55)</f>
        <v>0</v>
      </c>
      <c r="AH56" s="51"/>
      <c r="AI56" s="52"/>
      <c r="AJ56" s="52"/>
      <c r="AK56" s="52"/>
      <c r="AL56" s="52"/>
      <c r="AM56" s="53">
        <f>SUM(AI54+AJ54+AK54+AL54+AM54+AI55+AJ55+AK55+AL55+AM55)</f>
        <v>0</v>
      </c>
      <c r="AN56" s="51"/>
      <c r="AO56" s="52"/>
      <c r="AP56" s="52"/>
      <c r="AQ56" s="52"/>
      <c r="AR56" s="52"/>
      <c r="AS56" s="53">
        <f>SUM(AO54+AP54+AQ54+AR54+AS54+AO55+AP55+AQ55+AR55+AS55)</f>
        <v>0</v>
      </c>
      <c r="AT56" s="51"/>
      <c r="AU56" s="52"/>
      <c r="AV56" s="52"/>
      <c r="AW56" s="52"/>
      <c r="AX56" s="52"/>
      <c r="AY56" s="53">
        <f>SUM(AU54+AV54+AW54+AX54+AY54+AU55+AV55+AW55+AX55+AY55)</f>
        <v>0</v>
      </c>
      <c r="AZ56" s="51"/>
      <c r="BA56" s="52"/>
      <c r="BB56" s="52"/>
      <c r="BC56" s="52"/>
      <c r="BD56" s="52"/>
      <c r="BE56" s="53">
        <f>SUM(BA54+BB54+BC54+BD54+BE54+BA55+BB55+BC55+BD55+BE55)</f>
        <v>0</v>
      </c>
      <c r="BF56" s="54"/>
      <c r="BG56" s="55"/>
      <c r="BH56" s="55"/>
      <c r="BI56" s="55"/>
      <c r="BJ56" s="55"/>
      <c r="BK56" s="55"/>
      <c r="BL56" s="55"/>
      <c r="BM56" s="55"/>
      <c r="BN56" s="55"/>
      <c r="BO56" s="55"/>
      <c r="BP56" s="56">
        <f t="shared" si="111"/>
        <v>22.5</v>
      </c>
      <c r="BQ56" s="55"/>
    </row>
    <row r="57" spans="1:69" ht="27" customHeight="1" x14ac:dyDescent="0.25">
      <c r="A57" s="30">
        <v>2</v>
      </c>
      <c r="B57" s="124" t="s">
        <v>44</v>
      </c>
      <c r="C57" s="126"/>
      <c r="D57" s="31" t="s">
        <v>26</v>
      </c>
      <c r="E57" s="32" t="s">
        <v>27</v>
      </c>
      <c r="F57" s="32" t="s">
        <v>28</v>
      </c>
      <c r="G57" s="32" t="s">
        <v>29</v>
      </c>
      <c r="H57" s="32" t="s">
        <v>30</v>
      </c>
      <c r="I57" s="33" t="s">
        <v>23</v>
      </c>
      <c r="J57" s="31" t="s">
        <v>26</v>
      </c>
      <c r="K57" s="32" t="s">
        <v>27</v>
      </c>
      <c r="L57" s="32" t="s">
        <v>28</v>
      </c>
      <c r="M57" s="32" t="s">
        <v>29</v>
      </c>
      <c r="N57" s="32" t="s">
        <v>30</v>
      </c>
      <c r="O57" s="33" t="s">
        <v>23</v>
      </c>
      <c r="P57" s="31" t="s">
        <v>26</v>
      </c>
      <c r="Q57" s="32" t="s">
        <v>27</v>
      </c>
      <c r="R57" s="32" t="s">
        <v>28</v>
      </c>
      <c r="S57" s="32" t="s">
        <v>29</v>
      </c>
      <c r="T57" s="32" t="s">
        <v>30</v>
      </c>
      <c r="U57" s="33" t="s">
        <v>23</v>
      </c>
      <c r="V57" s="31" t="s">
        <v>26</v>
      </c>
      <c r="W57" s="32" t="s">
        <v>27</v>
      </c>
      <c r="X57" s="32" t="s">
        <v>28</v>
      </c>
      <c r="Y57" s="32" t="s">
        <v>29</v>
      </c>
      <c r="Z57" s="32" t="s">
        <v>30</v>
      </c>
      <c r="AA57" s="33" t="s">
        <v>23</v>
      </c>
      <c r="AB57" s="31" t="s">
        <v>26</v>
      </c>
      <c r="AC57" s="32" t="s">
        <v>27</v>
      </c>
      <c r="AD57" s="32" t="s">
        <v>28</v>
      </c>
      <c r="AE57" s="32" t="s">
        <v>29</v>
      </c>
      <c r="AF57" s="32" t="s">
        <v>30</v>
      </c>
      <c r="AG57" s="33" t="s">
        <v>23</v>
      </c>
      <c r="AH57" s="31" t="s">
        <v>26</v>
      </c>
      <c r="AI57" s="32" t="s">
        <v>27</v>
      </c>
      <c r="AJ57" s="32" t="s">
        <v>28</v>
      </c>
      <c r="AK57" s="32" t="s">
        <v>29</v>
      </c>
      <c r="AL57" s="32" t="s">
        <v>30</v>
      </c>
      <c r="AM57" s="33" t="s">
        <v>23</v>
      </c>
      <c r="AN57" s="31" t="s">
        <v>26</v>
      </c>
      <c r="AO57" s="32" t="s">
        <v>27</v>
      </c>
      <c r="AP57" s="32" t="s">
        <v>28</v>
      </c>
      <c r="AQ57" s="32" t="s">
        <v>29</v>
      </c>
      <c r="AR57" s="32" t="s">
        <v>30</v>
      </c>
      <c r="AS57" s="33" t="s">
        <v>23</v>
      </c>
      <c r="AT57" s="31" t="s">
        <v>26</v>
      </c>
      <c r="AU57" s="32" t="s">
        <v>27</v>
      </c>
      <c r="AV57" s="32" t="s">
        <v>28</v>
      </c>
      <c r="AW57" s="32" t="s">
        <v>29</v>
      </c>
      <c r="AX57" s="32" t="s">
        <v>30</v>
      </c>
      <c r="AY57" s="33" t="s">
        <v>23</v>
      </c>
      <c r="AZ57" s="31" t="s">
        <v>26</v>
      </c>
      <c r="BA57" s="32" t="s">
        <v>27</v>
      </c>
      <c r="BB57" s="32" t="s">
        <v>28</v>
      </c>
      <c r="BC57" s="32" t="s">
        <v>29</v>
      </c>
      <c r="BD57" s="32" t="s">
        <v>30</v>
      </c>
      <c r="BE57" s="33" t="s">
        <v>23</v>
      </c>
      <c r="BF57" s="34"/>
      <c r="BG57" s="35"/>
      <c r="BH57" s="35"/>
      <c r="BI57" s="35"/>
      <c r="BJ57" s="35"/>
      <c r="BK57" s="35"/>
      <c r="BL57" s="35"/>
      <c r="BM57" s="35"/>
      <c r="BN57" s="35"/>
      <c r="BO57" s="35"/>
      <c r="BP57" s="57"/>
      <c r="BQ57" s="35"/>
    </row>
    <row r="58" spans="1:69" ht="15.75" customHeight="1" x14ac:dyDescent="0.25">
      <c r="A58" s="36"/>
      <c r="B58" s="37" t="s">
        <v>45</v>
      </c>
      <c r="C58" s="38" t="s">
        <v>46</v>
      </c>
      <c r="D58" s="39">
        <v>40</v>
      </c>
      <c r="E58" s="40">
        <f>E4</f>
        <v>128</v>
      </c>
      <c r="F58" s="40">
        <f t="shared" ref="F58:H58" si="130">F4</f>
        <v>163</v>
      </c>
      <c r="G58" s="40">
        <f t="shared" si="130"/>
        <v>166</v>
      </c>
      <c r="H58" s="40">
        <f t="shared" si="130"/>
        <v>196</v>
      </c>
      <c r="I58" s="41">
        <f t="shared" ref="I58:I65" si="131">SUM(E58:H58)</f>
        <v>653</v>
      </c>
      <c r="J58" s="42">
        <v>40</v>
      </c>
      <c r="K58" s="43">
        <f>K4</f>
        <v>169</v>
      </c>
      <c r="L58" s="43">
        <f t="shared" ref="L58:N58" si="132">L4</f>
        <v>160</v>
      </c>
      <c r="M58" s="43">
        <f t="shared" si="132"/>
        <v>170</v>
      </c>
      <c r="N58" s="43">
        <f t="shared" si="132"/>
        <v>155</v>
      </c>
      <c r="O58" s="41">
        <f t="shared" ref="O58:O65" si="133">SUM(K58:N58)</f>
        <v>654</v>
      </c>
      <c r="P58" s="42">
        <v>40</v>
      </c>
      <c r="Q58" s="43">
        <f>Q4</f>
        <v>201</v>
      </c>
      <c r="R58" s="43">
        <f t="shared" ref="R58:T58" si="134">R4</f>
        <v>19</v>
      </c>
      <c r="S58" s="43">
        <f t="shared" si="134"/>
        <v>162</v>
      </c>
      <c r="T58" s="43">
        <f t="shared" si="134"/>
        <v>172</v>
      </c>
      <c r="U58" s="41">
        <f t="shared" ref="U58:U65" si="135">SUM(Q58:T58)</f>
        <v>554</v>
      </c>
      <c r="V58" s="42">
        <v>41</v>
      </c>
      <c r="W58" s="43">
        <f>W4</f>
        <v>180</v>
      </c>
      <c r="X58" s="43">
        <f t="shared" ref="X58:Z58" si="136">X4</f>
        <v>148</v>
      </c>
      <c r="Y58" s="43">
        <f t="shared" si="136"/>
        <v>152</v>
      </c>
      <c r="Z58" s="43">
        <f t="shared" si="136"/>
        <v>181</v>
      </c>
      <c r="AA58" s="41">
        <f t="shared" ref="AA58:AA65" si="137">SUM(W58:Z58)</f>
        <v>661</v>
      </c>
      <c r="AB58" s="42"/>
      <c r="AC58" s="43"/>
      <c r="AD58" s="43"/>
      <c r="AE58" s="43"/>
      <c r="AF58" s="43"/>
      <c r="AG58" s="41">
        <f t="shared" ref="AG58:AG65" si="138">SUM(AC58:AF58)</f>
        <v>0</v>
      </c>
      <c r="AH58" s="42"/>
      <c r="AI58" s="43"/>
      <c r="AJ58" s="43"/>
      <c r="AK58" s="43"/>
      <c r="AL58" s="43"/>
      <c r="AM58" s="41">
        <f t="shared" ref="AM58:AM65" si="139">SUM(AI58:AL58)</f>
        <v>0</v>
      </c>
      <c r="AN58" s="42"/>
      <c r="AO58" s="43"/>
      <c r="AP58" s="43"/>
      <c r="AQ58" s="43"/>
      <c r="AR58" s="43"/>
      <c r="AS58" s="41">
        <f t="shared" ref="AS58:AS65" si="140">SUM(AO58:AR58)</f>
        <v>0</v>
      </c>
      <c r="AT58" s="42"/>
      <c r="AU58" s="43"/>
      <c r="AV58" s="43"/>
      <c r="AW58" s="43"/>
      <c r="AX58" s="43"/>
      <c r="AY58" s="41">
        <f t="shared" ref="AY58:AY65" si="141">SUM(AU58:AX58)</f>
        <v>0</v>
      </c>
      <c r="AZ58" s="42"/>
      <c r="BA58" s="43"/>
      <c r="BB58" s="43"/>
      <c r="BC58" s="43"/>
      <c r="BD58" s="43"/>
      <c r="BE58" s="41">
        <f t="shared" ref="BE58:BE65" si="142">SUM(BA58:BD58)</f>
        <v>0</v>
      </c>
      <c r="BF58" s="44">
        <f t="shared" ref="BF58:BF67" si="143">SUM((IF(E58&gt;0,1,0)+(IF(F58&gt;0,1,0)+(IF(G58&gt;0,1,0)+(IF(H58&gt;0,1,0))))))</f>
        <v>4</v>
      </c>
      <c r="BG58" s="17">
        <f t="shared" ref="BG58:BG67" si="144">SUM((IF(K58&gt;0,1,0)+(IF(L58&gt;0,1,0)+(IF(M58&gt;0,1,0)+(IF(N58&gt;0,1,0))))))</f>
        <v>4</v>
      </c>
      <c r="BH58" s="17">
        <f t="shared" ref="BH58:BH67" si="145">SUM((IF(Q58&gt;0,1,0)+(IF(R58&gt;0,1,0)+(IF(S58&gt;0,1,0)+(IF(T58&gt;0,1,0))))))</f>
        <v>4</v>
      </c>
      <c r="BI58" s="17">
        <f t="shared" ref="BI58:BI67" si="146">SUM((IF(W58&gt;0,1,0)+(IF(X58&gt;0,1,0)+(IF(Y58&gt;0,1,0)+(IF(Z58&gt;0,1,0))))))</f>
        <v>4</v>
      </c>
      <c r="BJ58" s="17">
        <f t="shared" ref="BJ58:BJ67" si="147">SUM((IF(AC58&gt;0,1,0)+(IF(AD58&gt;0,1,0)+(IF(AE58&gt;0,1,0)+(IF(AF58&gt;0,1,0))))))</f>
        <v>0</v>
      </c>
      <c r="BK58" s="17">
        <f t="shared" ref="BK58:BK67" si="148">SUM((IF(AI58&gt;0,1,0)+(IF(AJ58&gt;0,1,0)+(IF(AK58&gt;0,1,0)+(IF(AL58&gt;0,1,0))))))</f>
        <v>0</v>
      </c>
      <c r="BL58" s="17">
        <f t="shared" ref="BL58:BL67" si="149">SUM((IF(AO58&gt;0,1,0)+(IF(AP58&gt;0,1,0)+(IF(AQ58&gt;0,1,0)+(IF(AR58&gt;0,1,0))))))</f>
        <v>0</v>
      </c>
      <c r="BM58" s="17">
        <f t="shared" ref="BM58:BM67" si="150">SUM((IF(AU58&gt;0,1,0)+(IF(AV58&gt;0,1,0)+(IF(AW58&gt;0,1,0)+(IF(AX58&gt;0,1,0))))))</f>
        <v>0</v>
      </c>
      <c r="BN58" s="17">
        <f t="shared" ref="BN58:BN67" si="151">SUM((IF(BA58&gt;0,1,0)+(IF(BB58&gt;0,1,0)+(IF(BC58&gt;0,1,0)+(IF(BD58&gt;0,1,0))))))</f>
        <v>0</v>
      </c>
      <c r="BO58" s="17">
        <f t="shared" ref="BO58:BO67" si="152">SUM(BF58:BN58)</f>
        <v>16</v>
      </c>
      <c r="BP58" s="17">
        <f t="shared" ref="BP58:BP70" si="153">I58+O58+U58+AA58+AG58+AM58+AS58+AY58+BE58</f>
        <v>2522</v>
      </c>
      <c r="BQ58" s="17">
        <f t="shared" ref="BQ58:BQ67" si="154">BP58/BO58</f>
        <v>157.625</v>
      </c>
    </row>
    <row r="59" spans="1:69" ht="15.75" customHeight="1" x14ac:dyDescent="0.25">
      <c r="A59" s="36"/>
      <c r="B59" s="37" t="s">
        <v>47</v>
      </c>
      <c r="C59" s="38" t="s">
        <v>32</v>
      </c>
      <c r="D59" s="39">
        <v>34</v>
      </c>
      <c r="E59" s="40">
        <f>E20</f>
        <v>195</v>
      </c>
      <c r="F59" s="40">
        <f t="shared" ref="F59:H59" si="155">F20</f>
        <v>135</v>
      </c>
      <c r="G59" s="40">
        <f t="shared" si="155"/>
        <v>175</v>
      </c>
      <c r="H59" s="40">
        <f t="shared" si="155"/>
        <v>169</v>
      </c>
      <c r="I59" s="41">
        <f t="shared" si="131"/>
        <v>674</v>
      </c>
      <c r="J59" s="42">
        <v>35</v>
      </c>
      <c r="K59" s="43">
        <f>K20</f>
        <v>177</v>
      </c>
      <c r="L59" s="43">
        <f t="shared" ref="L59:N59" si="156">L20</f>
        <v>177</v>
      </c>
      <c r="M59" s="43">
        <f t="shared" si="156"/>
        <v>178</v>
      </c>
      <c r="N59" s="43">
        <f t="shared" si="156"/>
        <v>168</v>
      </c>
      <c r="O59" s="41">
        <f t="shared" si="133"/>
        <v>700</v>
      </c>
      <c r="P59" s="42">
        <v>34</v>
      </c>
      <c r="Q59" s="43">
        <f>Q20</f>
        <v>172</v>
      </c>
      <c r="R59" s="43">
        <f t="shared" ref="R59:T59" si="157">R20</f>
        <v>178</v>
      </c>
      <c r="S59" s="43">
        <f t="shared" si="157"/>
        <v>166</v>
      </c>
      <c r="T59" s="43">
        <f t="shared" si="157"/>
        <v>155</v>
      </c>
      <c r="U59" s="41">
        <f t="shared" si="135"/>
        <v>671</v>
      </c>
      <c r="V59" s="42">
        <v>35</v>
      </c>
      <c r="W59" s="43">
        <f>W20</f>
        <v>187</v>
      </c>
      <c r="X59" s="43">
        <f t="shared" ref="X59:Z59" si="158">X20</f>
        <v>159</v>
      </c>
      <c r="Y59" s="43">
        <f t="shared" si="158"/>
        <v>185</v>
      </c>
      <c r="Z59" s="43">
        <f t="shared" si="158"/>
        <v>212</v>
      </c>
      <c r="AA59" s="41">
        <f t="shared" si="137"/>
        <v>743</v>
      </c>
      <c r="AB59" s="42"/>
      <c r="AC59" s="43"/>
      <c r="AD59" s="43"/>
      <c r="AE59" s="43"/>
      <c r="AF59" s="43"/>
      <c r="AG59" s="41">
        <f t="shared" si="138"/>
        <v>0</v>
      </c>
      <c r="AH59" s="42"/>
      <c r="AI59" s="43"/>
      <c r="AJ59" s="43"/>
      <c r="AK59" s="43"/>
      <c r="AL59" s="43"/>
      <c r="AM59" s="41">
        <f t="shared" si="139"/>
        <v>0</v>
      </c>
      <c r="AN59" s="42"/>
      <c r="AO59" s="43"/>
      <c r="AP59" s="43"/>
      <c r="AQ59" s="43"/>
      <c r="AR59" s="43"/>
      <c r="AS59" s="41">
        <f t="shared" si="140"/>
        <v>0</v>
      </c>
      <c r="AT59" s="42"/>
      <c r="AU59" s="43"/>
      <c r="AV59" s="43"/>
      <c r="AW59" s="43"/>
      <c r="AX59" s="43"/>
      <c r="AY59" s="41">
        <f t="shared" si="141"/>
        <v>0</v>
      </c>
      <c r="AZ59" s="42"/>
      <c r="BA59" s="43"/>
      <c r="BB59" s="43"/>
      <c r="BC59" s="43"/>
      <c r="BD59" s="43"/>
      <c r="BE59" s="41">
        <f t="shared" si="142"/>
        <v>0</v>
      </c>
      <c r="BF59" s="44">
        <f t="shared" si="143"/>
        <v>4</v>
      </c>
      <c r="BG59" s="17">
        <f t="shared" si="144"/>
        <v>4</v>
      </c>
      <c r="BH59" s="17">
        <f t="shared" si="145"/>
        <v>4</v>
      </c>
      <c r="BI59" s="17">
        <f t="shared" si="146"/>
        <v>4</v>
      </c>
      <c r="BJ59" s="17">
        <f t="shared" si="147"/>
        <v>0</v>
      </c>
      <c r="BK59" s="17">
        <f t="shared" si="148"/>
        <v>0</v>
      </c>
      <c r="BL59" s="17">
        <f t="shared" si="149"/>
        <v>0</v>
      </c>
      <c r="BM59" s="17">
        <f t="shared" si="150"/>
        <v>0</v>
      </c>
      <c r="BN59" s="17">
        <f t="shared" si="151"/>
        <v>0</v>
      </c>
      <c r="BO59" s="17">
        <f t="shared" si="152"/>
        <v>16</v>
      </c>
      <c r="BP59" s="17">
        <f t="shared" si="153"/>
        <v>2788</v>
      </c>
      <c r="BQ59" s="17">
        <f t="shared" si="154"/>
        <v>174.25</v>
      </c>
    </row>
    <row r="60" spans="1:69" ht="15.75" customHeight="1" x14ac:dyDescent="0.25">
      <c r="A60" s="36"/>
      <c r="B60" s="45" t="s">
        <v>96</v>
      </c>
      <c r="C60" s="38" t="s">
        <v>97</v>
      </c>
      <c r="D60" s="42"/>
      <c r="E60" s="43"/>
      <c r="F60" s="43"/>
      <c r="G60" s="43"/>
      <c r="H60" s="43"/>
      <c r="I60" s="41">
        <f t="shared" si="131"/>
        <v>0</v>
      </c>
      <c r="J60" s="42"/>
      <c r="K60" s="43"/>
      <c r="L60" s="43"/>
      <c r="M60" s="43"/>
      <c r="N60" s="43"/>
      <c r="O60" s="41">
        <f t="shared" si="133"/>
        <v>0</v>
      </c>
      <c r="P60" s="42"/>
      <c r="Q60" s="43"/>
      <c r="R60" s="43"/>
      <c r="S60" s="43"/>
      <c r="T60" s="43"/>
      <c r="U60" s="41">
        <f t="shared" si="135"/>
        <v>0</v>
      </c>
      <c r="V60" s="42"/>
      <c r="W60" s="43"/>
      <c r="X60" s="43"/>
      <c r="Y60" s="43"/>
      <c r="Z60" s="43"/>
      <c r="AA60" s="41">
        <f t="shared" si="137"/>
        <v>0</v>
      </c>
      <c r="AB60" s="42"/>
      <c r="AC60" s="43"/>
      <c r="AD60" s="43"/>
      <c r="AE60" s="43"/>
      <c r="AF60" s="43"/>
      <c r="AG60" s="41">
        <f t="shared" si="138"/>
        <v>0</v>
      </c>
      <c r="AH60" s="42"/>
      <c r="AI60" s="43"/>
      <c r="AJ60" s="43"/>
      <c r="AK60" s="43"/>
      <c r="AL60" s="43"/>
      <c r="AM60" s="41">
        <f t="shared" si="139"/>
        <v>0</v>
      </c>
      <c r="AN60" s="42"/>
      <c r="AO60" s="43"/>
      <c r="AP60" s="43"/>
      <c r="AQ60" s="43"/>
      <c r="AR60" s="43"/>
      <c r="AS60" s="41">
        <f t="shared" si="140"/>
        <v>0</v>
      </c>
      <c r="AT60" s="42"/>
      <c r="AU60" s="43"/>
      <c r="AV60" s="43"/>
      <c r="AW60" s="43"/>
      <c r="AX60" s="43"/>
      <c r="AY60" s="41">
        <f t="shared" si="141"/>
        <v>0</v>
      </c>
      <c r="AZ60" s="42"/>
      <c r="BA60" s="43"/>
      <c r="BB60" s="43"/>
      <c r="BC60" s="43"/>
      <c r="BD60" s="43"/>
      <c r="BE60" s="41">
        <f t="shared" si="142"/>
        <v>0</v>
      </c>
      <c r="BF60" s="44">
        <f t="shared" si="143"/>
        <v>0</v>
      </c>
      <c r="BG60" s="17">
        <f t="shared" si="144"/>
        <v>0</v>
      </c>
      <c r="BH60" s="17">
        <f t="shared" si="145"/>
        <v>0</v>
      </c>
      <c r="BI60" s="17">
        <f t="shared" si="146"/>
        <v>0</v>
      </c>
      <c r="BJ60" s="17">
        <f t="shared" si="147"/>
        <v>0</v>
      </c>
      <c r="BK60" s="17">
        <f t="shared" si="148"/>
        <v>0</v>
      </c>
      <c r="BL60" s="17">
        <f t="shared" si="149"/>
        <v>0</v>
      </c>
      <c r="BM60" s="17">
        <f t="shared" si="150"/>
        <v>0</v>
      </c>
      <c r="BN60" s="17">
        <f t="shared" si="151"/>
        <v>0</v>
      </c>
      <c r="BO60" s="17">
        <f t="shared" si="152"/>
        <v>0</v>
      </c>
      <c r="BP60" s="17">
        <f t="shared" si="153"/>
        <v>0</v>
      </c>
      <c r="BQ60" s="21" t="e">
        <f t="shared" si="154"/>
        <v>#DIV/0!</v>
      </c>
    </row>
    <row r="61" spans="1:69" ht="15.75" customHeight="1" x14ac:dyDescent="0.25">
      <c r="A61" s="36"/>
      <c r="B61" s="45"/>
      <c r="C61" s="46"/>
      <c r="D61" s="42"/>
      <c r="E61" s="43"/>
      <c r="F61" s="43"/>
      <c r="G61" s="43"/>
      <c r="H61" s="43"/>
      <c r="I61" s="41">
        <f t="shared" si="131"/>
        <v>0</v>
      </c>
      <c r="J61" s="42"/>
      <c r="K61" s="43"/>
      <c r="L61" s="43"/>
      <c r="M61" s="43"/>
      <c r="N61" s="43"/>
      <c r="O61" s="41">
        <f t="shared" si="133"/>
        <v>0</v>
      </c>
      <c r="P61" s="42"/>
      <c r="Q61" s="43"/>
      <c r="R61" s="43"/>
      <c r="S61" s="43"/>
      <c r="T61" s="43"/>
      <c r="U61" s="41">
        <f t="shared" si="135"/>
        <v>0</v>
      </c>
      <c r="V61" s="42"/>
      <c r="W61" s="43"/>
      <c r="X61" s="43"/>
      <c r="Y61" s="43"/>
      <c r="Z61" s="43"/>
      <c r="AA61" s="41">
        <f t="shared" si="137"/>
        <v>0</v>
      </c>
      <c r="AB61" s="42"/>
      <c r="AC61" s="43"/>
      <c r="AD61" s="43"/>
      <c r="AE61" s="43"/>
      <c r="AF61" s="43"/>
      <c r="AG61" s="41">
        <f t="shared" si="138"/>
        <v>0</v>
      </c>
      <c r="AH61" s="42"/>
      <c r="AI61" s="43"/>
      <c r="AJ61" s="43"/>
      <c r="AK61" s="43"/>
      <c r="AL61" s="43"/>
      <c r="AM61" s="41">
        <f t="shared" si="139"/>
        <v>0</v>
      </c>
      <c r="AN61" s="42"/>
      <c r="AO61" s="43"/>
      <c r="AP61" s="43"/>
      <c r="AQ61" s="43"/>
      <c r="AR61" s="43"/>
      <c r="AS61" s="41">
        <f t="shared" si="140"/>
        <v>0</v>
      </c>
      <c r="AT61" s="42"/>
      <c r="AU61" s="43"/>
      <c r="AV61" s="43"/>
      <c r="AW61" s="43"/>
      <c r="AX61" s="43"/>
      <c r="AY61" s="41">
        <f t="shared" si="141"/>
        <v>0</v>
      </c>
      <c r="AZ61" s="42"/>
      <c r="BA61" s="43"/>
      <c r="BB61" s="43"/>
      <c r="BC61" s="43"/>
      <c r="BD61" s="43"/>
      <c r="BE61" s="41">
        <f t="shared" si="142"/>
        <v>0</v>
      </c>
      <c r="BF61" s="44">
        <f t="shared" si="143"/>
        <v>0</v>
      </c>
      <c r="BG61" s="17">
        <f t="shared" si="144"/>
        <v>0</v>
      </c>
      <c r="BH61" s="17">
        <f t="shared" si="145"/>
        <v>0</v>
      </c>
      <c r="BI61" s="17">
        <f t="shared" si="146"/>
        <v>0</v>
      </c>
      <c r="BJ61" s="17">
        <f t="shared" si="147"/>
        <v>0</v>
      </c>
      <c r="BK61" s="17">
        <f t="shared" si="148"/>
        <v>0</v>
      </c>
      <c r="BL61" s="17">
        <f t="shared" si="149"/>
        <v>0</v>
      </c>
      <c r="BM61" s="17">
        <f t="shared" si="150"/>
        <v>0</v>
      </c>
      <c r="BN61" s="17">
        <f t="shared" si="151"/>
        <v>0</v>
      </c>
      <c r="BO61" s="17">
        <f t="shared" si="152"/>
        <v>0</v>
      </c>
      <c r="BP61" s="17">
        <f t="shared" si="153"/>
        <v>0</v>
      </c>
      <c r="BQ61" s="21" t="e">
        <f t="shared" si="154"/>
        <v>#DIV/0!</v>
      </c>
    </row>
    <row r="62" spans="1:69" ht="15.75" customHeight="1" x14ac:dyDescent="0.25">
      <c r="A62" s="36"/>
      <c r="B62" s="45"/>
      <c r="C62" s="46"/>
      <c r="D62" s="42"/>
      <c r="E62" s="43"/>
      <c r="F62" s="43"/>
      <c r="G62" s="43"/>
      <c r="H62" s="43"/>
      <c r="I62" s="41">
        <f t="shared" si="131"/>
        <v>0</v>
      </c>
      <c r="J62" s="42"/>
      <c r="K62" s="43"/>
      <c r="L62" s="43"/>
      <c r="M62" s="43"/>
      <c r="N62" s="43"/>
      <c r="O62" s="41">
        <f t="shared" si="133"/>
        <v>0</v>
      </c>
      <c r="P62" s="42"/>
      <c r="Q62" s="43"/>
      <c r="R62" s="43"/>
      <c r="S62" s="43"/>
      <c r="T62" s="43"/>
      <c r="U62" s="41">
        <f t="shared" si="135"/>
        <v>0</v>
      </c>
      <c r="V62" s="42"/>
      <c r="W62" s="43"/>
      <c r="X62" s="43"/>
      <c r="Y62" s="43"/>
      <c r="Z62" s="43"/>
      <c r="AA62" s="41">
        <f t="shared" si="137"/>
        <v>0</v>
      </c>
      <c r="AB62" s="42"/>
      <c r="AC62" s="43"/>
      <c r="AD62" s="43"/>
      <c r="AE62" s="43"/>
      <c r="AF62" s="43"/>
      <c r="AG62" s="41">
        <f t="shared" si="138"/>
        <v>0</v>
      </c>
      <c r="AH62" s="42"/>
      <c r="AI62" s="43"/>
      <c r="AJ62" s="43"/>
      <c r="AK62" s="43"/>
      <c r="AL62" s="43"/>
      <c r="AM62" s="41">
        <f t="shared" si="139"/>
        <v>0</v>
      </c>
      <c r="AN62" s="42"/>
      <c r="AO62" s="43"/>
      <c r="AP62" s="43"/>
      <c r="AQ62" s="43"/>
      <c r="AR62" s="43"/>
      <c r="AS62" s="41">
        <f t="shared" si="140"/>
        <v>0</v>
      </c>
      <c r="AT62" s="42"/>
      <c r="AU62" s="43"/>
      <c r="AV62" s="43"/>
      <c r="AW62" s="43"/>
      <c r="AX62" s="43"/>
      <c r="AY62" s="41">
        <f t="shared" si="141"/>
        <v>0</v>
      </c>
      <c r="AZ62" s="42"/>
      <c r="BA62" s="43"/>
      <c r="BB62" s="43"/>
      <c r="BC62" s="43"/>
      <c r="BD62" s="43"/>
      <c r="BE62" s="41">
        <f t="shared" si="142"/>
        <v>0</v>
      </c>
      <c r="BF62" s="44">
        <f t="shared" ref="BF62:BF63" si="159">SUM((IF(E62&gt;0,1,0)+(IF(F62&gt;0,1,0)+(IF(G62&gt;0,1,0)+(IF(H62&gt;0,1,0))))))</f>
        <v>0</v>
      </c>
      <c r="BG62" s="17">
        <f t="shared" ref="BG62:BG63" si="160">SUM((IF(K62&gt;0,1,0)+(IF(L62&gt;0,1,0)+(IF(M62&gt;0,1,0)+(IF(N62&gt;0,1,0))))))</f>
        <v>0</v>
      </c>
      <c r="BH62" s="17">
        <f t="shared" ref="BH62:BH63" si="161">SUM((IF(Q62&gt;0,1,0)+(IF(R62&gt;0,1,0)+(IF(S62&gt;0,1,0)+(IF(T62&gt;0,1,0))))))</f>
        <v>0</v>
      </c>
      <c r="BI62" s="17">
        <f t="shared" ref="BI62:BI63" si="162">SUM((IF(W62&gt;0,1,0)+(IF(X62&gt;0,1,0)+(IF(Y62&gt;0,1,0)+(IF(Z62&gt;0,1,0))))))</f>
        <v>0</v>
      </c>
      <c r="BJ62" s="17">
        <f t="shared" ref="BJ62:BJ63" si="163">SUM((IF(AC62&gt;0,1,0)+(IF(AD62&gt;0,1,0)+(IF(AE62&gt;0,1,0)+(IF(AF62&gt;0,1,0))))))</f>
        <v>0</v>
      </c>
      <c r="BK62" s="17">
        <f t="shared" ref="BK62:BK63" si="164">SUM((IF(AI62&gt;0,1,0)+(IF(AJ62&gt;0,1,0)+(IF(AK62&gt;0,1,0)+(IF(AL62&gt;0,1,0))))))</f>
        <v>0</v>
      </c>
      <c r="BL62" s="17">
        <f t="shared" ref="BL62:BL63" si="165">SUM((IF(AO62&gt;0,1,0)+(IF(AP62&gt;0,1,0)+(IF(AQ62&gt;0,1,0)+(IF(AR62&gt;0,1,0))))))</f>
        <v>0</v>
      </c>
      <c r="BM62" s="17">
        <f t="shared" ref="BM62:BM63" si="166">SUM((IF(AU62&gt;0,1,0)+(IF(AV62&gt;0,1,0)+(IF(AW62&gt;0,1,0)+(IF(AX62&gt;0,1,0))))))</f>
        <v>0</v>
      </c>
      <c r="BN62" s="17">
        <f t="shared" ref="BN62:BN63" si="167">SUM((IF(BA62&gt;0,1,0)+(IF(BB62&gt;0,1,0)+(IF(BC62&gt;0,1,0)+(IF(BD62&gt;0,1,0))))))</f>
        <v>0</v>
      </c>
      <c r="BO62" s="17">
        <f t="shared" ref="BO62:BO63" si="168">SUM(BF62:BN62)</f>
        <v>0</v>
      </c>
      <c r="BP62" s="17">
        <f t="shared" ref="BP62:BP63" si="169">I62+O62+U62+AA62+AG62+AM62+AS62+AY62+BE62</f>
        <v>0</v>
      </c>
      <c r="BQ62" s="21" t="e">
        <f t="shared" ref="BQ62:BQ63" si="170">BP62/BO62</f>
        <v>#DIV/0!</v>
      </c>
    </row>
    <row r="63" spans="1:69" ht="15.75" customHeight="1" x14ac:dyDescent="0.25">
      <c r="A63" s="36"/>
      <c r="B63" s="45"/>
      <c r="C63" s="46"/>
      <c r="D63" s="42"/>
      <c r="E63" s="43"/>
      <c r="F63" s="43"/>
      <c r="G63" s="43"/>
      <c r="H63" s="43"/>
      <c r="I63" s="41">
        <f t="shared" si="131"/>
        <v>0</v>
      </c>
      <c r="J63" s="42"/>
      <c r="K63" s="43"/>
      <c r="L63" s="43"/>
      <c r="M63" s="43"/>
      <c r="N63" s="43"/>
      <c r="O63" s="41">
        <f t="shared" si="133"/>
        <v>0</v>
      </c>
      <c r="P63" s="42"/>
      <c r="Q63" s="43"/>
      <c r="R63" s="43"/>
      <c r="S63" s="43"/>
      <c r="T63" s="43"/>
      <c r="U63" s="41">
        <f t="shared" si="135"/>
        <v>0</v>
      </c>
      <c r="V63" s="42"/>
      <c r="W63" s="43"/>
      <c r="X63" s="43"/>
      <c r="Y63" s="43"/>
      <c r="Z63" s="43"/>
      <c r="AA63" s="41">
        <f t="shared" si="137"/>
        <v>0</v>
      </c>
      <c r="AB63" s="42"/>
      <c r="AC63" s="43"/>
      <c r="AD63" s="43"/>
      <c r="AE63" s="43"/>
      <c r="AF63" s="43"/>
      <c r="AG63" s="41">
        <f t="shared" si="138"/>
        <v>0</v>
      </c>
      <c r="AH63" s="42"/>
      <c r="AI63" s="43"/>
      <c r="AJ63" s="43"/>
      <c r="AK63" s="43"/>
      <c r="AL63" s="43"/>
      <c r="AM63" s="41">
        <f t="shared" si="139"/>
        <v>0</v>
      </c>
      <c r="AN63" s="42"/>
      <c r="AO63" s="43"/>
      <c r="AP63" s="43"/>
      <c r="AQ63" s="43"/>
      <c r="AR63" s="43"/>
      <c r="AS63" s="41">
        <f t="shared" si="140"/>
        <v>0</v>
      </c>
      <c r="AT63" s="42"/>
      <c r="AU63" s="43"/>
      <c r="AV63" s="43"/>
      <c r="AW63" s="43"/>
      <c r="AX63" s="43"/>
      <c r="AY63" s="41">
        <f t="shared" si="141"/>
        <v>0</v>
      </c>
      <c r="AZ63" s="42"/>
      <c r="BA63" s="43"/>
      <c r="BB63" s="43"/>
      <c r="BC63" s="43"/>
      <c r="BD63" s="43"/>
      <c r="BE63" s="41">
        <f t="shared" si="142"/>
        <v>0</v>
      </c>
      <c r="BF63" s="44">
        <f t="shared" si="159"/>
        <v>0</v>
      </c>
      <c r="BG63" s="17">
        <f t="shared" si="160"/>
        <v>0</v>
      </c>
      <c r="BH63" s="17">
        <f t="shared" si="161"/>
        <v>0</v>
      </c>
      <c r="BI63" s="17">
        <f t="shared" si="162"/>
        <v>0</v>
      </c>
      <c r="BJ63" s="17">
        <f t="shared" si="163"/>
        <v>0</v>
      </c>
      <c r="BK63" s="17">
        <f t="shared" si="164"/>
        <v>0</v>
      </c>
      <c r="BL63" s="17">
        <f t="shared" si="165"/>
        <v>0</v>
      </c>
      <c r="BM63" s="17">
        <f t="shared" si="166"/>
        <v>0</v>
      </c>
      <c r="BN63" s="17">
        <f t="shared" si="167"/>
        <v>0</v>
      </c>
      <c r="BO63" s="17">
        <f t="shared" si="168"/>
        <v>0</v>
      </c>
      <c r="BP63" s="17">
        <f t="shared" si="169"/>
        <v>0</v>
      </c>
      <c r="BQ63" s="21" t="e">
        <f t="shared" si="170"/>
        <v>#DIV/0!</v>
      </c>
    </row>
    <row r="64" spans="1:69" ht="15.75" customHeight="1" x14ac:dyDescent="0.25">
      <c r="A64" s="36"/>
      <c r="B64" s="45"/>
      <c r="C64" s="46"/>
      <c r="D64" s="42"/>
      <c r="E64" s="43"/>
      <c r="F64" s="43"/>
      <c r="G64" s="43"/>
      <c r="H64" s="43"/>
      <c r="I64" s="41">
        <f t="shared" si="131"/>
        <v>0</v>
      </c>
      <c r="J64" s="42"/>
      <c r="K64" s="43"/>
      <c r="L64" s="43"/>
      <c r="M64" s="43"/>
      <c r="N64" s="43"/>
      <c r="O64" s="41">
        <f t="shared" si="133"/>
        <v>0</v>
      </c>
      <c r="P64" s="42"/>
      <c r="Q64" s="43"/>
      <c r="R64" s="43"/>
      <c r="S64" s="43"/>
      <c r="T64" s="43"/>
      <c r="U64" s="41">
        <f t="shared" si="135"/>
        <v>0</v>
      </c>
      <c r="V64" s="42"/>
      <c r="W64" s="43"/>
      <c r="X64" s="43"/>
      <c r="Y64" s="43"/>
      <c r="Z64" s="43"/>
      <c r="AA64" s="41">
        <f t="shared" si="137"/>
        <v>0</v>
      </c>
      <c r="AB64" s="42"/>
      <c r="AC64" s="43"/>
      <c r="AD64" s="43"/>
      <c r="AE64" s="43"/>
      <c r="AF64" s="43"/>
      <c r="AG64" s="41">
        <f t="shared" si="138"/>
        <v>0</v>
      </c>
      <c r="AH64" s="42"/>
      <c r="AI64" s="43"/>
      <c r="AJ64" s="43"/>
      <c r="AK64" s="43"/>
      <c r="AL64" s="43"/>
      <c r="AM64" s="41">
        <f t="shared" si="139"/>
        <v>0</v>
      </c>
      <c r="AN64" s="42"/>
      <c r="AO64" s="43"/>
      <c r="AP64" s="43"/>
      <c r="AQ64" s="43"/>
      <c r="AR64" s="43"/>
      <c r="AS64" s="41">
        <f t="shared" si="140"/>
        <v>0</v>
      </c>
      <c r="AT64" s="42"/>
      <c r="AU64" s="43"/>
      <c r="AV64" s="43"/>
      <c r="AW64" s="43"/>
      <c r="AX64" s="43"/>
      <c r="AY64" s="41">
        <f t="shared" si="141"/>
        <v>0</v>
      </c>
      <c r="AZ64" s="42"/>
      <c r="BA64" s="43"/>
      <c r="BB64" s="43"/>
      <c r="BC64" s="43"/>
      <c r="BD64" s="43"/>
      <c r="BE64" s="41">
        <f t="shared" si="142"/>
        <v>0</v>
      </c>
      <c r="BF64" s="44">
        <f t="shared" si="143"/>
        <v>0</v>
      </c>
      <c r="BG64" s="17">
        <f t="shared" si="144"/>
        <v>0</v>
      </c>
      <c r="BH64" s="17">
        <f t="shared" si="145"/>
        <v>0</v>
      </c>
      <c r="BI64" s="17">
        <f t="shared" si="146"/>
        <v>0</v>
      </c>
      <c r="BJ64" s="17">
        <f t="shared" si="147"/>
        <v>0</v>
      </c>
      <c r="BK64" s="17">
        <f t="shared" si="148"/>
        <v>0</v>
      </c>
      <c r="BL64" s="17">
        <f t="shared" si="149"/>
        <v>0</v>
      </c>
      <c r="BM64" s="17">
        <f t="shared" si="150"/>
        <v>0</v>
      </c>
      <c r="BN64" s="17">
        <f t="shared" si="151"/>
        <v>0</v>
      </c>
      <c r="BO64" s="17">
        <f t="shared" si="152"/>
        <v>0</v>
      </c>
      <c r="BP64" s="17">
        <f t="shared" si="153"/>
        <v>0</v>
      </c>
      <c r="BQ64" s="21" t="e">
        <f t="shared" si="154"/>
        <v>#DIV/0!</v>
      </c>
    </row>
    <row r="65" spans="1:69" ht="15.75" customHeight="1" x14ac:dyDescent="0.25">
      <c r="A65" s="36"/>
      <c r="B65" s="45"/>
      <c r="C65" s="46"/>
      <c r="D65" s="42"/>
      <c r="E65" s="43"/>
      <c r="F65" s="43"/>
      <c r="G65" s="43"/>
      <c r="H65" s="43"/>
      <c r="I65" s="41">
        <f t="shared" si="131"/>
        <v>0</v>
      </c>
      <c r="J65" s="42"/>
      <c r="K65" s="43"/>
      <c r="L65" s="43"/>
      <c r="M65" s="43"/>
      <c r="N65" s="43"/>
      <c r="O65" s="41">
        <f t="shared" si="133"/>
        <v>0</v>
      </c>
      <c r="P65" s="42"/>
      <c r="Q65" s="43"/>
      <c r="R65" s="43"/>
      <c r="S65" s="43"/>
      <c r="T65" s="43"/>
      <c r="U65" s="41">
        <f t="shared" si="135"/>
        <v>0</v>
      </c>
      <c r="V65" s="42"/>
      <c r="W65" s="43"/>
      <c r="X65" s="43"/>
      <c r="Y65" s="43"/>
      <c r="Z65" s="43"/>
      <c r="AA65" s="41">
        <f t="shared" si="137"/>
        <v>0</v>
      </c>
      <c r="AB65" s="42"/>
      <c r="AC65" s="43"/>
      <c r="AD65" s="43"/>
      <c r="AE65" s="43"/>
      <c r="AF65" s="43"/>
      <c r="AG65" s="41">
        <f t="shared" si="138"/>
        <v>0</v>
      </c>
      <c r="AH65" s="42"/>
      <c r="AI65" s="43"/>
      <c r="AJ65" s="43"/>
      <c r="AK65" s="43"/>
      <c r="AL65" s="43"/>
      <c r="AM65" s="41">
        <f t="shared" si="139"/>
        <v>0</v>
      </c>
      <c r="AN65" s="42"/>
      <c r="AO65" s="43"/>
      <c r="AP65" s="43"/>
      <c r="AQ65" s="43"/>
      <c r="AR65" s="43"/>
      <c r="AS65" s="41">
        <f t="shared" si="140"/>
        <v>0</v>
      </c>
      <c r="AT65" s="42"/>
      <c r="AU65" s="43"/>
      <c r="AV65" s="43"/>
      <c r="AW65" s="43"/>
      <c r="AX65" s="43"/>
      <c r="AY65" s="41">
        <f t="shared" si="141"/>
        <v>0</v>
      </c>
      <c r="AZ65" s="42"/>
      <c r="BA65" s="43"/>
      <c r="BB65" s="43"/>
      <c r="BC65" s="43"/>
      <c r="BD65" s="43"/>
      <c r="BE65" s="41">
        <f t="shared" si="142"/>
        <v>0</v>
      </c>
      <c r="BF65" s="44">
        <f t="shared" si="143"/>
        <v>0</v>
      </c>
      <c r="BG65" s="17">
        <f t="shared" si="144"/>
        <v>0</v>
      </c>
      <c r="BH65" s="17">
        <f t="shared" si="145"/>
        <v>0</v>
      </c>
      <c r="BI65" s="17">
        <f t="shared" si="146"/>
        <v>0</v>
      </c>
      <c r="BJ65" s="17">
        <f t="shared" si="147"/>
        <v>0</v>
      </c>
      <c r="BK65" s="17">
        <f t="shared" si="148"/>
        <v>0</v>
      </c>
      <c r="BL65" s="17">
        <f t="shared" si="149"/>
        <v>0</v>
      </c>
      <c r="BM65" s="17">
        <f t="shared" si="150"/>
        <v>0</v>
      </c>
      <c r="BN65" s="17">
        <f t="shared" si="151"/>
        <v>0</v>
      </c>
      <c r="BO65" s="17">
        <f t="shared" si="152"/>
        <v>0</v>
      </c>
      <c r="BP65" s="17">
        <f t="shared" si="153"/>
        <v>0</v>
      </c>
      <c r="BQ65" s="21" t="e">
        <f t="shared" si="154"/>
        <v>#DIV/0!</v>
      </c>
    </row>
    <row r="66" spans="1:69" ht="15.75" customHeight="1" x14ac:dyDescent="0.25">
      <c r="A66" s="36"/>
      <c r="B66" s="37" t="s">
        <v>35</v>
      </c>
      <c r="C66" s="46"/>
      <c r="D66" s="42"/>
      <c r="E66" s="40">
        <f>SUM(E58:E65)</f>
        <v>323</v>
      </c>
      <c r="F66" s="40">
        <f>SUM(F58:F65)</f>
        <v>298</v>
      </c>
      <c r="G66" s="40">
        <f>SUM(G58:G65)</f>
        <v>341</v>
      </c>
      <c r="H66" s="40">
        <f>SUM(H58:H65)</f>
        <v>365</v>
      </c>
      <c r="I66" s="41">
        <f>SUM(I58:I65)</f>
        <v>1327</v>
      </c>
      <c r="J66" s="42"/>
      <c r="K66" s="40">
        <f>SUM(K58:K65)</f>
        <v>346</v>
      </c>
      <c r="L66" s="40">
        <f>SUM(L58:L65)</f>
        <v>337</v>
      </c>
      <c r="M66" s="40">
        <f>SUM(M58:M65)</f>
        <v>348</v>
      </c>
      <c r="N66" s="40">
        <f>SUM(N58:N65)</f>
        <v>323</v>
      </c>
      <c r="O66" s="41">
        <f>SUM(O58:O65)</f>
        <v>1354</v>
      </c>
      <c r="P66" s="42"/>
      <c r="Q66" s="40">
        <f>SUM(Q58:Q65)</f>
        <v>373</v>
      </c>
      <c r="R66" s="40">
        <f>SUM(R58:R65)</f>
        <v>197</v>
      </c>
      <c r="S66" s="40">
        <f>SUM(S58:S65)</f>
        <v>328</v>
      </c>
      <c r="T66" s="40">
        <f>SUM(T58:T65)</f>
        <v>327</v>
      </c>
      <c r="U66" s="41">
        <f>SUM(U58:U65)</f>
        <v>1225</v>
      </c>
      <c r="V66" s="42"/>
      <c r="W66" s="40">
        <f>SUM(W58:W65)</f>
        <v>367</v>
      </c>
      <c r="X66" s="40">
        <f>SUM(X58:X65)</f>
        <v>307</v>
      </c>
      <c r="Y66" s="40">
        <f>SUM(Y58:Y65)</f>
        <v>337</v>
      </c>
      <c r="Z66" s="40">
        <f>SUM(Z58:Z65)</f>
        <v>393</v>
      </c>
      <c r="AA66" s="41">
        <f>SUM(AA58:AA65)</f>
        <v>1404</v>
      </c>
      <c r="AB66" s="42"/>
      <c r="AC66" s="40">
        <f>SUM(AC58:AC65)</f>
        <v>0</v>
      </c>
      <c r="AD66" s="40">
        <f>SUM(AD58:AD65)</f>
        <v>0</v>
      </c>
      <c r="AE66" s="40">
        <f>SUM(AE58:AE65)</f>
        <v>0</v>
      </c>
      <c r="AF66" s="40">
        <f>SUM(AF58:AF65)</f>
        <v>0</v>
      </c>
      <c r="AG66" s="41">
        <f>SUM(AG58:AG65)</f>
        <v>0</v>
      </c>
      <c r="AH66" s="42"/>
      <c r="AI66" s="40">
        <f>SUM(AI58:AI65)</f>
        <v>0</v>
      </c>
      <c r="AJ66" s="40">
        <f>SUM(AJ58:AJ65)</f>
        <v>0</v>
      </c>
      <c r="AK66" s="40">
        <f>SUM(AK58:AK65)</f>
        <v>0</v>
      </c>
      <c r="AL66" s="40">
        <f>SUM(AL58:AL65)</f>
        <v>0</v>
      </c>
      <c r="AM66" s="41">
        <f>SUM(AM58:AM65)</f>
        <v>0</v>
      </c>
      <c r="AN66" s="42"/>
      <c r="AO66" s="40">
        <f>SUM(AO58:AO65)</f>
        <v>0</v>
      </c>
      <c r="AP66" s="40">
        <f>SUM(AP58:AP65)</f>
        <v>0</v>
      </c>
      <c r="AQ66" s="40">
        <f>SUM(AQ58:AQ65)</f>
        <v>0</v>
      </c>
      <c r="AR66" s="40">
        <f>SUM(AR58:AR65)</f>
        <v>0</v>
      </c>
      <c r="AS66" s="41">
        <f>SUM(AS58:AS65)</f>
        <v>0</v>
      </c>
      <c r="AT66" s="42"/>
      <c r="AU66" s="40">
        <f>SUM(AU58:AU65)</f>
        <v>0</v>
      </c>
      <c r="AV66" s="40">
        <f>SUM(AV58:AV65)</f>
        <v>0</v>
      </c>
      <c r="AW66" s="40">
        <f>SUM(AW58:AW65)</f>
        <v>0</v>
      </c>
      <c r="AX66" s="40">
        <f>SUM(AX58:AX65)</f>
        <v>0</v>
      </c>
      <c r="AY66" s="41">
        <f>SUM(AY58:AY65)</f>
        <v>0</v>
      </c>
      <c r="AZ66" s="42"/>
      <c r="BA66" s="40">
        <f>SUM(BA58:BA65)</f>
        <v>0</v>
      </c>
      <c r="BB66" s="40">
        <f>SUM(BB58:BB65)</f>
        <v>0</v>
      </c>
      <c r="BC66" s="40">
        <f>SUM(BC58:BC65)</f>
        <v>0</v>
      </c>
      <c r="BD66" s="40">
        <f>SUM(BD58:BD65)</f>
        <v>0</v>
      </c>
      <c r="BE66" s="41">
        <f>SUM(BE58:BE65)</f>
        <v>0</v>
      </c>
      <c r="BF66" s="44">
        <f t="shared" si="143"/>
        <v>4</v>
      </c>
      <c r="BG66" s="17">
        <f t="shared" si="144"/>
        <v>4</v>
      </c>
      <c r="BH66" s="17">
        <f t="shared" si="145"/>
        <v>4</v>
      </c>
      <c r="BI66" s="17">
        <f t="shared" si="146"/>
        <v>4</v>
      </c>
      <c r="BJ66" s="17">
        <f t="shared" si="147"/>
        <v>0</v>
      </c>
      <c r="BK66" s="17">
        <f t="shared" si="148"/>
        <v>0</v>
      </c>
      <c r="BL66" s="17">
        <f t="shared" si="149"/>
        <v>0</v>
      </c>
      <c r="BM66" s="17">
        <f t="shared" si="150"/>
        <v>0</v>
      </c>
      <c r="BN66" s="17">
        <f t="shared" si="151"/>
        <v>0</v>
      </c>
      <c r="BO66" s="17">
        <f t="shared" si="152"/>
        <v>16</v>
      </c>
      <c r="BP66" s="17">
        <f t="shared" si="153"/>
        <v>5310</v>
      </c>
      <c r="BQ66" s="17">
        <f t="shared" si="154"/>
        <v>331.875</v>
      </c>
    </row>
    <row r="67" spans="1:69" ht="15.75" customHeight="1" x14ac:dyDescent="0.25">
      <c r="A67" s="36"/>
      <c r="B67" s="37" t="s">
        <v>36</v>
      </c>
      <c r="C67" s="46"/>
      <c r="D67" s="39">
        <f>SUM(D58:D65)</f>
        <v>74</v>
      </c>
      <c r="E67" s="40">
        <f>E66+$D$67</f>
        <v>397</v>
      </c>
      <c r="F67" s="40">
        <f>F66+$D$67</f>
        <v>372</v>
      </c>
      <c r="G67" s="40">
        <f>G66+$D$67</f>
        <v>415</v>
      </c>
      <c r="H67" s="40">
        <f>H66+$D$67</f>
        <v>439</v>
      </c>
      <c r="I67" s="41">
        <f>SUM(E67:H67)</f>
        <v>1623</v>
      </c>
      <c r="J67" s="39">
        <f>SUM(J58:J65)</f>
        <v>75</v>
      </c>
      <c r="K67" s="40">
        <f>K66+$J$67</f>
        <v>421</v>
      </c>
      <c r="L67" s="40">
        <f>L66+$J$67</f>
        <v>412</v>
      </c>
      <c r="M67" s="40">
        <f>M66+$J$67</f>
        <v>423</v>
      </c>
      <c r="N67" s="40">
        <f>N66+$J$67</f>
        <v>398</v>
      </c>
      <c r="O67" s="41">
        <f>SUM(K67:N67)</f>
        <v>1654</v>
      </c>
      <c r="P67" s="39">
        <f>SUM(P58:P65)</f>
        <v>74</v>
      </c>
      <c r="Q67" s="40">
        <f>Q66+$P$67</f>
        <v>447</v>
      </c>
      <c r="R67" s="40">
        <f>R66+$P$67</f>
        <v>271</v>
      </c>
      <c r="S67" s="40">
        <f>S66+$P$67</f>
        <v>402</v>
      </c>
      <c r="T67" s="40">
        <f>T66+$P$67</f>
        <v>401</v>
      </c>
      <c r="U67" s="41">
        <f>SUM(Q67:T67)</f>
        <v>1521</v>
      </c>
      <c r="V67" s="39">
        <f>SUM(V58:V65)</f>
        <v>76</v>
      </c>
      <c r="W67" s="40">
        <f>W66+$V$67</f>
        <v>443</v>
      </c>
      <c r="X67" s="40">
        <f>X66+$V$67</f>
        <v>383</v>
      </c>
      <c r="Y67" s="40">
        <f>Y66+$V$67</f>
        <v>413</v>
      </c>
      <c r="Z67" s="40">
        <f>Z66+$V$67</f>
        <v>469</v>
      </c>
      <c r="AA67" s="41">
        <f>SUM(W67:Z67)</f>
        <v>1708</v>
      </c>
      <c r="AB67" s="39">
        <f>SUM(AB58:AB65)</f>
        <v>0</v>
      </c>
      <c r="AC67" s="40">
        <f>AC66+$AB$67</f>
        <v>0</v>
      </c>
      <c r="AD67" s="40">
        <f>AD66+$AB$67</f>
        <v>0</v>
      </c>
      <c r="AE67" s="40">
        <f>AE66+$AB$67</f>
        <v>0</v>
      </c>
      <c r="AF67" s="40">
        <f>AF66+$AB$67</f>
        <v>0</v>
      </c>
      <c r="AG67" s="41">
        <f>SUM(AC67:AF67)</f>
        <v>0</v>
      </c>
      <c r="AH67" s="39">
        <f>SUM(AH58:AH65)</f>
        <v>0</v>
      </c>
      <c r="AI67" s="40">
        <f>AI66+$AH$67</f>
        <v>0</v>
      </c>
      <c r="AJ67" s="40">
        <f>AJ66+$AH$67</f>
        <v>0</v>
      </c>
      <c r="AK67" s="40">
        <f>AK66+$AH$67</f>
        <v>0</v>
      </c>
      <c r="AL67" s="40">
        <f>AL66+$AH$67</f>
        <v>0</v>
      </c>
      <c r="AM67" s="41">
        <f>SUM(AI67:AL67)</f>
        <v>0</v>
      </c>
      <c r="AN67" s="39">
        <f>SUM(AN58:AN65)</f>
        <v>0</v>
      </c>
      <c r="AO67" s="40">
        <f>AO66+$AN$67</f>
        <v>0</v>
      </c>
      <c r="AP67" s="40">
        <f>AP66+$AN$67</f>
        <v>0</v>
      </c>
      <c r="AQ67" s="40">
        <f>AQ66+$AN$67</f>
        <v>0</v>
      </c>
      <c r="AR67" s="40">
        <f>AR66+$AN$67</f>
        <v>0</v>
      </c>
      <c r="AS67" s="41">
        <f>SUM(AO67:AR67)</f>
        <v>0</v>
      </c>
      <c r="AT67" s="39">
        <f>SUM(AT58:AT65)</f>
        <v>0</v>
      </c>
      <c r="AU67" s="40">
        <f>AU66+$AT$67</f>
        <v>0</v>
      </c>
      <c r="AV67" s="40">
        <f>AV66+$AT$67</f>
        <v>0</v>
      </c>
      <c r="AW67" s="40">
        <f>AW66+$AT$67</f>
        <v>0</v>
      </c>
      <c r="AX67" s="40">
        <f>AX66+$AT$67</f>
        <v>0</v>
      </c>
      <c r="AY67" s="41">
        <f>SUM(AU67:AX67)</f>
        <v>0</v>
      </c>
      <c r="AZ67" s="39">
        <f>SUM(AZ58:AZ65)</f>
        <v>0</v>
      </c>
      <c r="BA67" s="40">
        <f>BA66+$AZ$67</f>
        <v>0</v>
      </c>
      <c r="BB67" s="40">
        <f>BB66+$AZ$67</f>
        <v>0</v>
      </c>
      <c r="BC67" s="40">
        <f>BC66+$AZ$67</f>
        <v>0</v>
      </c>
      <c r="BD67" s="40">
        <f>BD66+$AZ$67</f>
        <v>0</v>
      </c>
      <c r="BE67" s="41">
        <f>SUM(BA67:BD67)</f>
        <v>0</v>
      </c>
      <c r="BF67" s="44">
        <f t="shared" si="143"/>
        <v>4</v>
      </c>
      <c r="BG67" s="17">
        <f t="shared" si="144"/>
        <v>4</v>
      </c>
      <c r="BH67" s="17">
        <f t="shared" si="145"/>
        <v>4</v>
      </c>
      <c r="BI67" s="17">
        <f t="shared" si="146"/>
        <v>4</v>
      </c>
      <c r="BJ67" s="17">
        <f t="shared" si="147"/>
        <v>0</v>
      </c>
      <c r="BK67" s="17">
        <f t="shared" si="148"/>
        <v>0</v>
      </c>
      <c r="BL67" s="17">
        <f t="shared" si="149"/>
        <v>0</v>
      </c>
      <c r="BM67" s="17">
        <f t="shared" si="150"/>
        <v>0</v>
      </c>
      <c r="BN67" s="17">
        <f t="shared" si="151"/>
        <v>0</v>
      </c>
      <c r="BO67" s="17">
        <f t="shared" si="152"/>
        <v>16</v>
      </c>
      <c r="BP67" s="17">
        <f t="shared" si="153"/>
        <v>6506</v>
      </c>
      <c r="BQ67" s="17">
        <f t="shared" si="154"/>
        <v>406.625</v>
      </c>
    </row>
    <row r="68" spans="1:69" ht="15.75" customHeight="1" x14ac:dyDescent="0.25">
      <c r="A68" s="36"/>
      <c r="B68" s="37" t="s">
        <v>37</v>
      </c>
      <c r="C68" s="46"/>
      <c r="D68" s="42"/>
      <c r="E68" s="40">
        <f t="shared" ref="E68:I69" si="171">IF($D$67&gt;0,IF(E66=E52,0.5,IF(E66&gt;E52,1,0)),0)</f>
        <v>1</v>
      </c>
      <c r="F68" s="40">
        <f t="shared" si="171"/>
        <v>0</v>
      </c>
      <c r="G68" s="40">
        <f t="shared" si="171"/>
        <v>1</v>
      </c>
      <c r="H68" s="40">
        <f t="shared" si="171"/>
        <v>1</v>
      </c>
      <c r="I68" s="41">
        <f t="shared" si="171"/>
        <v>1</v>
      </c>
      <c r="J68" s="42"/>
      <c r="K68" s="40">
        <f t="shared" ref="K68:O69" si="172">IF($J$67&gt;0,IF(K66=K176,0.5,IF(K66&gt;K176,1,0)),0)</f>
        <v>1</v>
      </c>
      <c r="L68" s="40">
        <f t="shared" si="172"/>
        <v>0</v>
      </c>
      <c r="M68" s="40">
        <f t="shared" si="172"/>
        <v>1</v>
      </c>
      <c r="N68" s="40">
        <f t="shared" si="172"/>
        <v>0</v>
      </c>
      <c r="O68" s="41">
        <f t="shared" si="172"/>
        <v>1</v>
      </c>
      <c r="P68" s="42"/>
      <c r="Q68" s="40">
        <f t="shared" ref="Q68:U69" si="173">IF($P$67&gt;0,IF(Q66=Q79,0.5,IF(Q66&gt;Q79,1,0)),0)</f>
        <v>1</v>
      </c>
      <c r="R68" s="40">
        <f t="shared" si="173"/>
        <v>0</v>
      </c>
      <c r="S68" s="40">
        <f t="shared" si="173"/>
        <v>1</v>
      </c>
      <c r="T68" s="40">
        <f t="shared" si="173"/>
        <v>1</v>
      </c>
      <c r="U68" s="41">
        <f t="shared" si="173"/>
        <v>1</v>
      </c>
      <c r="V68" s="42"/>
      <c r="W68" s="40">
        <f t="shared" ref="W68:AA69" si="174">IF($V$67&gt;0,IF(W66=W193,0.5,IF(W66&gt;W193,1,0)),0)</f>
        <v>1</v>
      </c>
      <c r="X68" s="40">
        <f t="shared" si="174"/>
        <v>0</v>
      </c>
      <c r="Y68" s="40">
        <f t="shared" si="174"/>
        <v>1</v>
      </c>
      <c r="Z68" s="40">
        <f t="shared" si="174"/>
        <v>1</v>
      </c>
      <c r="AA68" s="41">
        <f t="shared" si="174"/>
        <v>1</v>
      </c>
      <c r="AB68" s="42"/>
      <c r="AC68" s="40">
        <f t="shared" ref="AC68:AG69" si="175">IF($AB$67&gt;0,IF(AC66=AC130,0.5,IF(AC66&gt;AC130,1,0)),0)</f>
        <v>0</v>
      </c>
      <c r="AD68" s="40">
        <f t="shared" si="175"/>
        <v>0</v>
      </c>
      <c r="AE68" s="40">
        <f t="shared" si="175"/>
        <v>0</v>
      </c>
      <c r="AF68" s="40">
        <f t="shared" si="175"/>
        <v>0</v>
      </c>
      <c r="AG68" s="41">
        <f t="shared" si="175"/>
        <v>0</v>
      </c>
      <c r="AH68" s="42"/>
      <c r="AI68" s="40">
        <f t="shared" ref="AI68:AM69" si="176">IF($AH$67&gt;0,IF(AI66=AI148,0.5,IF(AI66&gt;AI148,1,0)),0)</f>
        <v>0</v>
      </c>
      <c r="AJ68" s="40">
        <f t="shared" si="176"/>
        <v>0</v>
      </c>
      <c r="AK68" s="40">
        <f t="shared" si="176"/>
        <v>0</v>
      </c>
      <c r="AL68" s="40">
        <f t="shared" si="176"/>
        <v>0</v>
      </c>
      <c r="AM68" s="41">
        <f t="shared" si="176"/>
        <v>0</v>
      </c>
      <c r="AN68" s="42"/>
      <c r="AO68" s="40">
        <f t="shared" ref="AO68:AS69" si="177">IF($AN$67&gt;0,IF(AO66=AO164,0.5,IF(AO66&gt;AO164,1,0)),0)</f>
        <v>0</v>
      </c>
      <c r="AP68" s="40">
        <f t="shared" si="177"/>
        <v>0</v>
      </c>
      <c r="AQ68" s="40">
        <f t="shared" si="177"/>
        <v>0</v>
      </c>
      <c r="AR68" s="40">
        <f t="shared" si="177"/>
        <v>0</v>
      </c>
      <c r="AS68" s="41">
        <f t="shared" si="177"/>
        <v>0</v>
      </c>
      <c r="AT68" s="42"/>
      <c r="AU68" s="40">
        <f t="shared" ref="AU68:AY69" si="178">IF($AT$67&gt;0,IF(AU66=AU94,0.5,IF(AU66&gt;AU94,1,0)),0)</f>
        <v>0</v>
      </c>
      <c r="AV68" s="40">
        <f t="shared" si="178"/>
        <v>0</v>
      </c>
      <c r="AW68" s="40">
        <f t="shared" si="178"/>
        <v>0</v>
      </c>
      <c r="AX68" s="40">
        <f t="shared" si="178"/>
        <v>0</v>
      </c>
      <c r="AY68" s="41">
        <f t="shared" si="178"/>
        <v>0</v>
      </c>
      <c r="AZ68" s="42"/>
      <c r="BA68" s="40">
        <f t="shared" ref="BA68:BE69" si="179">IF($AZ$67&gt;0,IF(BA66=BA112,0.5,IF(BA66&gt;BA112,1,0)),0)</f>
        <v>0</v>
      </c>
      <c r="BB68" s="40">
        <f t="shared" si="179"/>
        <v>0</v>
      </c>
      <c r="BC68" s="40">
        <f t="shared" si="179"/>
        <v>0</v>
      </c>
      <c r="BD68" s="40">
        <f t="shared" si="179"/>
        <v>0</v>
      </c>
      <c r="BE68" s="41">
        <f t="shared" si="179"/>
        <v>0</v>
      </c>
      <c r="BF68" s="47"/>
      <c r="BG68" s="21"/>
      <c r="BH68" s="21"/>
      <c r="BI68" s="21"/>
      <c r="BJ68" s="21"/>
      <c r="BK68" s="21"/>
      <c r="BL68" s="21"/>
      <c r="BM68" s="21"/>
      <c r="BN68" s="21"/>
      <c r="BO68" s="21"/>
      <c r="BP68" s="17">
        <f t="shared" si="153"/>
        <v>4</v>
      </c>
      <c r="BQ68" s="21"/>
    </row>
    <row r="69" spans="1:69" ht="15.75" customHeight="1" x14ac:dyDescent="0.25">
      <c r="A69" s="36"/>
      <c r="B69" s="37" t="s">
        <v>38</v>
      </c>
      <c r="C69" s="46"/>
      <c r="D69" s="42"/>
      <c r="E69" s="40">
        <f t="shared" si="171"/>
        <v>0</v>
      </c>
      <c r="F69" s="40">
        <f t="shared" si="171"/>
        <v>0</v>
      </c>
      <c r="G69" s="40">
        <f t="shared" si="171"/>
        <v>1</v>
      </c>
      <c r="H69" s="40">
        <f t="shared" si="171"/>
        <v>1</v>
      </c>
      <c r="I69" s="41">
        <f t="shared" si="171"/>
        <v>0</v>
      </c>
      <c r="J69" s="42"/>
      <c r="K69" s="40">
        <f t="shared" si="172"/>
        <v>1</v>
      </c>
      <c r="L69" s="40">
        <f t="shared" si="172"/>
        <v>0</v>
      </c>
      <c r="M69" s="40">
        <f t="shared" si="172"/>
        <v>1</v>
      </c>
      <c r="N69" s="40">
        <f t="shared" si="172"/>
        <v>0</v>
      </c>
      <c r="O69" s="41">
        <f t="shared" si="172"/>
        <v>1</v>
      </c>
      <c r="P69" s="42"/>
      <c r="Q69" s="40">
        <f t="shared" si="173"/>
        <v>1</v>
      </c>
      <c r="R69" s="40">
        <f t="shared" si="173"/>
        <v>0</v>
      </c>
      <c r="S69" s="40">
        <f t="shared" si="173"/>
        <v>0</v>
      </c>
      <c r="T69" s="40">
        <f t="shared" si="173"/>
        <v>1</v>
      </c>
      <c r="U69" s="41">
        <f t="shared" si="173"/>
        <v>0</v>
      </c>
      <c r="V69" s="42"/>
      <c r="W69" s="40">
        <f t="shared" si="174"/>
        <v>1</v>
      </c>
      <c r="X69" s="40">
        <f t="shared" si="174"/>
        <v>0</v>
      </c>
      <c r="Y69" s="40">
        <f t="shared" si="174"/>
        <v>1</v>
      </c>
      <c r="Z69" s="40">
        <f t="shared" si="174"/>
        <v>1</v>
      </c>
      <c r="AA69" s="41">
        <f t="shared" si="174"/>
        <v>1</v>
      </c>
      <c r="AB69" s="42"/>
      <c r="AC69" s="40">
        <f t="shared" si="175"/>
        <v>0</v>
      </c>
      <c r="AD69" s="40">
        <f t="shared" si="175"/>
        <v>0</v>
      </c>
      <c r="AE69" s="40">
        <f t="shared" si="175"/>
        <v>0</v>
      </c>
      <c r="AF69" s="40">
        <f t="shared" si="175"/>
        <v>0</v>
      </c>
      <c r="AG69" s="41">
        <f t="shared" si="175"/>
        <v>0</v>
      </c>
      <c r="AH69" s="42"/>
      <c r="AI69" s="40">
        <f t="shared" si="176"/>
        <v>0</v>
      </c>
      <c r="AJ69" s="40">
        <f t="shared" si="176"/>
        <v>0</v>
      </c>
      <c r="AK69" s="40">
        <f t="shared" si="176"/>
        <v>0</v>
      </c>
      <c r="AL69" s="40">
        <f t="shared" si="176"/>
        <v>0</v>
      </c>
      <c r="AM69" s="41">
        <f t="shared" si="176"/>
        <v>0</v>
      </c>
      <c r="AN69" s="42"/>
      <c r="AO69" s="40">
        <f t="shared" si="177"/>
        <v>0</v>
      </c>
      <c r="AP69" s="40">
        <f t="shared" si="177"/>
        <v>0</v>
      </c>
      <c r="AQ69" s="40">
        <f t="shared" si="177"/>
        <v>0</v>
      </c>
      <c r="AR69" s="40">
        <f t="shared" si="177"/>
        <v>0</v>
      </c>
      <c r="AS69" s="41">
        <f t="shared" si="177"/>
        <v>0</v>
      </c>
      <c r="AT69" s="42"/>
      <c r="AU69" s="40">
        <f t="shared" si="178"/>
        <v>0</v>
      </c>
      <c r="AV69" s="40">
        <f t="shared" si="178"/>
        <v>0</v>
      </c>
      <c r="AW69" s="40">
        <f t="shared" si="178"/>
        <v>0</v>
      </c>
      <c r="AX69" s="40">
        <f t="shared" si="178"/>
        <v>0</v>
      </c>
      <c r="AY69" s="41">
        <f t="shared" si="178"/>
        <v>0</v>
      </c>
      <c r="AZ69" s="42"/>
      <c r="BA69" s="40">
        <f t="shared" si="179"/>
        <v>0</v>
      </c>
      <c r="BB69" s="40">
        <f t="shared" si="179"/>
        <v>0</v>
      </c>
      <c r="BC69" s="40">
        <f t="shared" si="179"/>
        <v>0</v>
      </c>
      <c r="BD69" s="40">
        <f t="shared" si="179"/>
        <v>0</v>
      </c>
      <c r="BE69" s="41">
        <f t="shared" si="179"/>
        <v>0</v>
      </c>
      <c r="BF69" s="47"/>
      <c r="BG69" s="21"/>
      <c r="BH69" s="21"/>
      <c r="BI69" s="21"/>
      <c r="BJ69" s="21"/>
      <c r="BK69" s="21"/>
      <c r="BL69" s="21"/>
      <c r="BM69" s="21"/>
      <c r="BN69" s="21"/>
      <c r="BO69" s="21"/>
      <c r="BP69" s="17">
        <f t="shared" si="153"/>
        <v>2</v>
      </c>
      <c r="BQ69" s="21"/>
    </row>
    <row r="70" spans="1:69" ht="14.25" customHeight="1" x14ac:dyDescent="0.25">
      <c r="A70" s="48"/>
      <c r="B70" s="49" t="s">
        <v>39</v>
      </c>
      <c r="C70" s="50"/>
      <c r="D70" s="51"/>
      <c r="E70" s="52"/>
      <c r="F70" s="52"/>
      <c r="G70" s="52"/>
      <c r="H70" s="52"/>
      <c r="I70" s="53">
        <f>SUM(E68+F68+G68+H68+I68+E69+F69+G69+H69+I69)</f>
        <v>6</v>
      </c>
      <c r="J70" s="51"/>
      <c r="K70" s="52"/>
      <c r="L70" s="52"/>
      <c r="M70" s="52"/>
      <c r="N70" s="52"/>
      <c r="O70" s="53">
        <f>SUM(K68+L68+M68+N68+O68+K69+L69+M69+N69+O69)</f>
        <v>6</v>
      </c>
      <c r="P70" s="51"/>
      <c r="Q70" s="52"/>
      <c r="R70" s="52"/>
      <c r="S70" s="52"/>
      <c r="T70" s="52"/>
      <c r="U70" s="53">
        <f>SUM(Q68+R68+S68+T68+U68+Q69+R69+S69+T69+U69)</f>
        <v>6</v>
      </c>
      <c r="V70" s="51"/>
      <c r="W70" s="52"/>
      <c r="X70" s="52"/>
      <c r="Y70" s="52"/>
      <c r="Z70" s="52"/>
      <c r="AA70" s="53">
        <f>SUM(W68+X68+Y68+Z68+AA68+W69+X69+Y69+Z69+AA69)</f>
        <v>8</v>
      </c>
      <c r="AB70" s="51"/>
      <c r="AC70" s="52"/>
      <c r="AD70" s="52"/>
      <c r="AE70" s="52"/>
      <c r="AF70" s="52"/>
      <c r="AG70" s="53">
        <f>SUM(AC68+AD68+AE68+AF68+AG68+AC69+AD69+AE69+AF69+AG69)</f>
        <v>0</v>
      </c>
      <c r="AH70" s="51"/>
      <c r="AI70" s="52"/>
      <c r="AJ70" s="52"/>
      <c r="AK70" s="52"/>
      <c r="AL70" s="52"/>
      <c r="AM70" s="53">
        <f>SUM(AI68+AJ68+AK68+AL68+AM68+AI69+AJ69+AK69+AL69+AM69)</f>
        <v>0</v>
      </c>
      <c r="AN70" s="51"/>
      <c r="AO70" s="52"/>
      <c r="AP70" s="52"/>
      <c r="AQ70" s="52"/>
      <c r="AR70" s="52"/>
      <c r="AS70" s="53">
        <f>SUM(AO68+AP68+AQ68+AR68+AS68+AO69+AP69+AQ69+AR69+AS69)</f>
        <v>0</v>
      </c>
      <c r="AT70" s="51"/>
      <c r="AU70" s="52"/>
      <c r="AV70" s="52"/>
      <c r="AW70" s="52"/>
      <c r="AX70" s="52"/>
      <c r="AY70" s="53">
        <f>SUM(AU68+AV68+AW68+AX68+AY68+AU69+AV69+AW69+AX69+AY69)</f>
        <v>0</v>
      </c>
      <c r="AZ70" s="51"/>
      <c r="BA70" s="52"/>
      <c r="BB70" s="52"/>
      <c r="BC70" s="52"/>
      <c r="BD70" s="52"/>
      <c r="BE70" s="53">
        <f>SUM(BA68+BB68+BC68+BD68+BE68+BA69+BB69+BC69+BD69+BE69)</f>
        <v>0</v>
      </c>
      <c r="BF70" s="54"/>
      <c r="BG70" s="55"/>
      <c r="BH70" s="55"/>
      <c r="BI70" s="55"/>
      <c r="BJ70" s="55"/>
      <c r="BK70" s="55"/>
      <c r="BL70" s="55"/>
      <c r="BM70" s="55"/>
      <c r="BN70" s="55"/>
      <c r="BO70" s="55"/>
      <c r="BP70" s="56">
        <f t="shared" si="153"/>
        <v>26</v>
      </c>
      <c r="BQ70" s="55"/>
    </row>
    <row r="71" spans="1:69" ht="27" customHeight="1" x14ac:dyDescent="0.25">
      <c r="A71" s="30">
        <v>3</v>
      </c>
      <c r="B71" s="124" t="s">
        <v>99</v>
      </c>
      <c r="C71" s="126"/>
      <c r="D71" s="31" t="s">
        <v>26</v>
      </c>
      <c r="E71" s="32" t="s">
        <v>27</v>
      </c>
      <c r="F71" s="32" t="s">
        <v>28</v>
      </c>
      <c r="G71" s="32" t="s">
        <v>29</v>
      </c>
      <c r="H71" s="32" t="s">
        <v>30</v>
      </c>
      <c r="I71" s="33" t="s">
        <v>23</v>
      </c>
      <c r="J71" s="31" t="s">
        <v>26</v>
      </c>
      <c r="K71" s="32" t="s">
        <v>27</v>
      </c>
      <c r="L71" s="32" t="s">
        <v>28</v>
      </c>
      <c r="M71" s="32" t="s">
        <v>29</v>
      </c>
      <c r="N71" s="32" t="s">
        <v>30</v>
      </c>
      <c r="O71" s="33" t="s">
        <v>23</v>
      </c>
      <c r="P71" s="31" t="s">
        <v>26</v>
      </c>
      <c r="Q71" s="32" t="s">
        <v>27</v>
      </c>
      <c r="R71" s="32" t="s">
        <v>28</v>
      </c>
      <c r="S71" s="32" t="s">
        <v>29</v>
      </c>
      <c r="T71" s="32" t="s">
        <v>30</v>
      </c>
      <c r="U71" s="33" t="s">
        <v>23</v>
      </c>
      <c r="V71" s="31" t="s">
        <v>26</v>
      </c>
      <c r="W71" s="32" t="s">
        <v>27</v>
      </c>
      <c r="X71" s="32" t="s">
        <v>28</v>
      </c>
      <c r="Y71" s="32" t="s">
        <v>29</v>
      </c>
      <c r="Z71" s="32" t="s">
        <v>30</v>
      </c>
      <c r="AA71" s="33" t="s">
        <v>23</v>
      </c>
      <c r="AB71" s="31" t="s">
        <v>26</v>
      </c>
      <c r="AC71" s="32" t="s">
        <v>27</v>
      </c>
      <c r="AD71" s="32" t="s">
        <v>28</v>
      </c>
      <c r="AE71" s="32" t="s">
        <v>29</v>
      </c>
      <c r="AF71" s="32" t="s">
        <v>30</v>
      </c>
      <c r="AG71" s="33" t="s">
        <v>23</v>
      </c>
      <c r="AH71" s="31" t="s">
        <v>26</v>
      </c>
      <c r="AI71" s="32" t="s">
        <v>27</v>
      </c>
      <c r="AJ71" s="32" t="s">
        <v>28</v>
      </c>
      <c r="AK71" s="32" t="s">
        <v>29</v>
      </c>
      <c r="AL71" s="32" t="s">
        <v>30</v>
      </c>
      <c r="AM71" s="33" t="s">
        <v>23</v>
      </c>
      <c r="AN71" s="31" t="s">
        <v>26</v>
      </c>
      <c r="AO71" s="32" t="s">
        <v>27</v>
      </c>
      <c r="AP71" s="32" t="s">
        <v>28</v>
      </c>
      <c r="AQ71" s="32" t="s">
        <v>29</v>
      </c>
      <c r="AR71" s="32" t="s">
        <v>30</v>
      </c>
      <c r="AS71" s="33" t="s">
        <v>23</v>
      </c>
      <c r="AT71" s="31" t="s">
        <v>26</v>
      </c>
      <c r="AU71" s="32" t="s">
        <v>27</v>
      </c>
      <c r="AV71" s="32" t="s">
        <v>28</v>
      </c>
      <c r="AW71" s="32" t="s">
        <v>29</v>
      </c>
      <c r="AX71" s="32" t="s">
        <v>30</v>
      </c>
      <c r="AY71" s="33" t="s">
        <v>23</v>
      </c>
      <c r="AZ71" s="31" t="s">
        <v>26</v>
      </c>
      <c r="BA71" s="32" t="s">
        <v>27</v>
      </c>
      <c r="BB71" s="32" t="s">
        <v>28</v>
      </c>
      <c r="BC71" s="32" t="s">
        <v>29</v>
      </c>
      <c r="BD71" s="32" t="s">
        <v>30</v>
      </c>
      <c r="BE71" s="33" t="s">
        <v>23</v>
      </c>
      <c r="BF71" s="34"/>
      <c r="BG71" s="35"/>
      <c r="BH71" s="35"/>
      <c r="BI71" s="35"/>
      <c r="BJ71" s="35"/>
      <c r="BK71" s="35"/>
      <c r="BL71" s="35"/>
      <c r="BM71" s="35"/>
      <c r="BN71" s="35"/>
      <c r="BO71" s="35"/>
      <c r="BP71" s="57"/>
      <c r="BQ71" s="35"/>
    </row>
    <row r="72" spans="1:69" ht="15.75" customHeight="1" x14ac:dyDescent="0.25">
      <c r="A72" s="36"/>
      <c r="B72" s="37" t="s">
        <v>55</v>
      </c>
      <c r="C72" s="38" t="s">
        <v>56</v>
      </c>
      <c r="D72" s="39">
        <v>42</v>
      </c>
      <c r="E72" s="40">
        <f>E34</f>
        <v>181</v>
      </c>
      <c r="F72" s="40">
        <f t="shared" ref="F72:H72" si="180">F34</f>
        <v>165</v>
      </c>
      <c r="G72" s="40">
        <f t="shared" si="180"/>
        <v>179</v>
      </c>
      <c r="H72" s="40">
        <f t="shared" si="180"/>
        <v>160</v>
      </c>
      <c r="I72" s="41">
        <f t="shared" ref="I72:I77" si="181">SUM(E72:H72)</f>
        <v>685</v>
      </c>
      <c r="J72" s="42">
        <v>42</v>
      </c>
      <c r="K72" s="43">
        <f>K34</f>
        <v>211</v>
      </c>
      <c r="L72" s="43">
        <f t="shared" ref="L72:N72" si="182">L34</f>
        <v>145</v>
      </c>
      <c r="M72" s="43">
        <f t="shared" si="182"/>
        <v>172</v>
      </c>
      <c r="N72" s="43">
        <f t="shared" si="182"/>
        <v>163</v>
      </c>
      <c r="O72" s="41">
        <f t="shared" ref="O72:O77" si="183">SUM(K72:N72)</f>
        <v>691</v>
      </c>
      <c r="P72" s="42">
        <v>41</v>
      </c>
      <c r="Q72" s="43">
        <f>Q34</f>
        <v>146</v>
      </c>
      <c r="R72" s="43">
        <f t="shared" ref="R72:T72" si="184">R34</f>
        <v>169</v>
      </c>
      <c r="S72" s="43">
        <f t="shared" si="184"/>
        <v>156</v>
      </c>
      <c r="T72" s="43">
        <f t="shared" si="184"/>
        <v>156</v>
      </c>
      <c r="U72" s="41">
        <f t="shared" ref="U72:U77" si="185">SUM(Q72:T72)</f>
        <v>627</v>
      </c>
      <c r="V72" s="42">
        <v>41</v>
      </c>
      <c r="W72" s="43">
        <f>W34</f>
        <v>182</v>
      </c>
      <c r="X72" s="43">
        <f t="shared" ref="X72:Z72" si="186">X34</f>
        <v>183</v>
      </c>
      <c r="Y72" s="43">
        <f t="shared" si="186"/>
        <v>143</v>
      </c>
      <c r="Z72" s="43">
        <f t="shared" si="186"/>
        <v>173</v>
      </c>
      <c r="AA72" s="41">
        <f t="shared" ref="AA72:AA78" si="187">SUM(W72:Z72)</f>
        <v>681</v>
      </c>
      <c r="AB72" s="42"/>
      <c r="AC72" s="43"/>
      <c r="AD72" s="43"/>
      <c r="AE72" s="43"/>
      <c r="AF72" s="43"/>
      <c r="AG72" s="41">
        <f t="shared" ref="AG72:AG77" si="188">SUM(AC72:AF72)</f>
        <v>0</v>
      </c>
      <c r="AH72" s="42"/>
      <c r="AI72" s="43"/>
      <c r="AJ72" s="43"/>
      <c r="AK72" s="43"/>
      <c r="AL72" s="43"/>
      <c r="AM72" s="41">
        <f t="shared" ref="AM72:AM77" si="189">SUM(AI72:AL72)</f>
        <v>0</v>
      </c>
      <c r="AN72" s="42"/>
      <c r="AO72" s="43"/>
      <c r="AP72" s="43"/>
      <c r="AQ72" s="43"/>
      <c r="AR72" s="43"/>
      <c r="AS72" s="41">
        <f t="shared" ref="AS72:AS77" si="190">SUM(AO72:AR72)</f>
        <v>0</v>
      </c>
      <c r="AT72" s="42"/>
      <c r="AU72" s="43"/>
      <c r="AV72" s="43"/>
      <c r="AW72" s="43"/>
      <c r="AX72" s="43"/>
      <c r="AY72" s="41">
        <f t="shared" ref="AY72:AY77" si="191">SUM(AU72:AX72)</f>
        <v>0</v>
      </c>
      <c r="AZ72" s="42"/>
      <c r="BA72" s="43"/>
      <c r="BB72" s="43"/>
      <c r="BC72" s="43"/>
      <c r="BD72" s="43"/>
      <c r="BE72" s="41">
        <f t="shared" ref="BE72:BE77" si="192">SUM(BA72:BD72)</f>
        <v>0</v>
      </c>
      <c r="BF72" s="44">
        <f t="shared" ref="BF72:BF77" si="193">SUM((IF(E72&gt;0,1,0)+(IF(F72&gt;0,1,0)+(IF(G72&gt;0,1,0)+(IF(H72&gt;0,1,0))))))</f>
        <v>4</v>
      </c>
      <c r="BG72" s="17">
        <f t="shared" ref="BG72:BG77" si="194">SUM((IF(K72&gt;0,1,0)+(IF(L72&gt;0,1,0)+(IF(M72&gt;0,1,0)+(IF(N72&gt;0,1,0))))))</f>
        <v>4</v>
      </c>
      <c r="BH72" s="17">
        <f t="shared" ref="BH72:BH77" si="195">SUM((IF(Q72&gt;0,1,0)+(IF(R72&gt;0,1,0)+(IF(S72&gt;0,1,0)+(IF(T72&gt;0,1,0))))))</f>
        <v>4</v>
      </c>
      <c r="BI72" s="17">
        <f t="shared" ref="BI72:BI77" si="196">SUM((IF(W72&gt;0,1,0)+(IF(X72&gt;0,1,0)+(IF(Y72&gt;0,1,0)+(IF(Z72&gt;0,1,0))))))</f>
        <v>4</v>
      </c>
      <c r="BJ72" s="17">
        <f t="shared" ref="BJ72:BJ77" si="197">SUM((IF(AC72&gt;0,1,0)+(IF(AD72&gt;0,1,0)+(IF(AE72&gt;0,1,0)+(IF(AF72&gt;0,1,0))))))</f>
        <v>0</v>
      </c>
      <c r="BK72" s="17">
        <f t="shared" ref="BK72:BK77" si="198">SUM((IF(AI72&gt;0,1,0)+(IF(AJ72&gt;0,1,0)+(IF(AK72&gt;0,1,0)+(IF(AL72&gt;0,1,0))))))</f>
        <v>0</v>
      </c>
      <c r="BL72" s="17">
        <f t="shared" ref="BL72:BL77" si="199">SUM((IF(AO72&gt;0,1,0)+(IF(AP72&gt;0,1,0)+(IF(AQ72&gt;0,1,0)+(IF(AR72&gt;0,1,0))))))</f>
        <v>0</v>
      </c>
      <c r="BM72" s="17">
        <f t="shared" ref="BM72:BM77" si="200">SUM((IF(AU72&gt;0,1,0)+(IF(AV72&gt;0,1,0)+(IF(AW72&gt;0,1,0)+(IF(AX72&gt;0,1,0))))))</f>
        <v>0</v>
      </c>
      <c r="BN72" s="17">
        <f t="shared" ref="BN72:BN77" si="201">SUM((IF(BA72&gt;0,1,0)+(IF(BB72&gt;0,1,0)+(IF(BC72&gt;0,1,0)+(IF(BD72&gt;0,1,0))))))</f>
        <v>0</v>
      </c>
      <c r="BO72" s="17">
        <f t="shared" ref="BO72:BO77" si="202">SUM(BF72:BN72)</f>
        <v>16</v>
      </c>
      <c r="BP72" s="17">
        <f t="shared" ref="BP72:BP77" si="203">I72+O72+U72+AA72+AG72+AM72+AS72+AY72+BE72</f>
        <v>2684</v>
      </c>
      <c r="BQ72" s="17">
        <f t="shared" ref="BQ72:BQ77" si="204">BP72/BO72</f>
        <v>167.75</v>
      </c>
    </row>
    <row r="73" spans="1:69" ht="15.75" customHeight="1" x14ac:dyDescent="0.25">
      <c r="A73" s="36"/>
      <c r="B73" s="37" t="s">
        <v>57</v>
      </c>
      <c r="C73" s="38" t="s">
        <v>58</v>
      </c>
      <c r="D73" s="39">
        <v>56</v>
      </c>
      <c r="E73" s="40">
        <f>E29</f>
        <v>141</v>
      </c>
      <c r="F73" s="40">
        <f t="shared" ref="F73:H73" si="205">F29</f>
        <v>158</v>
      </c>
      <c r="G73" s="40">
        <f t="shared" si="205"/>
        <v>121</v>
      </c>
      <c r="H73" s="40">
        <f t="shared" si="205"/>
        <v>161</v>
      </c>
      <c r="I73" s="41">
        <f t="shared" si="181"/>
        <v>581</v>
      </c>
      <c r="J73" s="42">
        <v>56</v>
      </c>
      <c r="K73" s="43">
        <f>K29</f>
        <v>147</v>
      </c>
      <c r="L73" s="43">
        <f t="shared" ref="L73:N73" si="206">L29</f>
        <v>115</v>
      </c>
      <c r="M73" s="43">
        <f t="shared" si="206"/>
        <v>138</v>
      </c>
      <c r="N73" s="43">
        <f t="shared" si="206"/>
        <v>126</v>
      </c>
      <c r="O73" s="41">
        <f t="shared" si="183"/>
        <v>526</v>
      </c>
      <c r="P73" s="42">
        <v>56</v>
      </c>
      <c r="Q73" s="43">
        <f>Q29</f>
        <v>155</v>
      </c>
      <c r="R73" s="43">
        <f t="shared" ref="R73:T73" si="207">R29</f>
        <v>114</v>
      </c>
      <c r="S73" s="43">
        <f t="shared" si="207"/>
        <v>160</v>
      </c>
      <c r="T73" s="43">
        <f t="shared" si="207"/>
        <v>109</v>
      </c>
      <c r="U73" s="41">
        <f t="shared" si="185"/>
        <v>538</v>
      </c>
      <c r="V73" s="42">
        <v>57</v>
      </c>
      <c r="W73" s="43">
        <f>W29</f>
        <v>130</v>
      </c>
      <c r="X73" s="43">
        <f t="shared" ref="X73:Z73" si="208">X29</f>
        <v>147</v>
      </c>
      <c r="Y73" s="43">
        <f t="shared" si="208"/>
        <v>144</v>
      </c>
      <c r="Z73" s="43">
        <f t="shared" si="208"/>
        <v>116</v>
      </c>
      <c r="AA73" s="41">
        <f t="shared" si="187"/>
        <v>537</v>
      </c>
      <c r="AB73" s="42"/>
      <c r="AC73" s="43"/>
      <c r="AD73" s="43"/>
      <c r="AE73" s="43"/>
      <c r="AF73" s="43"/>
      <c r="AG73" s="41">
        <f t="shared" si="188"/>
        <v>0</v>
      </c>
      <c r="AH73" s="42"/>
      <c r="AI73" s="43"/>
      <c r="AJ73" s="43"/>
      <c r="AK73" s="43"/>
      <c r="AL73" s="43"/>
      <c r="AM73" s="41">
        <f t="shared" si="189"/>
        <v>0</v>
      </c>
      <c r="AN73" s="42"/>
      <c r="AO73" s="43"/>
      <c r="AP73" s="43"/>
      <c r="AQ73" s="43"/>
      <c r="AR73" s="43"/>
      <c r="AS73" s="41">
        <f t="shared" si="190"/>
        <v>0</v>
      </c>
      <c r="AT73" s="42"/>
      <c r="AU73" s="43"/>
      <c r="AV73" s="43"/>
      <c r="AW73" s="43"/>
      <c r="AX73" s="43"/>
      <c r="AY73" s="41">
        <f t="shared" si="191"/>
        <v>0</v>
      </c>
      <c r="AZ73" s="42"/>
      <c r="BA73" s="43"/>
      <c r="BB73" s="43"/>
      <c r="BC73" s="43"/>
      <c r="BD73" s="43"/>
      <c r="BE73" s="41">
        <f t="shared" si="192"/>
        <v>0</v>
      </c>
      <c r="BF73" s="44">
        <f t="shared" si="193"/>
        <v>4</v>
      </c>
      <c r="BG73" s="17">
        <f t="shared" si="194"/>
        <v>4</v>
      </c>
      <c r="BH73" s="17">
        <f t="shared" si="195"/>
        <v>4</v>
      </c>
      <c r="BI73" s="17">
        <f t="shared" si="196"/>
        <v>4</v>
      </c>
      <c r="BJ73" s="17">
        <f t="shared" si="197"/>
        <v>0</v>
      </c>
      <c r="BK73" s="17">
        <f t="shared" si="198"/>
        <v>0</v>
      </c>
      <c r="BL73" s="17">
        <f t="shared" si="199"/>
        <v>0</v>
      </c>
      <c r="BM73" s="17">
        <f t="shared" si="200"/>
        <v>0</v>
      </c>
      <c r="BN73" s="17">
        <f t="shared" si="201"/>
        <v>0</v>
      </c>
      <c r="BO73" s="17">
        <f t="shared" si="202"/>
        <v>16</v>
      </c>
      <c r="BP73" s="17">
        <f t="shared" si="203"/>
        <v>2182</v>
      </c>
      <c r="BQ73" s="17">
        <f t="shared" si="204"/>
        <v>136.375</v>
      </c>
    </row>
    <row r="74" spans="1:69" ht="15.75" customHeight="1" x14ac:dyDescent="0.25">
      <c r="A74" s="36"/>
      <c r="B74" s="45" t="s">
        <v>106</v>
      </c>
      <c r="C74" s="38" t="s">
        <v>107</v>
      </c>
      <c r="D74" s="42"/>
      <c r="E74" s="43"/>
      <c r="F74" s="43"/>
      <c r="G74" s="43"/>
      <c r="H74" s="43"/>
      <c r="I74" s="41">
        <f t="shared" si="181"/>
        <v>0</v>
      </c>
      <c r="J74" s="42"/>
      <c r="K74" s="43"/>
      <c r="L74" s="43"/>
      <c r="M74" s="43"/>
      <c r="N74" s="43"/>
      <c r="O74" s="41">
        <f t="shared" si="183"/>
        <v>0</v>
      </c>
      <c r="P74" s="42"/>
      <c r="Q74" s="43"/>
      <c r="R74" s="43"/>
      <c r="S74" s="43"/>
      <c r="T74" s="43"/>
      <c r="U74" s="41">
        <f t="shared" si="185"/>
        <v>0</v>
      </c>
      <c r="V74" s="42"/>
      <c r="W74" s="43"/>
      <c r="X74" s="43"/>
      <c r="Y74" s="43"/>
      <c r="Z74" s="43"/>
      <c r="AA74" s="41">
        <f t="shared" si="187"/>
        <v>0</v>
      </c>
      <c r="AB74" s="42"/>
      <c r="AC74" s="43"/>
      <c r="AD74" s="43"/>
      <c r="AE74" s="43"/>
      <c r="AF74" s="43"/>
      <c r="AG74" s="41">
        <f t="shared" si="188"/>
        <v>0</v>
      </c>
      <c r="AH74" s="42"/>
      <c r="AI74" s="43"/>
      <c r="AJ74" s="43"/>
      <c r="AK74" s="43"/>
      <c r="AL74" s="43"/>
      <c r="AM74" s="41">
        <f t="shared" si="189"/>
        <v>0</v>
      </c>
      <c r="AN74" s="42"/>
      <c r="AO74" s="43"/>
      <c r="AP74" s="43"/>
      <c r="AQ74" s="43"/>
      <c r="AR74" s="43"/>
      <c r="AS74" s="41">
        <f t="shared" si="190"/>
        <v>0</v>
      </c>
      <c r="AT74" s="42"/>
      <c r="AU74" s="43"/>
      <c r="AV74" s="43"/>
      <c r="AW74" s="43"/>
      <c r="AX74" s="43"/>
      <c r="AY74" s="41">
        <f t="shared" si="191"/>
        <v>0</v>
      </c>
      <c r="AZ74" s="42"/>
      <c r="BA74" s="43"/>
      <c r="BB74" s="43"/>
      <c r="BC74" s="43"/>
      <c r="BD74" s="43"/>
      <c r="BE74" s="41">
        <f t="shared" si="192"/>
        <v>0</v>
      </c>
      <c r="BF74" s="44">
        <f t="shared" si="193"/>
        <v>0</v>
      </c>
      <c r="BG74" s="17">
        <f t="shared" si="194"/>
        <v>0</v>
      </c>
      <c r="BH74" s="17">
        <f t="shared" si="195"/>
        <v>0</v>
      </c>
      <c r="BI74" s="17">
        <f t="shared" si="196"/>
        <v>0</v>
      </c>
      <c r="BJ74" s="17">
        <f t="shared" si="197"/>
        <v>0</v>
      </c>
      <c r="BK74" s="17">
        <f t="shared" si="198"/>
        <v>0</v>
      </c>
      <c r="BL74" s="17">
        <f t="shared" si="199"/>
        <v>0</v>
      </c>
      <c r="BM74" s="17">
        <f t="shared" si="200"/>
        <v>0</v>
      </c>
      <c r="BN74" s="17">
        <f t="shared" si="201"/>
        <v>0</v>
      </c>
      <c r="BO74" s="17">
        <f t="shared" si="202"/>
        <v>0</v>
      </c>
      <c r="BP74" s="17">
        <f t="shared" si="203"/>
        <v>0</v>
      </c>
      <c r="BQ74" s="21" t="e">
        <f t="shared" si="204"/>
        <v>#DIV/0!</v>
      </c>
    </row>
    <row r="75" spans="1:69" ht="15.75" customHeight="1" x14ac:dyDescent="0.25">
      <c r="A75" s="36"/>
      <c r="B75" s="45" t="s">
        <v>112</v>
      </c>
      <c r="C75" s="46" t="s">
        <v>89</v>
      </c>
      <c r="D75" s="42"/>
      <c r="E75" s="43"/>
      <c r="F75" s="43"/>
      <c r="G75" s="43"/>
      <c r="H75" s="43"/>
      <c r="I75" s="41">
        <f t="shared" si="181"/>
        <v>0</v>
      </c>
      <c r="J75" s="42"/>
      <c r="K75" s="43"/>
      <c r="L75" s="43"/>
      <c r="M75" s="43"/>
      <c r="N75" s="43"/>
      <c r="O75" s="41">
        <f t="shared" si="183"/>
        <v>0</v>
      </c>
      <c r="P75" s="42"/>
      <c r="Q75" s="43"/>
      <c r="R75" s="43"/>
      <c r="S75" s="43"/>
      <c r="T75" s="43"/>
      <c r="U75" s="41">
        <f t="shared" si="185"/>
        <v>0</v>
      </c>
      <c r="V75" s="42"/>
      <c r="W75" s="43"/>
      <c r="X75" s="43"/>
      <c r="Y75" s="43"/>
      <c r="Z75" s="43"/>
      <c r="AA75" s="41">
        <f t="shared" si="187"/>
        <v>0</v>
      </c>
      <c r="AB75" s="42"/>
      <c r="AC75" s="43"/>
      <c r="AD75" s="43"/>
      <c r="AE75" s="43"/>
      <c r="AF75" s="43"/>
      <c r="AG75" s="41">
        <f t="shared" si="188"/>
        <v>0</v>
      </c>
      <c r="AH75" s="42"/>
      <c r="AI75" s="43"/>
      <c r="AJ75" s="43"/>
      <c r="AK75" s="43"/>
      <c r="AL75" s="43"/>
      <c r="AM75" s="41">
        <f t="shared" si="189"/>
        <v>0</v>
      </c>
      <c r="AN75" s="42"/>
      <c r="AO75" s="43"/>
      <c r="AP75" s="43"/>
      <c r="AQ75" s="43"/>
      <c r="AR75" s="43"/>
      <c r="AS75" s="41">
        <f t="shared" si="190"/>
        <v>0</v>
      </c>
      <c r="AT75" s="42"/>
      <c r="AU75" s="43"/>
      <c r="AV75" s="43"/>
      <c r="AW75" s="43"/>
      <c r="AX75" s="43"/>
      <c r="AY75" s="41">
        <f t="shared" si="191"/>
        <v>0</v>
      </c>
      <c r="AZ75" s="42"/>
      <c r="BA75" s="43"/>
      <c r="BB75" s="43"/>
      <c r="BC75" s="43"/>
      <c r="BD75" s="43"/>
      <c r="BE75" s="41">
        <f t="shared" si="192"/>
        <v>0</v>
      </c>
      <c r="BF75" s="44">
        <f t="shared" si="193"/>
        <v>0</v>
      </c>
      <c r="BG75" s="17">
        <f t="shared" si="194"/>
        <v>0</v>
      </c>
      <c r="BH75" s="17">
        <f t="shared" si="195"/>
        <v>0</v>
      </c>
      <c r="BI75" s="17">
        <f t="shared" si="196"/>
        <v>0</v>
      </c>
      <c r="BJ75" s="17">
        <f t="shared" si="197"/>
        <v>0</v>
      </c>
      <c r="BK75" s="17">
        <f t="shared" si="198"/>
        <v>0</v>
      </c>
      <c r="BL75" s="17">
        <f t="shared" si="199"/>
        <v>0</v>
      </c>
      <c r="BM75" s="17">
        <f t="shared" si="200"/>
        <v>0</v>
      </c>
      <c r="BN75" s="17">
        <f t="shared" si="201"/>
        <v>0</v>
      </c>
      <c r="BO75" s="17">
        <f t="shared" si="202"/>
        <v>0</v>
      </c>
      <c r="BP75" s="17">
        <f t="shared" si="203"/>
        <v>0</v>
      </c>
      <c r="BQ75" s="21" t="e">
        <f t="shared" si="204"/>
        <v>#DIV/0!</v>
      </c>
    </row>
    <row r="76" spans="1:69" ht="15.75" customHeight="1" x14ac:dyDescent="0.25">
      <c r="A76" s="36"/>
      <c r="B76" s="45"/>
      <c r="C76" s="46"/>
      <c r="D76" s="42"/>
      <c r="E76" s="43"/>
      <c r="F76" s="43"/>
      <c r="G76" s="43"/>
      <c r="H76" s="43"/>
      <c r="I76" s="41">
        <f t="shared" si="181"/>
        <v>0</v>
      </c>
      <c r="J76" s="42"/>
      <c r="K76" s="43"/>
      <c r="L76" s="43"/>
      <c r="M76" s="43"/>
      <c r="N76" s="43"/>
      <c r="O76" s="41">
        <f t="shared" si="183"/>
        <v>0</v>
      </c>
      <c r="P76" s="42"/>
      <c r="Q76" s="43"/>
      <c r="R76" s="43"/>
      <c r="S76" s="43"/>
      <c r="T76" s="43"/>
      <c r="U76" s="41">
        <f t="shared" si="185"/>
        <v>0</v>
      </c>
      <c r="V76" s="42"/>
      <c r="W76" s="43"/>
      <c r="X76" s="43"/>
      <c r="Y76" s="43"/>
      <c r="Z76" s="43"/>
      <c r="AA76" s="41">
        <f t="shared" si="187"/>
        <v>0</v>
      </c>
      <c r="AB76" s="42"/>
      <c r="AC76" s="43"/>
      <c r="AD76" s="43"/>
      <c r="AE76" s="43"/>
      <c r="AF76" s="43"/>
      <c r="AG76" s="41">
        <f t="shared" si="188"/>
        <v>0</v>
      </c>
      <c r="AH76" s="42"/>
      <c r="AI76" s="43"/>
      <c r="AJ76" s="43"/>
      <c r="AK76" s="43"/>
      <c r="AL76" s="43"/>
      <c r="AM76" s="41">
        <f t="shared" si="189"/>
        <v>0</v>
      </c>
      <c r="AN76" s="42"/>
      <c r="AO76" s="43"/>
      <c r="AP76" s="43"/>
      <c r="AQ76" s="43"/>
      <c r="AR76" s="43"/>
      <c r="AS76" s="41">
        <f t="shared" si="190"/>
        <v>0</v>
      </c>
      <c r="AT76" s="42"/>
      <c r="AU76" s="43"/>
      <c r="AV76" s="43"/>
      <c r="AW76" s="43"/>
      <c r="AX76" s="43"/>
      <c r="AY76" s="41">
        <f t="shared" si="191"/>
        <v>0</v>
      </c>
      <c r="AZ76" s="42"/>
      <c r="BA76" s="43"/>
      <c r="BB76" s="43"/>
      <c r="BC76" s="43"/>
      <c r="BD76" s="43"/>
      <c r="BE76" s="41">
        <f t="shared" si="192"/>
        <v>0</v>
      </c>
      <c r="BF76" s="44">
        <f t="shared" si="193"/>
        <v>0</v>
      </c>
      <c r="BG76" s="17">
        <f t="shared" si="194"/>
        <v>0</v>
      </c>
      <c r="BH76" s="17">
        <f t="shared" si="195"/>
        <v>0</v>
      </c>
      <c r="BI76" s="17">
        <f t="shared" si="196"/>
        <v>0</v>
      </c>
      <c r="BJ76" s="17">
        <f t="shared" si="197"/>
        <v>0</v>
      </c>
      <c r="BK76" s="17">
        <f t="shared" si="198"/>
        <v>0</v>
      </c>
      <c r="BL76" s="17">
        <f t="shared" si="199"/>
        <v>0</v>
      </c>
      <c r="BM76" s="17">
        <f t="shared" si="200"/>
        <v>0</v>
      </c>
      <c r="BN76" s="17">
        <f t="shared" si="201"/>
        <v>0</v>
      </c>
      <c r="BO76" s="17">
        <f t="shared" si="202"/>
        <v>0</v>
      </c>
      <c r="BP76" s="17">
        <f t="shared" si="203"/>
        <v>0</v>
      </c>
      <c r="BQ76" s="21" t="e">
        <f t="shared" si="204"/>
        <v>#DIV/0!</v>
      </c>
    </row>
    <row r="77" spans="1:69" ht="15.75" customHeight="1" x14ac:dyDescent="0.25">
      <c r="A77" s="36"/>
      <c r="B77" s="45"/>
      <c r="C77" s="46"/>
      <c r="D77" s="42"/>
      <c r="E77" s="43"/>
      <c r="F77" s="43"/>
      <c r="G77" s="43"/>
      <c r="H77" s="43"/>
      <c r="I77" s="41">
        <f t="shared" si="181"/>
        <v>0</v>
      </c>
      <c r="J77" s="42"/>
      <c r="K77" s="43"/>
      <c r="L77" s="43"/>
      <c r="M77" s="43"/>
      <c r="N77" s="43"/>
      <c r="O77" s="41">
        <f t="shared" si="183"/>
        <v>0</v>
      </c>
      <c r="P77" s="42"/>
      <c r="Q77" s="43"/>
      <c r="R77" s="43"/>
      <c r="S77" s="43"/>
      <c r="T77" s="43"/>
      <c r="U77" s="41">
        <f t="shared" si="185"/>
        <v>0</v>
      </c>
      <c r="V77" s="42"/>
      <c r="W77" s="43"/>
      <c r="X77" s="43"/>
      <c r="Y77" s="43"/>
      <c r="Z77" s="43"/>
      <c r="AA77" s="41">
        <f t="shared" si="187"/>
        <v>0</v>
      </c>
      <c r="AB77" s="42"/>
      <c r="AC77" s="43"/>
      <c r="AD77" s="43"/>
      <c r="AE77" s="43"/>
      <c r="AF77" s="43"/>
      <c r="AG77" s="41">
        <f t="shared" si="188"/>
        <v>0</v>
      </c>
      <c r="AH77" s="42"/>
      <c r="AI77" s="43"/>
      <c r="AJ77" s="43"/>
      <c r="AK77" s="43"/>
      <c r="AL77" s="43"/>
      <c r="AM77" s="41">
        <f t="shared" si="189"/>
        <v>0</v>
      </c>
      <c r="AN77" s="42"/>
      <c r="AO77" s="43"/>
      <c r="AP77" s="43"/>
      <c r="AQ77" s="43"/>
      <c r="AR77" s="43"/>
      <c r="AS77" s="41">
        <f t="shared" si="190"/>
        <v>0</v>
      </c>
      <c r="AT77" s="42"/>
      <c r="AU77" s="43"/>
      <c r="AV77" s="43"/>
      <c r="AW77" s="43"/>
      <c r="AX77" s="43"/>
      <c r="AY77" s="41">
        <f t="shared" si="191"/>
        <v>0</v>
      </c>
      <c r="AZ77" s="42"/>
      <c r="BA77" s="43"/>
      <c r="BB77" s="43"/>
      <c r="BC77" s="43"/>
      <c r="BD77" s="43"/>
      <c r="BE77" s="41">
        <f t="shared" si="192"/>
        <v>0</v>
      </c>
      <c r="BF77" s="44">
        <f t="shared" si="193"/>
        <v>0</v>
      </c>
      <c r="BG77" s="17">
        <f t="shared" si="194"/>
        <v>0</v>
      </c>
      <c r="BH77" s="17">
        <f t="shared" si="195"/>
        <v>0</v>
      </c>
      <c r="BI77" s="17">
        <f t="shared" si="196"/>
        <v>0</v>
      </c>
      <c r="BJ77" s="17">
        <f t="shared" si="197"/>
        <v>0</v>
      </c>
      <c r="BK77" s="17">
        <f t="shared" si="198"/>
        <v>0</v>
      </c>
      <c r="BL77" s="17">
        <f t="shared" si="199"/>
        <v>0</v>
      </c>
      <c r="BM77" s="17">
        <f t="shared" si="200"/>
        <v>0</v>
      </c>
      <c r="BN77" s="17">
        <f t="shared" si="201"/>
        <v>0</v>
      </c>
      <c r="BO77" s="17">
        <f t="shared" si="202"/>
        <v>0</v>
      </c>
      <c r="BP77" s="17">
        <f t="shared" si="203"/>
        <v>0</v>
      </c>
      <c r="BQ77" s="21" t="e">
        <f t="shared" si="204"/>
        <v>#DIV/0!</v>
      </c>
    </row>
    <row r="78" spans="1:69" ht="15.75" customHeight="1" x14ac:dyDescent="0.25">
      <c r="A78" s="36"/>
      <c r="B78" s="37"/>
      <c r="C78" s="46"/>
      <c r="D78" s="42"/>
      <c r="E78" s="43"/>
      <c r="F78" s="43"/>
      <c r="G78" s="43"/>
      <c r="H78" s="43"/>
      <c r="I78" s="58"/>
      <c r="J78" s="42"/>
      <c r="K78" s="43"/>
      <c r="L78" s="43"/>
      <c r="M78" s="43"/>
      <c r="N78" s="43"/>
      <c r="O78" s="58"/>
      <c r="P78" s="42"/>
      <c r="Q78" s="43"/>
      <c r="R78" s="43"/>
      <c r="S78" s="43"/>
      <c r="T78" s="43"/>
      <c r="U78" s="58"/>
      <c r="V78" s="42"/>
      <c r="W78" s="43"/>
      <c r="X78" s="43"/>
      <c r="Y78" s="43"/>
      <c r="Z78" s="43"/>
      <c r="AA78" s="41">
        <f t="shared" si="187"/>
        <v>0</v>
      </c>
      <c r="AB78" s="42"/>
      <c r="AC78" s="43"/>
      <c r="AD78" s="43"/>
      <c r="AE78" s="43"/>
      <c r="AF78" s="43"/>
      <c r="AG78" s="58"/>
      <c r="AH78" s="42"/>
      <c r="AI78" s="43"/>
      <c r="AJ78" s="43"/>
      <c r="AK78" s="43"/>
      <c r="AL78" s="43"/>
      <c r="AM78" s="58"/>
      <c r="AN78" s="42"/>
      <c r="AO78" s="43"/>
      <c r="AP78" s="43"/>
      <c r="AQ78" s="43"/>
      <c r="AR78" s="43"/>
      <c r="AS78" s="58"/>
      <c r="AT78" s="42"/>
      <c r="AU78" s="43"/>
      <c r="AV78" s="43"/>
      <c r="AW78" s="43"/>
      <c r="AX78" s="43"/>
      <c r="AY78" s="58"/>
      <c r="AZ78" s="42"/>
      <c r="BA78" s="43"/>
      <c r="BB78" s="43"/>
      <c r="BC78" s="43"/>
      <c r="BD78" s="43"/>
      <c r="BE78" s="58"/>
      <c r="BF78" s="47"/>
      <c r="BG78" s="21"/>
      <c r="BH78" s="21"/>
      <c r="BI78" s="21"/>
      <c r="BJ78" s="21"/>
      <c r="BK78" s="21"/>
      <c r="BL78" s="21"/>
      <c r="BM78" s="21"/>
      <c r="BN78" s="21"/>
      <c r="BO78" s="21"/>
      <c r="BP78" s="21"/>
      <c r="BQ78" s="21"/>
    </row>
    <row r="79" spans="1:69" ht="15.75" customHeight="1" x14ac:dyDescent="0.25">
      <c r="A79" s="36"/>
      <c r="B79" s="37" t="s">
        <v>35</v>
      </c>
      <c r="C79" s="46"/>
      <c r="D79" s="42"/>
      <c r="E79" s="40">
        <f>SUM(E72:E77)</f>
        <v>322</v>
      </c>
      <c r="F79" s="40">
        <f>SUM(F72:F77)</f>
        <v>323</v>
      </c>
      <c r="G79" s="40">
        <f>SUM(G72:G77)</f>
        <v>300</v>
      </c>
      <c r="H79" s="40">
        <f>SUM(H72:H77)</f>
        <v>321</v>
      </c>
      <c r="I79" s="41">
        <f>SUM(I72:I77)</f>
        <v>1266</v>
      </c>
      <c r="J79" s="42"/>
      <c r="K79" s="40">
        <f>SUM(K72:K77)</f>
        <v>358</v>
      </c>
      <c r="L79" s="40">
        <f>SUM(L72:L77)</f>
        <v>260</v>
      </c>
      <c r="M79" s="40">
        <f>SUM(M72:M77)</f>
        <v>310</v>
      </c>
      <c r="N79" s="40">
        <f>SUM(N72:N77)</f>
        <v>289</v>
      </c>
      <c r="O79" s="41">
        <f>SUM(O72:O77)</f>
        <v>1217</v>
      </c>
      <c r="P79" s="42"/>
      <c r="Q79" s="40">
        <f>SUM(Q72:Q77)</f>
        <v>301</v>
      </c>
      <c r="R79" s="40">
        <f>SUM(R72:R77)</f>
        <v>283</v>
      </c>
      <c r="S79" s="40">
        <f>SUM(S72:S77)</f>
        <v>316</v>
      </c>
      <c r="T79" s="40">
        <f>SUM(T72:T77)</f>
        <v>265</v>
      </c>
      <c r="U79" s="41">
        <f>SUM(U72:U77)</f>
        <v>1165</v>
      </c>
      <c r="V79" s="42"/>
      <c r="W79" s="40">
        <f>SUM(W72:W78)</f>
        <v>312</v>
      </c>
      <c r="X79" s="40">
        <f>SUM(X72:X78)</f>
        <v>330</v>
      </c>
      <c r="Y79" s="40">
        <f>SUM(Y72:Y78)</f>
        <v>287</v>
      </c>
      <c r="Z79" s="40">
        <f>SUM(Z72:Z78)</f>
        <v>289</v>
      </c>
      <c r="AA79" s="41">
        <f>SUM(AA72:AA77)</f>
        <v>1218</v>
      </c>
      <c r="AB79" s="42"/>
      <c r="AC79" s="40">
        <f>SUM(AC72:AC77)</f>
        <v>0</v>
      </c>
      <c r="AD79" s="40">
        <f>SUM(AD72:AD77)</f>
        <v>0</v>
      </c>
      <c r="AE79" s="40">
        <f>SUM(AE72:AE77)</f>
        <v>0</v>
      </c>
      <c r="AF79" s="40">
        <f>SUM(AF72:AF77)</f>
        <v>0</v>
      </c>
      <c r="AG79" s="41">
        <f>SUM(AG72:AG77)</f>
        <v>0</v>
      </c>
      <c r="AH79" s="42"/>
      <c r="AI79" s="40">
        <f>SUM(AI72:AI77)</f>
        <v>0</v>
      </c>
      <c r="AJ79" s="40">
        <f>SUM(AJ72:AJ77)</f>
        <v>0</v>
      </c>
      <c r="AK79" s="40">
        <f>SUM(AK72:AK77)</f>
        <v>0</v>
      </c>
      <c r="AL79" s="40">
        <f>SUM(AL72:AL77)</f>
        <v>0</v>
      </c>
      <c r="AM79" s="41">
        <f>SUM(AM72:AM77)</f>
        <v>0</v>
      </c>
      <c r="AN79" s="42"/>
      <c r="AO79" s="40">
        <f>SUM(AO72:AO77)</f>
        <v>0</v>
      </c>
      <c r="AP79" s="40">
        <f>SUM(AP72:AP77)</f>
        <v>0</v>
      </c>
      <c r="AQ79" s="40">
        <f>SUM(AQ72:AQ77)</f>
        <v>0</v>
      </c>
      <c r="AR79" s="40">
        <f>SUM(AR72:AR77)</f>
        <v>0</v>
      </c>
      <c r="AS79" s="41">
        <f>SUM(AS72:AS77)</f>
        <v>0</v>
      </c>
      <c r="AT79" s="42"/>
      <c r="AU79" s="40">
        <f>SUM(AU72:AU77)</f>
        <v>0</v>
      </c>
      <c r="AV79" s="40">
        <f>SUM(AV72:AV77)</f>
        <v>0</v>
      </c>
      <c r="AW79" s="40">
        <f>SUM(AW72:AW77)</f>
        <v>0</v>
      </c>
      <c r="AX79" s="40">
        <f>SUM(AX72:AX77)</f>
        <v>0</v>
      </c>
      <c r="AY79" s="41">
        <f>SUM(AY72:AY77)</f>
        <v>0</v>
      </c>
      <c r="AZ79" s="42"/>
      <c r="BA79" s="40">
        <f>SUM(BA72:BA77)</f>
        <v>0</v>
      </c>
      <c r="BB79" s="40">
        <f>SUM(BB72:BB77)</f>
        <v>0</v>
      </c>
      <c r="BC79" s="40">
        <f>SUM(BC72:BC77)</f>
        <v>0</v>
      </c>
      <c r="BD79" s="40">
        <f>SUM(BD72:BD77)</f>
        <v>0</v>
      </c>
      <c r="BE79" s="41">
        <f>SUM(BE72:BE77)</f>
        <v>0</v>
      </c>
      <c r="BF79" s="44">
        <f>SUM((IF(E79&gt;0,1,0)+(IF(F79&gt;0,1,0)+(IF(G79&gt;0,1,0)+(IF(H79&gt;0,1,0))))))</f>
        <v>4</v>
      </c>
      <c r="BG79" s="17">
        <f>SUM((IF(K79&gt;0,1,0)+(IF(L79&gt;0,1,0)+(IF(M79&gt;0,1,0)+(IF(N79&gt;0,1,0))))))</f>
        <v>4</v>
      </c>
      <c r="BH79" s="17">
        <f>SUM((IF(Q79&gt;0,1,0)+(IF(R79&gt;0,1,0)+(IF(S79&gt;0,1,0)+(IF(T79&gt;0,1,0))))))</f>
        <v>4</v>
      </c>
      <c r="BI79" s="17">
        <f>SUM((IF(W79&gt;0,1,0)+(IF(X79&gt;0,1,0)+(IF(Y79&gt;0,1,0)+(IF(Z79&gt;0,1,0))))))</f>
        <v>4</v>
      </c>
      <c r="BJ79" s="17">
        <f>SUM((IF(AC79&gt;0,1,0)+(IF(AD79&gt;0,1,0)+(IF(AE79&gt;0,1,0)+(IF(AF79&gt;0,1,0))))))</f>
        <v>0</v>
      </c>
      <c r="BK79" s="17">
        <f>SUM((IF(AI79&gt;0,1,0)+(IF(AJ79&gt;0,1,0)+(IF(AK79&gt;0,1,0)+(IF(AL79&gt;0,1,0))))))</f>
        <v>0</v>
      </c>
      <c r="BL79" s="17">
        <f>SUM((IF(AO79&gt;0,1,0)+(IF(AP79&gt;0,1,0)+(IF(AQ79&gt;0,1,0)+(IF(AR79&gt;0,1,0))))))</f>
        <v>0</v>
      </c>
      <c r="BM79" s="17">
        <f>SUM((IF(AU79&gt;0,1,0)+(IF(AV79&gt;0,1,0)+(IF(AW79&gt;0,1,0)+(IF(AX79&gt;0,1,0))))))</f>
        <v>0</v>
      </c>
      <c r="BN79" s="17">
        <f>SUM((IF(BA79&gt;0,1,0)+(IF(BB79&gt;0,1,0)+(IF(BC79&gt;0,1,0)+(IF(BD79&gt;0,1,0))))))</f>
        <v>0</v>
      </c>
      <c r="BO79" s="17">
        <f>SUM(BF79:BN79)</f>
        <v>16</v>
      </c>
      <c r="BP79" s="17">
        <f>I79+O79+U79+AA79+AG79+AM79+AS79+AY79+BE79</f>
        <v>4866</v>
      </c>
      <c r="BQ79" s="17">
        <f>BP79/BO79</f>
        <v>304.125</v>
      </c>
    </row>
    <row r="80" spans="1:69" ht="15.75" customHeight="1" x14ac:dyDescent="0.25">
      <c r="A80" s="36"/>
      <c r="B80" s="37" t="s">
        <v>36</v>
      </c>
      <c r="C80" s="46"/>
      <c r="D80" s="39">
        <f>SUM(D72:D77)</f>
        <v>98</v>
      </c>
      <c r="E80" s="40">
        <f>E79+$D$80</f>
        <v>420</v>
      </c>
      <c r="F80" s="40">
        <f>F79+$D$80</f>
        <v>421</v>
      </c>
      <c r="G80" s="40">
        <f>G79+$D$80</f>
        <v>398</v>
      </c>
      <c r="H80" s="40">
        <f>H79+$D$80</f>
        <v>419</v>
      </c>
      <c r="I80" s="41">
        <f>E80+F80+G80+H80</f>
        <v>1658</v>
      </c>
      <c r="J80" s="39">
        <f>SUM(J72:J77)</f>
        <v>98</v>
      </c>
      <c r="K80" s="40">
        <f>K79+$J$80</f>
        <v>456</v>
      </c>
      <c r="L80" s="40">
        <f>L79+$J$80</f>
        <v>358</v>
      </c>
      <c r="M80" s="40">
        <f>M79+$J$80</f>
        <v>408</v>
      </c>
      <c r="N80" s="40">
        <f>N79+$J$80</f>
        <v>387</v>
      </c>
      <c r="O80" s="41">
        <f>K80+L80+M80+N80</f>
        <v>1609</v>
      </c>
      <c r="P80" s="39">
        <f>SUM(P72:P77)</f>
        <v>97</v>
      </c>
      <c r="Q80" s="40">
        <f>Q79+$P$80</f>
        <v>398</v>
      </c>
      <c r="R80" s="40">
        <f>R79+$P$80</f>
        <v>380</v>
      </c>
      <c r="S80" s="40">
        <f>S79+$P$80</f>
        <v>413</v>
      </c>
      <c r="T80" s="40">
        <f>T79+$P$80</f>
        <v>362</v>
      </c>
      <c r="U80" s="41">
        <f>Q80+R80+S80+T80</f>
        <v>1553</v>
      </c>
      <c r="V80" s="39">
        <f>SUM(V72:V77)</f>
        <v>98</v>
      </c>
      <c r="W80" s="40">
        <f>W79+$V$80</f>
        <v>410</v>
      </c>
      <c r="X80" s="40">
        <f>X79+$V$80</f>
        <v>428</v>
      </c>
      <c r="Y80" s="40">
        <f>Y79+$V$80</f>
        <v>385</v>
      </c>
      <c r="Z80" s="40">
        <f>Z79+$V$80</f>
        <v>387</v>
      </c>
      <c r="AA80" s="41">
        <f>W80+X80+Y80+Z80</f>
        <v>1610</v>
      </c>
      <c r="AB80" s="39">
        <f>SUM(AB72:AB77)</f>
        <v>0</v>
      </c>
      <c r="AC80" s="40">
        <f>AC79+$AB$80</f>
        <v>0</v>
      </c>
      <c r="AD80" s="40">
        <f>AD79+$AB$80</f>
        <v>0</v>
      </c>
      <c r="AE80" s="40">
        <f>AE79+$AB$80</f>
        <v>0</v>
      </c>
      <c r="AF80" s="40">
        <f>AF79+$AB$80</f>
        <v>0</v>
      </c>
      <c r="AG80" s="41">
        <f>AC80+AD80+AE80+AF80</f>
        <v>0</v>
      </c>
      <c r="AH80" s="39">
        <f>SUM(AH72:AH77)</f>
        <v>0</v>
      </c>
      <c r="AI80" s="40">
        <f>AI79+$AH$80</f>
        <v>0</v>
      </c>
      <c r="AJ80" s="40">
        <f>AJ79+$AH$80</f>
        <v>0</v>
      </c>
      <c r="AK80" s="40">
        <f>AK79+$AH$80</f>
        <v>0</v>
      </c>
      <c r="AL80" s="40">
        <f>AL79+$AH$80</f>
        <v>0</v>
      </c>
      <c r="AM80" s="41">
        <f>AI80+AJ80+AK80+AL80</f>
        <v>0</v>
      </c>
      <c r="AN80" s="39">
        <f>SUM(AN72:AN77)</f>
        <v>0</v>
      </c>
      <c r="AO80" s="40">
        <f>AO79+$AN$80</f>
        <v>0</v>
      </c>
      <c r="AP80" s="40">
        <f>AP79+$AN$80</f>
        <v>0</v>
      </c>
      <c r="AQ80" s="40">
        <f>AQ79+$AN$80</f>
        <v>0</v>
      </c>
      <c r="AR80" s="40">
        <f>AR79+$AN$80</f>
        <v>0</v>
      </c>
      <c r="AS80" s="41">
        <f>AO80+AP80+AQ80+AR80</f>
        <v>0</v>
      </c>
      <c r="AT80" s="39">
        <f>SUM(AT72:AT77)</f>
        <v>0</v>
      </c>
      <c r="AU80" s="40">
        <f>AU79+$AT$80</f>
        <v>0</v>
      </c>
      <c r="AV80" s="40">
        <f>AV79+$AT$80</f>
        <v>0</v>
      </c>
      <c r="AW80" s="40">
        <f>AW79+$AT$80</f>
        <v>0</v>
      </c>
      <c r="AX80" s="40">
        <f>AX79+$AT$80</f>
        <v>0</v>
      </c>
      <c r="AY80" s="41">
        <f>AU80+AV80+AW80+AX80</f>
        <v>0</v>
      </c>
      <c r="AZ80" s="39">
        <f>SUM(AZ72:AZ77)</f>
        <v>0</v>
      </c>
      <c r="BA80" s="40">
        <f>BA79+$AZ$80</f>
        <v>0</v>
      </c>
      <c r="BB80" s="40">
        <f>BB79+$AZ$80</f>
        <v>0</v>
      </c>
      <c r="BC80" s="40">
        <f>BC79+$AZ$80</f>
        <v>0</v>
      </c>
      <c r="BD80" s="40">
        <f>BD79+$AZ$80</f>
        <v>0</v>
      </c>
      <c r="BE80" s="41">
        <f>BA80+BB80+BC80+BD80</f>
        <v>0</v>
      </c>
      <c r="BF80" s="44">
        <f>SUM((IF(E80&gt;0,1,0)+(IF(F80&gt;0,1,0)+(IF(G80&gt;0,1,0)+(IF(H80&gt;0,1,0))))))</f>
        <v>4</v>
      </c>
      <c r="BG80" s="17">
        <f>SUM((IF(K80&gt;0,1,0)+(IF(L80&gt;0,1,0)+(IF(M80&gt;0,1,0)+(IF(N80&gt;0,1,0))))))</f>
        <v>4</v>
      </c>
      <c r="BH80" s="17">
        <f>SUM((IF(Q80&gt;0,1,0)+(IF(R80&gt;0,1,0)+(IF(S80&gt;0,1,0)+(IF(T80&gt;0,1,0))))))</f>
        <v>4</v>
      </c>
      <c r="BI80" s="17">
        <f>SUM((IF(W80&gt;0,1,0)+(IF(X80&gt;0,1,0)+(IF(Y80&gt;0,1,0)+(IF(Z80&gt;0,1,0))))))</f>
        <v>4</v>
      </c>
      <c r="BJ80" s="17">
        <f>SUM((IF(AC80&gt;0,1,0)+(IF(AD80&gt;0,1,0)+(IF(AE80&gt;0,1,0)+(IF(AF80&gt;0,1,0))))))</f>
        <v>0</v>
      </c>
      <c r="BK80" s="17">
        <f>SUM((IF(AI80&gt;0,1,0)+(IF(AJ80&gt;0,1,0)+(IF(AK80&gt;0,1,0)+(IF(AL80&gt;0,1,0))))))</f>
        <v>0</v>
      </c>
      <c r="BL80" s="17">
        <f>SUM((IF(AO80&gt;0,1,0)+(IF(AP80&gt;0,1,0)+(IF(AQ80&gt;0,1,0)+(IF(AR80&gt;0,1,0))))))</f>
        <v>0</v>
      </c>
      <c r="BM80" s="17">
        <f>SUM((IF(AU80&gt;0,1,0)+(IF(AV80&gt;0,1,0)+(IF(AW80&gt;0,1,0)+(IF(AX80&gt;0,1,0))))))</f>
        <v>0</v>
      </c>
      <c r="BN80" s="17">
        <f>SUM((IF(BA80&gt;0,1,0)+(IF(BB80&gt;0,1,0)+(IF(BC80&gt;0,1,0)+(IF(BD80&gt;0,1,0))))))</f>
        <v>0</v>
      </c>
      <c r="BO80" s="17">
        <f>SUM(BF80:BN80)</f>
        <v>16</v>
      </c>
      <c r="BP80" s="17">
        <f>I80+O80+U80+AA80+AG80+AM80+AS80+AY80+BE80</f>
        <v>6430</v>
      </c>
      <c r="BQ80" s="17">
        <f>BP80/BO80</f>
        <v>401.875</v>
      </c>
    </row>
    <row r="81" spans="1:69" ht="15.75" customHeight="1" x14ac:dyDescent="0.25">
      <c r="A81" s="36"/>
      <c r="B81" s="37" t="s">
        <v>37</v>
      </c>
      <c r="C81" s="46"/>
      <c r="D81" s="42"/>
      <c r="E81" s="40">
        <f t="shared" ref="E81:I82" si="209">IF($D$80&gt;0,IF(E79=E94,0.5,IF(E79&gt;E94,1,0)),0)</f>
        <v>0</v>
      </c>
      <c r="F81" s="40">
        <f t="shared" si="209"/>
        <v>0</v>
      </c>
      <c r="G81" s="40">
        <f t="shared" si="209"/>
        <v>0</v>
      </c>
      <c r="H81" s="40">
        <f t="shared" si="209"/>
        <v>0</v>
      </c>
      <c r="I81" s="41">
        <f t="shared" si="209"/>
        <v>0</v>
      </c>
      <c r="J81" s="42"/>
      <c r="K81" s="40">
        <f t="shared" ref="K81:O82" si="210">IF($J$80&gt;0,IF(K79=K148,0.5,IF(K79&gt;K148,1,0)),0)</f>
        <v>1</v>
      </c>
      <c r="L81" s="40">
        <f t="shared" si="210"/>
        <v>0</v>
      </c>
      <c r="M81" s="40">
        <f t="shared" si="210"/>
        <v>1</v>
      </c>
      <c r="N81" s="40">
        <f t="shared" si="210"/>
        <v>0</v>
      </c>
      <c r="O81" s="41">
        <f t="shared" si="210"/>
        <v>0</v>
      </c>
      <c r="P81" s="42"/>
      <c r="Q81" s="40">
        <f t="shared" ref="Q81:U82" si="211">IF($P$80&gt;0,IF(Q79=Q66,0.5,IF(Q79&gt;Q66,1,0)),0)</f>
        <v>0</v>
      </c>
      <c r="R81" s="40">
        <f t="shared" si="211"/>
        <v>1</v>
      </c>
      <c r="S81" s="40">
        <f t="shared" si="211"/>
        <v>0</v>
      </c>
      <c r="T81" s="40">
        <f t="shared" si="211"/>
        <v>0</v>
      </c>
      <c r="U81" s="41">
        <f t="shared" si="211"/>
        <v>0</v>
      </c>
      <c r="V81" s="42"/>
      <c r="W81" s="40">
        <f t="shared" ref="W81:AA82" si="212">IF($V$80&gt;0,IF(W79=W112,0.5,IF(W79&gt;W112,1,0)),0)</f>
        <v>0</v>
      </c>
      <c r="X81" s="40">
        <f t="shared" si="212"/>
        <v>1</v>
      </c>
      <c r="Y81" s="40">
        <f t="shared" si="212"/>
        <v>0</v>
      </c>
      <c r="Z81" s="40">
        <f t="shared" si="212"/>
        <v>0</v>
      </c>
      <c r="AA81" s="41">
        <f t="shared" si="212"/>
        <v>0</v>
      </c>
      <c r="AB81" s="42"/>
      <c r="AC81" s="40">
        <f t="shared" ref="AC81:AG82" si="213">IF($AB$80&gt;0,IF(AC79=AC164,0.5,IF(AC79&gt;AC164,1,0)),0)</f>
        <v>0</v>
      </c>
      <c r="AD81" s="40">
        <f t="shared" si="213"/>
        <v>0</v>
      </c>
      <c r="AE81" s="40">
        <f t="shared" si="213"/>
        <v>0</v>
      </c>
      <c r="AF81" s="40">
        <f t="shared" si="213"/>
        <v>0</v>
      </c>
      <c r="AG81" s="41">
        <f t="shared" si="213"/>
        <v>0</v>
      </c>
      <c r="AH81" s="42"/>
      <c r="AI81" s="40">
        <f t="shared" ref="AI81:AM82" si="214">IF($AH$80&gt;0,IF(AI79=AI52,0.5,IF(AI79&gt;AI52,1,0)),0)</f>
        <v>0</v>
      </c>
      <c r="AJ81" s="40">
        <f t="shared" si="214"/>
        <v>0</v>
      </c>
      <c r="AK81" s="40">
        <f t="shared" si="214"/>
        <v>0</v>
      </c>
      <c r="AL81" s="40">
        <f t="shared" si="214"/>
        <v>0</v>
      </c>
      <c r="AM81" s="41">
        <f t="shared" si="214"/>
        <v>0</v>
      </c>
      <c r="AN81" s="42"/>
      <c r="AO81" s="40">
        <f t="shared" ref="AO81:AS82" si="215">IF($AN$80&gt;0,IF(AO79=AO193,0.5,IF(AO79&gt;AO193,1,0)),0)</f>
        <v>0</v>
      </c>
      <c r="AP81" s="40">
        <f t="shared" si="215"/>
        <v>0</v>
      </c>
      <c r="AQ81" s="40">
        <f t="shared" si="215"/>
        <v>0</v>
      </c>
      <c r="AR81" s="40">
        <f t="shared" si="215"/>
        <v>0</v>
      </c>
      <c r="AS81" s="41">
        <f t="shared" si="215"/>
        <v>0</v>
      </c>
      <c r="AT81" s="42"/>
      <c r="AU81" s="40">
        <f t="shared" ref="AU81:AY82" si="216">IF($AT$80&gt;0,IF(AU79=AU176,0.5,IF(AU79&gt;AU176,1,0)),0)</f>
        <v>0</v>
      </c>
      <c r="AV81" s="40">
        <f t="shared" si="216"/>
        <v>0</v>
      </c>
      <c r="AW81" s="40">
        <f t="shared" si="216"/>
        <v>0</v>
      </c>
      <c r="AX81" s="40">
        <f t="shared" si="216"/>
        <v>0</v>
      </c>
      <c r="AY81" s="41">
        <f t="shared" si="216"/>
        <v>0</v>
      </c>
      <c r="AZ81" s="42"/>
      <c r="BA81" s="40">
        <f t="shared" ref="BA81:BE82" si="217">IF($AZ$80&gt;0,IF(BA79=BA130,0.5,IF(BA79&gt;BA130,1,0)),0)</f>
        <v>0</v>
      </c>
      <c r="BB81" s="40">
        <f t="shared" si="217"/>
        <v>0</v>
      </c>
      <c r="BC81" s="40">
        <f t="shared" si="217"/>
        <v>0</v>
      </c>
      <c r="BD81" s="40">
        <f t="shared" si="217"/>
        <v>0</v>
      </c>
      <c r="BE81" s="41">
        <f t="shared" si="217"/>
        <v>0</v>
      </c>
      <c r="BF81" s="47"/>
      <c r="BG81" s="21"/>
      <c r="BH81" s="21"/>
      <c r="BI81" s="21"/>
      <c r="BJ81" s="21"/>
      <c r="BK81" s="21"/>
      <c r="BL81" s="21"/>
      <c r="BM81" s="21"/>
      <c r="BN81" s="21"/>
      <c r="BO81" s="21"/>
      <c r="BP81" s="17">
        <f>I81+O81+U81+AA81+AG81+AM81+AS81+AY81+BE81</f>
        <v>0</v>
      </c>
      <c r="BQ81" s="21"/>
    </row>
    <row r="82" spans="1:69" ht="15.75" customHeight="1" x14ac:dyDescent="0.25">
      <c r="A82" s="36"/>
      <c r="B82" s="37" t="s">
        <v>38</v>
      </c>
      <c r="C82" s="46"/>
      <c r="D82" s="42"/>
      <c r="E82" s="40">
        <f t="shared" si="209"/>
        <v>1</v>
      </c>
      <c r="F82" s="40">
        <f t="shared" si="209"/>
        <v>1</v>
      </c>
      <c r="G82" s="40">
        <f t="shared" si="209"/>
        <v>1</v>
      </c>
      <c r="H82" s="40">
        <f t="shared" si="209"/>
        <v>1</v>
      </c>
      <c r="I82" s="41">
        <f t="shared" si="209"/>
        <v>1</v>
      </c>
      <c r="J82" s="42"/>
      <c r="K82" s="40">
        <f t="shared" si="210"/>
        <v>1</v>
      </c>
      <c r="L82" s="40">
        <f t="shared" si="210"/>
        <v>0</v>
      </c>
      <c r="M82" s="40">
        <f t="shared" si="210"/>
        <v>1</v>
      </c>
      <c r="N82" s="40">
        <f t="shared" si="210"/>
        <v>0</v>
      </c>
      <c r="O82" s="41">
        <f t="shared" si="210"/>
        <v>1</v>
      </c>
      <c r="P82" s="42"/>
      <c r="Q82" s="40">
        <f t="shared" si="211"/>
        <v>0</v>
      </c>
      <c r="R82" s="40">
        <f t="shared" si="211"/>
        <v>1</v>
      </c>
      <c r="S82" s="40">
        <f t="shared" si="211"/>
        <v>1</v>
      </c>
      <c r="T82" s="40">
        <f t="shared" si="211"/>
        <v>0</v>
      </c>
      <c r="U82" s="41">
        <f t="shared" si="211"/>
        <v>1</v>
      </c>
      <c r="V82" s="42"/>
      <c r="W82" s="40">
        <f t="shared" si="212"/>
        <v>1</v>
      </c>
      <c r="X82" s="40">
        <f t="shared" si="212"/>
        <v>1</v>
      </c>
      <c r="Y82" s="40">
        <f t="shared" si="212"/>
        <v>0</v>
      </c>
      <c r="Z82" s="40">
        <f t="shared" si="212"/>
        <v>1</v>
      </c>
      <c r="AA82" s="41">
        <f t="shared" si="212"/>
        <v>1</v>
      </c>
      <c r="AB82" s="42"/>
      <c r="AC82" s="40">
        <f t="shared" si="213"/>
        <v>0</v>
      </c>
      <c r="AD82" s="40">
        <f t="shared" si="213"/>
        <v>0</v>
      </c>
      <c r="AE82" s="40">
        <f t="shared" si="213"/>
        <v>0</v>
      </c>
      <c r="AF82" s="40">
        <f t="shared" si="213"/>
        <v>0</v>
      </c>
      <c r="AG82" s="41">
        <f t="shared" si="213"/>
        <v>0</v>
      </c>
      <c r="AH82" s="42"/>
      <c r="AI82" s="40">
        <f t="shared" si="214"/>
        <v>0</v>
      </c>
      <c r="AJ82" s="40">
        <f t="shared" si="214"/>
        <v>0</v>
      </c>
      <c r="AK82" s="40">
        <f t="shared" si="214"/>
        <v>0</v>
      </c>
      <c r="AL82" s="40">
        <f t="shared" si="214"/>
        <v>0</v>
      </c>
      <c r="AM82" s="41">
        <f t="shared" si="214"/>
        <v>0</v>
      </c>
      <c r="AN82" s="42"/>
      <c r="AO82" s="40">
        <f t="shared" si="215"/>
        <v>0</v>
      </c>
      <c r="AP82" s="40">
        <f t="shared" si="215"/>
        <v>0</v>
      </c>
      <c r="AQ82" s="40">
        <f t="shared" si="215"/>
        <v>0</v>
      </c>
      <c r="AR82" s="40">
        <f t="shared" si="215"/>
        <v>0</v>
      </c>
      <c r="AS82" s="41">
        <f t="shared" si="215"/>
        <v>0</v>
      </c>
      <c r="AT82" s="42"/>
      <c r="AU82" s="40">
        <f t="shared" si="216"/>
        <v>0</v>
      </c>
      <c r="AV82" s="40">
        <f t="shared" si="216"/>
        <v>0</v>
      </c>
      <c r="AW82" s="40">
        <f t="shared" si="216"/>
        <v>0</v>
      </c>
      <c r="AX82" s="40">
        <f t="shared" si="216"/>
        <v>0</v>
      </c>
      <c r="AY82" s="41">
        <f t="shared" si="216"/>
        <v>0</v>
      </c>
      <c r="AZ82" s="42"/>
      <c r="BA82" s="40">
        <f t="shared" si="217"/>
        <v>0</v>
      </c>
      <c r="BB82" s="40">
        <f t="shared" si="217"/>
        <v>0</v>
      </c>
      <c r="BC82" s="40">
        <f t="shared" si="217"/>
        <v>0</v>
      </c>
      <c r="BD82" s="40">
        <f t="shared" si="217"/>
        <v>0</v>
      </c>
      <c r="BE82" s="41">
        <f t="shared" si="217"/>
        <v>0</v>
      </c>
      <c r="BF82" s="47"/>
      <c r="BG82" s="21"/>
      <c r="BH82" s="21"/>
      <c r="BI82" s="21"/>
      <c r="BJ82" s="21"/>
      <c r="BK82" s="21"/>
      <c r="BL82" s="21"/>
      <c r="BM82" s="21"/>
      <c r="BN82" s="21"/>
      <c r="BO82" s="21"/>
      <c r="BP82" s="17">
        <f>I82+O82+U82+AA82+AG82+AM82+AS82+AY82+BE82</f>
        <v>4</v>
      </c>
      <c r="BQ82" s="21"/>
    </row>
    <row r="83" spans="1:69" ht="14.25" customHeight="1" x14ac:dyDescent="0.25">
      <c r="A83" s="48"/>
      <c r="B83" s="49" t="s">
        <v>39</v>
      </c>
      <c r="C83" s="50"/>
      <c r="D83" s="51"/>
      <c r="E83" s="52"/>
      <c r="F83" s="52"/>
      <c r="G83" s="52"/>
      <c r="H83" s="52"/>
      <c r="I83" s="53">
        <f>SUM(E81+F81+G81+H81+I81+E82+F82+G82+H82+I82)</f>
        <v>5</v>
      </c>
      <c r="J83" s="51"/>
      <c r="K83" s="52"/>
      <c r="L83" s="52"/>
      <c r="M83" s="52"/>
      <c r="N83" s="52"/>
      <c r="O83" s="53">
        <f>SUM(K81+L81+M81+N81+O81+K82+L82+M82+N82+O82)</f>
        <v>5</v>
      </c>
      <c r="P83" s="51"/>
      <c r="Q83" s="52"/>
      <c r="R83" s="52"/>
      <c r="S83" s="52"/>
      <c r="T83" s="52"/>
      <c r="U83" s="53">
        <f>SUM(Q81+R81+S81+T81+U81+Q82+R82+S82+T82+U82)</f>
        <v>4</v>
      </c>
      <c r="V83" s="51"/>
      <c r="W83" s="52"/>
      <c r="X83" s="52"/>
      <c r="Y83" s="52"/>
      <c r="Z83" s="52"/>
      <c r="AA83" s="53">
        <f>SUM(W81+X81+Y81+Z81+AA81+W82+X82+Y82+Z82+AA82)</f>
        <v>5</v>
      </c>
      <c r="AB83" s="51"/>
      <c r="AC83" s="52"/>
      <c r="AD83" s="52"/>
      <c r="AE83" s="52"/>
      <c r="AF83" s="52"/>
      <c r="AG83" s="53">
        <f>SUM(AC81+AD81+AE81+AF81+AG81+AC82+AD82+AE82+AF82+AG82)</f>
        <v>0</v>
      </c>
      <c r="AH83" s="51"/>
      <c r="AI83" s="52"/>
      <c r="AJ83" s="52"/>
      <c r="AK83" s="52"/>
      <c r="AL83" s="52"/>
      <c r="AM83" s="53">
        <f>SUM(AI81+AJ81+AK81+AL81+AM81+AI82+AJ82+AK82+AL82+AM82)</f>
        <v>0</v>
      </c>
      <c r="AN83" s="51"/>
      <c r="AO83" s="52"/>
      <c r="AP83" s="52"/>
      <c r="AQ83" s="52"/>
      <c r="AR83" s="52"/>
      <c r="AS83" s="53">
        <f>SUM(AO81+AP81+AQ81+AR81+AS81+AO82+AP82+AQ82+AR82+AS82)</f>
        <v>0</v>
      </c>
      <c r="AT83" s="51"/>
      <c r="AU83" s="52"/>
      <c r="AV83" s="52"/>
      <c r="AW83" s="52"/>
      <c r="AX83" s="52"/>
      <c r="AY83" s="53">
        <f>SUM(AU81+AV81+AW81+AX81+AY81+AU82+AV82+AW82+AX82+AY82)</f>
        <v>0</v>
      </c>
      <c r="AZ83" s="51"/>
      <c r="BA83" s="52"/>
      <c r="BB83" s="52"/>
      <c r="BC83" s="52"/>
      <c r="BD83" s="52"/>
      <c r="BE83" s="53">
        <f>SUM(BA81+BB81+BC81+BD81+BE81+BA82+BB82+BC82+BD82+BE82)</f>
        <v>0</v>
      </c>
      <c r="BF83" s="54"/>
      <c r="BG83" s="55"/>
      <c r="BH83" s="55"/>
      <c r="BI83" s="55"/>
      <c r="BJ83" s="55"/>
      <c r="BK83" s="55"/>
      <c r="BL83" s="55"/>
      <c r="BM83" s="55"/>
      <c r="BN83" s="55"/>
      <c r="BO83" s="55"/>
      <c r="BP83" s="56">
        <f>I83+O83+U83+AA83+AG83+AM83+AS83+AY83+BE83</f>
        <v>19</v>
      </c>
      <c r="BQ83" s="55"/>
    </row>
    <row r="84" spans="1:69" ht="27" customHeight="1" x14ac:dyDescent="0.25">
      <c r="A84" s="30">
        <v>4</v>
      </c>
      <c r="B84" s="124" t="s">
        <v>67</v>
      </c>
      <c r="C84" s="125"/>
      <c r="D84" s="31" t="s">
        <v>26</v>
      </c>
      <c r="E84" s="32" t="s">
        <v>27</v>
      </c>
      <c r="F84" s="32" t="s">
        <v>28</v>
      </c>
      <c r="G84" s="32" t="s">
        <v>29</v>
      </c>
      <c r="H84" s="32" t="s">
        <v>30</v>
      </c>
      <c r="I84" s="33" t="s">
        <v>23</v>
      </c>
      <c r="J84" s="31" t="s">
        <v>26</v>
      </c>
      <c r="K84" s="32" t="s">
        <v>27</v>
      </c>
      <c r="L84" s="32" t="s">
        <v>28</v>
      </c>
      <c r="M84" s="32" t="s">
        <v>29</v>
      </c>
      <c r="N84" s="32" t="s">
        <v>30</v>
      </c>
      <c r="O84" s="33" t="s">
        <v>23</v>
      </c>
      <c r="P84" s="31" t="s">
        <v>26</v>
      </c>
      <c r="Q84" s="32" t="s">
        <v>27</v>
      </c>
      <c r="R84" s="32" t="s">
        <v>28</v>
      </c>
      <c r="S84" s="32" t="s">
        <v>29</v>
      </c>
      <c r="T84" s="32" t="s">
        <v>30</v>
      </c>
      <c r="U84" s="33" t="s">
        <v>23</v>
      </c>
      <c r="V84" s="31" t="s">
        <v>26</v>
      </c>
      <c r="W84" s="32" t="s">
        <v>27</v>
      </c>
      <c r="X84" s="32" t="s">
        <v>28</v>
      </c>
      <c r="Y84" s="32" t="s">
        <v>29</v>
      </c>
      <c r="Z84" s="32" t="s">
        <v>30</v>
      </c>
      <c r="AA84" s="33" t="s">
        <v>23</v>
      </c>
      <c r="AB84" s="31" t="s">
        <v>26</v>
      </c>
      <c r="AC84" s="32" t="s">
        <v>27</v>
      </c>
      <c r="AD84" s="32" t="s">
        <v>28</v>
      </c>
      <c r="AE84" s="32" t="s">
        <v>29</v>
      </c>
      <c r="AF84" s="32" t="s">
        <v>30</v>
      </c>
      <c r="AG84" s="33" t="s">
        <v>23</v>
      </c>
      <c r="AH84" s="31" t="s">
        <v>26</v>
      </c>
      <c r="AI84" s="32" t="s">
        <v>27</v>
      </c>
      <c r="AJ84" s="32" t="s">
        <v>28</v>
      </c>
      <c r="AK84" s="32" t="s">
        <v>29</v>
      </c>
      <c r="AL84" s="32" t="s">
        <v>30</v>
      </c>
      <c r="AM84" s="33" t="s">
        <v>23</v>
      </c>
      <c r="AN84" s="31" t="s">
        <v>26</v>
      </c>
      <c r="AO84" s="32" t="s">
        <v>27</v>
      </c>
      <c r="AP84" s="32" t="s">
        <v>28</v>
      </c>
      <c r="AQ84" s="32" t="s">
        <v>29</v>
      </c>
      <c r="AR84" s="32" t="s">
        <v>30</v>
      </c>
      <c r="AS84" s="33" t="s">
        <v>23</v>
      </c>
      <c r="AT84" s="31" t="s">
        <v>26</v>
      </c>
      <c r="AU84" s="32" t="s">
        <v>27</v>
      </c>
      <c r="AV84" s="32" t="s">
        <v>28</v>
      </c>
      <c r="AW84" s="32" t="s">
        <v>29</v>
      </c>
      <c r="AX84" s="32" t="s">
        <v>30</v>
      </c>
      <c r="AY84" s="33" t="s">
        <v>23</v>
      </c>
      <c r="AZ84" s="31" t="s">
        <v>26</v>
      </c>
      <c r="BA84" s="32" t="s">
        <v>27</v>
      </c>
      <c r="BB84" s="32" t="s">
        <v>28</v>
      </c>
      <c r="BC84" s="32" t="s">
        <v>29</v>
      </c>
      <c r="BD84" s="32" t="s">
        <v>30</v>
      </c>
      <c r="BE84" s="33" t="s">
        <v>23</v>
      </c>
      <c r="BF84" s="34"/>
      <c r="BG84" s="35"/>
      <c r="BH84" s="35"/>
      <c r="BI84" s="35"/>
      <c r="BJ84" s="35"/>
      <c r="BK84" s="35"/>
      <c r="BL84" s="35"/>
      <c r="BM84" s="35"/>
      <c r="BN84" s="35"/>
      <c r="BO84" s="35"/>
      <c r="BP84" s="57"/>
      <c r="BQ84" s="35"/>
    </row>
    <row r="85" spans="1:69" ht="15.75" customHeight="1" x14ac:dyDescent="0.25">
      <c r="A85" s="36"/>
      <c r="B85" s="37" t="s">
        <v>68</v>
      </c>
      <c r="C85" s="38" t="s">
        <v>69</v>
      </c>
      <c r="D85" s="39"/>
      <c r="E85" s="40"/>
      <c r="F85" s="40"/>
      <c r="G85" s="40"/>
      <c r="H85" s="40"/>
      <c r="I85" s="41">
        <f t="shared" ref="I85:I93" si="218">SUM(E85:H85)</f>
        <v>0</v>
      </c>
      <c r="J85" s="42"/>
      <c r="K85" s="43"/>
      <c r="L85" s="43"/>
      <c r="M85" s="43"/>
      <c r="N85" s="43"/>
      <c r="O85" s="41">
        <f t="shared" ref="O85:O93" si="219">SUM(K85:N85)</f>
        <v>0</v>
      </c>
      <c r="P85" s="42"/>
      <c r="Q85" s="43"/>
      <c r="R85" s="43"/>
      <c r="S85" s="43"/>
      <c r="T85" s="43"/>
      <c r="U85" s="41">
        <f t="shared" ref="U85:U93" si="220">SUM(Q85:T85)</f>
        <v>0</v>
      </c>
      <c r="V85" s="42"/>
      <c r="W85" s="43"/>
      <c r="X85" s="43"/>
      <c r="Y85" s="43"/>
      <c r="Z85" s="43"/>
      <c r="AA85" s="41">
        <f t="shared" ref="AA85:AA93" si="221">SUM(W85:Z85)</f>
        <v>0</v>
      </c>
      <c r="AB85" s="42"/>
      <c r="AC85" s="43"/>
      <c r="AD85" s="43"/>
      <c r="AE85" s="43"/>
      <c r="AF85" s="43"/>
      <c r="AG85" s="41">
        <f t="shared" ref="AG85:AG93" si="222">SUM(AC85:AF85)</f>
        <v>0</v>
      </c>
      <c r="AH85" s="42"/>
      <c r="AI85" s="43"/>
      <c r="AJ85" s="43"/>
      <c r="AK85" s="43"/>
      <c r="AL85" s="43"/>
      <c r="AM85" s="41">
        <f t="shared" ref="AM85:AM93" si="223">SUM(AI85:AL85)</f>
        <v>0</v>
      </c>
      <c r="AN85" s="42"/>
      <c r="AO85" s="43"/>
      <c r="AP85" s="43"/>
      <c r="AQ85" s="43"/>
      <c r="AR85" s="43"/>
      <c r="AS85" s="41">
        <f t="shared" ref="AS85:AS93" si="224">SUM(AO85:AR85)</f>
        <v>0</v>
      </c>
      <c r="AT85" s="42"/>
      <c r="AU85" s="43"/>
      <c r="AV85" s="43"/>
      <c r="AW85" s="43"/>
      <c r="AX85" s="43"/>
      <c r="AY85" s="41">
        <f t="shared" ref="AY85:AY93" si="225">SUM(AU85:AX85)</f>
        <v>0</v>
      </c>
      <c r="AZ85" s="42"/>
      <c r="BA85" s="43"/>
      <c r="BB85" s="43"/>
      <c r="BC85" s="43"/>
      <c r="BD85" s="43"/>
      <c r="BE85" s="41">
        <f t="shared" ref="BE85:BE93" si="226">SUM(BA85:BD85)</f>
        <v>0</v>
      </c>
      <c r="BF85" s="44">
        <f t="shared" ref="BF85:BF95" si="227">SUM((IF(E85&gt;0,1,0)+(IF(F85&gt;0,1,0)+(IF(G85&gt;0,1,0)+(IF(H85&gt;0,1,0))))))</f>
        <v>0</v>
      </c>
      <c r="BG85" s="17">
        <f t="shared" ref="BG85:BG95" si="228">SUM((IF(K85&gt;0,1,0)+(IF(L85&gt;0,1,0)+(IF(M85&gt;0,1,0)+(IF(N85&gt;0,1,0))))))</f>
        <v>0</v>
      </c>
      <c r="BH85" s="17">
        <f t="shared" ref="BH85:BH95" si="229">SUM((IF(Q85&gt;0,1,0)+(IF(R85&gt;0,1,0)+(IF(S85&gt;0,1,0)+(IF(T85&gt;0,1,0))))))</f>
        <v>0</v>
      </c>
      <c r="BI85" s="17">
        <f t="shared" ref="BI85:BI95" si="230">SUM((IF(W85&gt;0,1,0)+(IF(X85&gt;0,1,0)+(IF(Y85&gt;0,1,0)+(IF(Z85&gt;0,1,0))))))</f>
        <v>0</v>
      </c>
      <c r="BJ85" s="17">
        <f t="shared" ref="BJ85:BJ95" si="231">SUM((IF(AC85&gt;0,1,0)+(IF(AD85&gt;0,1,0)+(IF(AE85&gt;0,1,0)+(IF(AF85&gt;0,1,0))))))</f>
        <v>0</v>
      </c>
      <c r="BK85" s="17">
        <f t="shared" ref="BK85:BK95" si="232">SUM((IF(AI85&gt;0,1,0)+(IF(AJ85&gt;0,1,0)+(IF(AK85&gt;0,1,0)+(IF(AL85&gt;0,1,0))))))</f>
        <v>0</v>
      </c>
      <c r="BL85" s="17">
        <f t="shared" ref="BL85:BL95" si="233">SUM((IF(AO85&gt;0,1,0)+(IF(AP85&gt;0,1,0)+(IF(AQ85&gt;0,1,0)+(IF(AR85&gt;0,1,0))))))</f>
        <v>0</v>
      </c>
      <c r="BM85" s="17">
        <f t="shared" ref="BM85:BM95" si="234">SUM((IF(AU85&gt;0,1,0)+(IF(AV85&gt;0,1,0)+(IF(AW85&gt;0,1,0)+(IF(AX85&gt;0,1,0))))))</f>
        <v>0</v>
      </c>
      <c r="BN85" s="17">
        <f t="shared" ref="BN85:BN95" si="235">SUM((IF(BA85&gt;0,1,0)+(IF(BB85&gt;0,1,0)+(IF(BC85&gt;0,1,0)+(IF(BD85&gt;0,1,0))))))</f>
        <v>0</v>
      </c>
      <c r="BO85" s="17">
        <f t="shared" ref="BO85:BO95" si="236">SUM(BF85:BN85)</f>
        <v>0</v>
      </c>
      <c r="BP85" s="17">
        <f t="shared" ref="BP85:BP98" si="237">I85+O85+U85+AA85+AG85+AM85+AS85+AY85+BE85</f>
        <v>0</v>
      </c>
      <c r="BQ85" s="17" t="e">
        <f t="shared" ref="BQ85:BQ95" si="238">BP85/BO85</f>
        <v>#DIV/0!</v>
      </c>
    </row>
    <row r="86" spans="1:69" ht="15.75" customHeight="1" x14ac:dyDescent="0.25">
      <c r="A86" s="36"/>
      <c r="B86" s="37" t="s">
        <v>101</v>
      </c>
      <c r="C86" s="38" t="s">
        <v>79</v>
      </c>
      <c r="D86" s="39"/>
      <c r="E86" s="40"/>
      <c r="F86" s="40"/>
      <c r="G86" s="40"/>
      <c r="H86" s="40"/>
      <c r="I86" s="41">
        <f t="shared" si="218"/>
        <v>0</v>
      </c>
      <c r="J86" s="42">
        <v>23</v>
      </c>
      <c r="K86" s="43">
        <f>K28</f>
        <v>174</v>
      </c>
      <c r="L86" s="43">
        <f t="shared" ref="L86:N86" si="239">L28</f>
        <v>170</v>
      </c>
      <c r="M86" s="43">
        <f t="shared" si="239"/>
        <v>204</v>
      </c>
      <c r="N86" s="43">
        <f t="shared" si="239"/>
        <v>179</v>
      </c>
      <c r="O86" s="41">
        <f t="shared" si="219"/>
        <v>727</v>
      </c>
      <c r="P86" s="42">
        <v>23</v>
      </c>
      <c r="Q86" s="43">
        <f>Q28</f>
        <v>143</v>
      </c>
      <c r="R86" s="43">
        <f t="shared" ref="R86:T86" si="240">R28</f>
        <v>126</v>
      </c>
      <c r="S86" s="43">
        <f t="shared" si="240"/>
        <v>157</v>
      </c>
      <c r="T86" s="43">
        <f t="shared" si="240"/>
        <v>214</v>
      </c>
      <c r="U86" s="41">
        <f t="shared" si="220"/>
        <v>640</v>
      </c>
      <c r="V86" s="42">
        <v>25</v>
      </c>
      <c r="W86" s="43">
        <f>W28</f>
        <v>189</v>
      </c>
      <c r="X86" s="43">
        <f t="shared" ref="X86:Z86" si="241">X28</f>
        <v>173</v>
      </c>
      <c r="Y86" s="43">
        <f t="shared" si="241"/>
        <v>210</v>
      </c>
      <c r="Z86" s="43">
        <f t="shared" si="241"/>
        <v>229</v>
      </c>
      <c r="AA86" s="41">
        <f t="shared" si="221"/>
        <v>801</v>
      </c>
      <c r="AB86" s="42"/>
      <c r="AC86" s="43"/>
      <c r="AD86" s="43"/>
      <c r="AE86" s="43"/>
      <c r="AF86" s="43"/>
      <c r="AG86" s="41">
        <f t="shared" si="222"/>
        <v>0</v>
      </c>
      <c r="AH86" s="42"/>
      <c r="AI86" s="43"/>
      <c r="AJ86" s="43"/>
      <c r="AK86" s="43"/>
      <c r="AL86" s="43"/>
      <c r="AM86" s="41">
        <f t="shared" si="223"/>
        <v>0</v>
      </c>
      <c r="AN86" s="42"/>
      <c r="AO86" s="43"/>
      <c r="AP86" s="43"/>
      <c r="AQ86" s="43"/>
      <c r="AR86" s="43"/>
      <c r="AS86" s="41">
        <f t="shared" si="224"/>
        <v>0</v>
      </c>
      <c r="AT86" s="42"/>
      <c r="AU86" s="43"/>
      <c r="AV86" s="43"/>
      <c r="AW86" s="43"/>
      <c r="AX86" s="43"/>
      <c r="AY86" s="41">
        <f t="shared" si="225"/>
        <v>0</v>
      </c>
      <c r="AZ86" s="42"/>
      <c r="BA86" s="43"/>
      <c r="BB86" s="43"/>
      <c r="BC86" s="43"/>
      <c r="BD86" s="43"/>
      <c r="BE86" s="41">
        <f t="shared" si="226"/>
        <v>0</v>
      </c>
      <c r="BF86" s="44">
        <f t="shared" si="227"/>
        <v>0</v>
      </c>
      <c r="BG86" s="17">
        <f t="shared" si="228"/>
        <v>4</v>
      </c>
      <c r="BH86" s="17">
        <f t="shared" si="229"/>
        <v>4</v>
      </c>
      <c r="BI86" s="17">
        <f t="shared" si="230"/>
        <v>4</v>
      </c>
      <c r="BJ86" s="17">
        <f t="shared" si="231"/>
        <v>0</v>
      </c>
      <c r="BK86" s="17">
        <f t="shared" si="232"/>
        <v>0</v>
      </c>
      <c r="BL86" s="17">
        <f t="shared" si="233"/>
        <v>0</v>
      </c>
      <c r="BM86" s="17">
        <f t="shared" si="234"/>
        <v>0</v>
      </c>
      <c r="BN86" s="17">
        <f t="shared" si="235"/>
        <v>0</v>
      </c>
      <c r="BO86" s="17">
        <f t="shared" si="236"/>
        <v>12</v>
      </c>
      <c r="BP86" s="17">
        <f t="shared" si="237"/>
        <v>2168</v>
      </c>
      <c r="BQ86" s="17">
        <f t="shared" si="238"/>
        <v>180.66666666666666</v>
      </c>
    </row>
    <row r="87" spans="1:69" ht="15.75" customHeight="1" x14ac:dyDescent="0.25">
      <c r="A87" s="36"/>
      <c r="B87" s="45" t="s">
        <v>70</v>
      </c>
      <c r="C87" s="38" t="s">
        <v>51</v>
      </c>
      <c r="D87" s="42">
        <v>35</v>
      </c>
      <c r="E87" s="43">
        <f>E30</f>
        <v>166</v>
      </c>
      <c r="F87" s="43">
        <f t="shared" ref="F87:H87" si="242">F30</f>
        <v>171</v>
      </c>
      <c r="G87" s="43">
        <f t="shared" si="242"/>
        <v>148</v>
      </c>
      <c r="H87" s="43">
        <f t="shared" si="242"/>
        <v>185</v>
      </c>
      <c r="I87" s="41">
        <f t="shared" si="218"/>
        <v>670</v>
      </c>
      <c r="J87" s="42">
        <v>35</v>
      </c>
      <c r="K87" s="43">
        <f>K30</f>
        <v>186</v>
      </c>
      <c r="L87" s="43">
        <f t="shared" ref="L87:N87" si="243">L30</f>
        <v>201</v>
      </c>
      <c r="M87" s="43">
        <f t="shared" si="243"/>
        <v>188</v>
      </c>
      <c r="N87" s="43">
        <f t="shared" si="243"/>
        <v>173</v>
      </c>
      <c r="O87" s="41">
        <f t="shared" si="219"/>
        <v>748</v>
      </c>
      <c r="P87" s="42"/>
      <c r="Q87" s="43"/>
      <c r="R87" s="43"/>
      <c r="S87" s="43"/>
      <c r="T87" s="43"/>
      <c r="U87" s="41">
        <f t="shared" si="220"/>
        <v>0</v>
      </c>
      <c r="V87" s="42"/>
      <c r="W87" s="43"/>
      <c r="X87" s="43"/>
      <c r="Y87" s="43"/>
      <c r="Z87" s="43"/>
      <c r="AA87" s="41">
        <f t="shared" si="221"/>
        <v>0</v>
      </c>
      <c r="AB87" s="42"/>
      <c r="AC87" s="43"/>
      <c r="AD87" s="43"/>
      <c r="AE87" s="43"/>
      <c r="AF87" s="43"/>
      <c r="AG87" s="41">
        <f t="shared" si="222"/>
        <v>0</v>
      </c>
      <c r="AH87" s="42"/>
      <c r="AI87" s="43"/>
      <c r="AJ87" s="43"/>
      <c r="AK87" s="43"/>
      <c r="AL87" s="43"/>
      <c r="AM87" s="41">
        <f t="shared" si="223"/>
        <v>0</v>
      </c>
      <c r="AN87" s="42"/>
      <c r="AO87" s="43"/>
      <c r="AP87" s="43"/>
      <c r="AQ87" s="43"/>
      <c r="AR87" s="43"/>
      <c r="AS87" s="41">
        <f t="shared" si="224"/>
        <v>0</v>
      </c>
      <c r="AT87" s="42"/>
      <c r="AU87" s="43"/>
      <c r="AV87" s="43"/>
      <c r="AW87" s="43"/>
      <c r="AX87" s="43"/>
      <c r="AY87" s="41">
        <f t="shared" si="225"/>
        <v>0</v>
      </c>
      <c r="AZ87" s="42"/>
      <c r="BA87" s="43"/>
      <c r="BB87" s="43"/>
      <c r="BC87" s="43"/>
      <c r="BD87" s="43"/>
      <c r="BE87" s="41">
        <f t="shared" si="226"/>
        <v>0</v>
      </c>
      <c r="BF87" s="44">
        <f t="shared" si="227"/>
        <v>4</v>
      </c>
      <c r="BG87" s="17">
        <f t="shared" si="228"/>
        <v>4</v>
      </c>
      <c r="BH87" s="17">
        <f t="shared" si="229"/>
        <v>0</v>
      </c>
      <c r="BI87" s="17">
        <f t="shared" si="230"/>
        <v>0</v>
      </c>
      <c r="BJ87" s="17">
        <f t="shared" si="231"/>
        <v>0</v>
      </c>
      <c r="BK87" s="17">
        <f t="shared" si="232"/>
        <v>0</v>
      </c>
      <c r="BL87" s="17">
        <f t="shared" si="233"/>
        <v>0</v>
      </c>
      <c r="BM87" s="17">
        <f t="shared" si="234"/>
        <v>0</v>
      </c>
      <c r="BN87" s="17">
        <f t="shared" si="235"/>
        <v>0</v>
      </c>
      <c r="BO87" s="17">
        <f t="shared" si="236"/>
        <v>8</v>
      </c>
      <c r="BP87" s="17">
        <f t="shared" si="237"/>
        <v>1418</v>
      </c>
      <c r="BQ87" s="21">
        <f t="shared" si="238"/>
        <v>177.25</v>
      </c>
    </row>
    <row r="88" spans="1:69" ht="15.75" customHeight="1" x14ac:dyDescent="0.25">
      <c r="A88" s="36"/>
      <c r="B88" s="45" t="s">
        <v>105</v>
      </c>
      <c r="C88" s="38" t="s">
        <v>46</v>
      </c>
      <c r="D88" s="42"/>
      <c r="E88" s="43"/>
      <c r="F88" s="43"/>
      <c r="G88" s="43"/>
      <c r="H88" s="43"/>
      <c r="I88" s="41">
        <f t="shared" si="218"/>
        <v>0</v>
      </c>
      <c r="J88" s="42"/>
      <c r="K88" s="43"/>
      <c r="L88" s="43"/>
      <c r="M88" s="43"/>
      <c r="N88" s="43"/>
      <c r="O88" s="41">
        <f t="shared" si="219"/>
        <v>0</v>
      </c>
      <c r="P88" s="42"/>
      <c r="Q88" s="43"/>
      <c r="R88" s="43"/>
      <c r="S88" s="43"/>
      <c r="T88" s="43"/>
      <c r="U88" s="41">
        <f t="shared" si="220"/>
        <v>0</v>
      </c>
      <c r="V88" s="42"/>
      <c r="W88" s="43"/>
      <c r="X88" s="43"/>
      <c r="Y88" s="43"/>
      <c r="Z88" s="43"/>
      <c r="AA88" s="41">
        <f t="shared" si="221"/>
        <v>0</v>
      </c>
      <c r="AB88" s="42"/>
      <c r="AC88" s="43"/>
      <c r="AD88" s="43"/>
      <c r="AE88" s="43"/>
      <c r="AF88" s="43"/>
      <c r="AG88" s="41">
        <f t="shared" si="222"/>
        <v>0</v>
      </c>
      <c r="AH88" s="42"/>
      <c r="AI88" s="43"/>
      <c r="AJ88" s="43"/>
      <c r="AK88" s="43"/>
      <c r="AL88" s="43"/>
      <c r="AM88" s="41">
        <f t="shared" si="223"/>
        <v>0</v>
      </c>
      <c r="AN88" s="42"/>
      <c r="AO88" s="43"/>
      <c r="AP88" s="43"/>
      <c r="AQ88" s="43"/>
      <c r="AR88" s="43"/>
      <c r="AS88" s="41">
        <f t="shared" si="224"/>
        <v>0</v>
      </c>
      <c r="AT88" s="42"/>
      <c r="AU88" s="43"/>
      <c r="AV88" s="43"/>
      <c r="AW88" s="43"/>
      <c r="AX88" s="43"/>
      <c r="AY88" s="41">
        <f t="shared" si="225"/>
        <v>0</v>
      </c>
      <c r="AZ88" s="42"/>
      <c r="BA88" s="43"/>
      <c r="BB88" s="43"/>
      <c r="BC88" s="43"/>
      <c r="BD88" s="43"/>
      <c r="BE88" s="41">
        <f t="shared" si="226"/>
        <v>0</v>
      </c>
      <c r="BF88" s="44">
        <f t="shared" si="227"/>
        <v>0</v>
      </c>
      <c r="BG88" s="17">
        <f t="shared" si="228"/>
        <v>0</v>
      </c>
      <c r="BH88" s="17">
        <f t="shared" si="229"/>
        <v>0</v>
      </c>
      <c r="BI88" s="17">
        <f t="shared" si="230"/>
        <v>0</v>
      </c>
      <c r="BJ88" s="17">
        <f t="shared" si="231"/>
        <v>0</v>
      </c>
      <c r="BK88" s="17">
        <f t="shared" si="232"/>
        <v>0</v>
      </c>
      <c r="BL88" s="17">
        <f t="shared" si="233"/>
        <v>0</v>
      </c>
      <c r="BM88" s="17">
        <f t="shared" si="234"/>
        <v>0</v>
      </c>
      <c r="BN88" s="17">
        <f t="shared" si="235"/>
        <v>0</v>
      </c>
      <c r="BO88" s="17">
        <f t="shared" si="236"/>
        <v>0</v>
      </c>
      <c r="BP88" s="17">
        <f t="shared" si="237"/>
        <v>0</v>
      </c>
      <c r="BQ88" s="21" t="e">
        <f t="shared" si="238"/>
        <v>#DIV/0!</v>
      </c>
    </row>
    <row r="89" spans="1:69" ht="15.75" customHeight="1" x14ac:dyDescent="0.25">
      <c r="A89" s="36"/>
      <c r="B89" s="45" t="s">
        <v>86</v>
      </c>
      <c r="C89" s="38" t="s">
        <v>87</v>
      </c>
      <c r="D89" s="42">
        <v>32</v>
      </c>
      <c r="E89" s="43">
        <f>E12</f>
        <v>167</v>
      </c>
      <c r="F89" s="43">
        <f t="shared" ref="F89:H89" si="244">F12</f>
        <v>158</v>
      </c>
      <c r="G89" s="43">
        <f t="shared" si="244"/>
        <v>170</v>
      </c>
      <c r="H89" s="43">
        <f t="shared" si="244"/>
        <v>154</v>
      </c>
      <c r="I89" s="41">
        <f t="shared" si="218"/>
        <v>649</v>
      </c>
      <c r="J89" s="42"/>
      <c r="K89" s="43"/>
      <c r="L89" s="43"/>
      <c r="M89" s="43"/>
      <c r="N89" s="43"/>
      <c r="O89" s="41">
        <f t="shared" si="219"/>
        <v>0</v>
      </c>
      <c r="P89" s="42">
        <v>35</v>
      </c>
      <c r="Q89" s="43">
        <f>Q12</f>
        <v>171</v>
      </c>
      <c r="R89" s="43">
        <f t="shared" ref="R89:T89" si="245">R12</f>
        <v>156</v>
      </c>
      <c r="S89" s="43">
        <f t="shared" si="245"/>
        <v>190</v>
      </c>
      <c r="T89" s="43">
        <f t="shared" si="245"/>
        <v>175</v>
      </c>
      <c r="U89" s="41">
        <f t="shared" si="220"/>
        <v>692</v>
      </c>
      <c r="V89" s="42">
        <v>35</v>
      </c>
      <c r="W89" s="43">
        <f>W12</f>
        <v>177</v>
      </c>
      <c r="X89" s="43">
        <f t="shared" ref="X89:Z89" si="246">X12</f>
        <v>168</v>
      </c>
      <c r="Y89" s="43">
        <f t="shared" si="246"/>
        <v>147</v>
      </c>
      <c r="Z89" s="43">
        <f t="shared" si="246"/>
        <v>170</v>
      </c>
      <c r="AA89" s="41">
        <f t="shared" si="221"/>
        <v>662</v>
      </c>
      <c r="AB89" s="42"/>
      <c r="AC89" s="43"/>
      <c r="AD89" s="43"/>
      <c r="AE89" s="43"/>
      <c r="AF89" s="43"/>
      <c r="AG89" s="41">
        <f t="shared" si="222"/>
        <v>0</v>
      </c>
      <c r="AH89" s="42"/>
      <c r="AI89" s="43"/>
      <c r="AJ89" s="43"/>
      <c r="AK89" s="43"/>
      <c r="AL89" s="43"/>
      <c r="AM89" s="41">
        <f t="shared" si="223"/>
        <v>0</v>
      </c>
      <c r="AN89" s="42"/>
      <c r="AO89" s="43"/>
      <c r="AP89" s="43"/>
      <c r="AQ89" s="43"/>
      <c r="AR89" s="43"/>
      <c r="AS89" s="41">
        <f t="shared" si="224"/>
        <v>0</v>
      </c>
      <c r="AT89" s="42"/>
      <c r="AU89" s="43"/>
      <c r="AV89" s="43"/>
      <c r="AW89" s="43"/>
      <c r="AX89" s="43"/>
      <c r="AY89" s="41">
        <f t="shared" si="225"/>
        <v>0</v>
      </c>
      <c r="AZ89" s="42"/>
      <c r="BA89" s="43"/>
      <c r="BB89" s="43"/>
      <c r="BC89" s="43"/>
      <c r="BD89" s="43"/>
      <c r="BE89" s="41">
        <f t="shared" si="226"/>
        <v>0</v>
      </c>
      <c r="BF89" s="44">
        <f t="shared" si="227"/>
        <v>4</v>
      </c>
      <c r="BG89" s="17">
        <f t="shared" si="228"/>
        <v>0</v>
      </c>
      <c r="BH89" s="17">
        <f t="shared" si="229"/>
        <v>4</v>
      </c>
      <c r="BI89" s="17">
        <f t="shared" si="230"/>
        <v>4</v>
      </c>
      <c r="BJ89" s="17">
        <f t="shared" si="231"/>
        <v>0</v>
      </c>
      <c r="BK89" s="17">
        <f t="shared" si="232"/>
        <v>0</v>
      </c>
      <c r="BL89" s="17">
        <f t="shared" si="233"/>
        <v>0</v>
      </c>
      <c r="BM89" s="17">
        <f t="shared" si="234"/>
        <v>0</v>
      </c>
      <c r="BN89" s="17">
        <f t="shared" si="235"/>
        <v>0</v>
      </c>
      <c r="BO89" s="17">
        <f t="shared" si="236"/>
        <v>12</v>
      </c>
      <c r="BP89" s="17">
        <f t="shared" si="237"/>
        <v>2003</v>
      </c>
      <c r="BQ89" s="21">
        <f t="shared" si="238"/>
        <v>166.91666666666666</v>
      </c>
    </row>
    <row r="90" spans="1:69" ht="15.75" customHeight="1" x14ac:dyDescent="0.25">
      <c r="A90" s="36"/>
      <c r="B90" s="45"/>
      <c r="C90" s="38"/>
      <c r="D90" s="42"/>
      <c r="E90" s="43"/>
      <c r="F90" s="43"/>
      <c r="G90" s="43"/>
      <c r="H90" s="43"/>
      <c r="I90" s="41">
        <f t="shared" si="218"/>
        <v>0</v>
      </c>
      <c r="J90" s="42"/>
      <c r="K90" s="43"/>
      <c r="L90" s="43"/>
      <c r="M90" s="43"/>
      <c r="N90" s="43"/>
      <c r="O90" s="41">
        <f t="shared" si="219"/>
        <v>0</v>
      </c>
      <c r="P90" s="42"/>
      <c r="Q90" s="43"/>
      <c r="R90" s="43"/>
      <c r="S90" s="43"/>
      <c r="T90" s="43"/>
      <c r="U90" s="41">
        <f t="shared" si="220"/>
        <v>0</v>
      </c>
      <c r="V90" s="42"/>
      <c r="W90" s="43"/>
      <c r="X90" s="43"/>
      <c r="Y90" s="43"/>
      <c r="Z90" s="43"/>
      <c r="AA90" s="41">
        <f t="shared" si="221"/>
        <v>0</v>
      </c>
      <c r="AB90" s="42"/>
      <c r="AC90" s="43"/>
      <c r="AD90" s="43"/>
      <c r="AE90" s="43"/>
      <c r="AF90" s="43"/>
      <c r="AG90" s="41">
        <f t="shared" si="222"/>
        <v>0</v>
      </c>
      <c r="AH90" s="42"/>
      <c r="AI90" s="43"/>
      <c r="AJ90" s="43"/>
      <c r="AK90" s="43"/>
      <c r="AL90" s="43"/>
      <c r="AM90" s="41">
        <f t="shared" si="223"/>
        <v>0</v>
      </c>
      <c r="AN90" s="42"/>
      <c r="AO90" s="43"/>
      <c r="AP90" s="43"/>
      <c r="AQ90" s="43"/>
      <c r="AR90" s="43"/>
      <c r="AS90" s="41">
        <f t="shared" si="224"/>
        <v>0</v>
      </c>
      <c r="AT90" s="42"/>
      <c r="AU90" s="43"/>
      <c r="AV90" s="43"/>
      <c r="AW90" s="43"/>
      <c r="AX90" s="43"/>
      <c r="AY90" s="41">
        <f t="shared" si="225"/>
        <v>0</v>
      </c>
      <c r="AZ90" s="42"/>
      <c r="BA90" s="43"/>
      <c r="BB90" s="43"/>
      <c r="BC90" s="43"/>
      <c r="BD90" s="43"/>
      <c r="BE90" s="41">
        <f t="shared" si="226"/>
        <v>0</v>
      </c>
      <c r="BF90" s="44">
        <f t="shared" si="227"/>
        <v>0</v>
      </c>
      <c r="BG90" s="17">
        <f t="shared" si="228"/>
        <v>0</v>
      </c>
      <c r="BH90" s="17">
        <f t="shared" si="229"/>
        <v>0</v>
      </c>
      <c r="BI90" s="17">
        <f t="shared" si="230"/>
        <v>0</v>
      </c>
      <c r="BJ90" s="17">
        <f t="shared" si="231"/>
        <v>0</v>
      </c>
      <c r="BK90" s="17">
        <f t="shared" si="232"/>
        <v>0</v>
      </c>
      <c r="BL90" s="17">
        <f t="shared" si="233"/>
        <v>0</v>
      </c>
      <c r="BM90" s="17">
        <f t="shared" si="234"/>
        <v>0</v>
      </c>
      <c r="BN90" s="17">
        <f t="shared" si="235"/>
        <v>0</v>
      </c>
      <c r="BO90" s="17">
        <f t="shared" si="236"/>
        <v>0</v>
      </c>
      <c r="BP90" s="17">
        <f t="shared" si="237"/>
        <v>0</v>
      </c>
      <c r="BQ90" s="21" t="e">
        <f t="shared" si="238"/>
        <v>#DIV/0!</v>
      </c>
    </row>
    <row r="91" spans="1:69" ht="15.75" customHeight="1" x14ac:dyDescent="0.25">
      <c r="A91" s="36"/>
      <c r="B91" s="45"/>
      <c r="C91" s="38"/>
      <c r="D91" s="42"/>
      <c r="E91" s="43"/>
      <c r="F91" s="43"/>
      <c r="G91" s="43"/>
      <c r="H91" s="43"/>
      <c r="I91" s="41">
        <f t="shared" si="218"/>
        <v>0</v>
      </c>
      <c r="J91" s="42"/>
      <c r="K91" s="43"/>
      <c r="L91" s="43"/>
      <c r="M91" s="43"/>
      <c r="N91" s="43"/>
      <c r="O91" s="41">
        <f t="shared" si="219"/>
        <v>0</v>
      </c>
      <c r="P91" s="42"/>
      <c r="Q91" s="43"/>
      <c r="R91" s="43"/>
      <c r="S91" s="43"/>
      <c r="T91" s="43"/>
      <c r="U91" s="41">
        <f t="shared" si="220"/>
        <v>0</v>
      </c>
      <c r="V91" s="42"/>
      <c r="W91" s="43"/>
      <c r="X91" s="43"/>
      <c r="Y91" s="43"/>
      <c r="Z91" s="43"/>
      <c r="AA91" s="41">
        <f t="shared" si="221"/>
        <v>0</v>
      </c>
      <c r="AB91" s="42"/>
      <c r="AC91" s="43"/>
      <c r="AD91" s="43"/>
      <c r="AE91" s="43"/>
      <c r="AF91" s="43"/>
      <c r="AG91" s="41">
        <f t="shared" si="222"/>
        <v>0</v>
      </c>
      <c r="AH91" s="42"/>
      <c r="AI91" s="43"/>
      <c r="AJ91" s="43"/>
      <c r="AK91" s="43"/>
      <c r="AL91" s="43"/>
      <c r="AM91" s="41">
        <f t="shared" si="223"/>
        <v>0</v>
      </c>
      <c r="AN91" s="42"/>
      <c r="AO91" s="43"/>
      <c r="AP91" s="43"/>
      <c r="AQ91" s="43"/>
      <c r="AR91" s="43"/>
      <c r="AS91" s="41">
        <f t="shared" si="224"/>
        <v>0</v>
      </c>
      <c r="AT91" s="42"/>
      <c r="AU91" s="43"/>
      <c r="AV91" s="43"/>
      <c r="AW91" s="43"/>
      <c r="AX91" s="43"/>
      <c r="AY91" s="41">
        <f t="shared" si="225"/>
        <v>0</v>
      </c>
      <c r="AZ91" s="42"/>
      <c r="BA91" s="43"/>
      <c r="BB91" s="43"/>
      <c r="BC91" s="43"/>
      <c r="BD91" s="43"/>
      <c r="BE91" s="41">
        <f t="shared" si="226"/>
        <v>0</v>
      </c>
      <c r="BF91" s="44">
        <f t="shared" ref="BF91" si="247">SUM((IF(E91&gt;0,1,0)+(IF(F91&gt;0,1,0)+(IF(G91&gt;0,1,0)+(IF(H91&gt;0,1,0))))))</f>
        <v>0</v>
      </c>
      <c r="BG91" s="17">
        <f t="shared" ref="BG91" si="248">SUM((IF(K91&gt;0,1,0)+(IF(L91&gt;0,1,0)+(IF(M91&gt;0,1,0)+(IF(N91&gt;0,1,0))))))</f>
        <v>0</v>
      </c>
      <c r="BH91" s="17">
        <f t="shared" ref="BH91" si="249">SUM((IF(Q91&gt;0,1,0)+(IF(R91&gt;0,1,0)+(IF(S91&gt;0,1,0)+(IF(T91&gt;0,1,0))))))</f>
        <v>0</v>
      </c>
      <c r="BI91" s="17">
        <f t="shared" ref="BI91" si="250">SUM((IF(W91&gt;0,1,0)+(IF(X91&gt;0,1,0)+(IF(Y91&gt;0,1,0)+(IF(Z91&gt;0,1,0))))))</f>
        <v>0</v>
      </c>
      <c r="BJ91" s="17">
        <f t="shared" ref="BJ91" si="251">SUM((IF(AC91&gt;0,1,0)+(IF(AD91&gt;0,1,0)+(IF(AE91&gt;0,1,0)+(IF(AF91&gt;0,1,0))))))</f>
        <v>0</v>
      </c>
      <c r="BK91" s="17">
        <f t="shared" ref="BK91" si="252">SUM((IF(AI91&gt;0,1,0)+(IF(AJ91&gt;0,1,0)+(IF(AK91&gt;0,1,0)+(IF(AL91&gt;0,1,0))))))</f>
        <v>0</v>
      </c>
      <c r="BL91" s="17">
        <f t="shared" ref="BL91" si="253">SUM((IF(AO91&gt;0,1,0)+(IF(AP91&gt;0,1,0)+(IF(AQ91&gt;0,1,0)+(IF(AR91&gt;0,1,0))))))</f>
        <v>0</v>
      </c>
      <c r="BM91" s="17">
        <f t="shared" ref="BM91" si="254">SUM((IF(AU91&gt;0,1,0)+(IF(AV91&gt;0,1,0)+(IF(AW91&gt;0,1,0)+(IF(AX91&gt;0,1,0))))))</f>
        <v>0</v>
      </c>
      <c r="BN91" s="17">
        <f t="shared" ref="BN91" si="255">SUM((IF(BA91&gt;0,1,0)+(IF(BB91&gt;0,1,0)+(IF(BC91&gt;0,1,0)+(IF(BD91&gt;0,1,0))))))</f>
        <v>0</v>
      </c>
      <c r="BO91" s="17">
        <f t="shared" ref="BO91" si="256">SUM(BF91:BN91)</f>
        <v>0</v>
      </c>
      <c r="BP91" s="17">
        <f t="shared" ref="BP91" si="257">I91+O91+U91+AA91+AG91+AM91+AS91+AY91+BE91</f>
        <v>0</v>
      </c>
      <c r="BQ91" s="21" t="e">
        <f t="shared" ref="BQ91" si="258">BP91/BO91</f>
        <v>#DIV/0!</v>
      </c>
    </row>
    <row r="92" spans="1:69" ht="15.75" customHeight="1" x14ac:dyDescent="0.25">
      <c r="A92" s="36"/>
      <c r="B92" s="45"/>
      <c r="C92" s="38"/>
      <c r="D92" s="42"/>
      <c r="E92" s="43"/>
      <c r="F92" s="43"/>
      <c r="G92" s="43"/>
      <c r="H92" s="43"/>
      <c r="I92" s="41">
        <f t="shared" si="218"/>
        <v>0</v>
      </c>
      <c r="J92" s="42"/>
      <c r="K92" s="43"/>
      <c r="L92" s="43"/>
      <c r="M92" s="43"/>
      <c r="N92" s="43"/>
      <c r="O92" s="41">
        <f t="shared" si="219"/>
        <v>0</v>
      </c>
      <c r="P92" s="42"/>
      <c r="Q92" s="43"/>
      <c r="R92" s="43"/>
      <c r="S92" s="43"/>
      <c r="T92" s="43"/>
      <c r="U92" s="41">
        <f t="shared" si="220"/>
        <v>0</v>
      </c>
      <c r="V92" s="42"/>
      <c r="W92" s="43"/>
      <c r="X92" s="43"/>
      <c r="Y92" s="43"/>
      <c r="Z92" s="43"/>
      <c r="AA92" s="41">
        <f t="shared" si="221"/>
        <v>0</v>
      </c>
      <c r="AB92" s="42"/>
      <c r="AC92" s="43"/>
      <c r="AD92" s="43"/>
      <c r="AE92" s="43"/>
      <c r="AF92" s="43"/>
      <c r="AG92" s="41">
        <f t="shared" si="222"/>
        <v>0</v>
      </c>
      <c r="AH92" s="42"/>
      <c r="AI92" s="43"/>
      <c r="AJ92" s="43"/>
      <c r="AK92" s="43"/>
      <c r="AL92" s="43"/>
      <c r="AM92" s="41">
        <f t="shared" si="223"/>
        <v>0</v>
      </c>
      <c r="AN92" s="42"/>
      <c r="AO92" s="43"/>
      <c r="AP92" s="43"/>
      <c r="AQ92" s="43"/>
      <c r="AR92" s="43"/>
      <c r="AS92" s="41">
        <f t="shared" si="224"/>
        <v>0</v>
      </c>
      <c r="AT92" s="42"/>
      <c r="AU92" s="43"/>
      <c r="AV92" s="43"/>
      <c r="AW92" s="43"/>
      <c r="AX92" s="43"/>
      <c r="AY92" s="41">
        <f t="shared" si="225"/>
        <v>0</v>
      </c>
      <c r="AZ92" s="42"/>
      <c r="BA92" s="43"/>
      <c r="BB92" s="43"/>
      <c r="BC92" s="43"/>
      <c r="BD92" s="43"/>
      <c r="BE92" s="41">
        <f t="shared" si="226"/>
        <v>0</v>
      </c>
      <c r="BF92" s="44">
        <f t="shared" si="227"/>
        <v>0</v>
      </c>
      <c r="BG92" s="17">
        <f t="shared" si="228"/>
        <v>0</v>
      </c>
      <c r="BH92" s="17">
        <f t="shared" si="229"/>
        <v>0</v>
      </c>
      <c r="BI92" s="17">
        <f t="shared" si="230"/>
        <v>0</v>
      </c>
      <c r="BJ92" s="17">
        <f t="shared" si="231"/>
        <v>0</v>
      </c>
      <c r="BK92" s="17">
        <f t="shared" si="232"/>
        <v>0</v>
      </c>
      <c r="BL92" s="17">
        <f t="shared" si="233"/>
        <v>0</v>
      </c>
      <c r="BM92" s="17">
        <f t="shared" si="234"/>
        <v>0</v>
      </c>
      <c r="BN92" s="17">
        <f t="shared" si="235"/>
        <v>0</v>
      </c>
      <c r="BO92" s="17">
        <f t="shared" si="236"/>
        <v>0</v>
      </c>
      <c r="BP92" s="17">
        <f t="shared" si="237"/>
        <v>0</v>
      </c>
      <c r="BQ92" s="21" t="e">
        <f t="shared" si="238"/>
        <v>#DIV/0!</v>
      </c>
    </row>
    <row r="93" spans="1:69" ht="15.75" customHeight="1" x14ac:dyDescent="0.25">
      <c r="A93" s="36"/>
      <c r="B93" s="45"/>
      <c r="C93" s="38"/>
      <c r="D93" s="42"/>
      <c r="E93" s="43"/>
      <c r="F93" s="43"/>
      <c r="G93" s="43"/>
      <c r="H93" s="43"/>
      <c r="I93" s="41">
        <f t="shared" si="218"/>
        <v>0</v>
      </c>
      <c r="J93" s="42"/>
      <c r="K93" s="43"/>
      <c r="L93" s="43"/>
      <c r="M93" s="43"/>
      <c r="N93" s="43"/>
      <c r="O93" s="41">
        <f t="shared" si="219"/>
        <v>0</v>
      </c>
      <c r="P93" s="42"/>
      <c r="Q93" s="43"/>
      <c r="R93" s="43"/>
      <c r="S93" s="43"/>
      <c r="T93" s="43"/>
      <c r="U93" s="41">
        <f t="shared" si="220"/>
        <v>0</v>
      </c>
      <c r="V93" s="42"/>
      <c r="W93" s="43"/>
      <c r="X93" s="43"/>
      <c r="Y93" s="43"/>
      <c r="Z93" s="43"/>
      <c r="AA93" s="41">
        <f t="shared" si="221"/>
        <v>0</v>
      </c>
      <c r="AB93" s="42"/>
      <c r="AC93" s="43"/>
      <c r="AD93" s="43"/>
      <c r="AE93" s="43"/>
      <c r="AF93" s="43"/>
      <c r="AG93" s="41">
        <f t="shared" si="222"/>
        <v>0</v>
      </c>
      <c r="AH93" s="42"/>
      <c r="AI93" s="43"/>
      <c r="AJ93" s="43"/>
      <c r="AK93" s="43"/>
      <c r="AL93" s="43"/>
      <c r="AM93" s="41">
        <f t="shared" si="223"/>
        <v>0</v>
      </c>
      <c r="AN93" s="42"/>
      <c r="AO93" s="43"/>
      <c r="AP93" s="43"/>
      <c r="AQ93" s="43"/>
      <c r="AR93" s="43"/>
      <c r="AS93" s="41">
        <f t="shared" si="224"/>
        <v>0</v>
      </c>
      <c r="AT93" s="42"/>
      <c r="AU93" s="43"/>
      <c r="AV93" s="43"/>
      <c r="AW93" s="43"/>
      <c r="AX93" s="43"/>
      <c r="AY93" s="41">
        <f t="shared" si="225"/>
        <v>0</v>
      </c>
      <c r="AZ93" s="42"/>
      <c r="BA93" s="43"/>
      <c r="BB93" s="43"/>
      <c r="BC93" s="43"/>
      <c r="BD93" s="43"/>
      <c r="BE93" s="41">
        <f t="shared" si="226"/>
        <v>0</v>
      </c>
      <c r="BF93" s="44">
        <f t="shared" si="227"/>
        <v>0</v>
      </c>
      <c r="BG93" s="17">
        <f t="shared" si="228"/>
        <v>0</v>
      </c>
      <c r="BH93" s="17">
        <f t="shared" si="229"/>
        <v>0</v>
      </c>
      <c r="BI93" s="17">
        <f t="shared" si="230"/>
        <v>0</v>
      </c>
      <c r="BJ93" s="17">
        <f t="shared" si="231"/>
        <v>0</v>
      </c>
      <c r="BK93" s="17">
        <f t="shared" si="232"/>
        <v>0</v>
      </c>
      <c r="BL93" s="17">
        <f t="shared" si="233"/>
        <v>0</v>
      </c>
      <c r="BM93" s="17">
        <f t="shared" si="234"/>
        <v>0</v>
      </c>
      <c r="BN93" s="17">
        <f t="shared" si="235"/>
        <v>0</v>
      </c>
      <c r="BO93" s="17">
        <f t="shared" si="236"/>
        <v>0</v>
      </c>
      <c r="BP93" s="17">
        <f t="shared" si="237"/>
        <v>0</v>
      </c>
      <c r="BQ93" s="21" t="e">
        <f t="shared" si="238"/>
        <v>#DIV/0!</v>
      </c>
    </row>
    <row r="94" spans="1:69" ht="15.75" customHeight="1" x14ac:dyDescent="0.25">
      <c r="A94" s="36"/>
      <c r="B94" s="37" t="s">
        <v>35</v>
      </c>
      <c r="C94" s="46"/>
      <c r="D94" s="42"/>
      <c r="E94" s="40">
        <f>SUM(E85:E93)</f>
        <v>333</v>
      </c>
      <c r="F94" s="40">
        <f>SUM(F85:F93)</f>
        <v>329</v>
      </c>
      <c r="G94" s="40">
        <f>SUM(G85:G93)</f>
        <v>318</v>
      </c>
      <c r="H94" s="40">
        <f>SUM(H85:H93)</f>
        <v>339</v>
      </c>
      <c r="I94" s="41">
        <f>SUM(I85:I93)</f>
        <v>1319</v>
      </c>
      <c r="J94" s="42"/>
      <c r="K94" s="40">
        <f>SUM(K85:K93)</f>
        <v>360</v>
      </c>
      <c r="L94" s="40">
        <f>SUM(L85:L93)</f>
        <v>371</v>
      </c>
      <c r="M94" s="40">
        <f>SUM(M85:M93)</f>
        <v>392</v>
      </c>
      <c r="N94" s="40">
        <f>SUM(N85:N93)</f>
        <v>352</v>
      </c>
      <c r="O94" s="41">
        <f>SUM(O85:O93)</f>
        <v>1475</v>
      </c>
      <c r="P94" s="42"/>
      <c r="Q94" s="40">
        <f>SUM(Q85:Q93)</f>
        <v>314</v>
      </c>
      <c r="R94" s="40">
        <f>SUM(R85:R93)</f>
        <v>282</v>
      </c>
      <c r="S94" s="40">
        <f>SUM(S85:S93)</f>
        <v>347</v>
      </c>
      <c r="T94" s="40">
        <f>SUM(T85:T93)</f>
        <v>389</v>
      </c>
      <c r="U94" s="41">
        <f>SUM(U85:U93)</f>
        <v>1332</v>
      </c>
      <c r="V94" s="42"/>
      <c r="W94" s="40">
        <f>SUM(W85:W93)</f>
        <v>366</v>
      </c>
      <c r="X94" s="40">
        <f>SUM(X85:X93)</f>
        <v>341</v>
      </c>
      <c r="Y94" s="40">
        <f>SUM(Y85:Y93)</f>
        <v>357</v>
      </c>
      <c r="Z94" s="40">
        <f>SUM(Z85:Z93)</f>
        <v>399</v>
      </c>
      <c r="AA94" s="41">
        <f>SUM(AA85:AA93)</f>
        <v>1463</v>
      </c>
      <c r="AB94" s="42"/>
      <c r="AC94" s="40">
        <f>SUM(AC85:AC93)</f>
        <v>0</v>
      </c>
      <c r="AD94" s="40">
        <f>SUM(AD85:AD93)</f>
        <v>0</v>
      </c>
      <c r="AE94" s="40">
        <f>SUM(AE85:AE93)</f>
        <v>0</v>
      </c>
      <c r="AF94" s="40">
        <f>SUM(AF85:AF93)</f>
        <v>0</v>
      </c>
      <c r="AG94" s="41">
        <f>SUM(AG85:AG93)</f>
        <v>0</v>
      </c>
      <c r="AH94" s="42"/>
      <c r="AI94" s="40">
        <f>SUM(AI85:AI93)</f>
        <v>0</v>
      </c>
      <c r="AJ94" s="40">
        <f>SUM(AJ85:AJ93)</f>
        <v>0</v>
      </c>
      <c r="AK94" s="40">
        <f>SUM(AK85:AK93)</f>
        <v>0</v>
      </c>
      <c r="AL94" s="40">
        <f>SUM(AL85:AL93)</f>
        <v>0</v>
      </c>
      <c r="AM94" s="41">
        <f>SUM(AM85:AM93)</f>
        <v>0</v>
      </c>
      <c r="AN94" s="42"/>
      <c r="AO94" s="40">
        <f>SUM(AO85:AO93)</f>
        <v>0</v>
      </c>
      <c r="AP94" s="40">
        <f>SUM(AP85:AP93)</f>
        <v>0</v>
      </c>
      <c r="AQ94" s="40">
        <f>SUM(AQ85:AQ93)</f>
        <v>0</v>
      </c>
      <c r="AR94" s="40">
        <f>SUM(AR85:AR93)</f>
        <v>0</v>
      </c>
      <c r="AS94" s="41">
        <f>SUM(AS85:AS93)</f>
        <v>0</v>
      </c>
      <c r="AT94" s="42"/>
      <c r="AU94" s="40">
        <f>SUM(AU85:AU93)</f>
        <v>0</v>
      </c>
      <c r="AV94" s="40">
        <f>SUM(AV85:AV93)</f>
        <v>0</v>
      </c>
      <c r="AW94" s="40">
        <f>SUM(AW85:AW93)</f>
        <v>0</v>
      </c>
      <c r="AX94" s="40">
        <f>SUM(AX85:AX93)</f>
        <v>0</v>
      </c>
      <c r="AY94" s="41">
        <f>SUM(AY85:AY93)</f>
        <v>0</v>
      </c>
      <c r="AZ94" s="42"/>
      <c r="BA94" s="40">
        <f>SUM(BA85:BA93)</f>
        <v>0</v>
      </c>
      <c r="BB94" s="40">
        <f>SUM(BB85:BB93)</f>
        <v>0</v>
      </c>
      <c r="BC94" s="40">
        <f>SUM(BC85:BC93)</f>
        <v>0</v>
      </c>
      <c r="BD94" s="40">
        <f>SUM(BD85:BD93)</f>
        <v>0</v>
      </c>
      <c r="BE94" s="41">
        <f>SUM(BE85:BE93)</f>
        <v>0</v>
      </c>
      <c r="BF94" s="44">
        <f t="shared" si="227"/>
        <v>4</v>
      </c>
      <c r="BG94" s="17">
        <f t="shared" si="228"/>
        <v>4</v>
      </c>
      <c r="BH94" s="17">
        <f t="shared" si="229"/>
        <v>4</v>
      </c>
      <c r="BI94" s="17">
        <f t="shared" si="230"/>
        <v>4</v>
      </c>
      <c r="BJ94" s="17">
        <f t="shared" si="231"/>
        <v>0</v>
      </c>
      <c r="BK94" s="17">
        <f t="shared" si="232"/>
        <v>0</v>
      </c>
      <c r="BL94" s="17">
        <f t="shared" si="233"/>
        <v>0</v>
      </c>
      <c r="BM94" s="17">
        <f t="shared" si="234"/>
        <v>0</v>
      </c>
      <c r="BN94" s="17">
        <f t="shared" si="235"/>
        <v>0</v>
      </c>
      <c r="BO94" s="17">
        <f t="shared" si="236"/>
        <v>16</v>
      </c>
      <c r="BP94" s="17">
        <f t="shared" si="237"/>
        <v>5589</v>
      </c>
      <c r="BQ94" s="17">
        <f t="shared" si="238"/>
        <v>349.3125</v>
      </c>
    </row>
    <row r="95" spans="1:69" ht="15.75" customHeight="1" x14ac:dyDescent="0.25">
      <c r="A95" s="36"/>
      <c r="B95" s="37" t="s">
        <v>36</v>
      </c>
      <c r="C95" s="46"/>
      <c r="D95" s="39">
        <f>SUM(D85:D93)</f>
        <v>67</v>
      </c>
      <c r="E95" s="40">
        <f>E94+$D$95</f>
        <v>400</v>
      </c>
      <c r="F95" s="40">
        <f>F94+$D$95</f>
        <v>396</v>
      </c>
      <c r="G95" s="40">
        <f>G94+$D$95</f>
        <v>385</v>
      </c>
      <c r="H95" s="40">
        <f>H94+$D$95</f>
        <v>406</v>
      </c>
      <c r="I95" s="41">
        <f>E95+F95+G95+H95</f>
        <v>1587</v>
      </c>
      <c r="J95" s="39">
        <f>SUM(J85:J93)</f>
        <v>58</v>
      </c>
      <c r="K95" s="40">
        <f>K94+$J$95</f>
        <v>418</v>
      </c>
      <c r="L95" s="40">
        <f>L94+$J$95</f>
        <v>429</v>
      </c>
      <c r="M95" s="40">
        <f>M94+$J$95</f>
        <v>450</v>
      </c>
      <c r="N95" s="40">
        <f>N94+$J$95</f>
        <v>410</v>
      </c>
      <c r="O95" s="41">
        <f>K95+L95+M95+N95</f>
        <v>1707</v>
      </c>
      <c r="P95" s="39">
        <f>SUM(P85:P93)</f>
        <v>58</v>
      </c>
      <c r="Q95" s="40">
        <f>Q94+$P$95</f>
        <v>372</v>
      </c>
      <c r="R95" s="40">
        <f>R94+$P$95</f>
        <v>340</v>
      </c>
      <c r="S95" s="40">
        <f>S94+$P$95</f>
        <v>405</v>
      </c>
      <c r="T95" s="40">
        <f>T94+$P$95</f>
        <v>447</v>
      </c>
      <c r="U95" s="41">
        <f>Q95+R95+S95+T95</f>
        <v>1564</v>
      </c>
      <c r="V95" s="39">
        <f>SUM(V85:V93)</f>
        <v>60</v>
      </c>
      <c r="W95" s="40">
        <f>W94+$V$95</f>
        <v>426</v>
      </c>
      <c r="X95" s="40">
        <f>X94+$V$95</f>
        <v>401</v>
      </c>
      <c r="Y95" s="40">
        <f>Y94+$V$95</f>
        <v>417</v>
      </c>
      <c r="Z95" s="40">
        <f>Z94+$V$95</f>
        <v>459</v>
      </c>
      <c r="AA95" s="41">
        <f>W95+X95+Y95+Z95</f>
        <v>1703</v>
      </c>
      <c r="AB95" s="39">
        <f>SUM(AB85:AB93)</f>
        <v>0</v>
      </c>
      <c r="AC95" s="40">
        <f>AC94+$AB$95</f>
        <v>0</v>
      </c>
      <c r="AD95" s="40">
        <f>AD94+$AB$95</f>
        <v>0</v>
      </c>
      <c r="AE95" s="40">
        <f>AE94+$AB$95</f>
        <v>0</v>
      </c>
      <c r="AF95" s="40">
        <f>AF94+$AB$95</f>
        <v>0</v>
      </c>
      <c r="AG95" s="41">
        <f>AC95+AD95+AE95+AF95</f>
        <v>0</v>
      </c>
      <c r="AH95" s="39">
        <f>SUM(AH85:AH93)</f>
        <v>0</v>
      </c>
      <c r="AI95" s="40">
        <f>AI94+$AH$95</f>
        <v>0</v>
      </c>
      <c r="AJ95" s="40">
        <f>AJ94+$AH$95</f>
        <v>0</v>
      </c>
      <c r="AK95" s="40">
        <f>AK94+$AH$95</f>
        <v>0</v>
      </c>
      <c r="AL95" s="40">
        <f>AL94+$AH$95</f>
        <v>0</v>
      </c>
      <c r="AM95" s="41">
        <f>AI95+AJ95+AK95+AL95</f>
        <v>0</v>
      </c>
      <c r="AN95" s="39">
        <f>SUM(AN85:AN93)</f>
        <v>0</v>
      </c>
      <c r="AO95" s="40">
        <f>AO94+$AN$95</f>
        <v>0</v>
      </c>
      <c r="AP95" s="40">
        <f>AP94+$AN$95</f>
        <v>0</v>
      </c>
      <c r="AQ95" s="40">
        <f>AQ94+$AN$95</f>
        <v>0</v>
      </c>
      <c r="AR95" s="40">
        <f>AR94+$AN$95</f>
        <v>0</v>
      </c>
      <c r="AS95" s="41">
        <f>AO95+AP95+AQ95+AR95</f>
        <v>0</v>
      </c>
      <c r="AT95" s="39">
        <f>SUM(AT85:AT93)</f>
        <v>0</v>
      </c>
      <c r="AU95" s="40">
        <f>AU94+$AT$95</f>
        <v>0</v>
      </c>
      <c r="AV95" s="40">
        <f>AV94+$AT$95</f>
        <v>0</v>
      </c>
      <c r="AW95" s="40">
        <f>AW94+$AT$95</f>
        <v>0</v>
      </c>
      <c r="AX95" s="40">
        <f>AX94+$AT$95</f>
        <v>0</v>
      </c>
      <c r="AY95" s="41">
        <f>AU95+AV95+AW95+AX95</f>
        <v>0</v>
      </c>
      <c r="AZ95" s="39">
        <f>SUM(AZ85:AZ93)</f>
        <v>0</v>
      </c>
      <c r="BA95" s="40">
        <f>BA94+$AZ$95</f>
        <v>0</v>
      </c>
      <c r="BB95" s="40">
        <f>BB94+$AZ$95</f>
        <v>0</v>
      </c>
      <c r="BC95" s="40">
        <f>BC94+$AZ$95</f>
        <v>0</v>
      </c>
      <c r="BD95" s="40">
        <f>BD94+$AZ$95</f>
        <v>0</v>
      </c>
      <c r="BE95" s="41">
        <f>BA95+BB95+BC95+BD95</f>
        <v>0</v>
      </c>
      <c r="BF95" s="44">
        <f t="shared" si="227"/>
        <v>4</v>
      </c>
      <c r="BG95" s="17">
        <f t="shared" si="228"/>
        <v>4</v>
      </c>
      <c r="BH95" s="17">
        <f t="shared" si="229"/>
        <v>4</v>
      </c>
      <c r="BI95" s="17">
        <f t="shared" si="230"/>
        <v>4</v>
      </c>
      <c r="BJ95" s="17">
        <f t="shared" si="231"/>
        <v>0</v>
      </c>
      <c r="BK95" s="17">
        <f t="shared" si="232"/>
        <v>0</v>
      </c>
      <c r="BL95" s="17">
        <f t="shared" si="233"/>
        <v>0</v>
      </c>
      <c r="BM95" s="17">
        <f t="shared" si="234"/>
        <v>0</v>
      </c>
      <c r="BN95" s="17">
        <f t="shared" si="235"/>
        <v>0</v>
      </c>
      <c r="BO95" s="17">
        <f t="shared" si="236"/>
        <v>16</v>
      </c>
      <c r="BP95" s="17">
        <f t="shared" si="237"/>
        <v>6561</v>
      </c>
      <c r="BQ95" s="17">
        <f t="shared" si="238"/>
        <v>410.0625</v>
      </c>
    </row>
    <row r="96" spans="1:69" ht="15.75" customHeight="1" x14ac:dyDescent="0.25">
      <c r="A96" s="36"/>
      <c r="B96" s="37" t="s">
        <v>37</v>
      </c>
      <c r="C96" s="46"/>
      <c r="D96" s="42"/>
      <c r="E96" s="40">
        <f t="shared" ref="E96:I97" si="259">IF($D$95&gt;0,IF(E94=E79,0.5,IF(E94&gt;E79,1,0)),0)</f>
        <v>1</v>
      </c>
      <c r="F96" s="40">
        <f t="shared" si="259"/>
        <v>1</v>
      </c>
      <c r="G96" s="40">
        <f t="shared" si="259"/>
        <v>1</v>
      </c>
      <c r="H96" s="40">
        <f t="shared" si="259"/>
        <v>1</v>
      </c>
      <c r="I96" s="41">
        <f t="shared" si="259"/>
        <v>1</v>
      </c>
      <c r="J96" s="42"/>
      <c r="K96" s="40">
        <f t="shared" ref="K96:O97" si="260">IF($J$95&gt;0,IF(K94=K164,0.5,IF(K94&gt;K164,1,0)),0)</f>
        <v>1</v>
      </c>
      <c r="L96" s="40">
        <f t="shared" si="260"/>
        <v>1</v>
      </c>
      <c r="M96" s="40">
        <f t="shared" si="260"/>
        <v>1</v>
      </c>
      <c r="N96" s="40">
        <f t="shared" si="260"/>
        <v>1</v>
      </c>
      <c r="O96" s="41">
        <f t="shared" si="260"/>
        <v>1</v>
      </c>
      <c r="P96" s="42"/>
      <c r="Q96" s="40">
        <f t="shared" ref="Q96:U97" si="261">IF($P$95&gt;0,IF(Q94=Q112,0.5,IF(Q94&gt;Q112,1,0)),0)</f>
        <v>1</v>
      </c>
      <c r="R96" s="40">
        <f t="shared" si="261"/>
        <v>0.5</v>
      </c>
      <c r="S96" s="40">
        <f t="shared" si="261"/>
        <v>1</v>
      </c>
      <c r="T96" s="40">
        <f t="shared" si="261"/>
        <v>1</v>
      </c>
      <c r="U96" s="41">
        <f t="shared" si="261"/>
        <v>1</v>
      </c>
      <c r="V96" s="42"/>
      <c r="W96" s="40">
        <f t="shared" ref="W96:AA97" si="262">IF($V$95&gt;0,IF(W94=W148,0.5,IF(W94&gt;W148,1,0)),0)</f>
        <v>1</v>
      </c>
      <c r="X96" s="40">
        <f t="shared" si="262"/>
        <v>1</v>
      </c>
      <c r="Y96" s="40">
        <f t="shared" si="262"/>
        <v>1</v>
      </c>
      <c r="Z96" s="40">
        <f t="shared" si="262"/>
        <v>1</v>
      </c>
      <c r="AA96" s="41">
        <f t="shared" si="262"/>
        <v>1</v>
      </c>
      <c r="AB96" s="42"/>
      <c r="AC96" s="40">
        <f t="shared" ref="AC96:AG97" si="263">IF($AB$95&gt;0,IF(AC94=AC52,0.5,IF(AC94&gt;AC52,1,0)),0)</f>
        <v>0</v>
      </c>
      <c r="AD96" s="40">
        <f t="shared" si="263"/>
        <v>0</v>
      </c>
      <c r="AE96" s="40">
        <f t="shared" si="263"/>
        <v>0</v>
      </c>
      <c r="AF96" s="40">
        <f t="shared" si="263"/>
        <v>0</v>
      </c>
      <c r="AG96" s="41">
        <f t="shared" si="263"/>
        <v>0</v>
      </c>
      <c r="AH96" s="42"/>
      <c r="AI96" s="40">
        <f t="shared" ref="AI96:AM97" si="264">IF($AH$95&gt;0,IF(AI94=AI193,0.5,IF(AI94&gt;AI193,1,0)),0)</f>
        <v>0</v>
      </c>
      <c r="AJ96" s="40">
        <f t="shared" si="264"/>
        <v>0</v>
      </c>
      <c r="AK96" s="40">
        <f t="shared" si="264"/>
        <v>0</v>
      </c>
      <c r="AL96" s="40">
        <f t="shared" si="264"/>
        <v>0</v>
      </c>
      <c r="AM96" s="41">
        <f t="shared" si="264"/>
        <v>0</v>
      </c>
      <c r="AN96" s="42"/>
      <c r="AO96" s="40">
        <f t="shared" ref="AO96:AS97" si="265">IF($AN$95&gt;0,IF(AO94=AO130,0.5,IF(AO94&gt;AO130,1,0)),0)</f>
        <v>0</v>
      </c>
      <c r="AP96" s="40">
        <f t="shared" si="265"/>
        <v>0</v>
      </c>
      <c r="AQ96" s="40">
        <f t="shared" si="265"/>
        <v>0</v>
      </c>
      <c r="AR96" s="40">
        <f t="shared" si="265"/>
        <v>0</v>
      </c>
      <c r="AS96" s="41">
        <f t="shared" si="265"/>
        <v>0</v>
      </c>
      <c r="AT96" s="42"/>
      <c r="AU96" s="40">
        <f t="shared" ref="AU96:AY97" si="266">IF($AT$95&gt;0,IF(AU94=AU66,0.5,IF(AU94&gt;AU66,1,0)),0)</f>
        <v>0</v>
      </c>
      <c r="AV96" s="40">
        <f t="shared" si="266"/>
        <v>0</v>
      </c>
      <c r="AW96" s="40">
        <f t="shared" si="266"/>
        <v>0</v>
      </c>
      <c r="AX96" s="40">
        <f t="shared" si="266"/>
        <v>0</v>
      </c>
      <c r="AY96" s="41">
        <f t="shared" si="266"/>
        <v>0</v>
      </c>
      <c r="AZ96" s="42"/>
      <c r="BA96" s="40">
        <f t="shared" ref="BA96:BE97" si="267">IF($AZ$95&gt;0,IF(BA94=BA176,0.5,IF(BA94&gt;BA176,1,0)),0)</f>
        <v>0</v>
      </c>
      <c r="BB96" s="40">
        <f t="shared" si="267"/>
        <v>0</v>
      </c>
      <c r="BC96" s="40">
        <f t="shared" si="267"/>
        <v>0</v>
      </c>
      <c r="BD96" s="40">
        <f t="shared" si="267"/>
        <v>0</v>
      </c>
      <c r="BE96" s="41">
        <f t="shared" si="267"/>
        <v>0</v>
      </c>
      <c r="BF96" s="47"/>
      <c r="BG96" s="21"/>
      <c r="BH96" s="21"/>
      <c r="BI96" s="21"/>
      <c r="BJ96" s="21"/>
      <c r="BK96" s="21"/>
      <c r="BL96" s="21"/>
      <c r="BM96" s="21"/>
      <c r="BN96" s="21"/>
      <c r="BO96" s="21"/>
      <c r="BP96" s="17">
        <f t="shared" si="237"/>
        <v>4</v>
      </c>
      <c r="BQ96" s="21"/>
    </row>
    <row r="97" spans="1:69" ht="15.75" customHeight="1" x14ac:dyDescent="0.25">
      <c r="A97" s="36"/>
      <c r="B97" s="37" t="s">
        <v>38</v>
      </c>
      <c r="C97" s="46"/>
      <c r="D97" s="42"/>
      <c r="E97" s="40">
        <f t="shared" si="259"/>
        <v>0</v>
      </c>
      <c r="F97" s="40">
        <f t="shared" si="259"/>
        <v>0</v>
      </c>
      <c r="G97" s="40">
        <f t="shared" si="259"/>
        <v>0</v>
      </c>
      <c r="H97" s="40">
        <f t="shared" si="259"/>
        <v>0</v>
      </c>
      <c r="I97" s="41">
        <f t="shared" si="259"/>
        <v>0</v>
      </c>
      <c r="J97" s="42"/>
      <c r="K97" s="40">
        <f t="shared" si="260"/>
        <v>0</v>
      </c>
      <c r="L97" s="40">
        <f t="shared" si="260"/>
        <v>1</v>
      </c>
      <c r="M97" s="40">
        <f t="shared" si="260"/>
        <v>1</v>
      </c>
      <c r="N97" s="40">
        <f t="shared" si="260"/>
        <v>1</v>
      </c>
      <c r="O97" s="41">
        <f t="shared" si="260"/>
        <v>1</v>
      </c>
      <c r="P97" s="42"/>
      <c r="Q97" s="40">
        <f t="shared" si="261"/>
        <v>0.5</v>
      </c>
      <c r="R97" s="40">
        <f t="shared" si="261"/>
        <v>0</v>
      </c>
      <c r="S97" s="40">
        <f t="shared" si="261"/>
        <v>0</v>
      </c>
      <c r="T97" s="40">
        <f t="shared" si="261"/>
        <v>1</v>
      </c>
      <c r="U97" s="41">
        <f t="shared" si="261"/>
        <v>1</v>
      </c>
      <c r="V97" s="42"/>
      <c r="W97" s="40">
        <f t="shared" si="262"/>
        <v>1</v>
      </c>
      <c r="X97" s="40">
        <f t="shared" si="262"/>
        <v>1</v>
      </c>
      <c r="Y97" s="40">
        <f t="shared" si="262"/>
        <v>1</v>
      </c>
      <c r="Z97" s="40">
        <f t="shared" si="262"/>
        <v>1</v>
      </c>
      <c r="AA97" s="41">
        <f t="shared" si="262"/>
        <v>1</v>
      </c>
      <c r="AB97" s="42"/>
      <c r="AC97" s="40">
        <f t="shared" si="263"/>
        <v>0</v>
      </c>
      <c r="AD97" s="40">
        <f t="shared" si="263"/>
        <v>0</v>
      </c>
      <c r="AE97" s="40">
        <f t="shared" si="263"/>
        <v>0</v>
      </c>
      <c r="AF97" s="40">
        <f t="shared" si="263"/>
        <v>0</v>
      </c>
      <c r="AG97" s="41">
        <f t="shared" si="263"/>
        <v>0</v>
      </c>
      <c r="AH97" s="42"/>
      <c r="AI97" s="40">
        <f t="shared" si="264"/>
        <v>0</v>
      </c>
      <c r="AJ97" s="40">
        <f t="shared" si="264"/>
        <v>0</v>
      </c>
      <c r="AK97" s="40">
        <f t="shared" si="264"/>
        <v>0</v>
      </c>
      <c r="AL97" s="40">
        <f t="shared" si="264"/>
        <v>0</v>
      </c>
      <c r="AM97" s="41">
        <f t="shared" si="264"/>
        <v>0</v>
      </c>
      <c r="AN97" s="42"/>
      <c r="AO97" s="40">
        <f t="shared" si="265"/>
        <v>0</v>
      </c>
      <c r="AP97" s="40">
        <f t="shared" si="265"/>
        <v>0</v>
      </c>
      <c r="AQ97" s="40">
        <f t="shared" si="265"/>
        <v>0</v>
      </c>
      <c r="AR97" s="40">
        <f t="shared" si="265"/>
        <v>0</v>
      </c>
      <c r="AS97" s="41">
        <f t="shared" si="265"/>
        <v>0</v>
      </c>
      <c r="AT97" s="42"/>
      <c r="AU97" s="40">
        <f t="shared" si="266"/>
        <v>0</v>
      </c>
      <c r="AV97" s="40">
        <f t="shared" si="266"/>
        <v>0</v>
      </c>
      <c r="AW97" s="40">
        <f t="shared" si="266"/>
        <v>0</v>
      </c>
      <c r="AX97" s="40">
        <f t="shared" si="266"/>
        <v>0</v>
      </c>
      <c r="AY97" s="41">
        <f t="shared" si="266"/>
        <v>0</v>
      </c>
      <c r="AZ97" s="42"/>
      <c r="BA97" s="40">
        <f t="shared" si="267"/>
        <v>0</v>
      </c>
      <c r="BB97" s="40">
        <f t="shared" si="267"/>
        <v>0</v>
      </c>
      <c r="BC97" s="40">
        <f t="shared" si="267"/>
        <v>0</v>
      </c>
      <c r="BD97" s="40">
        <f t="shared" si="267"/>
        <v>0</v>
      </c>
      <c r="BE97" s="41">
        <f t="shared" si="267"/>
        <v>0</v>
      </c>
      <c r="BF97" s="47"/>
      <c r="BG97" s="21"/>
      <c r="BH97" s="21"/>
      <c r="BI97" s="21"/>
      <c r="BJ97" s="21"/>
      <c r="BK97" s="21"/>
      <c r="BL97" s="21"/>
      <c r="BM97" s="21"/>
      <c r="BN97" s="21"/>
      <c r="BO97" s="21"/>
      <c r="BP97" s="17">
        <f t="shared" si="237"/>
        <v>3</v>
      </c>
      <c r="BQ97" s="21"/>
    </row>
    <row r="98" spans="1:69" ht="14.25" customHeight="1" x14ac:dyDescent="0.25">
      <c r="A98" s="48"/>
      <c r="B98" s="49" t="s">
        <v>39</v>
      </c>
      <c r="C98" s="50"/>
      <c r="D98" s="51"/>
      <c r="E98" s="52"/>
      <c r="F98" s="52"/>
      <c r="G98" s="52"/>
      <c r="H98" s="52"/>
      <c r="I98" s="53">
        <f>SUM(E96+F96+G96+H96+I96+E97+F97+G97+H97+I97)</f>
        <v>5</v>
      </c>
      <c r="J98" s="51"/>
      <c r="K98" s="52"/>
      <c r="L98" s="52"/>
      <c r="M98" s="52"/>
      <c r="N98" s="52"/>
      <c r="O98" s="53">
        <f>SUM(K96+L96+M96+N96+O96+K97+L97+M97+N97+O97)</f>
        <v>9</v>
      </c>
      <c r="P98" s="51"/>
      <c r="Q98" s="52"/>
      <c r="R98" s="52"/>
      <c r="S98" s="52"/>
      <c r="T98" s="52"/>
      <c r="U98" s="53">
        <f>SUM(Q96+R96+S96+T96+U96+Q97+R97+S97+T97+U97)</f>
        <v>7</v>
      </c>
      <c r="V98" s="51"/>
      <c r="W98" s="52"/>
      <c r="X98" s="52"/>
      <c r="Y98" s="52"/>
      <c r="Z98" s="52"/>
      <c r="AA98" s="53">
        <f>SUM(W96+X96+Y96+Z96+AA96+W97+X97+Y97+Z97+AA97)</f>
        <v>10</v>
      </c>
      <c r="AB98" s="51"/>
      <c r="AC98" s="52"/>
      <c r="AD98" s="52"/>
      <c r="AE98" s="52"/>
      <c r="AF98" s="52"/>
      <c r="AG98" s="53">
        <f>SUM(AC96+AD96+AE96+AF96+AG96+AC97+AD97+AE97+AF97+AG97)</f>
        <v>0</v>
      </c>
      <c r="AH98" s="51"/>
      <c r="AI98" s="52"/>
      <c r="AJ98" s="52"/>
      <c r="AK98" s="52"/>
      <c r="AL98" s="52"/>
      <c r="AM98" s="53">
        <f>SUM(AI96+AJ96+AK96+AL96+AM96+AI97+AJ97+AK97+AL97+AM97)</f>
        <v>0</v>
      </c>
      <c r="AN98" s="51"/>
      <c r="AO98" s="52"/>
      <c r="AP98" s="52"/>
      <c r="AQ98" s="52"/>
      <c r="AR98" s="52"/>
      <c r="AS98" s="53">
        <f>SUM(AO96+AP96+AQ96+AR96+AS96+AO97+AP97+AQ97+AR97+AS97)</f>
        <v>0</v>
      </c>
      <c r="AT98" s="51"/>
      <c r="AU98" s="52"/>
      <c r="AV98" s="52"/>
      <c r="AW98" s="52"/>
      <c r="AX98" s="52"/>
      <c r="AY98" s="53">
        <f>SUM(AU96+AV96+AW96+AX96+AY96+AU97+AV97+AW97+AX97+AY97)</f>
        <v>0</v>
      </c>
      <c r="AZ98" s="51"/>
      <c r="BA98" s="52"/>
      <c r="BB98" s="52"/>
      <c r="BC98" s="52"/>
      <c r="BD98" s="52"/>
      <c r="BE98" s="53">
        <f>SUM(BA96+BB96+BC96+BD96+BE96+BA97+BB97+BC97+BD97+BE97)</f>
        <v>0</v>
      </c>
      <c r="BF98" s="54"/>
      <c r="BG98" s="55"/>
      <c r="BH98" s="55"/>
      <c r="BI98" s="55"/>
      <c r="BJ98" s="55"/>
      <c r="BK98" s="55"/>
      <c r="BL98" s="55"/>
      <c r="BM98" s="55"/>
      <c r="BN98" s="55"/>
      <c r="BO98" s="55"/>
      <c r="BP98" s="56">
        <f t="shared" si="237"/>
        <v>31</v>
      </c>
      <c r="BQ98" s="55"/>
    </row>
    <row r="99" spans="1:69" ht="27" customHeight="1" x14ac:dyDescent="0.25">
      <c r="A99" s="30">
        <v>5</v>
      </c>
      <c r="B99" s="124" t="s">
        <v>49</v>
      </c>
      <c r="C99" s="126"/>
      <c r="D99" s="31" t="s">
        <v>26</v>
      </c>
      <c r="E99" s="32" t="s">
        <v>27</v>
      </c>
      <c r="F99" s="32" t="s">
        <v>28</v>
      </c>
      <c r="G99" s="32" t="s">
        <v>29</v>
      </c>
      <c r="H99" s="32" t="s">
        <v>30</v>
      </c>
      <c r="I99" s="33" t="s">
        <v>23</v>
      </c>
      <c r="J99" s="31" t="s">
        <v>26</v>
      </c>
      <c r="K99" s="32" t="s">
        <v>27</v>
      </c>
      <c r="L99" s="32" t="s">
        <v>28</v>
      </c>
      <c r="M99" s="32" t="s">
        <v>29</v>
      </c>
      <c r="N99" s="32" t="s">
        <v>30</v>
      </c>
      <c r="O99" s="33" t="s">
        <v>23</v>
      </c>
      <c r="P99" s="31" t="s">
        <v>26</v>
      </c>
      <c r="Q99" s="32" t="s">
        <v>27</v>
      </c>
      <c r="R99" s="32" t="s">
        <v>28</v>
      </c>
      <c r="S99" s="32" t="s">
        <v>29</v>
      </c>
      <c r="T99" s="32" t="s">
        <v>30</v>
      </c>
      <c r="U99" s="33" t="s">
        <v>23</v>
      </c>
      <c r="V99" s="31" t="s">
        <v>26</v>
      </c>
      <c r="W99" s="32" t="s">
        <v>27</v>
      </c>
      <c r="X99" s="32" t="s">
        <v>28</v>
      </c>
      <c r="Y99" s="32" t="s">
        <v>29</v>
      </c>
      <c r="Z99" s="32" t="s">
        <v>30</v>
      </c>
      <c r="AA99" s="33" t="s">
        <v>23</v>
      </c>
      <c r="AB99" s="31" t="s">
        <v>26</v>
      </c>
      <c r="AC99" s="32" t="s">
        <v>27</v>
      </c>
      <c r="AD99" s="32" t="s">
        <v>28</v>
      </c>
      <c r="AE99" s="32" t="s">
        <v>29</v>
      </c>
      <c r="AF99" s="32" t="s">
        <v>30</v>
      </c>
      <c r="AG99" s="33" t="s">
        <v>23</v>
      </c>
      <c r="AH99" s="31" t="s">
        <v>26</v>
      </c>
      <c r="AI99" s="32" t="s">
        <v>27</v>
      </c>
      <c r="AJ99" s="32" t="s">
        <v>28</v>
      </c>
      <c r="AK99" s="32" t="s">
        <v>29</v>
      </c>
      <c r="AL99" s="32" t="s">
        <v>30</v>
      </c>
      <c r="AM99" s="33" t="s">
        <v>23</v>
      </c>
      <c r="AN99" s="31" t="s">
        <v>26</v>
      </c>
      <c r="AO99" s="32" t="s">
        <v>27</v>
      </c>
      <c r="AP99" s="32" t="s">
        <v>28</v>
      </c>
      <c r="AQ99" s="32" t="s">
        <v>29</v>
      </c>
      <c r="AR99" s="32" t="s">
        <v>30</v>
      </c>
      <c r="AS99" s="33" t="s">
        <v>23</v>
      </c>
      <c r="AT99" s="31" t="s">
        <v>26</v>
      </c>
      <c r="AU99" s="32" t="s">
        <v>27</v>
      </c>
      <c r="AV99" s="32" t="s">
        <v>28</v>
      </c>
      <c r="AW99" s="32" t="s">
        <v>29</v>
      </c>
      <c r="AX99" s="32" t="s">
        <v>30</v>
      </c>
      <c r="AY99" s="33" t="s">
        <v>23</v>
      </c>
      <c r="AZ99" s="31" t="s">
        <v>26</v>
      </c>
      <c r="BA99" s="32" t="s">
        <v>27</v>
      </c>
      <c r="BB99" s="32" t="s">
        <v>28</v>
      </c>
      <c r="BC99" s="32" t="s">
        <v>29</v>
      </c>
      <c r="BD99" s="32" t="s">
        <v>30</v>
      </c>
      <c r="BE99" s="33" t="s">
        <v>23</v>
      </c>
      <c r="BF99" s="34"/>
      <c r="BG99" s="35"/>
      <c r="BH99" s="35"/>
      <c r="BI99" s="35"/>
      <c r="BJ99" s="35"/>
      <c r="BK99" s="35"/>
      <c r="BL99" s="35"/>
      <c r="BM99" s="35"/>
      <c r="BN99" s="35"/>
      <c r="BO99" s="35"/>
      <c r="BP99" s="57"/>
      <c r="BQ99" s="35"/>
    </row>
    <row r="100" spans="1:69" ht="15.75" customHeight="1" x14ac:dyDescent="0.25">
      <c r="A100" s="36"/>
      <c r="B100" s="37" t="s">
        <v>83</v>
      </c>
      <c r="C100" s="38" t="s">
        <v>84</v>
      </c>
      <c r="D100" s="39"/>
      <c r="E100" s="40"/>
      <c r="F100" s="40"/>
      <c r="G100" s="40"/>
      <c r="H100" s="40"/>
      <c r="I100" s="41">
        <f t="shared" ref="I100:I111" si="268">SUM(E100:H100)</f>
        <v>0</v>
      </c>
      <c r="J100" s="42"/>
      <c r="K100" s="43"/>
      <c r="L100" s="43"/>
      <c r="M100" s="43"/>
      <c r="N100" s="43"/>
      <c r="O100" s="41">
        <f t="shared" ref="O100:O111" si="269">SUM(K100:N100)</f>
        <v>0</v>
      </c>
      <c r="P100" s="42">
        <v>53</v>
      </c>
      <c r="Q100" s="43">
        <f>Q15</f>
        <v>155</v>
      </c>
      <c r="R100" s="43">
        <f t="shared" ref="R100:T100" si="270">R15</f>
        <v>155</v>
      </c>
      <c r="S100" s="43">
        <f t="shared" si="270"/>
        <v>156</v>
      </c>
      <c r="T100" s="43">
        <f t="shared" si="270"/>
        <v>159</v>
      </c>
      <c r="U100" s="41">
        <f t="shared" ref="U100:U111" si="271">SUM(Q100:T100)</f>
        <v>625</v>
      </c>
      <c r="V100" s="42"/>
      <c r="W100" s="43"/>
      <c r="X100" s="43"/>
      <c r="Y100" s="43"/>
      <c r="Z100" s="43"/>
      <c r="AA100" s="41">
        <f t="shared" ref="AA100:AA111" si="272">SUM(W100:Z100)</f>
        <v>0</v>
      </c>
      <c r="AB100" s="42"/>
      <c r="AC100" s="43"/>
      <c r="AD100" s="43"/>
      <c r="AE100" s="43"/>
      <c r="AF100" s="43"/>
      <c r="AG100" s="41">
        <f t="shared" ref="AG100:AG111" si="273">SUM(AC100:AF100)</f>
        <v>0</v>
      </c>
      <c r="AH100" s="42"/>
      <c r="AI100" s="43"/>
      <c r="AJ100" s="43"/>
      <c r="AK100" s="43"/>
      <c r="AL100" s="43"/>
      <c r="AM100" s="41">
        <f t="shared" ref="AM100:AM111" si="274">SUM(AI100:AL100)</f>
        <v>0</v>
      </c>
      <c r="AN100" s="42"/>
      <c r="AO100" s="43"/>
      <c r="AP100" s="43"/>
      <c r="AQ100" s="43"/>
      <c r="AR100" s="43"/>
      <c r="AS100" s="41">
        <f t="shared" ref="AS100:AS111" si="275">SUM(AO100:AR100)</f>
        <v>0</v>
      </c>
      <c r="AT100" s="42"/>
      <c r="AU100" s="43"/>
      <c r="AV100" s="43"/>
      <c r="AW100" s="43"/>
      <c r="AX100" s="43"/>
      <c r="AY100" s="41">
        <f>SUM(AU100:AX100)</f>
        <v>0</v>
      </c>
      <c r="AZ100" s="42"/>
      <c r="BA100" s="43"/>
      <c r="BB100" s="43"/>
      <c r="BC100" s="43"/>
      <c r="BD100" s="43"/>
      <c r="BE100" s="41">
        <f t="shared" ref="BE100:BE111" si="276">SUM(BA100:BD100)</f>
        <v>0</v>
      </c>
      <c r="BF100" s="44">
        <f t="shared" ref="BF100:BF113" si="277">SUM((IF(E100&gt;0,1,0)+(IF(F100&gt;0,1,0)+(IF(G100&gt;0,1,0)+(IF(H100&gt;0,1,0))))))</f>
        <v>0</v>
      </c>
      <c r="BG100" s="17">
        <f t="shared" ref="BG100:BG113" si="278">SUM((IF(K100&gt;0,1,0)+(IF(L100&gt;0,1,0)+(IF(M100&gt;0,1,0)+(IF(N100&gt;0,1,0))))))</f>
        <v>0</v>
      </c>
      <c r="BH100" s="17">
        <f t="shared" ref="BH100:BH113" si="279">SUM((IF(Q100&gt;0,1,0)+(IF(R100&gt;0,1,0)+(IF(S100&gt;0,1,0)+(IF(T100&gt;0,1,0))))))</f>
        <v>4</v>
      </c>
      <c r="BI100" s="17">
        <f t="shared" ref="BI100:BI113" si="280">SUM((IF(W100&gt;0,1,0)+(IF(X100&gt;0,1,0)+(IF(Y100&gt;0,1,0)+(IF(Z100&gt;0,1,0))))))</f>
        <v>0</v>
      </c>
      <c r="BJ100" s="17">
        <f t="shared" ref="BJ100:BJ113" si="281">SUM((IF(AC100&gt;0,1,0)+(IF(AD100&gt;0,1,0)+(IF(AE100&gt;0,1,0)+(IF(AF100&gt;0,1,0))))))</f>
        <v>0</v>
      </c>
      <c r="BK100" s="17">
        <f t="shared" ref="BK100:BK113" si="282">SUM((IF(AI100&gt;0,1,0)+(IF(AJ100&gt;0,1,0)+(IF(AK100&gt;0,1,0)+(IF(AL100&gt;0,1,0))))))</f>
        <v>0</v>
      </c>
      <c r="BL100" s="17">
        <f t="shared" ref="BL100:BL113" si="283">SUM((IF(AO100&gt;0,1,0)+(IF(AP100&gt;0,1,0)+(IF(AQ100&gt;0,1,0)+(IF(AR100&gt;0,1,0))))))</f>
        <v>0</v>
      </c>
      <c r="BM100" s="17">
        <f t="shared" ref="BM100:BM113" si="284">SUM((IF(AU100&gt;0,1,0)+(IF(AV100&gt;0,1,0)+(IF(AW100&gt;0,1,0)+(IF(AX100&gt;0,1,0))))))</f>
        <v>0</v>
      </c>
      <c r="BN100" s="17">
        <f t="shared" ref="BN100:BN113" si="285">SUM((IF(BA100&gt;0,1,0)+(IF(BB100&gt;0,1,0)+(IF(BC100&gt;0,1,0)+(IF(BD100&gt;0,1,0))))))</f>
        <v>0</v>
      </c>
      <c r="BO100" s="17">
        <f t="shared" ref="BO100:BO113" si="286">SUM(BF100:BN100)</f>
        <v>4</v>
      </c>
      <c r="BP100" s="17">
        <f t="shared" ref="BP100:BP116" si="287">I100+O100+U100+AA100+AG100+AM100+AS100+AY100+BE100</f>
        <v>625</v>
      </c>
      <c r="BQ100" s="17">
        <f t="shared" ref="BQ100:BQ113" si="288">BP100/BO100</f>
        <v>156.25</v>
      </c>
    </row>
    <row r="101" spans="1:69" ht="15.75" customHeight="1" x14ac:dyDescent="0.25">
      <c r="A101" s="36"/>
      <c r="B101" s="37" t="s">
        <v>75</v>
      </c>
      <c r="C101" s="38" t="s">
        <v>76</v>
      </c>
      <c r="D101" s="39"/>
      <c r="E101" s="40"/>
      <c r="F101" s="40"/>
      <c r="G101" s="40"/>
      <c r="H101" s="40"/>
      <c r="I101" s="41">
        <f t="shared" si="268"/>
        <v>0</v>
      </c>
      <c r="J101" s="42">
        <v>37</v>
      </c>
      <c r="K101" s="43">
        <f>K11</f>
        <v>171</v>
      </c>
      <c r="L101" s="43">
        <f t="shared" ref="L101:N101" si="289">L11</f>
        <v>151</v>
      </c>
      <c r="M101" s="43">
        <f t="shared" si="289"/>
        <v>164</v>
      </c>
      <c r="N101" s="43">
        <f t="shared" si="289"/>
        <v>169</v>
      </c>
      <c r="O101" s="41">
        <f t="shared" si="269"/>
        <v>655</v>
      </c>
      <c r="P101" s="42">
        <v>38</v>
      </c>
      <c r="Q101" s="43">
        <f>Q11</f>
        <v>126</v>
      </c>
      <c r="R101" s="43">
        <f t="shared" ref="R101:T101" si="290">R11</f>
        <v>127</v>
      </c>
      <c r="S101" s="43">
        <f t="shared" si="290"/>
        <v>165</v>
      </c>
      <c r="T101" s="43">
        <f t="shared" si="290"/>
        <v>151</v>
      </c>
      <c r="U101" s="41">
        <f t="shared" si="271"/>
        <v>569</v>
      </c>
      <c r="V101" s="42">
        <v>39</v>
      </c>
      <c r="W101" s="43">
        <f>W11</f>
        <v>180</v>
      </c>
      <c r="X101" s="43">
        <f t="shared" ref="X101:Z101" si="291">X11</f>
        <v>149</v>
      </c>
      <c r="Y101" s="43">
        <f t="shared" si="291"/>
        <v>164</v>
      </c>
      <c r="Z101" s="43">
        <f t="shared" si="291"/>
        <v>143</v>
      </c>
      <c r="AA101" s="41">
        <f t="shared" si="272"/>
        <v>636</v>
      </c>
      <c r="AB101" s="42"/>
      <c r="AC101" s="43"/>
      <c r="AD101" s="43"/>
      <c r="AE101" s="43"/>
      <c r="AF101" s="43"/>
      <c r="AG101" s="41">
        <f t="shared" si="273"/>
        <v>0</v>
      </c>
      <c r="AH101" s="42"/>
      <c r="AI101" s="43"/>
      <c r="AJ101" s="43"/>
      <c r="AK101" s="43"/>
      <c r="AL101" s="43"/>
      <c r="AM101" s="41">
        <f t="shared" si="274"/>
        <v>0</v>
      </c>
      <c r="AN101" s="42"/>
      <c r="AO101" s="43"/>
      <c r="AP101" s="43"/>
      <c r="AQ101" s="43"/>
      <c r="AR101" s="43"/>
      <c r="AS101" s="41">
        <f t="shared" si="275"/>
        <v>0</v>
      </c>
      <c r="AT101" s="42"/>
      <c r="AU101" s="43"/>
      <c r="AV101" s="43"/>
      <c r="AW101" s="43"/>
      <c r="AX101" s="43"/>
      <c r="AY101" s="41">
        <f>SUM(AU101:AX101)</f>
        <v>0</v>
      </c>
      <c r="AZ101" s="42"/>
      <c r="BA101" s="43"/>
      <c r="BB101" s="43"/>
      <c r="BC101" s="43"/>
      <c r="BD101" s="43"/>
      <c r="BE101" s="41">
        <f t="shared" si="276"/>
        <v>0</v>
      </c>
      <c r="BF101" s="44">
        <f t="shared" ref="BF101" si="292">SUM((IF(E101&gt;0,1,0)+(IF(F101&gt;0,1,0)+(IF(G101&gt;0,1,0)+(IF(H101&gt;0,1,0))))))</f>
        <v>0</v>
      </c>
      <c r="BG101" s="17">
        <f t="shared" ref="BG101" si="293">SUM((IF(K101&gt;0,1,0)+(IF(L101&gt;0,1,0)+(IF(M101&gt;0,1,0)+(IF(N101&gt;0,1,0))))))</f>
        <v>4</v>
      </c>
      <c r="BH101" s="17">
        <f t="shared" ref="BH101" si="294">SUM((IF(Q101&gt;0,1,0)+(IF(R101&gt;0,1,0)+(IF(S101&gt;0,1,0)+(IF(T101&gt;0,1,0))))))</f>
        <v>4</v>
      </c>
      <c r="BI101" s="17">
        <f t="shared" ref="BI101" si="295">SUM((IF(W101&gt;0,1,0)+(IF(X101&gt;0,1,0)+(IF(Y101&gt;0,1,0)+(IF(Z101&gt;0,1,0))))))</f>
        <v>4</v>
      </c>
      <c r="BJ101" s="17">
        <f t="shared" ref="BJ101" si="296">SUM((IF(AC101&gt;0,1,0)+(IF(AD101&gt;0,1,0)+(IF(AE101&gt;0,1,0)+(IF(AF101&gt;0,1,0))))))</f>
        <v>0</v>
      </c>
      <c r="BK101" s="17">
        <f t="shared" ref="BK101" si="297">SUM((IF(AI101&gt;0,1,0)+(IF(AJ101&gt;0,1,0)+(IF(AK101&gt;0,1,0)+(IF(AL101&gt;0,1,0))))))</f>
        <v>0</v>
      </c>
      <c r="BL101" s="17">
        <f t="shared" ref="BL101" si="298">SUM((IF(AO101&gt;0,1,0)+(IF(AP101&gt;0,1,0)+(IF(AQ101&gt;0,1,0)+(IF(AR101&gt;0,1,0))))))</f>
        <v>0</v>
      </c>
      <c r="BM101" s="17">
        <f t="shared" ref="BM101" si="299">SUM((IF(AU101&gt;0,1,0)+(IF(AV101&gt;0,1,0)+(IF(AW101&gt;0,1,0)+(IF(AX101&gt;0,1,0))))))</f>
        <v>0</v>
      </c>
      <c r="BN101" s="17">
        <f t="shared" ref="BN101" si="300">SUM((IF(BA101&gt;0,1,0)+(IF(BB101&gt;0,1,0)+(IF(BC101&gt;0,1,0)+(IF(BD101&gt;0,1,0))))))</f>
        <v>0</v>
      </c>
      <c r="BO101" s="17">
        <f t="shared" ref="BO101" si="301">SUM(BF101:BN101)</f>
        <v>12</v>
      </c>
      <c r="BP101" s="17">
        <f t="shared" ref="BP101" si="302">I101+O101+U101+AA101+AG101+AM101+AS101+AY101+BE101</f>
        <v>1860</v>
      </c>
      <c r="BQ101" s="17">
        <f t="shared" ref="BQ101" si="303">BP101/BO101</f>
        <v>155</v>
      </c>
    </row>
    <row r="102" spans="1:69" ht="15.75" customHeight="1" x14ac:dyDescent="0.25">
      <c r="A102" s="36"/>
      <c r="B102" s="37" t="s">
        <v>33</v>
      </c>
      <c r="C102" s="38" t="s">
        <v>102</v>
      </c>
      <c r="D102" s="39">
        <v>32</v>
      </c>
      <c r="E102" s="40">
        <f>E27</f>
        <v>168</v>
      </c>
      <c r="F102" s="40">
        <f t="shared" ref="F102:H102" si="304">F27</f>
        <v>178</v>
      </c>
      <c r="G102" s="40">
        <f t="shared" si="304"/>
        <v>137</v>
      </c>
      <c r="H102" s="40">
        <f t="shared" si="304"/>
        <v>158</v>
      </c>
      <c r="I102" s="41">
        <f t="shared" si="268"/>
        <v>641</v>
      </c>
      <c r="J102" s="42"/>
      <c r="K102" s="43"/>
      <c r="L102" s="43"/>
      <c r="M102" s="43"/>
      <c r="N102" s="43"/>
      <c r="O102" s="41">
        <f t="shared" si="269"/>
        <v>0</v>
      </c>
      <c r="P102" s="42"/>
      <c r="Q102" s="43"/>
      <c r="R102" s="43"/>
      <c r="S102" s="43"/>
      <c r="T102" s="43"/>
      <c r="U102" s="41">
        <f t="shared" si="271"/>
        <v>0</v>
      </c>
      <c r="V102" s="42">
        <v>33</v>
      </c>
      <c r="W102" s="43">
        <f>W27</f>
        <v>143</v>
      </c>
      <c r="X102" s="43">
        <f t="shared" ref="X102:Z102" si="305">X27</f>
        <v>167</v>
      </c>
      <c r="Y102" s="43">
        <f t="shared" si="305"/>
        <v>157</v>
      </c>
      <c r="Z102" s="43">
        <f t="shared" si="305"/>
        <v>149</v>
      </c>
      <c r="AA102" s="41">
        <f t="shared" si="272"/>
        <v>616</v>
      </c>
      <c r="AB102" s="42"/>
      <c r="AC102" s="43"/>
      <c r="AD102" s="43"/>
      <c r="AE102" s="43"/>
      <c r="AF102" s="43"/>
      <c r="AG102" s="41">
        <f t="shared" si="273"/>
        <v>0</v>
      </c>
      <c r="AH102" s="42"/>
      <c r="AI102" s="43"/>
      <c r="AJ102" s="43"/>
      <c r="AK102" s="43"/>
      <c r="AL102" s="43"/>
      <c r="AM102" s="41">
        <f t="shared" si="274"/>
        <v>0</v>
      </c>
      <c r="AN102" s="42"/>
      <c r="AO102" s="43"/>
      <c r="AP102" s="43"/>
      <c r="AQ102" s="43"/>
      <c r="AR102" s="43"/>
      <c r="AS102" s="41">
        <f t="shared" si="275"/>
        <v>0</v>
      </c>
      <c r="AT102" s="42"/>
      <c r="AU102" s="43"/>
      <c r="AV102" s="43"/>
      <c r="AW102" s="43"/>
      <c r="AX102" s="43"/>
      <c r="AY102" s="41">
        <f t="shared" ref="AY102:AY111" si="306">SUM(AU102:AX102)</f>
        <v>0</v>
      </c>
      <c r="AZ102" s="42"/>
      <c r="BA102" s="43"/>
      <c r="BB102" s="43"/>
      <c r="BC102" s="43"/>
      <c r="BD102" s="43"/>
      <c r="BE102" s="41">
        <f t="shared" si="276"/>
        <v>0</v>
      </c>
      <c r="BF102" s="44">
        <f t="shared" si="277"/>
        <v>4</v>
      </c>
      <c r="BG102" s="17">
        <f t="shared" si="278"/>
        <v>0</v>
      </c>
      <c r="BH102" s="17">
        <f t="shared" si="279"/>
        <v>0</v>
      </c>
      <c r="BI102" s="17">
        <f t="shared" si="280"/>
        <v>4</v>
      </c>
      <c r="BJ102" s="17">
        <f t="shared" si="281"/>
        <v>0</v>
      </c>
      <c r="BK102" s="17">
        <f t="shared" si="282"/>
        <v>0</v>
      </c>
      <c r="BL102" s="17">
        <f t="shared" si="283"/>
        <v>0</v>
      </c>
      <c r="BM102" s="17">
        <f t="shared" si="284"/>
        <v>0</v>
      </c>
      <c r="BN102" s="17">
        <f t="shared" si="285"/>
        <v>0</v>
      </c>
      <c r="BO102" s="17">
        <f t="shared" si="286"/>
        <v>8</v>
      </c>
      <c r="BP102" s="17">
        <f t="shared" si="287"/>
        <v>1257</v>
      </c>
      <c r="BQ102" s="17">
        <f t="shared" si="288"/>
        <v>157.125</v>
      </c>
    </row>
    <row r="103" spans="1:69" ht="15.75" customHeight="1" x14ac:dyDescent="0.25">
      <c r="A103" s="36"/>
      <c r="B103" s="45" t="s">
        <v>33</v>
      </c>
      <c r="C103" s="46" t="s">
        <v>80</v>
      </c>
      <c r="D103" s="42"/>
      <c r="E103" s="43"/>
      <c r="F103" s="43"/>
      <c r="G103" s="43"/>
      <c r="H103" s="43"/>
      <c r="I103" s="41">
        <f t="shared" si="268"/>
        <v>0</v>
      </c>
      <c r="J103" s="42"/>
      <c r="K103" s="43"/>
      <c r="L103" s="43"/>
      <c r="M103" s="43"/>
      <c r="N103" s="43"/>
      <c r="O103" s="41">
        <f t="shared" si="269"/>
        <v>0</v>
      </c>
      <c r="P103" s="42"/>
      <c r="Q103" s="43"/>
      <c r="R103" s="43"/>
      <c r="S103" s="43"/>
      <c r="T103" s="43"/>
      <c r="U103" s="41">
        <f t="shared" si="271"/>
        <v>0</v>
      </c>
      <c r="V103" s="42"/>
      <c r="W103" s="43"/>
      <c r="X103" s="43"/>
      <c r="Y103" s="43"/>
      <c r="Z103" s="43"/>
      <c r="AA103" s="41">
        <f t="shared" si="272"/>
        <v>0</v>
      </c>
      <c r="AB103" s="42"/>
      <c r="AC103" s="43"/>
      <c r="AD103" s="43"/>
      <c r="AE103" s="43"/>
      <c r="AF103" s="43"/>
      <c r="AG103" s="41">
        <f t="shared" si="273"/>
        <v>0</v>
      </c>
      <c r="AH103" s="42"/>
      <c r="AI103" s="43"/>
      <c r="AJ103" s="43"/>
      <c r="AK103" s="43"/>
      <c r="AL103" s="43"/>
      <c r="AM103" s="41">
        <f t="shared" si="274"/>
        <v>0</v>
      </c>
      <c r="AN103" s="42"/>
      <c r="AO103" s="43"/>
      <c r="AP103" s="43"/>
      <c r="AQ103" s="43"/>
      <c r="AR103" s="43"/>
      <c r="AS103" s="41">
        <f t="shared" si="275"/>
        <v>0</v>
      </c>
      <c r="AT103" s="42"/>
      <c r="AU103" s="43"/>
      <c r="AV103" s="43"/>
      <c r="AW103" s="43"/>
      <c r="AX103" s="43"/>
      <c r="AY103" s="41">
        <f t="shared" si="306"/>
        <v>0</v>
      </c>
      <c r="AZ103" s="42"/>
      <c r="BA103" s="43"/>
      <c r="BB103" s="43"/>
      <c r="BC103" s="43"/>
      <c r="BD103" s="43"/>
      <c r="BE103" s="41">
        <f t="shared" si="276"/>
        <v>0</v>
      </c>
      <c r="BF103" s="44">
        <f t="shared" si="277"/>
        <v>0</v>
      </c>
      <c r="BG103" s="17">
        <f t="shared" si="278"/>
        <v>0</v>
      </c>
      <c r="BH103" s="17">
        <f t="shared" si="279"/>
        <v>0</v>
      </c>
      <c r="BI103" s="17">
        <f t="shared" si="280"/>
        <v>0</v>
      </c>
      <c r="BJ103" s="17">
        <f t="shared" si="281"/>
        <v>0</v>
      </c>
      <c r="BK103" s="17">
        <f t="shared" si="282"/>
        <v>0</v>
      </c>
      <c r="BL103" s="17">
        <f t="shared" si="283"/>
        <v>0</v>
      </c>
      <c r="BM103" s="17">
        <f t="shared" si="284"/>
        <v>0</v>
      </c>
      <c r="BN103" s="17">
        <f t="shared" si="285"/>
        <v>0</v>
      </c>
      <c r="BO103" s="17">
        <f t="shared" si="286"/>
        <v>0</v>
      </c>
      <c r="BP103" s="17">
        <f t="shared" si="287"/>
        <v>0</v>
      </c>
      <c r="BQ103" s="21" t="e">
        <f t="shared" si="288"/>
        <v>#DIV/0!</v>
      </c>
    </row>
    <row r="104" spans="1:69" ht="15.75" customHeight="1" x14ac:dyDescent="0.25">
      <c r="A104" s="36"/>
      <c r="B104" s="45" t="s">
        <v>42</v>
      </c>
      <c r="C104" s="46" t="s">
        <v>43</v>
      </c>
      <c r="D104" s="42"/>
      <c r="E104" s="43"/>
      <c r="F104" s="43"/>
      <c r="G104" s="43"/>
      <c r="H104" s="43"/>
      <c r="I104" s="41">
        <f t="shared" si="268"/>
        <v>0</v>
      </c>
      <c r="J104" s="42"/>
      <c r="K104" s="43"/>
      <c r="L104" s="43"/>
      <c r="M104" s="43"/>
      <c r="N104" s="43"/>
      <c r="O104" s="41">
        <f t="shared" si="269"/>
        <v>0</v>
      </c>
      <c r="P104" s="42"/>
      <c r="Q104" s="43"/>
      <c r="R104" s="43"/>
      <c r="S104" s="43"/>
      <c r="T104" s="43"/>
      <c r="U104" s="41">
        <f>SUM(Q104:T104)</f>
        <v>0</v>
      </c>
      <c r="V104" s="42"/>
      <c r="W104" s="43"/>
      <c r="X104" s="43"/>
      <c r="Y104" s="43"/>
      <c r="Z104" s="43"/>
      <c r="AA104" s="41">
        <f t="shared" si="272"/>
        <v>0</v>
      </c>
      <c r="AB104" s="42"/>
      <c r="AC104" s="43"/>
      <c r="AD104" s="43"/>
      <c r="AE104" s="43"/>
      <c r="AF104" s="43"/>
      <c r="AG104" s="41">
        <f t="shared" si="273"/>
        <v>0</v>
      </c>
      <c r="AH104" s="42"/>
      <c r="AI104" s="43"/>
      <c r="AJ104" s="43"/>
      <c r="AK104" s="43"/>
      <c r="AL104" s="43"/>
      <c r="AM104" s="41">
        <f t="shared" si="274"/>
        <v>0</v>
      </c>
      <c r="AN104" s="42"/>
      <c r="AO104" s="43"/>
      <c r="AP104" s="43"/>
      <c r="AQ104" s="43"/>
      <c r="AR104" s="43"/>
      <c r="AS104" s="41">
        <f t="shared" si="275"/>
        <v>0</v>
      </c>
      <c r="AT104" s="42"/>
      <c r="AU104" s="43"/>
      <c r="AV104" s="43"/>
      <c r="AW104" s="43"/>
      <c r="AX104" s="43"/>
      <c r="AY104" s="41">
        <f t="shared" si="306"/>
        <v>0</v>
      </c>
      <c r="AZ104" s="42"/>
      <c r="BA104" s="43"/>
      <c r="BB104" s="43"/>
      <c r="BC104" s="43"/>
      <c r="BD104" s="43"/>
      <c r="BE104" s="41">
        <f t="shared" si="276"/>
        <v>0</v>
      </c>
      <c r="BF104" s="44">
        <f t="shared" si="277"/>
        <v>0</v>
      </c>
      <c r="BG104" s="17">
        <f t="shared" si="278"/>
        <v>0</v>
      </c>
      <c r="BH104" s="17">
        <f t="shared" si="279"/>
        <v>0</v>
      </c>
      <c r="BI104" s="17">
        <f t="shared" si="280"/>
        <v>0</v>
      </c>
      <c r="BJ104" s="17">
        <f t="shared" si="281"/>
        <v>0</v>
      </c>
      <c r="BK104" s="17">
        <f t="shared" si="282"/>
        <v>0</v>
      </c>
      <c r="BL104" s="17">
        <f t="shared" si="283"/>
        <v>0</v>
      </c>
      <c r="BM104" s="17">
        <f t="shared" si="284"/>
        <v>0</v>
      </c>
      <c r="BN104" s="17">
        <f t="shared" si="285"/>
        <v>0</v>
      </c>
      <c r="BO104" s="17">
        <f t="shared" si="286"/>
        <v>0</v>
      </c>
      <c r="BP104" s="17">
        <f t="shared" si="287"/>
        <v>0</v>
      </c>
      <c r="BQ104" s="21" t="e">
        <f t="shared" si="288"/>
        <v>#DIV/0!</v>
      </c>
    </row>
    <row r="105" spans="1:69" ht="15.75" customHeight="1" x14ac:dyDescent="0.25">
      <c r="A105" s="36"/>
      <c r="B105" s="45" t="s">
        <v>52</v>
      </c>
      <c r="C105" s="46" t="s">
        <v>46</v>
      </c>
      <c r="D105" s="42"/>
      <c r="E105" s="43"/>
      <c r="F105" s="43"/>
      <c r="G105" s="43"/>
      <c r="H105" s="43"/>
      <c r="I105" s="41">
        <f t="shared" si="268"/>
        <v>0</v>
      </c>
      <c r="J105" s="42"/>
      <c r="K105" s="43"/>
      <c r="L105" s="43"/>
      <c r="M105" s="43"/>
      <c r="N105" s="43"/>
      <c r="O105" s="41">
        <f t="shared" si="269"/>
        <v>0</v>
      </c>
      <c r="P105" s="42"/>
      <c r="Q105" s="43"/>
      <c r="R105" s="43"/>
      <c r="S105" s="43"/>
      <c r="T105" s="43"/>
      <c r="U105" s="41">
        <f>SUM(Q105:T105)</f>
        <v>0</v>
      </c>
      <c r="V105" s="42"/>
      <c r="W105" s="43"/>
      <c r="X105" s="43"/>
      <c r="Y105" s="43"/>
      <c r="Z105" s="43"/>
      <c r="AA105" s="41">
        <f t="shared" si="272"/>
        <v>0</v>
      </c>
      <c r="AB105" s="42"/>
      <c r="AC105" s="43"/>
      <c r="AD105" s="43"/>
      <c r="AE105" s="43"/>
      <c r="AF105" s="43"/>
      <c r="AG105" s="41">
        <f t="shared" si="273"/>
        <v>0</v>
      </c>
      <c r="AH105" s="42"/>
      <c r="AI105" s="43"/>
      <c r="AJ105" s="43"/>
      <c r="AK105" s="43"/>
      <c r="AL105" s="43"/>
      <c r="AM105" s="41">
        <f t="shared" si="274"/>
        <v>0</v>
      </c>
      <c r="AN105" s="42"/>
      <c r="AO105" s="43"/>
      <c r="AP105" s="43"/>
      <c r="AQ105" s="43"/>
      <c r="AR105" s="43"/>
      <c r="AS105" s="41">
        <f t="shared" si="275"/>
        <v>0</v>
      </c>
      <c r="AT105" s="42"/>
      <c r="AU105" s="43"/>
      <c r="AV105" s="43"/>
      <c r="AW105" s="43"/>
      <c r="AX105" s="43"/>
      <c r="AY105" s="41">
        <f t="shared" si="306"/>
        <v>0</v>
      </c>
      <c r="AZ105" s="42"/>
      <c r="BA105" s="43"/>
      <c r="BB105" s="43"/>
      <c r="BC105" s="43"/>
      <c r="BD105" s="43"/>
      <c r="BE105" s="41">
        <f t="shared" si="276"/>
        <v>0</v>
      </c>
      <c r="BF105" s="44">
        <f t="shared" si="277"/>
        <v>0</v>
      </c>
      <c r="BG105" s="17">
        <f t="shared" si="278"/>
        <v>0</v>
      </c>
      <c r="BH105" s="17">
        <f t="shared" si="279"/>
        <v>0</v>
      </c>
      <c r="BI105" s="17">
        <f t="shared" si="280"/>
        <v>0</v>
      </c>
      <c r="BJ105" s="17">
        <f t="shared" si="281"/>
        <v>0</v>
      </c>
      <c r="BK105" s="17">
        <f t="shared" si="282"/>
        <v>0</v>
      </c>
      <c r="BL105" s="17">
        <f t="shared" si="283"/>
        <v>0</v>
      </c>
      <c r="BM105" s="17">
        <f t="shared" si="284"/>
        <v>0</v>
      </c>
      <c r="BN105" s="17">
        <f t="shared" si="285"/>
        <v>0</v>
      </c>
      <c r="BO105" s="17">
        <f t="shared" si="286"/>
        <v>0</v>
      </c>
      <c r="BP105" s="17">
        <f t="shared" si="287"/>
        <v>0</v>
      </c>
      <c r="BQ105" s="21" t="e">
        <f t="shared" si="288"/>
        <v>#DIV/0!</v>
      </c>
    </row>
    <row r="106" spans="1:69" ht="15.75" customHeight="1" x14ac:dyDescent="0.25">
      <c r="A106" s="36"/>
      <c r="B106" s="45" t="s">
        <v>50</v>
      </c>
      <c r="C106" s="46" t="s">
        <v>51</v>
      </c>
      <c r="D106" s="42"/>
      <c r="E106" s="43"/>
      <c r="F106" s="43"/>
      <c r="G106" s="43"/>
      <c r="H106" s="43"/>
      <c r="I106" s="41">
        <f t="shared" si="268"/>
        <v>0</v>
      </c>
      <c r="J106" s="42"/>
      <c r="K106" s="43"/>
      <c r="L106" s="43"/>
      <c r="M106" s="43"/>
      <c r="N106" s="43"/>
      <c r="O106" s="41">
        <f t="shared" si="269"/>
        <v>0</v>
      </c>
      <c r="P106" s="42"/>
      <c r="Q106" s="43"/>
      <c r="R106" s="43"/>
      <c r="S106" s="43"/>
      <c r="T106" s="43"/>
      <c r="U106" s="41">
        <f>SUM(Q106:T106)</f>
        <v>0</v>
      </c>
      <c r="V106" s="42"/>
      <c r="W106" s="43"/>
      <c r="X106" s="43"/>
      <c r="Y106" s="43"/>
      <c r="Z106" s="43"/>
      <c r="AA106" s="41">
        <f t="shared" si="272"/>
        <v>0</v>
      </c>
      <c r="AB106" s="42"/>
      <c r="AC106" s="43"/>
      <c r="AD106" s="43"/>
      <c r="AE106" s="43"/>
      <c r="AF106" s="43"/>
      <c r="AG106" s="41">
        <f t="shared" si="273"/>
        <v>0</v>
      </c>
      <c r="AH106" s="42"/>
      <c r="AI106" s="43"/>
      <c r="AJ106" s="43"/>
      <c r="AK106" s="43"/>
      <c r="AL106" s="43"/>
      <c r="AM106" s="41">
        <f t="shared" si="274"/>
        <v>0</v>
      </c>
      <c r="AN106" s="42"/>
      <c r="AO106" s="43"/>
      <c r="AP106" s="43"/>
      <c r="AQ106" s="43"/>
      <c r="AR106" s="43"/>
      <c r="AS106" s="41">
        <f t="shared" si="275"/>
        <v>0</v>
      </c>
      <c r="AT106" s="42"/>
      <c r="AU106" s="43"/>
      <c r="AV106" s="43"/>
      <c r="AW106" s="43"/>
      <c r="AX106" s="43"/>
      <c r="AY106" s="41">
        <f t="shared" si="306"/>
        <v>0</v>
      </c>
      <c r="AZ106" s="42"/>
      <c r="BA106" s="43"/>
      <c r="BB106" s="43"/>
      <c r="BC106" s="43"/>
      <c r="BD106" s="43"/>
      <c r="BE106" s="41">
        <f t="shared" si="276"/>
        <v>0</v>
      </c>
      <c r="BF106" s="44">
        <f t="shared" si="277"/>
        <v>0</v>
      </c>
      <c r="BG106" s="17">
        <f t="shared" si="278"/>
        <v>0</v>
      </c>
      <c r="BH106" s="17">
        <f t="shared" si="279"/>
        <v>0</v>
      </c>
      <c r="BI106" s="17">
        <f t="shared" si="280"/>
        <v>0</v>
      </c>
      <c r="BJ106" s="17">
        <f t="shared" si="281"/>
        <v>0</v>
      </c>
      <c r="BK106" s="17">
        <f t="shared" si="282"/>
        <v>0</v>
      </c>
      <c r="BL106" s="17">
        <f t="shared" si="283"/>
        <v>0</v>
      </c>
      <c r="BM106" s="17">
        <f t="shared" si="284"/>
        <v>0</v>
      </c>
      <c r="BN106" s="17">
        <f t="shared" si="285"/>
        <v>0</v>
      </c>
      <c r="BO106" s="17">
        <f t="shared" si="286"/>
        <v>0</v>
      </c>
      <c r="BP106" s="17">
        <f t="shared" si="287"/>
        <v>0</v>
      </c>
      <c r="BQ106" s="21" t="e">
        <f t="shared" si="288"/>
        <v>#DIV/0!</v>
      </c>
    </row>
    <row r="107" spans="1:69" ht="15.75" customHeight="1" x14ac:dyDescent="0.25">
      <c r="A107" s="36"/>
      <c r="B107" s="45" t="s">
        <v>31</v>
      </c>
      <c r="C107" s="46" t="s">
        <v>32</v>
      </c>
      <c r="D107" s="42"/>
      <c r="E107" s="43"/>
      <c r="F107" s="43"/>
      <c r="G107" s="43"/>
      <c r="H107" s="43"/>
      <c r="I107" s="41">
        <f t="shared" si="268"/>
        <v>0</v>
      </c>
      <c r="J107" s="42">
        <v>38</v>
      </c>
      <c r="K107" s="43">
        <f>K7</f>
        <v>169</v>
      </c>
      <c r="L107" s="43">
        <f t="shared" ref="L107:N107" si="307">L7</f>
        <v>173</v>
      </c>
      <c r="M107" s="43">
        <f t="shared" si="307"/>
        <v>163</v>
      </c>
      <c r="N107" s="43">
        <f t="shared" si="307"/>
        <v>176</v>
      </c>
      <c r="O107" s="41">
        <f t="shared" si="269"/>
        <v>681</v>
      </c>
      <c r="P107" s="42"/>
      <c r="Q107" s="43"/>
      <c r="R107" s="43"/>
      <c r="S107" s="43"/>
      <c r="T107" s="43"/>
      <c r="U107" s="41">
        <f>SUM(Q107:T107)</f>
        <v>0</v>
      </c>
      <c r="V107" s="42"/>
      <c r="W107" s="43"/>
      <c r="X107" s="43"/>
      <c r="Y107" s="43"/>
      <c r="Z107" s="43"/>
      <c r="AA107" s="41">
        <f t="shared" si="272"/>
        <v>0</v>
      </c>
      <c r="AB107" s="42"/>
      <c r="AC107" s="43"/>
      <c r="AD107" s="43"/>
      <c r="AE107" s="43"/>
      <c r="AF107" s="43"/>
      <c r="AG107" s="41">
        <f t="shared" si="273"/>
        <v>0</v>
      </c>
      <c r="AH107" s="42"/>
      <c r="AI107" s="43"/>
      <c r="AJ107" s="43"/>
      <c r="AK107" s="43"/>
      <c r="AL107" s="43"/>
      <c r="AM107" s="41">
        <f t="shared" si="274"/>
        <v>0</v>
      </c>
      <c r="AN107" s="42"/>
      <c r="AO107" s="43"/>
      <c r="AP107" s="43"/>
      <c r="AQ107" s="43"/>
      <c r="AR107" s="43"/>
      <c r="AS107" s="41">
        <f t="shared" si="275"/>
        <v>0</v>
      </c>
      <c r="AT107" s="42"/>
      <c r="AU107" s="43"/>
      <c r="AV107" s="43"/>
      <c r="AW107" s="43"/>
      <c r="AX107" s="43"/>
      <c r="AY107" s="41">
        <f t="shared" si="306"/>
        <v>0</v>
      </c>
      <c r="AZ107" s="42"/>
      <c r="BA107" s="43"/>
      <c r="BB107" s="43"/>
      <c r="BC107" s="43"/>
      <c r="BD107" s="43"/>
      <c r="BE107" s="41">
        <f t="shared" si="276"/>
        <v>0</v>
      </c>
      <c r="BF107" s="44">
        <f t="shared" ref="BF107" si="308">SUM((IF(E107&gt;0,1,0)+(IF(F107&gt;0,1,0)+(IF(G107&gt;0,1,0)+(IF(H107&gt;0,1,0))))))</f>
        <v>0</v>
      </c>
      <c r="BG107" s="17">
        <f t="shared" ref="BG107" si="309">SUM((IF(K107&gt;0,1,0)+(IF(L107&gt;0,1,0)+(IF(M107&gt;0,1,0)+(IF(N107&gt;0,1,0))))))</f>
        <v>4</v>
      </c>
      <c r="BH107" s="17">
        <f t="shared" ref="BH107" si="310">SUM((IF(Q107&gt;0,1,0)+(IF(R107&gt;0,1,0)+(IF(S107&gt;0,1,0)+(IF(T107&gt;0,1,0))))))</f>
        <v>0</v>
      </c>
      <c r="BI107" s="17">
        <f t="shared" ref="BI107" si="311">SUM((IF(W107&gt;0,1,0)+(IF(X107&gt;0,1,0)+(IF(Y107&gt;0,1,0)+(IF(Z107&gt;0,1,0))))))</f>
        <v>0</v>
      </c>
      <c r="BJ107" s="17">
        <f t="shared" ref="BJ107" si="312">SUM((IF(AC107&gt;0,1,0)+(IF(AD107&gt;0,1,0)+(IF(AE107&gt;0,1,0)+(IF(AF107&gt;0,1,0))))))</f>
        <v>0</v>
      </c>
      <c r="BK107" s="17">
        <f t="shared" ref="BK107" si="313">SUM((IF(AI107&gt;0,1,0)+(IF(AJ107&gt;0,1,0)+(IF(AK107&gt;0,1,0)+(IF(AL107&gt;0,1,0))))))</f>
        <v>0</v>
      </c>
      <c r="BL107" s="17">
        <f t="shared" ref="BL107" si="314">SUM((IF(AO107&gt;0,1,0)+(IF(AP107&gt;0,1,0)+(IF(AQ107&gt;0,1,0)+(IF(AR107&gt;0,1,0))))))</f>
        <v>0</v>
      </c>
      <c r="BM107" s="17">
        <f t="shared" ref="BM107" si="315">SUM((IF(AU107&gt;0,1,0)+(IF(AV107&gt;0,1,0)+(IF(AW107&gt;0,1,0)+(IF(AX107&gt;0,1,0))))))</f>
        <v>0</v>
      </c>
      <c r="BN107" s="17">
        <f t="shared" ref="BN107" si="316">SUM((IF(BA107&gt;0,1,0)+(IF(BB107&gt;0,1,0)+(IF(BC107&gt;0,1,0)+(IF(BD107&gt;0,1,0))))))</f>
        <v>0</v>
      </c>
      <c r="BO107" s="17">
        <f t="shared" ref="BO107" si="317">SUM(BF107:BN107)</f>
        <v>4</v>
      </c>
      <c r="BP107" s="17">
        <f t="shared" ref="BP107" si="318">I107+O107+U107+AA107+AG107+AM107+AS107+AY107+BE107</f>
        <v>681</v>
      </c>
      <c r="BQ107" s="21">
        <f t="shared" ref="BQ107" si="319">BP107/BO107</f>
        <v>170.25</v>
      </c>
    </row>
    <row r="108" spans="1:69" ht="15.75" customHeight="1" x14ac:dyDescent="0.25">
      <c r="A108" s="36"/>
      <c r="B108" s="45" t="s">
        <v>81</v>
      </c>
      <c r="C108" s="46" t="s">
        <v>82</v>
      </c>
      <c r="D108" s="42">
        <v>35</v>
      </c>
      <c r="E108" s="43">
        <f>E36</f>
        <v>183</v>
      </c>
      <c r="F108" s="43">
        <f t="shared" ref="F108:H108" si="320">F36</f>
        <v>154</v>
      </c>
      <c r="G108" s="43">
        <f t="shared" si="320"/>
        <v>158</v>
      </c>
      <c r="H108" s="43">
        <f t="shared" si="320"/>
        <v>189</v>
      </c>
      <c r="I108" s="41">
        <f t="shared" si="268"/>
        <v>684</v>
      </c>
      <c r="J108" s="42"/>
      <c r="K108" s="43"/>
      <c r="L108" s="43"/>
      <c r="M108" s="43"/>
      <c r="N108" s="43"/>
      <c r="O108" s="41">
        <f t="shared" si="269"/>
        <v>0</v>
      </c>
      <c r="P108" s="42"/>
      <c r="Q108" s="43"/>
      <c r="R108" s="43"/>
      <c r="S108" s="43"/>
      <c r="T108" s="43"/>
      <c r="U108" s="41">
        <f t="shared" si="271"/>
        <v>0</v>
      </c>
      <c r="V108" s="42"/>
      <c r="W108" s="43"/>
      <c r="X108" s="43"/>
      <c r="Y108" s="43"/>
      <c r="Z108" s="43"/>
      <c r="AA108" s="41">
        <f t="shared" si="272"/>
        <v>0</v>
      </c>
      <c r="AB108" s="42"/>
      <c r="AC108" s="43"/>
      <c r="AD108" s="43"/>
      <c r="AE108" s="43"/>
      <c r="AF108" s="43"/>
      <c r="AG108" s="41">
        <f>SUM(AC108:AF108)</f>
        <v>0</v>
      </c>
      <c r="AH108" s="42"/>
      <c r="AI108" s="43"/>
      <c r="AJ108" s="43"/>
      <c r="AK108" s="43"/>
      <c r="AL108" s="43"/>
      <c r="AM108" s="41">
        <f t="shared" si="274"/>
        <v>0</v>
      </c>
      <c r="AN108" s="42"/>
      <c r="AO108" s="43"/>
      <c r="AP108" s="43"/>
      <c r="AQ108" s="43"/>
      <c r="AR108" s="43"/>
      <c r="AS108" s="41">
        <f t="shared" si="275"/>
        <v>0</v>
      </c>
      <c r="AT108" s="42"/>
      <c r="AU108" s="43"/>
      <c r="AV108" s="43"/>
      <c r="AW108" s="43"/>
      <c r="AX108" s="43"/>
      <c r="AY108" s="41">
        <f t="shared" si="306"/>
        <v>0</v>
      </c>
      <c r="AZ108" s="42"/>
      <c r="BA108" s="43"/>
      <c r="BB108" s="43"/>
      <c r="BC108" s="43"/>
      <c r="BD108" s="43"/>
      <c r="BE108" s="41">
        <f t="shared" si="276"/>
        <v>0</v>
      </c>
      <c r="BF108" s="44">
        <f t="shared" ref="BF108" si="321">SUM((IF(E108&gt;0,1,0)+(IF(F108&gt;0,1,0)+(IF(G108&gt;0,1,0)+(IF(H108&gt;0,1,0))))))</f>
        <v>4</v>
      </c>
      <c r="BG108" s="17">
        <f t="shared" ref="BG108" si="322">SUM((IF(K108&gt;0,1,0)+(IF(L108&gt;0,1,0)+(IF(M108&gt;0,1,0)+(IF(N108&gt;0,1,0))))))</f>
        <v>0</v>
      </c>
      <c r="BH108" s="17">
        <f t="shared" ref="BH108" si="323">SUM((IF(Q108&gt;0,1,0)+(IF(R108&gt;0,1,0)+(IF(S108&gt;0,1,0)+(IF(T108&gt;0,1,0))))))</f>
        <v>0</v>
      </c>
      <c r="BI108" s="17">
        <f t="shared" ref="BI108" si="324">SUM((IF(W108&gt;0,1,0)+(IF(X108&gt;0,1,0)+(IF(Y108&gt;0,1,0)+(IF(Z108&gt;0,1,0))))))</f>
        <v>0</v>
      </c>
      <c r="BJ108" s="17">
        <f t="shared" ref="BJ108" si="325">SUM((IF(AC108&gt;0,1,0)+(IF(AD108&gt;0,1,0)+(IF(AE108&gt;0,1,0)+(IF(AF108&gt;0,1,0))))))</f>
        <v>0</v>
      </c>
      <c r="BK108" s="17">
        <f t="shared" ref="BK108" si="326">SUM((IF(AI108&gt;0,1,0)+(IF(AJ108&gt;0,1,0)+(IF(AK108&gt;0,1,0)+(IF(AL108&gt;0,1,0))))))</f>
        <v>0</v>
      </c>
      <c r="BL108" s="17">
        <f t="shared" ref="BL108" si="327">SUM((IF(AO108&gt;0,1,0)+(IF(AP108&gt;0,1,0)+(IF(AQ108&gt;0,1,0)+(IF(AR108&gt;0,1,0))))))</f>
        <v>0</v>
      </c>
      <c r="BM108" s="17">
        <f t="shared" ref="BM108" si="328">SUM((IF(AU108&gt;0,1,0)+(IF(AV108&gt;0,1,0)+(IF(AW108&gt;0,1,0)+(IF(AX108&gt;0,1,0))))))</f>
        <v>0</v>
      </c>
      <c r="BN108" s="17">
        <f t="shared" ref="BN108" si="329">SUM((IF(BA108&gt;0,1,0)+(IF(BB108&gt;0,1,0)+(IF(BC108&gt;0,1,0)+(IF(BD108&gt;0,1,0))))))</f>
        <v>0</v>
      </c>
      <c r="BO108" s="17">
        <f t="shared" ref="BO108" si="330">SUM(BF108:BN108)</f>
        <v>4</v>
      </c>
      <c r="BP108" s="17">
        <f>I108+O108+U108+AA108+AG108+AM108+AS108+AY108+BE108</f>
        <v>684</v>
      </c>
      <c r="BQ108" s="21">
        <f t="shared" ref="BQ108" si="331">BP108/BO108</f>
        <v>171</v>
      </c>
    </row>
    <row r="109" spans="1:69" ht="15.75" customHeight="1" x14ac:dyDescent="0.25">
      <c r="A109" s="36"/>
      <c r="B109" s="45" t="s">
        <v>108</v>
      </c>
      <c r="C109" s="46" t="s">
        <v>109</v>
      </c>
      <c r="D109" s="42"/>
      <c r="E109" s="43"/>
      <c r="F109" s="43"/>
      <c r="G109" s="43"/>
      <c r="H109" s="43"/>
      <c r="I109" s="41">
        <f t="shared" si="268"/>
        <v>0</v>
      </c>
      <c r="J109" s="42"/>
      <c r="K109" s="43"/>
      <c r="L109" s="43"/>
      <c r="M109" s="43"/>
      <c r="N109" s="43"/>
      <c r="O109" s="41">
        <f t="shared" si="269"/>
        <v>0</v>
      </c>
      <c r="P109" s="42"/>
      <c r="Q109" s="43"/>
      <c r="R109" s="43"/>
      <c r="S109" s="43"/>
      <c r="T109" s="43"/>
      <c r="U109" s="41">
        <f t="shared" si="271"/>
        <v>0</v>
      </c>
      <c r="V109" s="42"/>
      <c r="W109" s="43"/>
      <c r="X109" s="43"/>
      <c r="Y109" s="43"/>
      <c r="Z109" s="43"/>
      <c r="AA109" s="41">
        <f t="shared" si="272"/>
        <v>0</v>
      </c>
      <c r="AB109" s="42"/>
      <c r="AC109" s="43"/>
      <c r="AD109" s="43"/>
      <c r="AE109" s="43"/>
      <c r="AF109" s="43"/>
      <c r="AG109" s="41">
        <f>SUM(AC109:AF109)</f>
        <v>0</v>
      </c>
      <c r="AH109" s="42"/>
      <c r="AI109" s="43"/>
      <c r="AJ109" s="43"/>
      <c r="AK109" s="43"/>
      <c r="AL109" s="43"/>
      <c r="AM109" s="41">
        <f t="shared" si="274"/>
        <v>0</v>
      </c>
      <c r="AN109" s="42"/>
      <c r="AO109" s="43"/>
      <c r="AP109" s="43"/>
      <c r="AQ109" s="43"/>
      <c r="AR109" s="43"/>
      <c r="AS109" s="41">
        <f t="shared" si="275"/>
        <v>0</v>
      </c>
      <c r="AT109" s="42"/>
      <c r="AU109" s="43"/>
      <c r="AV109" s="43"/>
      <c r="AW109" s="43"/>
      <c r="AX109" s="43"/>
      <c r="AY109" s="41">
        <f t="shared" si="306"/>
        <v>0</v>
      </c>
      <c r="AZ109" s="42"/>
      <c r="BA109" s="43"/>
      <c r="BB109" s="43"/>
      <c r="BC109" s="43"/>
      <c r="BD109" s="43"/>
      <c r="BE109" s="41">
        <f t="shared" si="276"/>
        <v>0</v>
      </c>
      <c r="BF109" s="44">
        <f t="shared" ref="BF109" si="332">SUM((IF(E109&gt;0,1,0)+(IF(F109&gt;0,1,0)+(IF(G109&gt;0,1,0)+(IF(H109&gt;0,1,0))))))</f>
        <v>0</v>
      </c>
      <c r="BG109" s="17">
        <f t="shared" ref="BG109" si="333">SUM((IF(K109&gt;0,1,0)+(IF(L109&gt;0,1,0)+(IF(M109&gt;0,1,0)+(IF(N109&gt;0,1,0))))))</f>
        <v>0</v>
      </c>
      <c r="BH109" s="17">
        <f t="shared" ref="BH109" si="334">SUM((IF(Q109&gt;0,1,0)+(IF(R109&gt;0,1,0)+(IF(S109&gt;0,1,0)+(IF(T109&gt;0,1,0))))))</f>
        <v>0</v>
      </c>
      <c r="BI109" s="17">
        <f t="shared" ref="BI109" si="335">SUM((IF(W109&gt;0,1,0)+(IF(X109&gt;0,1,0)+(IF(Y109&gt;0,1,0)+(IF(Z109&gt;0,1,0))))))</f>
        <v>0</v>
      </c>
      <c r="BJ109" s="17">
        <f t="shared" ref="BJ109" si="336">SUM((IF(AC109&gt;0,1,0)+(IF(AD109&gt;0,1,0)+(IF(AE109&gt;0,1,0)+(IF(AF109&gt;0,1,0))))))</f>
        <v>0</v>
      </c>
      <c r="BK109" s="17">
        <f t="shared" ref="BK109" si="337">SUM((IF(AI109&gt;0,1,0)+(IF(AJ109&gt;0,1,0)+(IF(AK109&gt;0,1,0)+(IF(AL109&gt;0,1,0))))))</f>
        <v>0</v>
      </c>
      <c r="BL109" s="17">
        <f t="shared" ref="BL109" si="338">SUM((IF(AO109&gt;0,1,0)+(IF(AP109&gt;0,1,0)+(IF(AQ109&gt;0,1,0)+(IF(AR109&gt;0,1,0))))))</f>
        <v>0</v>
      </c>
      <c r="BM109" s="17">
        <f t="shared" ref="BM109" si="339">SUM((IF(AU109&gt;0,1,0)+(IF(AV109&gt;0,1,0)+(IF(AW109&gt;0,1,0)+(IF(AX109&gt;0,1,0))))))</f>
        <v>0</v>
      </c>
      <c r="BN109" s="17">
        <f t="shared" ref="BN109" si="340">SUM((IF(BA109&gt;0,1,0)+(IF(BB109&gt;0,1,0)+(IF(BC109&gt;0,1,0)+(IF(BD109&gt;0,1,0))))))</f>
        <v>0</v>
      </c>
      <c r="BO109" s="17">
        <f t="shared" ref="BO109" si="341">SUM(BF109:BN109)</f>
        <v>0</v>
      </c>
      <c r="BP109" s="17">
        <f>I109+O109+U109+AA109+AG109+AM109+AS109+AY109+BE109</f>
        <v>0</v>
      </c>
      <c r="BQ109" s="21" t="e">
        <f t="shared" ref="BQ109" si="342">BP109/BO109</f>
        <v>#DIV/0!</v>
      </c>
    </row>
    <row r="110" spans="1:69" ht="15.75" customHeight="1" x14ac:dyDescent="0.25">
      <c r="A110" s="36"/>
      <c r="B110" s="45" t="s">
        <v>110</v>
      </c>
      <c r="C110" s="46" t="s">
        <v>111</v>
      </c>
      <c r="D110" s="42"/>
      <c r="E110" s="43"/>
      <c r="F110" s="43"/>
      <c r="G110" s="43"/>
      <c r="H110" s="43"/>
      <c r="I110" s="41">
        <f t="shared" si="268"/>
        <v>0</v>
      </c>
      <c r="J110" s="42"/>
      <c r="K110" s="43"/>
      <c r="L110" s="43"/>
      <c r="M110" s="43"/>
      <c r="N110" s="43"/>
      <c r="O110" s="41">
        <f t="shared" si="269"/>
        <v>0</v>
      </c>
      <c r="P110" s="42"/>
      <c r="Q110" s="43"/>
      <c r="R110" s="43"/>
      <c r="S110" s="43"/>
      <c r="T110" s="43"/>
      <c r="U110" s="41">
        <f t="shared" si="271"/>
        <v>0</v>
      </c>
      <c r="V110" s="42"/>
      <c r="W110" s="43"/>
      <c r="X110" s="43"/>
      <c r="Y110" s="43"/>
      <c r="Z110" s="43"/>
      <c r="AA110" s="41">
        <f t="shared" si="272"/>
        <v>0</v>
      </c>
      <c r="AB110" s="42"/>
      <c r="AC110" s="43"/>
      <c r="AD110" s="43"/>
      <c r="AE110" s="43"/>
      <c r="AF110" s="43"/>
      <c r="AG110" s="41">
        <f>SUM(AC110:AF110)</f>
        <v>0</v>
      </c>
      <c r="AH110" s="42"/>
      <c r="AI110" s="43"/>
      <c r="AJ110" s="43"/>
      <c r="AK110" s="43"/>
      <c r="AL110" s="43"/>
      <c r="AM110" s="41">
        <f t="shared" si="274"/>
        <v>0</v>
      </c>
      <c r="AN110" s="42"/>
      <c r="AO110" s="43"/>
      <c r="AP110" s="43"/>
      <c r="AQ110" s="43"/>
      <c r="AR110" s="43"/>
      <c r="AS110" s="41">
        <f t="shared" si="275"/>
        <v>0</v>
      </c>
      <c r="AT110" s="42"/>
      <c r="AU110" s="43"/>
      <c r="AV110" s="43"/>
      <c r="AW110" s="43"/>
      <c r="AX110" s="43"/>
      <c r="AY110" s="41">
        <f t="shared" si="306"/>
        <v>0</v>
      </c>
      <c r="AZ110" s="42"/>
      <c r="BA110" s="43"/>
      <c r="BB110" s="43"/>
      <c r="BC110" s="43"/>
      <c r="BD110" s="43"/>
      <c r="BE110" s="41">
        <f t="shared" si="276"/>
        <v>0</v>
      </c>
      <c r="BF110" s="44">
        <f t="shared" ref="BF110" si="343">SUM((IF(E110&gt;0,1,0)+(IF(F110&gt;0,1,0)+(IF(G110&gt;0,1,0)+(IF(H110&gt;0,1,0))))))</f>
        <v>0</v>
      </c>
      <c r="BG110" s="17">
        <f t="shared" ref="BG110" si="344">SUM((IF(K110&gt;0,1,0)+(IF(L110&gt;0,1,0)+(IF(M110&gt;0,1,0)+(IF(N110&gt;0,1,0))))))</f>
        <v>0</v>
      </c>
      <c r="BH110" s="17">
        <f t="shared" ref="BH110" si="345">SUM((IF(Q110&gt;0,1,0)+(IF(R110&gt;0,1,0)+(IF(S110&gt;0,1,0)+(IF(T110&gt;0,1,0))))))</f>
        <v>0</v>
      </c>
      <c r="BI110" s="17">
        <f t="shared" ref="BI110" si="346">SUM((IF(W110&gt;0,1,0)+(IF(X110&gt;0,1,0)+(IF(Y110&gt;0,1,0)+(IF(Z110&gt;0,1,0))))))</f>
        <v>0</v>
      </c>
      <c r="BJ110" s="17">
        <f t="shared" ref="BJ110" si="347">SUM((IF(AC110&gt;0,1,0)+(IF(AD110&gt;0,1,0)+(IF(AE110&gt;0,1,0)+(IF(AF110&gt;0,1,0))))))</f>
        <v>0</v>
      </c>
      <c r="BK110" s="17">
        <f t="shared" ref="BK110" si="348">SUM((IF(AI110&gt;0,1,0)+(IF(AJ110&gt;0,1,0)+(IF(AK110&gt;0,1,0)+(IF(AL110&gt;0,1,0))))))</f>
        <v>0</v>
      </c>
      <c r="BL110" s="17">
        <f t="shared" ref="BL110" si="349">SUM((IF(AO110&gt;0,1,0)+(IF(AP110&gt;0,1,0)+(IF(AQ110&gt;0,1,0)+(IF(AR110&gt;0,1,0))))))</f>
        <v>0</v>
      </c>
      <c r="BM110" s="17">
        <f t="shared" ref="BM110" si="350">SUM((IF(AU110&gt;0,1,0)+(IF(AV110&gt;0,1,0)+(IF(AW110&gt;0,1,0)+(IF(AX110&gt;0,1,0))))))</f>
        <v>0</v>
      </c>
      <c r="BN110" s="17">
        <f t="shared" ref="BN110" si="351">SUM((IF(BA110&gt;0,1,0)+(IF(BB110&gt;0,1,0)+(IF(BC110&gt;0,1,0)+(IF(BD110&gt;0,1,0))))))</f>
        <v>0</v>
      </c>
      <c r="BO110" s="17">
        <f t="shared" ref="BO110" si="352">SUM(BF110:BN110)</f>
        <v>0</v>
      </c>
      <c r="BP110" s="17">
        <f>I110+O110+U110+AA110+AG110+AM110+AS110+AY110+BE110</f>
        <v>0</v>
      </c>
      <c r="BQ110" s="21" t="e">
        <f t="shared" ref="BQ110" si="353">BP110/BO110</f>
        <v>#DIV/0!</v>
      </c>
    </row>
    <row r="111" spans="1:69" ht="15.75" customHeight="1" x14ac:dyDescent="0.25">
      <c r="A111" s="36"/>
      <c r="B111" s="45" t="s">
        <v>98</v>
      </c>
      <c r="C111" s="46" t="s">
        <v>77</v>
      </c>
      <c r="D111" s="42"/>
      <c r="E111" s="43"/>
      <c r="F111" s="43"/>
      <c r="G111" s="43"/>
      <c r="H111" s="43"/>
      <c r="I111" s="41">
        <f t="shared" si="268"/>
        <v>0</v>
      </c>
      <c r="J111" s="42"/>
      <c r="K111" s="43"/>
      <c r="L111" s="43"/>
      <c r="M111" s="43"/>
      <c r="N111" s="43"/>
      <c r="O111" s="41">
        <f t="shared" si="269"/>
        <v>0</v>
      </c>
      <c r="P111" s="42"/>
      <c r="Q111" s="43"/>
      <c r="R111" s="43"/>
      <c r="S111" s="43"/>
      <c r="T111" s="43"/>
      <c r="U111" s="41">
        <f t="shared" si="271"/>
        <v>0</v>
      </c>
      <c r="V111" s="42"/>
      <c r="W111" s="43"/>
      <c r="X111" s="43"/>
      <c r="Y111" s="43"/>
      <c r="Z111" s="43"/>
      <c r="AA111" s="41">
        <f t="shared" si="272"/>
        <v>0</v>
      </c>
      <c r="AB111" s="42"/>
      <c r="AC111" s="43"/>
      <c r="AD111" s="43"/>
      <c r="AE111" s="43"/>
      <c r="AF111" s="43"/>
      <c r="AG111" s="41">
        <f t="shared" si="273"/>
        <v>0</v>
      </c>
      <c r="AH111" s="42"/>
      <c r="AI111" s="43"/>
      <c r="AJ111" s="43"/>
      <c r="AK111" s="43"/>
      <c r="AL111" s="43"/>
      <c r="AM111" s="41">
        <f t="shared" si="274"/>
        <v>0</v>
      </c>
      <c r="AN111" s="42"/>
      <c r="AO111" s="43"/>
      <c r="AP111" s="43"/>
      <c r="AQ111" s="43"/>
      <c r="AR111" s="43"/>
      <c r="AS111" s="41">
        <f t="shared" si="275"/>
        <v>0</v>
      </c>
      <c r="AT111" s="42"/>
      <c r="AU111" s="43"/>
      <c r="AV111" s="43"/>
      <c r="AW111" s="43"/>
      <c r="AX111" s="43"/>
      <c r="AY111" s="41">
        <f t="shared" si="306"/>
        <v>0</v>
      </c>
      <c r="AZ111" s="42"/>
      <c r="BA111" s="43"/>
      <c r="BB111" s="43"/>
      <c r="BC111" s="43"/>
      <c r="BD111" s="43"/>
      <c r="BE111" s="41">
        <f t="shared" si="276"/>
        <v>0</v>
      </c>
      <c r="BF111" s="44">
        <f t="shared" si="277"/>
        <v>0</v>
      </c>
      <c r="BG111" s="17">
        <f t="shared" si="278"/>
        <v>0</v>
      </c>
      <c r="BH111" s="17">
        <f t="shared" si="279"/>
        <v>0</v>
      </c>
      <c r="BI111" s="17">
        <f t="shared" si="280"/>
        <v>0</v>
      </c>
      <c r="BJ111" s="17">
        <f t="shared" si="281"/>
        <v>0</v>
      </c>
      <c r="BK111" s="17">
        <f t="shared" si="282"/>
        <v>0</v>
      </c>
      <c r="BL111" s="17">
        <f t="shared" si="283"/>
        <v>0</v>
      </c>
      <c r="BM111" s="17">
        <f t="shared" si="284"/>
        <v>0</v>
      </c>
      <c r="BN111" s="17">
        <f t="shared" si="285"/>
        <v>0</v>
      </c>
      <c r="BO111" s="17">
        <f t="shared" si="286"/>
        <v>0</v>
      </c>
      <c r="BP111" s="17">
        <f t="shared" si="287"/>
        <v>0</v>
      </c>
      <c r="BQ111" s="21" t="e">
        <f t="shared" si="288"/>
        <v>#DIV/0!</v>
      </c>
    </row>
    <row r="112" spans="1:69" ht="15.75" customHeight="1" x14ac:dyDescent="0.25">
      <c r="A112" s="36"/>
      <c r="B112" s="37" t="s">
        <v>35</v>
      </c>
      <c r="C112" s="46"/>
      <c r="D112" s="42"/>
      <c r="E112" s="40">
        <f>SUM(E100:E111)</f>
        <v>351</v>
      </c>
      <c r="F112" s="40">
        <f>SUM(F100:F111)</f>
        <v>332</v>
      </c>
      <c r="G112" s="40">
        <f>SUM(G100:G111)</f>
        <v>295</v>
      </c>
      <c r="H112" s="40">
        <f>SUM(H100:H111)</f>
        <v>347</v>
      </c>
      <c r="I112" s="41">
        <f>SUM(I100:I111)</f>
        <v>1325</v>
      </c>
      <c r="J112" s="42"/>
      <c r="K112" s="40">
        <f>SUM(K100:K111)</f>
        <v>340</v>
      </c>
      <c r="L112" s="40">
        <f>SUM(L100:L111)</f>
        <v>324</v>
      </c>
      <c r="M112" s="40">
        <f>SUM(M100:M111)</f>
        <v>327</v>
      </c>
      <c r="N112" s="40">
        <f>SUM(N100:N111)</f>
        <v>345</v>
      </c>
      <c r="O112" s="41">
        <f>SUM(O100:O111)</f>
        <v>1336</v>
      </c>
      <c r="P112" s="42"/>
      <c r="Q112" s="40">
        <f>SUM(Q100:Q111)</f>
        <v>281</v>
      </c>
      <c r="R112" s="40">
        <f>SUM(R100:R111)</f>
        <v>282</v>
      </c>
      <c r="S112" s="40">
        <f>SUM(S100:S111)</f>
        <v>321</v>
      </c>
      <c r="T112" s="40">
        <f>SUM(T100:T111)</f>
        <v>310</v>
      </c>
      <c r="U112" s="41">
        <f>SUM(U100:U111)</f>
        <v>1194</v>
      </c>
      <c r="V112" s="42"/>
      <c r="W112" s="40">
        <f>SUM(W100:W111)</f>
        <v>323</v>
      </c>
      <c r="X112" s="40">
        <f>SUM(X100:X111)</f>
        <v>316</v>
      </c>
      <c r="Y112" s="40">
        <f>SUM(Y100:Y111)</f>
        <v>321</v>
      </c>
      <c r="Z112" s="40">
        <f>SUM(Z100:Z111)</f>
        <v>292</v>
      </c>
      <c r="AA112" s="41">
        <f>SUM(AA100:AA111)</f>
        <v>1252</v>
      </c>
      <c r="AB112" s="42"/>
      <c r="AC112" s="40">
        <f>SUM(AC100:AC111)</f>
        <v>0</v>
      </c>
      <c r="AD112" s="40">
        <f>SUM(AD100:AD111)</f>
        <v>0</v>
      </c>
      <c r="AE112" s="40">
        <f>SUM(AE100:AE111)</f>
        <v>0</v>
      </c>
      <c r="AF112" s="40">
        <f>SUM(AF100:AF111)</f>
        <v>0</v>
      </c>
      <c r="AG112" s="41">
        <f>SUM(AG100:AG111)</f>
        <v>0</v>
      </c>
      <c r="AH112" s="42"/>
      <c r="AI112" s="40">
        <f>SUM(AI100:AI111)</f>
        <v>0</v>
      </c>
      <c r="AJ112" s="40">
        <f>SUM(AJ100:AJ111)</f>
        <v>0</v>
      </c>
      <c r="AK112" s="40">
        <f>SUM(AK100:AK111)</f>
        <v>0</v>
      </c>
      <c r="AL112" s="40">
        <f>SUM(AL100:AL111)</f>
        <v>0</v>
      </c>
      <c r="AM112" s="41">
        <f>SUM(AM100:AM111)</f>
        <v>0</v>
      </c>
      <c r="AN112" s="42"/>
      <c r="AO112" s="40">
        <f>SUM(AO100:AO111)</f>
        <v>0</v>
      </c>
      <c r="AP112" s="40">
        <f>SUM(AP100:AP111)</f>
        <v>0</v>
      </c>
      <c r="AQ112" s="40">
        <f>SUM(AQ100:AQ111)</f>
        <v>0</v>
      </c>
      <c r="AR112" s="40">
        <f>SUM(AR100:AR111)</f>
        <v>0</v>
      </c>
      <c r="AS112" s="41">
        <f>SUM(AS100:AS111)</f>
        <v>0</v>
      </c>
      <c r="AT112" s="42"/>
      <c r="AU112" s="40">
        <f>SUM(AU100:AU111)</f>
        <v>0</v>
      </c>
      <c r="AV112" s="40">
        <f>SUM(AV100:AV111)</f>
        <v>0</v>
      </c>
      <c r="AW112" s="40">
        <f>SUM(AW100:AW111)</f>
        <v>0</v>
      </c>
      <c r="AX112" s="40">
        <f>SUM(AX100:AX111)</f>
        <v>0</v>
      </c>
      <c r="AY112" s="41">
        <f>SUM(AY100:AY111)</f>
        <v>0</v>
      </c>
      <c r="AZ112" s="42"/>
      <c r="BA112" s="40">
        <f>SUM(BA100:BA111)</f>
        <v>0</v>
      </c>
      <c r="BB112" s="40">
        <f>SUM(BB100:BB111)</f>
        <v>0</v>
      </c>
      <c r="BC112" s="40">
        <f>SUM(BC100:BC111)</f>
        <v>0</v>
      </c>
      <c r="BD112" s="40">
        <f>SUM(BD100:BD111)</f>
        <v>0</v>
      </c>
      <c r="BE112" s="41">
        <f>SUM(BE100:BE111)</f>
        <v>0</v>
      </c>
      <c r="BF112" s="44">
        <f t="shared" si="277"/>
        <v>4</v>
      </c>
      <c r="BG112" s="17">
        <f t="shared" si="278"/>
        <v>4</v>
      </c>
      <c r="BH112" s="17">
        <f t="shared" si="279"/>
        <v>4</v>
      </c>
      <c r="BI112" s="17">
        <f t="shared" si="280"/>
        <v>4</v>
      </c>
      <c r="BJ112" s="17">
        <f t="shared" si="281"/>
        <v>0</v>
      </c>
      <c r="BK112" s="17">
        <f t="shared" si="282"/>
        <v>0</v>
      </c>
      <c r="BL112" s="17">
        <f t="shared" si="283"/>
        <v>0</v>
      </c>
      <c r="BM112" s="17">
        <f t="shared" si="284"/>
        <v>0</v>
      </c>
      <c r="BN112" s="17">
        <f t="shared" si="285"/>
        <v>0</v>
      </c>
      <c r="BO112" s="17">
        <f t="shared" si="286"/>
        <v>16</v>
      </c>
      <c r="BP112" s="17">
        <f t="shared" si="287"/>
        <v>5107</v>
      </c>
      <c r="BQ112" s="17">
        <f t="shared" si="288"/>
        <v>319.1875</v>
      </c>
    </row>
    <row r="113" spans="1:69" ht="15.75" customHeight="1" x14ac:dyDescent="0.25">
      <c r="A113" s="36"/>
      <c r="B113" s="37" t="s">
        <v>36</v>
      </c>
      <c r="C113" s="46"/>
      <c r="D113" s="39">
        <f>SUM(D100:D111)</f>
        <v>67</v>
      </c>
      <c r="E113" s="40">
        <f>E112+$D$113</f>
        <v>418</v>
      </c>
      <c r="F113" s="40">
        <f>F112+$D$113</f>
        <v>399</v>
      </c>
      <c r="G113" s="40">
        <f>G112+$D$113</f>
        <v>362</v>
      </c>
      <c r="H113" s="40">
        <f>H112+$D$113</f>
        <v>414</v>
      </c>
      <c r="I113" s="41">
        <f>E113+F113+G113+H113</f>
        <v>1593</v>
      </c>
      <c r="J113" s="39">
        <f>SUM(J100:J111)</f>
        <v>75</v>
      </c>
      <c r="K113" s="40">
        <f>K112+$J$113</f>
        <v>415</v>
      </c>
      <c r="L113" s="40">
        <f>L112+$J$113</f>
        <v>399</v>
      </c>
      <c r="M113" s="40">
        <f>M112+$J$113</f>
        <v>402</v>
      </c>
      <c r="N113" s="40">
        <f>N112+$J$113</f>
        <v>420</v>
      </c>
      <c r="O113" s="41">
        <f>K113+L113+M113+N113</f>
        <v>1636</v>
      </c>
      <c r="P113" s="39">
        <f>SUM(P100:P111)</f>
        <v>91</v>
      </c>
      <c r="Q113" s="40">
        <f>Q112+$P$113</f>
        <v>372</v>
      </c>
      <c r="R113" s="40">
        <f>R112+$P$113</f>
        <v>373</v>
      </c>
      <c r="S113" s="40">
        <f>S112+$P$113</f>
        <v>412</v>
      </c>
      <c r="T113" s="40">
        <f>T112+$P$113</f>
        <v>401</v>
      </c>
      <c r="U113" s="41">
        <f>Q113+R113+S113+T113</f>
        <v>1558</v>
      </c>
      <c r="V113" s="39">
        <f>SUM(V100:V111)</f>
        <v>72</v>
      </c>
      <c r="W113" s="40">
        <f>W112+$V$113</f>
        <v>395</v>
      </c>
      <c r="X113" s="40">
        <f>X112+$V$113</f>
        <v>388</v>
      </c>
      <c r="Y113" s="40">
        <f>Y112+$V$113</f>
        <v>393</v>
      </c>
      <c r="Z113" s="40">
        <f>Z112+$V$113</f>
        <v>364</v>
      </c>
      <c r="AA113" s="41">
        <f>W113+X113+Y113+Z113</f>
        <v>1540</v>
      </c>
      <c r="AB113" s="39">
        <f>SUM(AB100:AB111)</f>
        <v>0</v>
      </c>
      <c r="AC113" s="40">
        <f>AC112+$AB$113</f>
        <v>0</v>
      </c>
      <c r="AD113" s="40">
        <f>AD112+$AB$113</f>
        <v>0</v>
      </c>
      <c r="AE113" s="40">
        <f>AE112+$AB$113</f>
        <v>0</v>
      </c>
      <c r="AF113" s="40">
        <f>AF112+$AB$113</f>
        <v>0</v>
      </c>
      <c r="AG113" s="41">
        <f>AC113+AD113+AE113+AF113</f>
        <v>0</v>
      </c>
      <c r="AH113" s="39">
        <f>SUM(AH100:AH111)</f>
        <v>0</v>
      </c>
      <c r="AI113" s="40">
        <f>AI112+$AH$113</f>
        <v>0</v>
      </c>
      <c r="AJ113" s="40">
        <f>AJ112+$AH$113</f>
        <v>0</v>
      </c>
      <c r="AK113" s="40">
        <f>AK112+$AH$113</f>
        <v>0</v>
      </c>
      <c r="AL113" s="40">
        <f>AL112+$AH$113</f>
        <v>0</v>
      </c>
      <c r="AM113" s="41">
        <f>AI113+AJ113+AK113+AL113</f>
        <v>0</v>
      </c>
      <c r="AN113" s="39">
        <f>SUM(AN100:AN111)</f>
        <v>0</v>
      </c>
      <c r="AO113" s="40">
        <f>AO112+$AN$113</f>
        <v>0</v>
      </c>
      <c r="AP113" s="40">
        <f>AP112+$AN$113</f>
        <v>0</v>
      </c>
      <c r="AQ113" s="40">
        <f>AQ112+$AN$113</f>
        <v>0</v>
      </c>
      <c r="AR113" s="40">
        <f>AR112+$AN$113</f>
        <v>0</v>
      </c>
      <c r="AS113" s="41">
        <f>AO113+AP113+AQ113+AR113</f>
        <v>0</v>
      </c>
      <c r="AT113" s="39">
        <f>SUM(AT100:AT111)</f>
        <v>0</v>
      </c>
      <c r="AU113" s="40">
        <f>AU112+$AT$113</f>
        <v>0</v>
      </c>
      <c r="AV113" s="40">
        <f>AV112+$AT$113</f>
        <v>0</v>
      </c>
      <c r="AW113" s="40">
        <f>AW112+$AT$113</f>
        <v>0</v>
      </c>
      <c r="AX113" s="40">
        <f>AX112+$AT$113</f>
        <v>0</v>
      </c>
      <c r="AY113" s="41">
        <f>AU113+AV113+AW113+AX113</f>
        <v>0</v>
      </c>
      <c r="AZ113" s="39">
        <f>SUM(AZ100:AZ111)</f>
        <v>0</v>
      </c>
      <c r="BA113" s="40">
        <f>BA112+$AZ$113</f>
        <v>0</v>
      </c>
      <c r="BB113" s="40">
        <f>BB112+$AZ$113</f>
        <v>0</v>
      </c>
      <c r="BC113" s="40">
        <f>BC112+$AZ$113</f>
        <v>0</v>
      </c>
      <c r="BD113" s="40">
        <f>BD112+$AZ$113</f>
        <v>0</v>
      </c>
      <c r="BE113" s="41">
        <f>BA113+BB113+BC113+BD113</f>
        <v>0</v>
      </c>
      <c r="BF113" s="44">
        <f t="shared" si="277"/>
        <v>4</v>
      </c>
      <c r="BG113" s="17">
        <f t="shared" si="278"/>
        <v>4</v>
      </c>
      <c r="BH113" s="17">
        <f t="shared" si="279"/>
        <v>4</v>
      </c>
      <c r="BI113" s="17">
        <f t="shared" si="280"/>
        <v>4</v>
      </c>
      <c r="BJ113" s="17">
        <f t="shared" si="281"/>
        <v>0</v>
      </c>
      <c r="BK113" s="17">
        <f t="shared" si="282"/>
        <v>0</v>
      </c>
      <c r="BL113" s="17">
        <f t="shared" si="283"/>
        <v>0</v>
      </c>
      <c r="BM113" s="17">
        <f t="shared" si="284"/>
        <v>0</v>
      </c>
      <c r="BN113" s="17">
        <f t="shared" si="285"/>
        <v>0</v>
      </c>
      <c r="BO113" s="17">
        <f t="shared" si="286"/>
        <v>16</v>
      </c>
      <c r="BP113" s="17">
        <f t="shared" si="287"/>
        <v>6327</v>
      </c>
      <c r="BQ113" s="17">
        <f t="shared" si="288"/>
        <v>395.4375</v>
      </c>
    </row>
    <row r="114" spans="1:69" ht="15.75" customHeight="1" x14ac:dyDescent="0.25">
      <c r="A114" s="36"/>
      <c r="B114" s="37" t="s">
        <v>37</v>
      </c>
      <c r="C114" s="46"/>
      <c r="D114" s="42"/>
      <c r="E114" s="40">
        <f t="shared" ref="E114:I115" si="354">IF($D$113&gt;0,IF(E112=E130,0.5,IF(E112&gt;E130,1,0)),0)</f>
        <v>1</v>
      </c>
      <c r="F114" s="40">
        <f t="shared" si="354"/>
        <v>1</v>
      </c>
      <c r="G114" s="40">
        <f t="shared" si="354"/>
        <v>1</v>
      </c>
      <c r="H114" s="40">
        <f t="shared" si="354"/>
        <v>1</v>
      </c>
      <c r="I114" s="41">
        <f t="shared" si="354"/>
        <v>1</v>
      </c>
      <c r="J114" s="42"/>
      <c r="K114" s="40">
        <f t="shared" ref="K114:O115" si="355">IF($J$113&gt;0,IF(K112=K193,0.5,IF(K112&gt;K193,1,0)),0)</f>
        <v>1</v>
      </c>
      <c r="L114" s="40">
        <f t="shared" si="355"/>
        <v>1</v>
      </c>
      <c r="M114" s="40">
        <f t="shared" si="355"/>
        <v>0</v>
      </c>
      <c r="N114" s="40">
        <f t="shared" si="355"/>
        <v>0</v>
      </c>
      <c r="O114" s="41">
        <f t="shared" si="355"/>
        <v>1</v>
      </c>
      <c r="P114" s="42"/>
      <c r="Q114" s="40">
        <f t="shared" ref="Q114:U115" si="356">IF($P$113&gt;0,IF(Q112=Q94,0.5,IF(Q112&gt;Q94,1,0)),0)</f>
        <v>0</v>
      </c>
      <c r="R114" s="40">
        <f t="shared" si="356"/>
        <v>0.5</v>
      </c>
      <c r="S114" s="40">
        <f t="shared" si="356"/>
        <v>0</v>
      </c>
      <c r="T114" s="40">
        <f t="shared" si="356"/>
        <v>0</v>
      </c>
      <c r="U114" s="41">
        <f t="shared" si="356"/>
        <v>0</v>
      </c>
      <c r="V114" s="42"/>
      <c r="W114" s="40">
        <f t="shared" ref="W114:AA115" si="357">IF($V$113&gt;0,IF(W112=W79,0.5,IF(W112&gt;W79,1,0)),0)</f>
        <v>1</v>
      </c>
      <c r="X114" s="40">
        <f t="shared" si="357"/>
        <v>0</v>
      </c>
      <c r="Y114" s="40">
        <f t="shared" si="357"/>
        <v>1</v>
      </c>
      <c r="Z114" s="40">
        <f t="shared" si="357"/>
        <v>1</v>
      </c>
      <c r="AA114" s="41">
        <f t="shared" si="357"/>
        <v>1</v>
      </c>
      <c r="AB114" s="42"/>
      <c r="AC114" s="40">
        <f t="shared" ref="AC114:AG115" si="358">IF($AB$113&gt;0,IF(AC112=AC176,0.5,IF(AC112&gt;AC176,1,0)),0)</f>
        <v>0</v>
      </c>
      <c r="AD114" s="40">
        <f t="shared" si="358"/>
        <v>0</v>
      </c>
      <c r="AE114" s="40">
        <f t="shared" si="358"/>
        <v>0</v>
      </c>
      <c r="AF114" s="40">
        <f t="shared" si="358"/>
        <v>0</v>
      </c>
      <c r="AG114" s="41">
        <f t="shared" si="358"/>
        <v>0</v>
      </c>
      <c r="AH114" s="42"/>
      <c r="AI114" s="40">
        <f t="shared" ref="AI114:AM115" si="359">IF($AH$113&gt;0,IF(AI112=AI164,0.5,IF(AI112&gt;AI164,1,0)),0)</f>
        <v>0</v>
      </c>
      <c r="AJ114" s="40">
        <f t="shared" si="359"/>
        <v>0</v>
      </c>
      <c r="AK114" s="40">
        <f t="shared" si="359"/>
        <v>0</v>
      </c>
      <c r="AL114" s="40">
        <f t="shared" si="359"/>
        <v>0</v>
      </c>
      <c r="AM114" s="41">
        <f t="shared" si="359"/>
        <v>0</v>
      </c>
      <c r="AN114" s="42"/>
      <c r="AO114" s="40">
        <f t="shared" ref="AO114:AS115" si="360">IF($AN$113&gt;0,IF(AO112=AO52,0.5,IF(AO112&gt;AO52,1,0)),0)</f>
        <v>0</v>
      </c>
      <c r="AP114" s="40">
        <f t="shared" si="360"/>
        <v>0</v>
      </c>
      <c r="AQ114" s="40">
        <f t="shared" si="360"/>
        <v>0</v>
      </c>
      <c r="AR114" s="40">
        <f t="shared" si="360"/>
        <v>0</v>
      </c>
      <c r="AS114" s="41">
        <f t="shared" si="360"/>
        <v>0</v>
      </c>
      <c r="AT114" s="42"/>
      <c r="AU114" s="40">
        <f t="shared" ref="AU114:AY115" si="361">IF($AT$113&gt;0,IF(AU112=AU148,0.5,IF(AU112&gt;AU148,1,0)),0)</f>
        <v>0</v>
      </c>
      <c r="AV114" s="40">
        <f t="shared" si="361"/>
        <v>0</v>
      </c>
      <c r="AW114" s="40">
        <f t="shared" si="361"/>
        <v>0</v>
      </c>
      <c r="AX114" s="40">
        <f t="shared" si="361"/>
        <v>0</v>
      </c>
      <c r="AY114" s="41">
        <f t="shared" si="361"/>
        <v>0</v>
      </c>
      <c r="AZ114" s="42"/>
      <c r="BA114" s="40">
        <f t="shared" ref="BA114:BE115" si="362">IF($AZ$113&gt;0,IF(BA112=BA66,0.5,IF(BA112&gt;BA66,1,0)),0)</f>
        <v>0</v>
      </c>
      <c r="BB114" s="40">
        <f t="shared" si="362"/>
        <v>0</v>
      </c>
      <c r="BC114" s="40">
        <f t="shared" si="362"/>
        <v>0</v>
      </c>
      <c r="BD114" s="40">
        <f t="shared" si="362"/>
        <v>0</v>
      </c>
      <c r="BE114" s="41">
        <f t="shared" si="362"/>
        <v>0</v>
      </c>
      <c r="BF114" s="47"/>
      <c r="BG114" s="21"/>
      <c r="BH114" s="21"/>
      <c r="BI114" s="21"/>
      <c r="BJ114" s="21"/>
      <c r="BK114" s="21"/>
      <c r="BL114" s="21"/>
      <c r="BM114" s="21"/>
      <c r="BN114" s="21"/>
      <c r="BO114" s="21"/>
      <c r="BP114" s="17">
        <f t="shared" si="287"/>
        <v>3</v>
      </c>
      <c r="BQ114" s="21"/>
    </row>
    <row r="115" spans="1:69" ht="15.75" customHeight="1" x14ac:dyDescent="0.25">
      <c r="A115" s="36"/>
      <c r="B115" s="37" t="s">
        <v>38</v>
      </c>
      <c r="C115" s="46"/>
      <c r="D115" s="42"/>
      <c r="E115" s="40">
        <f t="shared" si="354"/>
        <v>1</v>
      </c>
      <c r="F115" s="40">
        <f t="shared" si="354"/>
        <v>0</v>
      </c>
      <c r="G115" s="40">
        <f t="shared" si="354"/>
        <v>0</v>
      </c>
      <c r="H115" s="40">
        <f t="shared" si="354"/>
        <v>0</v>
      </c>
      <c r="I115" s="41">
        <f t="shared" si="354"/>
        <v>1</v>
      </c>
      <c r="J115" s="42"/>
      <c r="K115" s="40">
        <f t="shared" si="355"/>
        <v>1</v>
      </c>
      <c r="L115" s="40">
        <f t="shared" si="355"/>
        <v>1</v>
      </c>
      <c r="M115" s="40">
        <f t="shared" si="355"/>
        <v>0</v>
      </c>
      <c r="N115" s="40">
        <f t="shared" si="355"/>
        <v>0</v>
      </c>
      <c r="O115" s="41">
        <f t="shared" si="355"/>
        <v>1</v>
      </c>
      <c r="P115" s="42"/>
      <c r="Q115" s="40">
        <f t="shared" si="356"/>
        <v>0.5</v>
      </c>
      <c r="R115" s="40">
        <f t="shared" si="356"/>
        <v>1</v>
      </c>
      <c r="S115" s="40">
        <f t="shared" si="356"/>
        <v>1</v>
      </c>
      <c r="T115" s="40">
        <f t="shared" si="356"/>
        <v>0</v>
      </c>
      <c r="U115" s="41">
        <f t="shared" si="356"/>
        <v>0</v>
      </c>
      <c r="V115" s="42"/>
      <c r="W115" s="40">
        <f t="shared" si="357"/>
        <v>0</v>
      </c>
      <c r="X115" s="40">
        <f t="shared" si="357"/>
        <v>0</v>
      </c>
      <c r="Y115" s="40">
        <f t="shared" si="357"/>
        <v>1</v>
      </c>
      <c r="Z115" s="40">
        <f t="shared" si="357"/>
        <v>0</v>
      </c>
      <c r="AA115" s="41">
        <f t="shared" si="357"/>
        <v>0</v>
      </c>
      <c r="AB115" s="42"/>
      <c r="AC115" s="40">
        <f t="shared" si="358"/>
        <v>0</v>
      </c>
      <c r="AD115" s="40">
        <f t="shared" si="358"/>
        <v>0</v>
      </c>
      <c r="AE115" s="40">
        <f t="shared" si="358"/>
        <v>0</v>
      </c>
      <c r="AF115" s="40">
        <f t="shared" si="358"/>
        <v>0</v>
      </c>
      <c r="AG115" s="41">
        <f t="shared" si="358"/>
        <v>0</v>
      </c>
      <c r="AH115" s="42"/>
      <c r="AI115" s="40">
        <f t="shared" si="359"/>
        <v>0</v>
      </c>
      <c r="AJ115" s="40">
        <f t="shared" si="359"/>
        <v>0</v>
      </c>
      <c r="AK115" s="40">
        <f t="shared" si="359"/>
        <v>0</v>
      </c>
      <c r="AL115" s="40">
        <f t="shared" si="359"/>
        <v>0</v>
      </c>
      <c r="AM115" s="41">
        <f t="shared" si="359"/>
        <v>0</v>
      </c>
      <c r="AN115" s="42"/>
      <c r="AO115" s="40">
        <f t="shared" si="360"/>
        <v>0</v>
      </c>
      <c r="AP115" s="40">
        <f t="shared" si="360"/>
        <v>0</v>
      </c>
      <c r="AQ115" s="40">
        <f t="shared" si="360"/>
        <v>0</v>
      </c>
      <c r="AR115" s="40">
        <f t="shared" si="360"/>
        <v>0</v>
      </c>
      <c r="AS115" s="41">
        <f t="shared" si="360"/>
        <v>0</v>
      </c>
      <c r="AT115" s="42"/>
      <c r="AU115" s="40">
        <f t="shared" si="361"/>
        <v>0</v>
      </c>
      <c r="AV115" s="40">
        <f t="shared" si="361"/>
        <v>0</v>
      </c>
      <c r="AW115" s="40">
        <f t="shared" si="361"/>
        <v>0</v>
      </c>
      <c r="AX115" s="40">
        <f t="shared" si="361"/>
        <v>0</v>
      </c>
      <c r="AY115" s="41">
        <f t="shared" si="361"/>
        <v>0</v>
      </c>
      <c r="AZ115" s="42"/>
      <c r="BA115" s="40">
        <f t="shared" si="362"/>
        <v>0</v>
      </c>
      <c r="BB115" s="40">
        <f t="shared" si="362"/>
        <v>0</v>
      </c>
      <c r="BC115" s="40">
        <f t="shared" si="362"/>
        <v>0</v>
      </c>
      <c r="BD115" s="40">
        <f t="shared" si="362"/>
        <v>0</v>
      </c>
      <c r="BE115" s="41">
        <f t="shared" si="362"/>
        <v>0</v>
      </c>
      <c r="BF115" s="47"/>
      <c r="BG115" s="21"/>
      <c r="BH115" s="21"/>
      <c r="BI115" s="21"/>
      <c r="BJ115" s="21"/>
      <c r="BK115" s="21"/>
      <c r="BL115" s="21"/>
      <c r="BM115" s="21"/>
      <c r="BN115" s="21"/>
      <c r="BO115" s="21"/>
      <c r="BP115" s="17">
        <f t="shared" si="287"/>
        <v>2</v>
      </c>
      <c r="BQ115" s="21"/>
    </row>
    <row r="116" spans="1:69" ht="14.25" customHeight="1" x14ac:dyDescent="0.25">
      <c r="A116" s="48"/>
      <c r="B116" s="49" t="s">
        <v>39</v>
      </c>
      <c r="C116" s="50"/>
      <c r="D116" s="51"/>
      <c r="E116" s="52"/>
      <c r="F116" s="52"/>
      <c r="G116" s="52"/>
      <c r="H116" s="52"/>
      <c r="I116" s="53">
        <f>SUM(E114+F114+G114+H114+I114+E115+F115+G115+H115+I115)</f>
        <v>7</v>
      </c>
      <c r="J116" s="51"/>
      <c r="K116" s="52"/>
      <c r="L116" s="52"/>
      <c r="M116" s="52"/>
      <c r="N116" s="52"/>
      <c r="O116" s="53">
        <f>SUM(K114+L114+M114+N114+O114+K115+L115+M115+N115+O115)</f>
        <v>6</v>
      </c>
      <c r="P116" s="51"/>
      <c r="Q116" s="52"/>
      <c r="R116" s="52"/>
      <c r="S116" s="52"/>
      <c r="T116" s="52"/>
      <c r="U116" s="53">
        <f>SUM(Q114+R114+S114+T114+U114+Q115+R115+S115+T115+U115)</f>
        <v>3</v>
      </c>
      <c r="V116" s="51"/>
      <c r="W116" s="52"/>
      <c r="X116" s="52"/>
      <c r="Y116" s="52"/>
      <c r="Z116" s="52"/>
      <c r="AA116" s="53">
        <f>SUM(W114+X114+Y114+Z114+AA114+W115+X115+Y115+Z115+AA115)</f>
        <v>5</v>
      </c>
      <c r="AB116" s="51"/>
      <c r="AC116" s="52"/>
      <c r="AD116" s="52"/>
      <c r="AE116" s="52"/>
      <c r="AF116" s="52"/>
      <c r="AG116" s="53">
        <f>SUM(AC114+AD114+AE114+AF114+AG114+AC115+AD115+AE115+AF115+AG115)</f>
        <v>0</v>
      </c>
      <c r="AH116" s="51"/>
      <c r="AI116" s="52"/>
      <c r="AJ116" s="52"/>
      <c r="AK116" s="52"/>
      <c r="AL116" s="52"/>
      <c r="AM116" s="53">
        <f>SUM(AI114+AJ114+AK114+AL114+AM114+AI115+AJ115+AK115+AL115+AM115)</f>
        <v>0</v>
      </c>
      <c r="AN116" s="51"/>
      <c r="AO116" s="52"/>
      <c r="AP116" s="52"/>
      <c r="AQ116" s="52"/>
      <c r="AR116" s="52"/>
      <c r="AS116" s="53">
        <f>SUM(AO114+AP114+AQ114+AR114+AS114+AO115+AP115+AQ115+AR115+AS115)</f>
        <v>0</v>
      </c>
      <c r="AT116" s="51"/>
      <c r="AU116" s="52"/>
      <c r="AV116" s="52"/>
      <c r="AW116" s="52"/>
      <c r="AX116" s="52"/>
      <c r="AY116" s="53">
        <f>SUM(AU114+AV114+AW114+AX114+AY114+AU115+AV115+AW115+AX115+AY115)</f>
        <v>0</v>
      </c>
      <c r="AZ116" s="51"/>
      <c r="BA116" s="52"/>
      <c r="BB116" s="52"/>
      <c r="BC116" s="52"/>
      <c r="BD116" s="52"/>
      <c r="BE116" s="53">
        <f>SUM(BA114+BB114+BC114+BD114+BE114+BA115+BB115+BC115+BD115+BE115)</f>
        <v>0</v>
      </c>
      <c r="BF116" s="54"/>
      <c r="BG116" s="55"/>
      <c r="BH116" s="55"/>
      <c r="BI116" s="55"/>
      <c r="BJ116" s="55"/>
      <c r="BK116" s="55"/>
      <c r="BL116" s="55"/>
      <c r="BM116" s="55"/>
      <c r="BN116" s="55"/>
      <c r="BO116" s="55"/>
      <c r="BP116" s="56">
        <f t="shared" si="287"/>
        <v>21</v>
      </c>
      <c r="BQ116" s="55"/>
    </row>
    <row r="117" spans="1:69" ht="27" customHeight="1" x14ac:dyDescent="0.25">
      <c r="A117" s="30">
        <v>6</v>
      </c>
      <c r="B117" s="124" t="s">
        <v>74</v>
      </c>
      <c r="C117" s="126"/>
      <c r="D117" s="31" t="s">
        <v>26</v>
      </c>
      <c r="E117" s="32" t="s">
        <v>27</v>
      </c>
      <c r="F117" s="32" t="s">
        <v>28</v>
      </c>
      <c r="G117" s="32" t="s">
        <v>29</v>
      </c>
      <c r="H117" s="32" t="s">
        <v>30</v>
      </c>
      <c r="I117" s="33" t="s">
        <v>23</v>
      </c>
      <c r="J117" s="31" t="s">
        <v>26</v>
      </c>
      <c r="K117" s="32" t="s">
        <v>27</v>
      </c>
      <c r="L117" s="32" t="s">
        <v>28</v>
      </c>
      <c r="M117" s="32" t="s">
        <v>29</v>
      </c>
      <c r="N117" s="32" t="s">
        <v>30</v>
      </c>
      <c r="O117" s="33" t="s">
        <v>23</v>
      </c>
      <c r="P117" s="31" t="s">
        <v>26</v>
      </c>
      <c r="Q117" s="32" t="s">
        <v>27</v>
      </c>
      <c r="R117" s="32" t="s">
        <v>28</v>
      </c>
      <c r="S117" s="32" t="s">
        <v>29</v>
      </c>
      <c r="T117" s="32" t="s">
        <v>30</v>
      </c>
      <c r="U117" s="33" t="s">
        <v>23</v>
      </c>
      <c r="V117" s="31" t="s">
        <v>26</v>
      </c>
      <c r="W117" s="32" t="s">
        <v>27</v>
      </c>
      <c r="X117" s="32" t="s">
        <v>28</v>
      </c>
      <c r="Y117" s="32" t="s">
        <v>29</v>
      </c>
      <c r="Z117" s="32" t="s">
        <v>30</v>
      </c>
      <c r="AA117" s="33" t="s">
        <v>23</v>
      </c>
      <c r="AB117" s="31" t="s">
        <v>26</v>
      </c>
      <c r="AC117" s="32" t="s">
        <v>27</v>
      </c>
      <c r="AD117" s="32" t="s">
        <v>28</v>
      </c>
      <c r="AE117" s="32" t="s">
        <v>29</v>
      </c>
      <c r="AF117" s="32" t="s">
        <v>30</v>
      </c>
      <c r="AG117" s="33" t="s">
        <v>23</v>
      </c>
      <c r="AH117" s="31" t="s">
        <v>26</v>
      </c>
      <c r="AI117" s="32" t="s">
        <v>27</v>
      </c>
      <c r="AJ117" s="32" t="s">
        <v>28</v>
      </c>
      <c r="AK117" s="32" t="s">
        <v>29</v>
      </c>
      <c r="AL117" s="32" t="s">
        <v>30</v>
      </c>
      <c r="AM117" s="33" t="s">
        <v>23</v>
      </c>
      <c r="AN117" s="31" t="s">
        <v>26</v>
      </c>
      <c r="AO117" s="32" t="s">
        <v>27</v>
      </c>
      <c r="AP117" s="32" t="s">
        <v>28</v>
      </c>
      <c r="AQ117" s="32" t="s">
        <v>29</v>
      </c>
      <c r="AR117" s="32" t="s">
        <v>30</v>
      </c>
      <c r="AS117" s="33" t="s">
        <v>23</v>
      </c>
      <c r="AT117" s="31" t="s">
        <v>26</v>
      </c>
      <c r="AU117" s="32" t="s">
        <v>27</v>
      </c>
      <c r="AV117" s="32" t="s">
        <v>28</v>
      </c>
      <c r="AW117" s="32" t="s">
        <v>29</v>
      </c>
      <c r="AX117" s="32" t="s">
        <v>30</v>
      </c>
      <c r="AY117" s="33" t="s">
        <v>23</v>
      </c>
      <c r="AZ117" s="31" t="s">
        <v>26</v>
      </c>
      <c r="BA117" s="32" t="s">
        <v>27</v>
      </c>
      <c r="BB117" s="32" t="s">
        <v>28</v>
      </c>
      <c r="BC117" s="32" t="s">
        <v>29</v>
      </c>
      <c r="BD117" s="32" t="s">
        <v>30</v>
      </c>
      <c r="BE117" s="33" t="s">
        <v>23</v>
      </c>
      <c r="BF117" s="34"/>
      <c r="BG117" s="35"/>
      <c r="BH117" s="35"/>
      <c r="BI117" s="35"/>
      <c r="BJ117" s="35"/>
      <c r="BK117" s="35"/>
      <c r="BL117" s="35"/>
      <c r="BM117" s="35"/>
      <c r="BN117" s="35"/>
      <c r="BO117" s="35"/>
      <c r="BP117" s="57"/>
      <c r="BQ117" s="35"/>
    </row>
    <row r="118" spans="1:69" ht="15.75" customHeight="1" x14ac:dyDescent="0.25">
      <c r="A118" s="36"/>
      <c r="B118" s="37" t="s">
        <v>31</v>
      </c>
      <c r="C118" s="38" t="s">
        <v>32</v>
      </c>
      <c r="D118" s="39"/>
      <c r="E118" s="40"/>
      <c r="F118" s="40"/>
      <c r="G118" s="40"/>
      <c r="H118" s="40"/>
      <c r="I118" s="41">
        <f t="shared" ref="I118:I129" si="363">SUM(E118:H118)</f>
        <v>0</v>
      </c>
      <c r="J118" s="42"/>
      <c r="K118" s="43"/>
      <c r="L118" s="43"/>
      <c r="M118" s="43"/>
      <c r="N118" s="43"/>
      <c r="O118" s="41">
        <f t="shared" ref="O118:O129" si="364">SUM(K118:N118)</f>
        <v>0</v>
      </c>
      <c r="P118" s="42"/>
      <c r="Q118" s="43"/>
      <c r="R118" s="43"/>
      <c r="S118" s="43"/>
      <c r="T118" s="43"/>
      <c r="U118" s="41">
        <f t="shared" ref="U118:U129" si="365">SUM(Q118:T118)</f>
        <v>0</v>
      </c>
      <c r="V118" s="42"/>
      <c r="W118" s="43"/>
      <c r="X118" s="43"/>
      <c r="Y118" s="43"/>
      <c r="Z118" s="43"/>
      <c r="AA118" s="41">
        <f t="shared" ref="AA118:AA129" si="366">SUM(W118:Z118)</f>
        <v>0</v>
      </c>
      <c r="AB118" s="42"/>
      <c r="AC118" s="43"/>
      <c r="AD118" s="43"/>
      <c r="AE118" s="43"/>
      <c r="AF118" s="43"/>
      <c r="AG118" s="41">
        <f t="shared" ref="AG118:AG129" si="367">SUM(AC118:AF118)</f>
        <v>0</v>
      </c>
      <c r="AH118" s="42"/>
      <c r="AI118" s="43"/>
      <c r="AJ118" s="43"/>
      <c r="AK118" s="43"/>
      <c r="AL118" s="43"/>
      <c r="AM118" s="41">
        <f t="shared" ref="AM118:AM129" si="368">SUM(AI118:AL118)</f>
        <v>0</v>
      </c>
      <c r="AN118" s="42"/>
      <c r="AO118" s="43"/>
      <c r="AP118" s="43"/>
      <c r="AQ118" s="43"/>
      <c r="AR118" s="43"/>
      <c r="AS118" s="41">
        <f t="shared" ref="AS118:AS129" si="369">SUM(AO118:AR118)</f>
        <v>0</v>
      </c>
      <c r="AT118" s="42"/>
      <c r="AU118" s="43"/>
      <c r="AV118" s="43"/>
      <c r="AW118" s="43"/>
      <c r="AX118" s="43"/>
      <c r="AY118" s="41">
        <f t="shared" ref="AY118:AY129" si="370">SUM(AU118:AX118)</f>
        <v>0</v>
      </c>
      <c r="AZ118" s="42"/>
      <c r="BA118" s="43"/>
      <c r="BB118" s="43"/>
      <c r="BC118" s="43"/>
      <c r="BD118" s="43"/>
      <c r="BE118" s="41">
        <f t="shared" ref="BE118:BE129" si="371">SUM(BA118:BD118)</f>
        <v>0</v>
      </c>
      <c r="BF118" s="44">
        <f t="shared" ref="BF118:BF131" si="372">SUM((IF(E118&gt;0,1,0)+(IF(F118&gt;0,1,0)+(IF(G118&gt;0,1,0)+(IF(H118&gt;0,1,0))))))</f>
        <v>0</v>
      </c>
      <c r="BG118" s="17">
        <f t="shared" ref="BG118:BG131" si="373">SUM((IF(K118&gt;0,1,0)+(IF(L118&gt;0,1,0)+(IF(M118&gt;0,1,0)+(IF(N118&gt;0,1,0))))))</f>
        <v>0</v>
      </c>
      <c r="BH118" s="17">
        <f t="shared" ref="BH118:BH131" si="374">SUM((IF(Q118&gt;0,1,0)+(IF(R118&gt;0,1,0)+(IF(S118&gt;0,1,0)+(IF(T118&gt;0,1,0))))))</f>
        <v>0</v>
      </c>
      <c r="BI118" s="17">
        <f t="shared" ref="BI118:BI131" si="375">SUM((IF(W118&gt;0,1,0)+(IF(X118&gt;0,1,0)+(IF(Y118&gt;0,1,0)+(IF(Z118&gt;0,1,0))))))</f>
        <v>0</v>
      </c>
      <c r="BJ118" s="17">
        <f t="shared" ref="BJ118:BJ131" si="376">SUM((IF(AC118&gt;0,1,0)+(IF(AD118&gt;0,1,0)+(IF(AE118&gt;0,1,0)+(IF(AF118&gt;0,1,0))))))</f>
        <v>0</v>
      </c>
      <c r="BK118" s="17">
        <f t="shared" ref="BK118:BK131" si="377">SUM((IF(AI118&gt;0,1,0)+(IF(AJ118&gt;0,1,0)+(IF(AK118&gt;0,1,0)+(IF(AL118&gt;0,1,0))))))</f>
        <v>0</v>
      </c>
      <c r="BL118" s="17">
        <f t="shared" ref="BL118:BL131" si="378">SUM((IF(AO118&gt;0,1,0)+(IF(AP118&gt;0,1,0)+(IF(AQ118&gt;0,1,0)+(IF(AR118&gt;0,1,0))))))</f>
        <v>0</v>
      </c>
      <c r="BM118" s="17">
        <f t="shared" ref="BM118:BM131" si="379">SUM((IF(AU118&gt;0,1,0)+(IF(AV118&gt;0,1,0)+(IF(AW118&gt;0,1,0)+(IF(AX118&gt;0,1,0))))))</f>
        <v>0</v>
      </c>
      <c r="BN118" s="17">
        <f t="shared" ref="BN118:BN131" si="380">SUM((IF(BA118&gt;0,1,0)+(IF(BB118&gt;0,1,0)+(IF(BC118&gt;0,1,0)+(IF(BD118&gt;0,1,0))))))</f>
        <v>0</v>
      </c>
      <c r="BO118" s="17">
        <f t="shared" ref="BO118:BO131" si="381">SUM(BF118:BN118)</f>
        <v>0</v>
      </c>
      <c r="BP118" s="17">
        <f t="shared" ref="BP118:BP134" si="382">I118+O118+U118+AA118+AG118+AM118+AS118+AY118+BE118</f>
        <v>0</v>
      </c>
      <c r="BQ118" s="17" t="e">
        <f t="shared" ref="BQ118:BQ131" si="383">BP118/BO118</f>
        <v>#DIV/0!</v>
      </c>
    </row>
    <row r="119" spans="1:69" ht="15.75" customHeight="1" x14ac:dyDescent="0.25">
      <c r="A119" s="36"/>
      <c r="B119" s="37" t="s">
        <v>110</v>
      </c>
      <c r="C119" s="38" t="s">
        <v>111</v>
      </c>
      <c r="D119" s="39">
        <v>34</v>
      </c>
      <c r="E119" s="40">
        <f>E6</f>
        <v>113</v>
      </c>
      <c r="F119" s="40">
        <f t="shared" ref="F119:H119" si="384">F6</f>
        <v>177</v>
      </c>
      <c r="G119" s="40">
        <f t="shared" si="384"/>
        <v>155</v>
      </c>
      <c r="H119" s="40">
        <f t="shared" si="384"/>
        <v>195</v>
      </c>
      <c r="I119" s="41">
        <f t="shared" si="363"/>
        <v>640</v>
      </c>
      <c r="J119" s="42"/>
      <c r="K119" s="43"/>
      <c r="L119" s="43"/>
      <c r="M119" s="43"/>
      <c r="N119" s="43"/>
      <c r="O119" s="41">
        <f t="shared" si="364"/>
        <v>0</v>
      </c>
      <c r="P119" s="42"/>
      <c r="Q119" s="43"/>
      <c r="R119" s="43"/>
      <c r="S119" s="43"/>
      <c r="T119" s="43"/>
      <c r="U119" s="41">
        <f t="shared" si="365"/>
        <v>0</v>
      </c>
      <c r="V119" s="42"/>
      <c r="W119" s="43"/>
      <c r="X119" s="43"/>
      <c r="Y119" s="43"/>
      <c r="Z119" s="43"/>
      <c r="AA119" s="41">
        <f t="shared" si="366"/>
        <v>0</v>
      </c>
      <c r="AB119" s="42"/>
      <c r="AC119" s="43"/>
      <c r="AD119" s="43"/>
      <c r="AE119" s="43"/>
      <c r="AF119" s="43"/>
      <c r="AG119" s="41">
        <f t="shared" si="367"/>
        <v>0</v>
      </c>
      <c r="AH119" s="42"/>
      <c r="AI119" s="43"/>
      <c r="AJ119" s="43"/>
      <c r="AK119" s="43"/>
      <c r="AL119" s="43"/>
      <c r="AM119" s="41">
        <f t="shared" si="368"/>
        <v>0</v>
      </c>
      <c r="AN119" s="42"/>
      <c r="AO119" s="43"/>
      <c r="AP119" s="43"/>
      <c r="AQ119" s="43"/>
      <c r="AR119" s="43"/>
      <c r="AS119" s="41"/>
      <c r="AT119" s="42"/>
      <c r="AU119" s="43"/>
      <c r="AV119" s="43"/>
      <c r="AW119" s="43"/>
      <c r="AX119" s="43"/>
      <c r="AY119" s="41">
        <f t="shared" si="370"/>
        <v>0</v>
      </c>
      <c r="AZ119" s="42"/>
      <c r="BA119" s="43"/>
      <c r="BB119" s="43"/>
      <c r="BC119" s="43"/>
      <c r="BD119" s="43"/>
      <c r="BE119" s="41">
        <f t="shared" si="371"/>
        <v>0</v>
      </c>
      <c r="BF119" s="44">
        <f t="shared" ref="BF119" si="385">SUM((IF(E119&gt;0,1,0)+(IF(F119&gt;0,1,0)+(IF(G119&gt;0,1,0)+(IF(H119&gt;0,1,0))))))</f>
        <v>4</v>
      </c>
      <c r="BG119" s="17">
        <f t="shared" ref="BG119" si="386">SUM((IF(K119&gt;0,1,0)+(IF(L119&gt;0,1,0)+(IF(M119&gt;0,1,0)+(IF(N119&gt;0,1,0))))))</f>
        <v>0</v>
      </c>
      <c r="BH119" s="17">
        <f t="shared" ref="BH119" si="387">SUM((IF(Q119&gt;0,1,0)+(IF(R119&gt;0,1,0)+(IF(S119&gt;0,1,0)+(IF(T119&gt;0,1,0))))))</f>
        <v>0</v>
      </c>
      <c r="BI119" s="17">
        <f t="shared" ref="BI119" si="388">SUM((IF(W119&gt;0,1,0)+(IF(X119&gt;0,1,0)+(IF(Y119&gt;0,1,0)+(IF(Z119&gt;0,1,0))))))</f>
        <v>0</v>
      </c>
      <c r="BJ119" s="17">
        <f t="shared" ref="BJ119" si="389">SUM((IF(AC119&gt;0,1,0)+(IF(AD119&gt;0,1,0)+(IF(AE119&gt;0,1,0)+(IF(AF119&gt;0,1,0))))))</f>
        <v>0</v>
      </c>
      <c r="BK119" s="17">
        <f t="shared" ref="BK119" si="390">SUM((IF(AI119&gt;0,1,0)+(IF(AJ119&gt;0,1,0)+(IF(AK119&gt;0,1,0)+(IF(AL119&gt;0,1,0))))))</f>
        <v>0</v>
      </c>
      <c r="BL119" s="17">
        <f t="shared" ref="BL119" si="391">SUM((IF(AO119&gt;0,1,0)+(IF(AP119&gt;0,1,0)+(IF(AQ119&gt;0,1,0)+(IF(AR119&gt;0,1,0))))))</f>
        <v>0</v>
      </c>
      <c r="BM119" s="17">
        <f t="shared" ref="BM119" si="392">SUM((IF(AU119&gt;0,1,0)+(IF(AV119&gt;0,1,0)+(IF(AW119&gt;0,1,0)+(IF(AX119&gt;0,1,0))))))</f>
        <v>0</v>
      </c>
      <c r="BN119" s="17">
        <f t="shared" ref="BN119" si="393">SUM((IF(BA119&gt;0,1,0)+(IF(BB119&gt;0,1,0)+(IF(BC119&gt;0,1,0)+(IF(BD119&gt;0,1,0))))))</f>
        <v>0</v>
      </c>
      <c r="BO119" s="17">
        <f t="shared" ref="BO119" si="394">SUM(BF119:BN119)</f>
        <v>4</v>
      </c>
      <c r="BP119" s="17">
        <f t="shared" ref="BP119" si="395">I119+O119+U119+AA119+AG119+AM119+AS119+AY119+BE119</f>
        <v>640</v>
      </c>
      <c r="BQ119" s="17">
        <f t="shared" ref="BQ119" si="396">BP119/BO119</f>
        <v>160</v>
      </c>
    </row>
    <row r="120" spans="1:69" ht="15.75" customHeight="1" x14ac:dyDescent="0.25">
      <c r="A120" s="36"/>
      <c r="B120" s="37" t="s">
        <v>75</v>
      </c>
      <c r="C120" s="38" t="s">
        <v>76</v>
      </c>
      <c r="D120" s="39"/>
      <c r="E120" s="40"/>
      <c r="F120" s="40"/>
      <c r="G120" s="40"/>
      <c r="H120" s="40"/>
      <c r="I120" s="41">
        <f t="shared" si="363"/>
        <v>0</v>
      </c>
      <c r="J120" s="42"/>
      <c r="K120" s="43"/>
      <c r="L120" s="43"/>
      <c r="M120" s="43"/>
      <c r="N120" s="43"/>
      <c r="O120" s="41">
        <f t="shared" si="364"/>
        <v>0</v>
      </c>
      <c r="P120" s="42"/>
      <c r="Q120" s="43"/>
      <c r="R120" s="43"/>
      <c r="S120" s="43"/>
      <c r="T120" s="43"/>
      <c r="U120" s="41">
        <f t="shared" si="365"/>
        <v>0</v>
      </c>
      <c r="V120" s="42"/>
      <c r="W120" s="43"/>
      <c r="X120" s="43"/>
      <c r="Y120" s="43"/>
      <c r="Z120" s="43"/>
      <c r="AA120" s="41">
        <f t="shared" si="366"/>
        <v>0</v>
      </c>
      <c r="AB120" s="42"/>
      <c r="AC120" s="43"/>
      <c r="AD120" s="43"/>
      <c r="AE120" s="43"/>
      <c r="AF120" s="43"/>
      <c r="AG120" s="41">
        <f t="shared" si="367"/>
        <v>0</v>
      </c>
      <c r="AH120" s="42"/>
      <c r="AI120" s="43"/>
      <c r="AJ120" s="43"/>
      <c r="AK120" s="43"/>
      <c r="AL120" s="43"/>
      <c r="AM120" s="41">
        <f t="shared" si="368"/>
        <v>0</v>
      </c>
      <c r="AN120" s="42"/>
      <c r="AO120" s="43"/>
      <c r="AP120" s="43"/>
      <c r="AQ120" s="43"/>
      <c r="AR120" s="43"/>
      <c r="AS120" s="41">
        <f t="shared" si="369"/>
        <v>0</v>
      </c>
      <c r="AT120" s="42"/>
      <c r="AU120" s="43"/>
      <c r="AV120" s="43"/>
      <c r="AW120" s="43"/>
      <c r="AX120" s="43"/>
      <c r="AY120" s="41">
        <f t="shared" si="370"/>
        <v>0</v>
      </c>
      <c r="AZ120" s="42"/>
      <c r="BA120" s="43"/>
      <c r="BB120" s="43"/>
      <c r="BC120" s="43"/>
      <c r="BD120" s="43"/>
      <c r="BE120" s="41">
        <f t="shared" si="371"/>
        <v>0</v>
      </c>
      <c r="BF120" s="44">
        <f t="shared" si="372"/>
        <v>0</v>
      </c>
      <c r="BG120" s="17">
        <f t="shared" si="373"/>
        <v>0</v>
      </c>
      <c r="BH120" s="17">
        <f t="shared" si="374"/>
        <v>0</v>
      </c>
      <c r="BI120" s="17">
        <f t="shared" si="375"/>
        <v>0</v>
      </c>
      <c r="BJ120" s="17">
        <f t="shared" si="376"/>
        <v>0</v>
      </c>
      <c r="BK120" s="17">
        <f t="shared" si="377"/>
        <v>0</v>
      </c>
      <c r="BL120" s="17">
        <f t="shared" si="378"/>
        <v>0</v>
      </c>
      <c r="BM120" s="17">
        <f t="shared" si="379"/>
        <v>0</v>
      </c>
      <c r="BN120" s="17">
        <f t="shared" si="380"/>
        <v>0</v>
      </c>
      <c r="BO120" s="17">
        <f t="shared" si="381"/>
        <v>0</v>
      </c>
      <c r="BP120" s="17">
        <f t="shared" si="382"/>
        <v>0</v>
      </c>
      <c r="BQ120" s="17" t="e">
        <f t="shared" si="383"/>
        <v>#DIV/0!</v>
      </c>
    </row>
    <row r="121" spans="1:69" ht="15.75" customHeight="1" x14ac:dyDescent="0.25">
      <c r="A121" s="36"/>
      <c r="B121" s="45" t="s">
        <v>42</v>
      </c>
      <c r="C121" s="46" t="s">
        <v>43</v>
      </c>
      <c r="D121" s="42">
        <v>63</v>
      </c>
      <c r="E121" s="43">
        <f>E14</f>
        <v>111</v>
      </c>
      <c r="F121" s="43">
        <f t="shared" ref="F121:H121" si="397">F14</f>
        <v>152</v>
      </c>
      <c r="G121" s="43">
        <f t="shared" si="397"/>
        <v>133</v>
      </c>
      <c r="H121" s="43">
        <f t="shared" si="397"/>
        <v>135</v>
      </c>
      <c r="I121" s="41">
        <f t="shared" si="363"/>
        <v>531</v>
      </c>
      <c r="J121" s="42">
        <v>63</v>
      </c>
      <c r="K121" s="43">
        <f>K14</f>
        <v>93</v>
      </c>
      <c r="L121" s="43">
        <f t="shared" ref="L121:N121" si="398">L14</f>
        <v>151</v>
      </c>
      <c r="M121" s="43">
        <f t="shared" si="398"/>
        <v>122</v>
      </c>
      <c r="N121" s="43">
        <f t="shared" si="398"/>
        <v>119</v>
      </c>
      <c r="O121" s="41">
        <f t="shared" si="364"/>
        <v>485</v>
      </c>
      <c r="P121" s="42">
        <v>63</v>
      </c>
      <c r="Q121" s="43">
        <f>Q14</f>
        <v>122</v>
      </c>
      <c r="R121" s="43">
        <f t="shared" ref="R121:T121" si="399">R14</f>
        <v>123</v>
      </c>
      <c r="S121" s="43">
        <f t="shared" si="399"/>
        <v>117</v>
      </c>
      <c r="T121" s="43">
        <f t="shared" si="399"/>
        <v>133</v>
      </c>
      <c r="U121" s="41">
        <f t="shared" si="365"/>
        <v>495</v>
      </c>
      <c r="V121" s="42">
        <v>64</v>
      </c>
      <c r="W121" s="43">
        <f>W14</f>
        <v>128</v>
      </c>
      <c r="X121" s="43">
        <f t="shared" ref="X121:Z121" si="400">X14</f>
        <v>162</v>
      </c>
      <c r="Y121" s="43">
        <f t="shared" si="400"/>
        <v>112</v>
      </c>
      <c r="Z121" s="43">
        <f t="shared" si="400"/>
        <v>141</v>
      </c>
      <c r="AA121" s="41">
        <f t="shared" si="366"/>
        <v>543</v>
      </c>
      <c r="AB121" s="42"/>
      <c r="AC121" s="43"/>
      <c r="AD121" s="43"/>
      <c r="AE121" s="43"/>
      <c r="AF121" s="43"/>
      <c r="AG121" s="41">
        <f t="shared" si="367"/>
        <v>0</v>
      </c>
      <c r="AH121" s="42"/>
      <c r="AI121" s="43"/>
      <c r="AJ121" s="43"/>
      <c r="AK121" s="43"/>
      <c r="AL121" s="43"/>
      <c r="AM121" s="41">
        <f t="shared" si="368"/>
        <v>0</v>
      </c>
      <c r="AN121" s="42"/>
      <c r="AO121" s="43"/>
      <c r="AP121" s="43"/>
      <c r="AQ121" s="43"/>
      <c r="AR121" s="43"/>
      <c r="AS121" s="41">
        <f t="shared" si="369"/>
        <v>0</v>
      </c>
      <c r="AT121" s="42"/>
      <c r="AU121" s="43"/>
      <c r="AV121" s="43"/>
      <c r="AW121" s="43"/>
      <c r="AX121" s="43"/>
      <c r="AY121" s="41">
        <f t="shared" si="370"/>
        <v>0</v>
      </c>
      <c r="AZ121" s="42"/>
      <c r="BA121" s="43"/>
      <c r="BB121" s="43"/>
      <c r="BC121" s="43"/>
      <c r="BD121" s="43"/>
      <c r="BE121" s="41">
        <f t="shared" si="371"/>
        <v>0</v>
      </c>
      <c r="BF121" s="44">
        <f t="shared" si="372"/>
        <v>4</v>
      </c>
      <c r="BG121" s="17">
        <f t="shared" si="373"/>
        <v>4</v>
      </c>
      <c r="BH121" s="17">
        <f t="shared" si="374"/>
        <v>4</v>
      </c>
      <c r="BI121" s="17">
        <f t="shared" si="375"/>
        <v>4</v>
      </c>
      <c r="BJ121" s="17">
        <f t="shared" si="376"/>
        <v>0</v>
      </c>
      <c r="BK121" s="17">
        <f t="shared" si="377"/>
        <v>0</v>
      </c>
      <c r="BL121" s="17">
        <f t="shared" si="378"/>
        <v>0</v>
      </c>
      <c r="BM121" s="17">
        <f t="shared" si="379"/>
        <v>0</v>
      </c>
      <c r="BN121" s="17">
        <f t="shared" si="380"/>
        <v>0</v>
      </c>
      <c r="BO121" s="17">
        <f t="shared" si="381"/>
        <v>16</v>
      </c>
      <c r="BP121" s="17">
        <f t="shared" si="382"/>
        <v>2054</v>
      </c>
      <c r="BQ121" s="21">
        <f t="shared" si="383"/>
        <v>128.375</v>
      </c>
    </row>
    <row r="122" spans="1:69" ht="15.75" customHeight="1" x14ac:dyDescent="0.25">
      <c r="A122" s="36"/>
      <c r="B122" s="45" t="s">
        <v>33</v>
      </c>
      <c r="C122" s="46" t="s">
        <v>80</v>
      </c>
      <c r="D122" s="42"/>
      <c r="E122" s="43"/>
      <c r="F122" s="43"/>
      <c r="G122" s="43"/>
      <c r="H122" s="43"/>
      <c r="I122" s="41">
        <f t="shared" si="363"/>
        <v>0</v>
      </c>
      <c r="J122" s="42">
        <v>37</v>
      </c>
      <c r="K122" s="43">
        <f>K6</f>
        <v>163</v>
      </c>
      <c r="L122" s="43">
        <f t="shared" ref="L122:N122" si="401">L6</f>
        <v>132</v>
      </c>
      <c r="M122" s="43">
        <f t="shared" si="401"/>
        <v>150</v>
      </c>
      <c r="N122" s="43">
        <f t="shared" si="401"/>
        <v>204</v>
      </c>
      <c r="O122" s="41">
        <f t="shared" si="364"/>
        <v>649</v>
      </c>
      <c r="P122" s="42"/>
      <c r="Q122" s="43"/>
      <c r="R122" s="43"/>
      <c r="S122" s="43"/>
      <c r="T122" s="43"/>
      <c r="U122" s="41">
        <f t="shared" si="365"/>
        <v>0</v>
      </c>
      <c r="V122" s="42"/>
      <c r="W122" s="43"/>
      <c r="X122" s="43"/>
      <c r="Y122" s="43"/>
      <c r="Z122" s="43"/>
      <c r="AA122" s="41">
        <f t="shared" si="366"/>
        <v>0</v>
      </c>
      <c r="AB122" s="42"/>
      <c r="AC122" s="43"/>
      <c r="AD122" s="43"/>
      <c r="AE122" s="43"/>
      <c r="AF122" s="43"/>
      <c r="AG122" s="41">
        <f t="shared" si="367"/>
        <v>0</v>
      </c>
      <c r="AH122" s="42"/>
      <c r="AI122" s="43"/>
      <c r="AJ122" s="43"/>
      <c r="AK122" s="43"/>
      <c r="AL122" s="43"/>
      <c r="AM122" s="41">
        <f t="shared" si="368"/>
        <v>0</v>
      </c>
      <c r="AN122" s="42"/>
      <c r="AO122" s="43"/>
      <c r="AP122" s="43"/>
      <c r="AQ122" s="43"/>
      <c r="AR122" s="43"/>
      <c r="AS122" s="41">
        <f t="shared" si="369"/>
        <v>0</v>
      </c>
      <c r="AT122" s="42"/>
      <c r="AU122" s="43"/>
      <c r="AV122" s="43"/>
      <c r="AW122" s="43"/>
      <c r="AX122" s="43"/>
      <c r="AY122" s="41">
        <f t="shared" si="370"/>
        <v>0</v>
      </c>
      <c r="AZ122" s="42"/>
      <c r="BA122" s="43"/>
      <c r="BB122" s="43"/>
      <c r="BC122" s="43"/>
      <c r="BD122" s="43"/>
      <c r="BE122" s="41">
        <f t="shared" si="371"/>
        <v>0</v>
      </c>
      <c r="BF122" s="44">
        <f t="shared" si="372"/>
        <v>0</v>
      </c>
      <c r="BG122" s="17">
        <f t="shared" si="373"/>
        <v>4</v>
      </c>
      <c r="BH122" s="17">
        <f t="shared" si="374"/>
        <v>0</v>
      </c>
      <c r="BI122" s="17">
        <f t="shared" si="375"/>
        <v>0</v>
      </c>
      <c r="BJ122" s="17">
        <f t="shared" si="376"/>
        <v>0</v>
      </c>
      <c r="BK122" s="17">
        <f t="shared" si="377"/>
        <v>0</v>
      </c>
      <c r="BL122" s="17">
        <f t="shared" si="378"/>
        <v>0</v>
      </c>
      <c r="BM122" s="17">
        <f t="shared" si="379"/>
        <v>0</v>
      </c>
      <c r="BN122" s="17">
        <f t="shared" si="380"/>
        <v>0</v>
      </c>
      <c r="BO122" s="17">
        <f t="shared" si="381"/>
        <v>4</v>
      </c>
      <c r="BP122" s="17">
        <f t="shared" si="382"/>
        <v>649</v>
      </c>
      <c r="BQ122" s="21">
        <f t="shared" si="383"/>
        <v>162.25</v>
      </c>
    </row>
    <row r="123" spans="1:69" ht="15.75" customHeight="1" x14ac:dyDescent="0.25">
      <c r="A123" s="36"/>
      <c r="B123" s="45" t="s">
        <v>50</v>
      </c>
      <c r="C123" s="46" t="s">
        <v>51</v>
      </c>
      <c r="D123" s="42"/>
      <c r="E123" s="43"/>
      <c r="F123" s="43"/>
      <c r="G123" s="43"/>
      <c r="H123" s="43"/>
      <c r="I123" s="41">
        <f t="shared" si="363"/>
        <v>0</v>
      </c>
      <c r="J123" s="42"/>
      <c r="K123" s="43"/>
      <c r="L123" s="43"/>
      <c r="M123" s="43"/>
      <c r="N123" s="43"/>
      <c r="O123" s="41">
        <f t="shared" si="364"/>
        <v>0</v>
      </c>
      <c r="P123" s="42">
        <v>39</v>
      </c>
      <c r="Q123" s="43">
        <f>Q31</f>
        <v>157</v>
      </c>
      <c r="R123" s="43">
        <f t="shared" ref="R123:T123" si="402">R31</f>
        <v>157</v>
      </c>
      <c r="S123" s="43">
        <f t="shared" si="402"/>
        <v>159</v>
      </c>
      <c r="T123" s="43">
        <f t="shared" si="402"/>
        <v>143</v>
      </c>
      <c r="U123" s="41">
        <f t="shared" si="365"/>
        <v>616</v>
      </c>
      <c r="V123" s="42"/>
      <c r="W123" s="43"/>
      <c r="X123" s="43"/>
      <c r="Y123" s="43"/>
      <c r="Z123" s="43"/>
      <c r="AA123" s="41">
        <f t="shared" si="366"/>
        <v>0</v>
      </c>
      <c r="AB123" s="42"/>
      <c r="AC123" s="43"/>
      <c r="AD123" s="43"/>
      <c r="AE123" s="43"/>
      <c r="AF123" s="43"/>
      <c r="AG123" s="41">
        <f t="shared" si="367"/>
        <v>0</v>
      </c>
      <c r="AH123" s="42"/>
      <c r="AI123" s="43"/>
      <c r="AJ123" s="43"/>
      <c r="AK123" s="43"/>
      <c r="AL123" s="43"/>
      <c r="AM123" s="41">
        <f t="shared" si="368"/>
        <v>0</v>
      </c>
      <c r="AN123" s="42"/>
      <c r="AO123" s="43"/>
      <c r="AP123" s="43"/>
      <c r="AQ123" s="43"/>
      <c r="AR123" s="43"/>
      <c r="AS123" s="41">
        <f t="shared" si="369"/>
        <v>0</v>
      </c>
      <c r="AT123" s="42"/>
      <c r="AU123" s="43"/>
      <c r="AV123" s="43"/>
      <c r="AW123" s="43"/>
      <c r="AX123" s="43"/>
      <c r="AY123" s="41">
        <f t="shared" si="370"/>
        <v>0</v>
      </c>
      <c r="AZ123" s="42"/>
      <c r="BA123" s="43"/>
      <c r="BB123" s="43"/>
      <c r="BC123" s="43"/>
      <c r="BD123" s="43"/>
      <c r="BE123" s="41">
        <f t="shared" si="371"/>
        <v>0</v>
      </c>
      <c r="BF123" s="44">
        <f t="shared" si="372"/>
        <v>0</v>
      </c>
      <c r="BG123" s="17">
        <f t="shared" si="373"/>
        <v>0</v>
      </c>
      <c r="BH123" s="17">
        <f t="shared" si="374"/>
        <v>4</v>
      </c>
      <c r="BI123" s="17">
        <f t="shared" si="375"/>
        <v>0</v>
      </c>
      <c r="BJ123" s="17">
        <f t="shared" si="376"/>
        <v>0</v>
      </c>
      <c r="BK123" s="17">
        <f t="shared" si="377"/>
        <v>0</v>
      </c>
      <c r="BL123" s="17">
        <f t="shared" si="378"/>
        <v>0</v>
      </c>
      <c r="BM123" s="17">
        <f t="shared" si="379"/>
        <v>0</v>
      </c>
      <c r="BN123" s="17">
        <f t="shared" si="380"/>
        <v>0</v>
      </c>
      <c r="BO123" s="17">
        <f t="shared" si="381"/>
        <v>4</v>
      </c>
      <c r="BP123" s="17">
        <f t="shared" si="382"/>
        <v>616</v>
      </c>
      <c r="BQ123" s="21">
        <f t="shared" si="383"/>
        <v>154</v>
      </c>
    </row>
    <row r="124" spans="1:69" ht="15.75" customHeight="1" x14ac:dyDescent="0.25">
      <c r="A124" s="36"/>
      <c r="B124" s="45" t="s">
        <v>81</v>
      </c>
      <c r="C124" s="46" t="s">
        <v>82</v>
      </c>
      <c r="D124" s="42"/>
      <c r="E124" s="43"/>
      <c r="F124" s="43"/>
      <c r="G124" s="43"/>
      <c r="H124" s="43"/>
      <c r="I124" s="41">
        <f t="shared" si="363"/>
        <v>0</v>
      </c>
      <c r="J124" s="42"/>
      <c r="K124" s="43"/>
      <c r="L124" s="43"/>
      <c r="M124" s="43"/>
      <c r="N124" s="43"/>
      <c r="O124" s="41">
        <f t="shared" si="364"/>
        <v>0</v>
      </c>
      <c r="P124" s="42"/>
      <c r="Q124" s="43"/>
      <c r="R124" s="43"/>
      <c r="S124" s="43"/>
      <c r="T124" s="43"/>
      <c r="U124" s="41">
        <f t="shared" si="365"/>
        <v>0</v>
      </c>
      <c r="V124" s="42"/>
      <c r="W124" s="43"/>
      <c r="X124" s="43"/>
      <c r="Y124" s="43"/>
      <c r="Z124" s="43"/>
      <c r="AA124" s="41">
        <f t="shared" si="366"/>
        <v>0</v>
      </c>
      <c r="AB124" s="42"/>
      <c r="AC124" s="43"/>
      <c r="AD124" s="43"/>
      <c r="AE124" s="43"/>
      <c r="AF124" s="43"/>
      <c r="AG124" s="41">
        <f t="shared" si="367"/>
        <v>0</v>
      </c>
      <c r="AH124" s="42"/>
      <c r="AI124" s="43"/>
      <c r="AJ124" s="43"/>
      <c r="AK124" s="43"/>
      <c r="AL124" s="43"/>
      <c r="AM124" s="41">
        <f t="shared" si="368"/>
        <v>0</v>
      </c>
      <c r="AN124" s="42"/>
      <c r="AO124" s="43"/>
      <c r="AP124" s="43"/>
      <c r="AQ124" s="43"/>
      <c r="AR124" s="43"/>
      <c r="AS124" s="41">
        <f t="shared" si="369"/>
        <v>0</v>
      </c>
      <c r="AT124" s="42"/>
      <c r="AU124" s="43"/>
      <c r="AV124" s="43"/>
      <c r="AW124" s="43"/>
      <c r="AX124" s="43"/>
      <c r="AY124" s="41">
        <f t="shared" si="370"/>
        <v>0</v>
      </c>
      <c r="AZ124" s="42"/>
      <c r="BA124" s="43"/>
      <c r="BB124" s="43"/>
      <c r="BC124" s="43"/>
      <c r="BD124" s="43"/>
      <c r="BE124" s="41">
        <f t="shared" si="371"/>
        <v>0</v>
      </c>
      <c r="BF124" s="44">
        <f t="shared" si="372"/>
        <v>0</v>
      </c>
      <c r="BG124" s="17">
        <f t="shared" si="373"/>
        <v>0</v>
      </c>
      <c r="BH124" s="17">
        <f t="shared" si="374"/>
        <v>0</v>
      </c>
      <c r="BI124" s="17">
        <f t="shared" si="375"/>
        <v>0</v>
      </c>
      <c r="BJ124" s="17">
        <f t="shared" si="376"/>
        <v>0</v>
      </c>
      <c r="BK124" s="17">
        <f t="shared" si="377"/>
        <v>0</v>
      </c>
      <c r="BL124" s="17">
        <f t="shared" si="378"/>
        <v>0</v>
      </c>
      <c r="BM124" s="17">
        <f t="shared" si="379"/>
        <v>0</v>
      </c>
      <c r="BN124" s="17">
        <f t="shared" si="380"/>
        <v>0</v>
      </c>
      <c r="BO124" s="17">
        <f t="shared" si="381"/>
        <v>0</v>
      </c>
      <c r="BP124" s="17">
        <f t="shared" si="382"/>
        <v>0</v>
      </c>
      <c r="BQ124" s="21" t="e">
        <f t="shared" si="383"/>
        <v>#DIV/0!</v>
      </c>
    </row>
    <row r="125" spans="1:69" ht="15.75" customHeight="1" x14ac:dyDescent="0.25">
      <c r="A125" s="36"/>
      <c r="B125" s="45" t="s">
        <v>83</v>
      </c>
      <c r="C125" s="46" t="s">
        <v>84</v>
      </c>
      <c r="D125" s="42"/>
      <c r="E125" s="43"/>
      <c r="F125" s="43"/>
      <c r="G125" s="43"/>
      <c r="H125" s="43"/>
      <c r="I125" s="41">
        <f t="shared" si="363"/>
        <v>0</v>
      </c>
      <c r="J125" s="42"/>
      <c r="K125" s="43"/>
      <c r="L125" s="43"/>
      <c r="M125" s="43"/>
      <c r="N125" s="43"/>
      <c r="O125" s="41">
        <f t="shared" si="364"/>
        <v>0</v>
      </c>
      <c r="P125" s="42"/>
      <c r="Q125" s="43"/>
      <c r="R125" s="43"/>
      <c r="S125" s="43"/>
      <c r="T125" s="43"/>
      <c r="U125" s="41">
        <f t="shared" si="365"/>
        <v>0</v>
      </c>
      <c r="V125" s="42"/>
      <c r="W125" s="43"/>
      <c r="X125" s="43"/>
      <c r="Y125" s="43"/>
      <c r="Z125" s="43"/>
      <c r="AA125" s="41">
        <f t="shared" si="366"/>
        <v>0</v>
      </c>
      <c r="AB125" s="42"/>
      <c r="AC125" s="43"/>
      <c r="AD125" s="43"/>
      <c r="AE125" s="43"/>
      <c r="AF125" s="43"/>
      <c r="AG125" s="41">
        <f t="shared" si="367"/>
        <v>0</v>
      </c>
      <c r="AH125" s="42"/>
      <c r="AI125" s="43"/>
      <c r="AJ125" s="43"/>
      <c r="AK125" s="43"/>
      <c r="AL125" s="43"/>
      <c r="AM125" s="41">
        <f t="shared" si="368"/>
        <v>0</v>
      </c>
      <c r="AN125" s="42"/>
      <c r="AO125" s="43"/>
      <c r="AP125" s="43"/>
      <c r="AQ125" s="43"/>
      <c r="AR125" s="43"/>
      <c r="AS125" s="41">
        <f t="shared" si="369"/>
        <v>0</v>
      </c>
      <c r="AT125" s="42"/>
      <c r="AU125" s="43"/>
      <c r="AV125" s="43"/>
      <c r="AW125" s="43"/>
      <c r="AX125" s="43"/>
      <c r="AY125" s="41">
        <f t="shared" si="370"/>
        <v>0</v>
      </c>
      <c r="AZ125" s="42"/>
      <c r="BA125" s="43"/>
      <c r="BB125" s="43"/>
      <c r="BC125" s="43"/>
      <c r="BD125" s="43"/>
      <c r="BE125" s="41">
        <f t="shared" si="371"/>
        <v>0</v>
      </c>
      <c r="BF125" s="44">
        <f t="shared" si="372"/>
        <v>0</v>
      </c>
      <c r="BG125" s="17">
        <f t="shared" si="373"/>
        <v>0</v>
      </c>
      <c r="BH125" s="17">
        <f t="shared" si="374"/>
        <v>0</v>
      </c>
      <c r="BI125" s="17">
        <f t="shared" si="375"/>
        <v>0</v>
      </c>
      <c r="BJ125" s="17">
        <f t="shared" si="376"/>
        <v>0</v>
      </c>
      <c r="BK125" s="17">
        <f t="shared" si="377"/>
        <v>0</v>
      </c>
      <c r="BL125" s="17">
        <f t="shared" si="378"/>
        <v>0</v>
      </c>
      <c r="BM125" s="17">
        <f t="shared" si="379"/>
        <v>0</v>
      </c>
      <c r="BN125" s="17">
        <f t="shared" si="380"/>
        <v>0</v>
      </c>
      <c r="BO125" s="17">
        <f t="shared" si="381"/>
        <v>0</v>
      </c>
      <c r="BP125" s="17">
        <f t="shared" si="382"/>
        <v>0</v>
      </c>
      <c r="BQ125" s="21" t="e">
        <f t="shared" si="383"/>
        <v>#DIV/0!</v>
      </c>
    </row>
    <row r="126" spans="1:69" ht="15.75" customHeight="1" x14ac:dyDescent="0.25">
      <c r="A126" s="36"/>
      <c r="B126" s="45" t="s">
        <v>98</v>
      </c>
      <c r="C126" s="46" t="s">
        <v>77</v>
      </c>
      <c r="D126" s="42"/>
      <c r="E126" s="43"/>
      <c r="F126" s="43"/>
      <c r="G126" s="43"/>
      <c r="H126" s="43"/>
      <c r="I126" s="41">
        <f>SUM(E126:H126)</f>
        <v>0</v>
      </c>
      <c r="J126" s="42"/>
      <c r="K126" s="43"/>
      <c r="L126" s="43"/>
      <c r="M126" s="43"/>
      <c r="N126" s="43"/>
      <c r="O126" s="41">
        <f t="shared" si="364"/>
        <v>0</v>
      </c>
      <c r="P126" s="42"/>
      <c r="Q126" s="43"/>
      <c r="R126" s="43"/>
      <c r="S126" s="43"/>
      <c r="T126" s="43"/>
      <c r="U126" s="41">
        <f t="shared" si="365"/>
        <v>0</v>
      </c>
      <c r="V126" s="42"/>
      <c r="W126" s="43"/>
      <c r="X126" s="43"/>
      <c r="Y126" s="43"/>
      <c r="Z126" s="43"/>
      <c r="AA126" s="41">
        <f t="shared" si="366"/>
        <v>0</v>
      </c>
      <c r="AB126" s="42"/>
      <c r="AC126" s="43"/>
      <c r="AD126" s="43"/>
      <c r="AE126" s="43"/>
      <c r="AF126" s="43"/>
      <c r="AG126" s="41">
        <f t="shared" si="367"/>
        <v>0</v>
      </c>
      <c r="AH126" s="42"/>
      <c r="AI126" s="43"/>
      <c r="AJ126" s="43"/>
      <c r="AK126" s="43"/>
      <c r="AL126" s="43"/>
      <c r="AM126" s="41">
        <f t="shared" si="368"/>
        <v>0</v>
      </c>
      <c r="AN126" s="42"/>
      <c r="AO126" s="43"/>
      <c r="AP126" s="43"/>
      <c r="AQ126" s="43"/>
      <c r="AR126" s="43"/>
      <c r="AS126" s="41">
        <f t="shared" si="369"/>
        <v>0</v>
      </c>
      <c r="AT126" s="42"/>
      <c r="AU126" s="43"/>
      <c r="AV126" s="43"/>
      <c r="AW126" s="43"/>
      <c r="AX126" s="43"/>
      <c r="AY126" s="41">
        <f t="shared" si="370"/>
        <v>0</v>
      </c>
      <c r="AZ126" s="42"/>
      <c r="BA126" s="43"/>
      <c r="BB126" s="43"/>
      <c r="BC126" s="43"/>
      <c r="BD126" s="43"/>
      <c r="BE126" s="41">
        <f t="shared" si="371"/>
        <v>0</v>
      </c>
      <c r="BF126" s="44">
        <f t="shared" si="372"/>
        <v>0</v>
      </c>
      <c r="BG126" s="17">
        <f t="shared" si="373"/>
        <v>0</v>
      </c>
      <c r="BH126" s="17">
        <f t="shared" si="374"/>
        <v>0</v>
      </c>
      <c r="BI126" s="17">
        <f t="shared" si="375"/>
        <v>0</v>
      </c>
      <c r="BJ126" s="17">
        <f t="shared" si="376"/>
        <v>0</v>
      </c>
      <c r="BK126" s="17">
        <f t="shared" si="377"/>
        <v>0</v>
      </c>
      <c r="BL126" s="17">
        <f t="shared" si="378"/>
        <v>0</v>
      </c>
      <c r="BM126" s="17">
        <f t="shared" si="379"/>
        <v>0</v>
      </c>
      <c r="BN126" s="17">
        <f t="shared" si="380"/>
        <v>0</v>
      </c>
      <c r="BO126" s="17">
        <f t="shared" si="381"/>
        <v>0</v>
      </c>
      <c r="BP126" s="17">
        <f>I126+O126+U126+AA126+AG126+AM126+AS126+AY126+BE126</f>
        <v>0</v>
      </c>
      <c r="BQ126" s="21" t="e">
        <f t="shared" si="383"/>
        <v>#DIV/0!</v>
      </c>
    </row>
    <row r="127" spans="1:69" ht="15.75" customHeight="1" x14ac:dyDescent="0.25">
      <c r="A127" s="36"/>
      <c r="B127" s="45" t="s">
        <v>106</v>
      </c>
      <c r="C127" s="46" t="s">
        <v>107</v>
      </c>
      <c r="D127" s="42"/>
      <c r="E127" s="43"/>
      <c r="F127" s="43"/>
      <c r="G127" s="43"/>
      <c r="H127" s="43"/>
      <c r="I127" s="41">
        <f>SUM(E127:H127)</f>
        <v>0</v>
      </c>
      <c r="J127" s="42"/>
      <c r="K127" s="43"/>
      <c r="L127" s="43"/>
      <c r="M127" s="43"/>
      <c r="N127" s="43"/>
      <c r="O127" s="41">
        <f t="shared" si="364"/>
        <v>0</v>
      </c>
      <c r="P127" s="42"/>
      <c r="Q127" s="43"/>
      <c r="R127" s="43"/>
      <c r="S127" s="43"/>
      <c r="T127" s="43"/>
      <c r="U127" s="41">
        <f t="shared" si="365"/>
        <v>0</v>
      </c>
      <c r="V127" s="42">
        <v>50</v>
      </c>
      <c r="W127" s="43">
        <f>W3</f>
        <v>112</v>
      </c>
      <c r="X127" s="43">
        <f t="shared" ref="X127:Z127" si="403">X3</f>
        <v>147</v>
      </c>
      <c r="Y127" s="43">
        <f t="shared" si="403"/>
        <v>182</v>
      </c>
      <c r="Z127" s="43">
        <f t="shared" si="403"/>
        <v>140</v>
      </c>
      <c r="AA127" s="41">
        <f t="shared" si="366"/>
        <v>581</v>
      </c>
      <c r="AB127" s="42"/>
      <c r="AC127" s="43"/>
      <c r="AD127" s="43"/>
      <c r="AE127" s="43"/>
      <c r="AF127" s="43"/>
      <c r="AG127" s="41">
        <f t="shared" si="367"/>
        <v>0</v>
      </c>
      <c r="AH127" s="42"/>
      <c r="AI127" s="43"/>
      <c r="AJ127" s="43"/>
      <c r="AK127" s="43"/>
      <c r="AL127" s="43"/>
      <c r="AM127" s="41">
        <f t="shared" si="368"/>
        <v>0</v>
      </c>
      <c r="AN127" s="42"/>
      <c r="AO127" s="43"/>
      <c r="AP127" s="43"/>
      <c r="AQ127" s="43"/>
      <c r="AR127" s="43"/>
      <c r="AS127" s="41">
        <f t="shared" si="369"/>
        <v>0</v>
      </c>
      <c r="AT127" s="42"/>
      <c r="AU127" s="43"/>
      <c r="AV127" s="43"/>
      <c r="AW127" s="43"/>
      <c r="AX127" s="43"/>
      <c r="AY127" s="41">
        <f t="shared" si="370"/>
        <v>0</v>
      </c>
      <c r="AZ127" s="42"/>
      <c r="BA127" s="43"/>
      <c r="BB127" s="43"/>
      <c r="BC127" s="43"/>
      <c r="BD127" s="43"/>
      <c r="BE127" s="41">
        <f t="shared" si="371"/>
        <v>0</v>
      </c>
      <c r="BF127" s="44">
        <f t="shared" ref="BF127" si="404">SUM((IF(E127&gt;0,1,0)+(IF(F127&gt;0,1,0)+(IF(G127&gt;0,1,0)+(IF(H127&gt;0,1,0))))))</f>
        <v>0</v>
      </c>
      <c r="BG127" s="17">
        <f t="shared" ref="BG127" si="405">SUM((IF(K127&gt;0,1,0)+(IF(L127&gt;0,1,0)+(IF(M127&gt;0,1,0)+(IF(N127&gt;0,1,0))))))</f>
        <v>0</v>
      </c>
      <c r="BH127" s="17">
        <f t="shared" ref="BH127" si="406">SUM((IF(Q127&gt;0,1,0)+(IF(R127&gt;0,1,0)+(IF(S127&gt;0,1,0)+(IF(T127&gt;0,1,0))))))</f>
        <v>0</v>
      </c>
      <c r="BI127" s="17">
        <f t="shared" ref="BI127" si="407">SUM((IF(W127&gt;0,1,0)+(IF(X127&gt;0,1,0)+(IF(Y127&gt;0,1,0)+(IF(Z127&gt;0,1,0))))))</f>
        <v>4</v>
      </c>
      <c r="BJ127" s="17">
        <f t="shared" ref="BJ127" si="408">SUM((IF(AC127&gt;0,1,0)+(IF(AD127&gt;0,1,0)+(IF(AE127&gt;0,1,0)+(IF(AF127&gt;0,1,0))))))</f>
        <v>0</v>
      </c>
      <c r="BK127" s="17">
        <f t="shared" ref="BK127" si="409">SUM((IF(AI127&gt;0,1,0)+(IF(AJ127&gt;0,1,0)+(IF(AK127&gt;0,1,0)+(IF(AL127&gt;0,1,0))))))</f>
        <v>0</v>
      </c>
      <c r="BL127" s="17">
        <f t="shared" ref="BL127" si="410">SUM((IF(AO127&gt;0,1,0)+(IF(AP127&gt;0,1,0)+(IF(AQ127&gt;0,1,0)+(IF(AR127&gt;0,1,0))))))</f>
        <v>0</v>
      </c>
      <c r="BM127" s="17">
        <f t="shared" ref="BM127" si="411">SUM((IF(AU127&gt;0,1,0)+(IF(AV127&gt;0,1,0)+(IF(AW127&gt;0,1,0)+(IF(AX127&gt;0,1,0))))))</f>
        <v>0</v>
      </c>
      <c r="BN127" s="17">
        <f t="shared" ref="BN127" si="412">SUM((IF(BA127&gt;0,1,0)+(IF(BB127&gt;0,1,0)+(IF(BC127&gt;0,1,0)+(IF(BD127&gt;0,1,0))))))</f>
        <v>0</v>
      </c>
      <c r="BO127" s="17">
        <f t="shared" ref="BO127" si="413">SUM(BF127:BN127)</f>
        <v>4</v>
      </c>
      <c r="BP127" s="17">
        <f>I127+O127+U127+AA127+AG127+AM127+AS127+AY127+BE127</f>
        <v>581</v>
      </c>
      <c r="BQ127" s="21">
        <f t="shared" ref="BQ127" si="414">BP127/BO127</f>
        <v>145.25</v>
      </c>
    </row>
    <row r="128" spans="1:69" ht="15.75" customHeight="1" x14ac:dyDescent="0.25">
      <c r="A128" s="36"/>
      <c r="B128" s="45" t="s">
        <v>52</v>
      </c>
      <c r="C128" s="46" t="s">
        <v>46</v>
      </c>
      <c r="D128" s="42"/>
      <c r="E128" s="43"/>
      <c r="F128" s="43"/>
      <c r="G128" s="43"/>
      <c r="H128" s="43"/>
      <c r="I128" s="41">
        <f t="shared" si="363"/>
        <v>0</v>
      </c>
      <c r="J128" s="42"/>
      <c r="K128" s="43"/>
      <c r="L128" s="43"/>
      <c r="M128" s="43"/>
      <c r="N128" s="43"/>
      <c r="O128" s="41">
        <f t="shared" si="364"/>
        <v>0</v>
      </c>
      <c r="P128" s="42"/>
      <c r="Q128" s="43"/>
      <c r="R128" s="43"/>
      <c r="S128" s="43"/>
      <c r="T128" s="43"/>
      <c r="U128" s="41">
        <f t="shared" si="365"/>
        <v>0</v>
      </c>
      <c r="V128" s="42"/>
      <c r="W128" s="43"/>
      <c r="X128" s="43"/>
      <c r="Y128" s="43"/>
      <c r="Z128" s="43"/>
      <c r="AA128" s="41">
        <f t="shared" si="366"/>
        <v>0</v>
      </c>
      <c r="AB128" s="42"/>
      <c r="AC128" s="43"/>
      <c r="AD128" s="43"/>
      <c r="AE128" s="43"/>
      <c r="AF128" s="43"/>
      <c r="AG128" s="41">
        <f t="shared" si="367"/>
        <v>0</v>
      </c>
      <c r="AH128" s="42"/>
      <c r="AI128" s="43"/>
      <c r="AJ128" s="43"/>
      <c r="AK128" s="43"/>
      <c r="AL128" s="43"/>
      <c r="AM128" s="41">
        <f t="shared" si="368"/>
        <v>0</v>
      </c>
      <c r="AN128" s="42"/>
      <c r="AO128" s="43"/>
      <c r="AP128" s="43"/>
      <c r="AQ128" s="43"/>
      <c r="AR128" s="43"/>
      <c r="AS128" s="41">
        <f t="shared" si="369"/>
        <v>0</v>
      </c>
      <c r="AT128" s="42"/>
      <c r="AU128" s="43"/>
      <c r="AV128" s="43"/>
      <c r="AW128" s="43"/>
      <c r="AX128" s="43"/>
      <c r="AY128" s="41">
        <f t="shared" si="370"/>
        <v>0</v>
      </c>
      <c r="AZ128" s="42"/>
      <c r="BA128" s="43"/>
      <c r="BB128" s="43"/>
      <c r="BC128" s="43"/>
      <c r="BD128" s="43"/>
      <c r="BE128" s="41">
        <f t="shared" si="371"/>
        <v>0</v>
      </c>
      <c r="BF128" s="44">
        <f t="shared" si="372"/>
        <v>0</v>
      </c>
      <c r="BG128" s="17">
        <f t="shared" si="373"/>
        <v>0</v>
      </c>
      <c r="BH128" s="17">
        <f t="shared" si="374"/>
        <v>0</v>
      </c>
      <c r="BI128" s="17">
        <f t="shared" si="375"/>
        <v>0</v>
      </c>
      <c r="BJ128" s="17">
        <f t="shared" si="376"/>
        <v>0</v>
      </c>
      <c r="BK128" s="17">
        <f t="shared" si="377"/>
        <v>0</v>
      </c>
      <c r="BL128" s="17">
        <f t="shared" si="378"/>
        <v>0</v>
      </c>
      <c r="BM128" s="17">
        <f t="shared" si="379"/>
        <v>0</v>
      </c>
      <c r="BN128" s="17">
        <f t="shared" si="380"/>
        <v>0</v>
      </c>
      <c r="BO128" s="17">
        <f t="shared" si="381"/>
        <v>0</v>
      </c>
      <c r="BP128" s="17">
        <f t="shared" si="382"/>
        <v>0</v>
      </c>
      <c r="BQ128" s="21" t="e">
        <f t="shared" si="383"/>
        <v>#DIV/0!</v>
      </c>
    </row>
    <row r="129" spans="1:69" ht="15.75" customHeight="1" x14ac:dyDescent="0.25">
      <c r="A129" s="36"/>
      <c r="B129" s="45" t="s">
        <v>33</v>
      </c>
      <c r="C129" s="46" t="s">
        <v>102</v>
      </c>
      <c r="D129" s="42"/>
      <c r="E129" s="43"/>
      <c r="F129" s="43"/>
      <c r="G129" s="43"/>
      <c r="H129" s="43"/>
      <c r="I129" s="41">
        <f t="shared" si="363"/>
        <v>0</v>
      </c>
      <c r="J129" s="42"/>
      <c r="K129" s="43"/>
      <c r="L129" s="43"/>
      <c r="M129" s="43"/>
      <c r="N129" s="43"/>
      <c r="O129" s="41">
        <f t="shared" si="364"/>
        <v>0</v>
      </c>
      <c r="P129" s="42"/>
      <c r="Q129" s="43"/>
      <c r="R129" s="43"/>
      <c r="S129" s="43"/>
      <c r="T129" s="43"/>
      <c r="U129" s="41">
        <f t="shared" si="365"/>
        <v>0</v>
      </c>
      <c r="V129" s="42"/>
      <c r="W129" s="43"/>
      <c r="X129" s="43"/>
      <c r="Y129" s="43"/>
      <c r="Z129" s="43"/>
      <c r="AA129" s="41">
        <f t="shared" si="366"/>
        <v>0</v>
      </c>
      <c r="AB129" s="42"/>
      <c r="AC129" s="43"/>
      <c r="AD129" s="43"/>
      <c r="AE129" s="43"/>
      <c r="AF129" s="43"/>
      <c r="AG129" s="41">
        <f t="shared" si="367"/>
        <v>0</v>
      </c>
      <c r="AH129" s="42"/>
      <c r="AI129" s="43"/>
      <c r="AJ129" s="43"/>
      <c r="AK129" s="43"/>
      <c r="AL129" s="43"/>
      <c r="AM129" s="41">
        <f t="shared" si="368"/>
        <v>0</v>
      </c>
      <c r="AN129" s="42"/>
      <c r="AO129" s="43"/>
      <c r="AP129" s="43"/>
      <c r="AQ129" s="43"/>
      <c r="AR129" s="43"/>
      <c r="AS129" s="41">
        <f t="shared" si="369"/>
        <v>0</v>
      </c>
      <c r="AT129" s="42"/>
      <c r="AU129" s="43"/>
      <c r="AV129" s="43"/>
      <c r="AW129" s="43"/>
      <c r="AX129" s="43"/>
      <c r="AY129" s="41">
        <f t="shared" si="370"/>
        <v>0</v>
      </c>
      <c r="AZ129" s="42"/>
      <c r="BA129" s="43"/>
      <c r="BB129" s="43"/>
      <c r="BC129" s="43"/>
      <c r="BD129" s="43"/>
      <c r="BE129" s="41">
        <f t="shared" si="371"/>
        <v>0</v>
      </c>
      <c r="BF129" s="44">
        <f t="shared" si="372"/>
        <v>0</v>
      </c>
      <c r="BG129" s="17">
        <f t="shared" si="373"/>
        <v>0</v>
      </c>
      <c r="BH129" s="17">
        <f t="shared" si="374"/>
        <v>0</v>
      </c>
      <c r="BI129" s="17">
        <f t="shared" si="375"/>
        <v>0</v>
      </c>
      <c r="BJ129" s="17">
        <f t="shared" si="376"/>
        <v>0</v>
      </c>
      <c r="BK129" s="17">
        <f t="shared" si="377"/>
        <v>0</v>
      </c>
      <c r="BL129" s="17">
        <f t="shared" si="378"/>
        <v>0</v>
      </c>
      <c r="BM129" s="17">
        <f t="shared" si="379"/>
        <v>0</v>
      </c>
      <c r="BN129" s="17">
        <f t="shared" si="380"/>
        <v>0</v>
      </c>
      <c r="BO129" s="17">
        <f t="shared" si="381"/>
        <v>0</v>
      </c>
      <c r="BP129" s="17">
        <f t="shared" si="382"/>
        <v>0</v>
      </c>
      <c r="BQ129" s="21" t="e">
        <f t="shared" si="383"/>
        <v>#DIV/0!</v>
      </c>
    </row>
    <row r="130" spans="1:69" ht="15.75" customHeight="1" x14ac:dyDescent="0.25">
      <c r="A130" s="36"/>
      <c r="B130" s="37" t="s">
        <v>35</v>
      </c>
      <c r="C130" s="46"/>
      <c r="D130" s="42"/>
      <c r="E130" s="40">
        <f>SUM(E118:E129)</f>
        <v>224</v>
      </c>
      <c r="F130" s="40">
        <f>SUM(F118:F129)</f>
        <v>329</v>
      </c>
      <c r="G130" s="40">
        <f>SUM(G118:G129)</f>
        <v>288</v>
      </c>
      <c r="H130" s="40">
        <f>SUM(H118:H129)</f>
        <v>330</v>
      </c>
      <c r="I130" s="41">
        <f>SUM(I118:I129)</f>
        <v>1171</v>
      </c>
      <c r="J130" s="42"/>
      <c r="K130" s="40">
        <f>SUM(K118:K129)</f>
        <v>256</v>
      </c>
      <c r="L130" s="40">
        <f>SUM(L118:L129)</f>
        <v>283</v>
      </c>
      <c r="M130" s="40">
        <f>SUM(M118:M129)</f>
        <v>272</v>
      </c>
      <c r="N130" s="40">
        <f>SUM(N118:N129)</f>
        <v>323</v>
      </c>
      <c r="O130" s="41">
        <f>SUM(O118:O129)</f>
        <v>1134</v>
      </c>
      <c r="P130" s="42"/>
      <c r="Q130" s="40">
        <f>SUM(Q118:Q129)</f>
        <v>279</v>
      </c>
      <c r="R130" s="40">
        <f>SUM(R118:R129)</f>
        <v>280</v>
      </c>
      <c r="S130" s="40">
        <f>SUM(S118:S129)</f>
        <v>276</v>
      </c>
      <c r="T130" s="40">
        <f>SUM(T118:T129)</f>
        <v>276</v>
      </c>
      <c r="U130" s="41">
        <f>SUM(U118:U129)</f>
        <v>1111</v>
      </c>
      <c r="V130" s="42"/>
      <c r="W130" s="40">
        <f>SUM(W118:W129)</f>
        <v>240</v>
      </c>
      <c r="X130" s="40">
        <f>SUM(X118:X129)</f>
        <v>309</v>
      </c>
      <c r="Y130" s="40">
        <f>SUM(Y118:Y129)</f>
        <v>294</v>
      </c>
      <c r="Z130" s="40">
        <f>SUM(Z118:Z129)</f>
        <v>281</v>
      </c>
      <c r="AA130" s="41">
        <f>SUM(AA118:AA129)</f>
        <v>1124</v>
      </c>
      <c r="AB130" s="42"/>
      <c r="AC130" s="40">
        <f>SUM(AC118:AC129)</f>
        <v>0</v>
      </c>
      <c r="AD130" s="40">
        <f>SUM(AD118:AD129)</f>
        <v>0</v>
      </c>
      <c r="AE130" s="40">
        <f>SUM(AE118:AE129)</f>
        <v>0</v>
      </c>
      <c r="AF130" s="40">
        <f>SUM(AF118:AF129)</f>
        <v>0</v>
      </c>
      <c r="AG130" s="41">
        <f>SUM(AG118:AG129)</f>
        <v>0</v>
      </c>
      <c r="AH130" s="42"/>
      <c r="AI130" s="40">
        <f>SUM(AI118:AI129)</f>
        <v>0</v>
      </c>
      <c r="AJ130" s="40">
        <f>SUM(AJ118:AJ129)</f>
        <v>0</v>
      </c>
      <c r="AK130" s="40">
        <f>SUM(AK118:AK129)</f>
        <v>0</v>
      </c>
      <c r="AL130" s="40">
        <f>SUM(AL118:AL129)</f>
        <v>0</v>
      </c>
      <c r="AM130" s="41">
        <f>SUM(AM118:AM129)</f>
        <v>0</v>
      </c>
      <c r="AN130" s="42"/>
      <c r="AO130" s="40">
        <f>SUM(AO118:AO129)</f>
        <v>0</v>
      </c>
      <c r="AP130" s="40">
        <f>SUM(AP118:AP129)</f>
        <v>0</v>
      </c>
      <c r="AQ130" s="40">
        <f>SUM(AQ118:AQ129)</f>
        <v>0</v>
      </c>
      <c r="AR130" s="40">
        <f>SUM(AR118:AR129)</f>
        <v>0</v>
      </c>
      <c r="AS130" s="41">
        <f>SUM(AS118:AS129)</f>
        <v>0</v>
      </c>
      <c r="AT130" s="42"/>
      <c r="AU130" s="40">
        <f>SUM(AU118:AU129)</f>
        <v>0</v>
      </c>
      <c r="AV130" s="40">
        <f>SUM(AV118:AV129)</f>
        <v>0</v>
      </c>
      <c r="AW130" s="40">
        <f>SUM(AW118:AW129)</f>
        <v>0</v>
      </c>
      <c r="AX130" s="40">
        <f>SUM(AX118:AX129)</f>
        <v>0</v>
      </c>
      <c r="AY130" s="41">
        <f>SUM(AY118:AY129)</f>
        <v>0</v>
      </c>
      <c r="AZ130" s="42"/>
      <c r="BA130" s="40">
        <f>SUM(BA118:BA129)</f>
        <v>0</v>
      </c>
      <c r="BB130" s="40">
        <f>SUM(BB118:BB129)</f>
        <v>0</v>
      </c>
      <c r="BC130" s="40">
        <f>SUM(BC118:BC129)</f>
        <v>0</v>
      </c>
      <c r="BD130" s="40">
        <f>SUM(BD118:BD129)</f>
        <v>0</v>
      </c>
      <c r="BE130" s="41">
        <f>SUM(BE118:BE129)</f>
        <v>0</v>
      </c>
      <c r="BF130" s="44">
        <f t="shared" si="372"/>
        <v>4</v>
      </c>
      <c r="BG130" s="17">
        <f t="shared" si="373"/>
        <v>4</v>
      </c>
      <c r="BH130" s="17">
        <f t="shared" si="374"/>
        <v>4</v>
      </c>
      <c r="BI130" s="17">
        <f t="shared" si="375"/>
        <v>4</v>
      </c>
      <c r="BJ130" s="17">
        <f t="shared" si="376"/>
        <v>0</v>
      </c>
      <c r="BK130" s="17">
        <f t="shared" si="377"/>
        <v>0</v>
      </c>
      <c r="BL130" s="17">
        <f t="shared" si="378"/>
        <v>0</v>
      </c>
      <c r="BM130" s="17">
        <f t="shared" si="379"/>
        <v>0</v>
      </c>
      <c r="BN130" s="17">
        <f t="shared" si="380"/>
        <v>0</v>
      </c>
      <c r="BO130" s="17">
        <f t="shared" si="381"/>
        <v>16</v>
      </c>
      <c r="BP130" s="17">
        <f t="shared" si="382"/>
        <v>4540</v>
      </c>
      <c r="BQ130" s="17">
        <f t="shared" si="383"/>
        <v>283.75</v>
      </c>
    </row>
    <row r="131" spans="1:69" ht="15.75" customHeight="1" x14ac:dyDescent="0.25">
      <c r="A131" s="36"/>
      <c r="B131" s="37" t="s">
        <v>36</v>
      </c>
      <c r="C131" s="46"/>
      <c r="D131" s="39">
        <f>SUM(D118:D129)</f>
        <v>97</v>
      </c>
      <c r="E131" s="40">
        <f>E130+$D$131</f>
        <v>321</v>
      </c>
      <c r="F131" s="40">
        <f>F130+$D$131</f>
        <v>426</v>
      </c>
      <c r="G131" s="40">
        <f>G130+$D$131</f>
        <v>385</v>
      </c>
      <c r="H131" s="40">
        <f>H130+$D$131</f>
        <v>427</v>
      </c>
      <c r="I131" s="41">
        <f>E131+F131+G131+H131</f>
        <v>1559</v>
      </c>
      <c r="J131" s="39">
        <f>SUM(J118:J129)</f>
        <v>100</v>
      </c>
      <c r="K131" s="40">
        <f>K130+$J$131</f>
        <v>356</v>
      </c>
      <c r="L131" s="40">
        <f>L130+$J$131</f>
        <v>383</v>
      </c>
      <c r="M131" s="40">
        <f>M130+$J$131</f>
        <v>372</v>
      </c>
      <c r="N131" s="40">
        <f>N130+$J$131</f>
        <v>423</v>
      </c>
      <c r="O131" s="41">
        <f>K131+L131+M131+N131</f>
        <v>1534</v>
      </c>
      <c r="P131" s="39">
        <f>SUM(P118:P129)</f>
        <v>102</v>
      </c>
      <c r="Q131" s="40">
        <f>Q130+$P$131</f>
        <v>381</v>
      </c>
      <c r="R131" s="40">
        <f>R130+$P$131</f>
        <v>382</v>
      </c>
      <c r="S131" s="40">
        <f>S130+$P$131</f>
        <v>378</v>
      </c>
      <c r="T131" s="40">
        <f>T130+$P$131</f>
        <v>378</v>
      </c>
      <c r="U131" s="41">
        <f>Q131+R131+S131+T131</f>
        <v>1519</v>
      </c>
      <c r="V131" s="39">
        <f>SUM(V118:V129)</f>
        <v>114</v>
      </c>
      <c r="W131" s="40">
        <f>W130+$V$131</f>
        <v>354</v>
      </c>
      <c r="X131" s="40">
        <f>X130+$V$131</f>
        <v>423</v>
      </c>
      <c r="Y131" s="40">
        <f>Y130+$V$131</f>
        <v>408</v>
      </c>
      <c r="Z131" s="40">
        <f>Z130+$V$131</f>
        <v>395</v>
      </c>
      <c r="AA131" s="41">
        <f>W131+X131+Y131+Z131</f>
        <v>1580</v>
      </c>
      <c r="AB131" s="39">
        <f>SUM(AB118:AB129)</f>
        <v>0</v>
      </c>
      <c r="AC131" s="40">
        <f>AC130+$AB$131</f>
        <v>0</v>
      </c>
      <c r="AD131" s="40">
        <f>AD130+$AB$131</f>
        <v>0</v>
      </c>
      <c r="AE131" s="40">
        <f>AE130+$AB$131</f>
        <v>0</v>
      </c>
      <c r="AF131" s="40">
        <f>AF130+$AB$131</f>
        <v>0</v>
      </c>
      <c r="AG131" s="41">
        <f>AC131+AD131+AE131+AF131</f>
        <v>0</v>
      </c>
      <c r="AH131" s="39">
        <f>SUM(AH118:AH129)</f>
        <v>0</v>
      </c>
      <c r="AI131" s="40">
        <f>AI130+$AH$131</f>
        <v>0</v>
      </c>
      <c r="AJ131" s="40">
        <f>AJ130+$AH$131</f>
        <v>0</v>
      </c>
      <c r="AK131" s="40">
        <f>AK130+$AH$131</f>
        <v>0</v>
      </c>
      <c r="AL131" s="40">
        <f>AL130+$AH$131</f>
        <v>0</v>
      </c>
      <c r="AM131" s="41">
        <f>AI131+AJ131+AK131+AL131</f>
        <v>0</v>
      </c>
      <c r="AN131" s="39">
        <f>SUM(AN118:AN129)</f>
        <v>0</v>
      </c>
      <c r="AO131" s="40">
        <f>AO130+$AN$131</f>
        <v>0</v>
      </c>
      <c r="AP131" s="40">
        <f>AP130+$AN$131</f>
        <v>0</v>
      </c>
      <c r="AQ131" s="40">
        <f>AQ130+$AN$131</f>
        <v>0</v>
      </c>
      <c r="AR131" s="40">
        <f>AR130+$AN$131</f>
        <v>0</v>
      </c>
      <c r="AS131" s="41">
        <f>AO131+AP131+AQ131+AR131</f>
        <v>0</v>
      </c>
      <c r="AT131" s="39">
        <f>SUM(AT118:AT129)</f>
        <v>0</v>
      </c>
      <c r="AU131" s="40">
        <f>AU130+$AT$131</f>
        <v>0</v>
      </c>
      <c r="AV131" s="40">
        <f>AV130+$AT$131</f>
        <v>0</v>
      </c>
      <c r="AW131" s="40">
        <f>AW130+$AT$131</f>
        <v>0</v>
      </c>
      <c r="AX131" s="40">
        <f>AX130+$AT$131</f>
        <v>0</v>
      </c>
      <c r="AY131" s="41">
        <f>AU131+AV131+AW131+AX131</f>
        <v>0</v>
      </c>
      <c r="AZ131" s="39">
        <f>SUM(AZ118:AZ129)</f>
        <v>0</v>
      </c>
      <c r="BA131" s="40">
        <f>BA130+$AZ$131</f>
        <v>0</v>
      </c>
      <c r="BB131" s="40">
        <f>BB130+$AZ$131</f>
        <v>0</v>
      </c>
      <c r="BC131" s="40">
        <f>BC130+$AZ$131</f>
        <v>0</v>
      </c>
      <c r="BD131" s="40">
        <f>BD130+$AZ$131</f>
        <v>0</v>
      </c>
      <c r="BE131" s="41">
        <f>BA131+BB131+BC131+BD131</f>
        <v>0</v>
      </c>
      <c r="BF131" s="44">
        <f t="shared" si="372"/>
        <v>4</v>
      </c>
      <c r="BG131" s="17">
        <f t="shared" si="373"/>
        <v>4</v>
      </c>
      <c r="BH131" s="17">
        <f t="shared" si="374"/>
        <v>4</v>
      </c>
      <c r="BI131" s="17">
        <f t="shared" si="375"/>
        <v>4</v>
      </c>
      <c r="BJ131" s="17">
        <f t="shared" si="376"/>
        <v>0</v>
      </c>
      <c r="BK131" s="17">
        <f t="shared" si="377"/>
        <v>0</v>
      </c>
      <c r="BL131" s="17">
        <f t="shared" si="378"/>
        <v>0</v>
      </c>
      <c r="BM131" s="17">
        <f t="shared" si="379"/>
        <v>0</v>
      </c>
      <c r="BN131" s="17">
        <f t="shared" si="380"/>
        <v>0</v>
      </c>
      <c r="BO131" s="17">
        <f t="shared" si="381"/>
        <v>16</v>
      </c>
      <c r="BP131" s="17">
        <f t="shared" si="382"/>
        <v>6192</v>
      </c>
      <c r="BQ131" s="17">
        <f t="shared" si="383"/>
        <v>387</v>
      </c>
    </row>
    <row r="132" spans="1:69" ht="15.75" customHeight="1" x14ac:dyDescent="0.25">
      <c r="A132" s="36"/>
      <c r="B132" s="37" t="s">
        <v>37</v>
      </c>
      <c r="C132" s="46"/>
      <c r="D132" s="42"/>
      <c r="E132" s="40">
        <f t="shared" ref="E132:I133" si="415">IF($D$131&gt;0,IF(E130=E112,0.5,IF(E130&gt;E112,1,0)),0)</f>
        <v>0</v>
      </c>
      <c r="F132" s="40">
        <f t="shared" si="415"/>
        <v>0</v>
      </c>
      <c r="G132" s="40">
        <f t="shared" si="415"/>
        <v>0</v>
      </c>
      <c r="H132" s="40">
        <f t="shared" si="415"/>
        <v>0</v>
      </c>
      <c r="I132" s="41">
        <f t="shared" si="415"/>
        <v>0</v>
      </c>
      <c r="J132" s="42"/>
      <c r="K132" s="40">
        <f t="shared" ref="K132:O133" si="416">IF($J$131&gt;0,IF(K130=K52,0.5,IF(K130&gt;K52,1,0)),0)</f>
        <v>0</v>
      </c>
      <c r="L132" s="40">
        <f t="shared" si="416"/>
        <v>0</v>
      </c>
      <c r="M132" s="40">
        <f t="shared" si="416"/>
        <v>0</v>
      </c>
      <c r="N132" s="40">
        <f t="shared" si="416"/>
        <v>0.5</v>
      </c>
      <c r="O132" s="41">
        <f t="shared" si="416"/>
        <v>0</v>
      </c>
      <c r="P132" s="42"/>
      <c r="Q132" s="40">
        <f t="shared" ref="Q132:U133" si="417">IF($P$131&gt;0,IF(Q130=Q148,0.5,IF(Q130&gt;Q148,1,0)),0)</f>
        <v>0</v>
      </c>
      <c r="R132" s="40">
        <f t="shared" si="417"/>
        <v>0</v>
      </c>
      <c r="S132" s="40">
        <f t="shared" si="417"/>
        <v>0</v>
      </c>
      <c r="T132" s="40">
        <f t="shared" si="417"/>
        <v>1</v>
      </c>
      <c r="U132" s="41">
        <f t="shared" si="417"/>
        <v>0</v>
      </c>
      <c r="V132" s="42"/>
      <c r="W132" s="40">
        <f t="shared" ref="W132:AA133" si="418">IF($V$131&gt;0,IF(W130=W164,0.5,IF(W130&gt;W164,1,0)),0)</f>
        <v>1</v>
      </c>
      <c r="X132" s="40">
        <f t="shared" si="418"/>
        <v>1</v>
      </c>
      <c r="Y132" s="40">
        <f t="shared" si="418"/>
        <v>1</v>
      </c>
      <c r="Z132" s="40">
        <f t="shared" si="418"/>
        <v>1</v>
      </c>
      <c r="AA132" s="41">
        <f t="shared" si="418"/>
        <v>1</v>
      </c>
      <c r="AB132" s="42"/>
      <c r="AC132" s="40">
        <f t="shared" ref="AC132:AG133" si="419">IF($AB$131&gt;0,IF(AC130=AC66,0.5,IF(AC130&gt;AC66,1,0)),0)</f>
        <v>0</v>
      </c>
      <c r="AD132" s="40">
        <f t="shared" si="419"/>
        <v>0</v>
      </c>
      <c r="AE132" s="40">
        <f t="shared" si="419"/>
        <v>0</v>
      </c>
      <c r="AF132" s="40">
        <f t="shared" si="419"/>
        <v>0</v>
      </c>
      <c r="AG132" s="41">
        <f t="shared" si="419"/>
        <v>0</v>
      </c>
      <c r="AH132" s="42"/>
      <c r="AI132" s="40">
        <f t="shared" ref="AI132:AM133" si="420">IF($AH$131&gt;0,IF(AI130=AI176,0.5,IF(AI130&gt;AI176,1,0)),0)</f>
        <v>0</v>
      </c>
      <c r="AJ132" s="40">
        <f t="shared" si="420"/>
        <v>0</v>
      </c>
      <c r="AK132" s="40">
        <f t="shared" si="420"/>
        <v>0</v>
      </c>
      <c r="AL132" s="40">
        <f t="shared" si="420"/>
        <v>0</v>
      </c>
      <c r="AM132" s="41">
        <f t="shared" si="420"/>
        <v>0</v>
      </c>
      <c r="AN132" s="42"/>
      <c r="AO132" s="40">
        <f t="shared" ref="AO132:AS133" si="421">IF($AN$131&gt;0,IF(AO130=AO94,0.5,IF(AO130&gt;AO94,1,0)),0)</f>
        <v>0</v>
      </c>
      <c r="AP132" s="40">
        <f t="shared" si="421"/>
        <v>0</v>
      </c>
      <c r="AQ132" s="40">
        <f t="shared" si="421"/>
        <v>0</v>
      </c>
      <c r="AR132" s="40">
        <f t="shared" si="421"/>
        <v>0</v>
      </c>
      <c r="AS132" s="41">
        <f t="shared" si="421"/>
        <v>0</v>
      </c>
      <c r="AT132" s="42"/>
      <c r="AU132" s="40">
        <f t="shared" ref="AU132:AY133" si="422">IF($AT$131&gt;0,IF(AU130=AU193,0.5,IF(AU130&gt;AU193,1,0)),0)</f>
        <v>0</v>
      </c>
      <c r="AV132" s="40">
        <f t="shared" si="422"/>
        <v>0</v>
      </c>
      <c r="AW132" s="40">
        <f t="shared" si="422"/>
        <v>0</v>
      </c>
      <c r="AX132" s="40">
        <f t="shared" si="422"/>
        <v>0</v>
      </c>
      <c r="AY132" s="41">
        <f t="shared" si="422"/>
        <v>0</v>
      </c>
      <c r="AZ132" s="42"/>
      <c r="BA132" s="40">
        <f t="shared" ref="BA132:BE133" si="423">IF($AZ$131&gt;0,IF(BA130=BA79,0.5,IF(BA130&gt;BA79,1,0)),0)</f>
        <v>0</v>
      </c>
      <c r="BB132" s="40">
        <f t="shared" si="423"/>
        <v>0</v>
      </c>
      <c r="BC132" s="40">
        <f t="shared" si="423"/>
        <v>0</v>
      </c>
      <c r="BD132" s="40">
        <f t="shared" si="423"/>
        <v>0</v>
      </c>
      <c r="BE132" s="41">
        <f t="shared" si="423"/>
        <v>0</v>
      </c>
      <c r="BF132" s="47"/>
      <c r="BG132" s="21"/>
      <c r="BH132" s="21"/>
      <c r="BI132" s="21"/>
      <c r="BJ132" s="21"/>
      <c r="BK132" s="21"/>
      <c r="BL132" s="21"/>
      <c r="BM132" s="21"/>
      <c r="BN132" s="21"/>
      <c r="BO132" s="21"/>
      <c r="BP132" s="17">
        <f t="shared" si="382"/>
        <v>1</v>
      </c>
      <c r="BQ132" s="21"/>
    </row>
    <row r="133" spans="1:69" ht="15.75" customHeight="1" x14ac:dyDescent="0.25">
      <c r="A133" s="36"/>
      <c r="B133" s="37" t="s">
        <v>38</v>
      </c>
      <c r="C133" s="46"/>
      <c r="D133" s="42"/>
      <c r="E133" s="40">
        <f t="shared" si="415"/>
        <v>0</v>
      </c>
      <c r="F133" s="40">
        <f t="shared" si="415"/>
        <v>1</v>
      </c>
      <c r="G133" s="40">
        <f t="shared" si="415"/>
        <v>1</v>
      </c>
      <c r="H133" s="40">
        <f t="shared" si="415"/>
        <v>1</v>
      </c>
      <c r="I133" s="41">
        <f t="shared" si="415"/>
        <v>0</v>
      </c>
      <c r="J133" s="42"/>
      <c r="K133" s="40">
        <f t="shared" si="416"/>
        <v>0</v>
      </c>
      <c r="L133" s="40">
        <f t="shared" si="416"/>
        <v>0</v>
      </c>
      <c r="M133" s="40">
        <f t="shared" si="416"/>
        <v>1</v>
      </c>
      <c r="N133" s="40">
        <f t="shared" si="416"/>
        <v>1</v>
      </c>
      <c r="O133" s="41">
        <f t="shared" si="416"/>
        <v>0</v>
      </c>
      <c r="P133" s="42"/>
      <c r="Q133" s="40">
        <f t="shared" si="417"/>
        <v>0</v>
      </c>
      <c r="R133" s="40">
        <f t="shared" si="417"/>
        <v>0</v>
      </c>
      <c r="S133" s="40">
        <f t="shared" si="417"/>
        <v>0</v>
      </c>
      <c r="T133" s="40">
        <f t="shared" si="417"/>
        <v>1</v>
      </c>
      <c r="U133" s="41">
        <f t="shared" si="417"/>
        <v>0</v>
      </c>
      <c r="V133" s="42"/>
      <c r="W133" s="40">
        <f t="shared" si="418"/>
        <v>1</v>
      </c>
      <c r="X133" s="40">
        <f t="shared" si="418"/>
        <v>1</v>
      </c>
      <c r="Y133" s="40">
        <f t="shared" si="418"/>
        <v>1</v>
      </c>
      <c r="Z133" s="40">
        <f t="shared" si="418"/>
        <v>1</v>
      </c>
      <c r="AA133" s="41">
        <f t="shared" si="418"/>
        <v>1</v>
      </c>
      <c r="AB133" s="42"/>
      <c r="AC133" s="40">
        <f t="shared" si="419"/>
        <v>0</v>
      </c>
      <c r="AD133" s="40">
        <f t="shared" si="419"/>
        <v>0</v>
      </c>
      <c r="AE133" s="40">
        <f t="shared" si="419"/>
        <v>0</v>
      </c>
      <c r="AF133" s="40">
        <f t="shared" si="419"/>
        <v>0</v>
      </c>
      <c r="AG133" s="41">
        <f t="shared" si="419"/>
        <v>0</v>
      </c>
      <c r="AH133" s="42"/>
      <c r="AI133" s="40">
        <f t="shared" si="420"/>
        <v>0</v>
      </c>
      <c r="AJ133" s="40">
        <f t="shared" si="420"/>
        <v>0</v>
      </c>
      <c r="AK133" s="40">
        <f t="shared" si="420"/>
        <v>0</v>
      </c>
      <c r="AL133" s="40">
        <f t="shared" si="420"/>
        <v>0</v>
      </c>
      <c r="AM133" s="41">
        <f t="shared" si="420"/>
        <v>0</v>
      </c>
      <c r="AN133" s="42"/>
      <c r="AO133" s="40">
        <f t="shared" si="421"/>
        <v>0</v>
      </c>
      <c r="AP133" s="40">
        <f t="shared" si="421"/>
        <v>0</v>
      </c>
      <c r="AQ133" s="40">
        <f t="shared" si="421"/>
        <v>0</v>
      </c>
      <c r="AR133" s="40">
        <f t="shared" si="421"/>
        <v>0</v>
      </c>
      <c r="AS133" s="41">
        <f t="shared" si="421"/>
        <v>0</v>
      </c>
      <c r="AT133" s="42"/>
      <c r="AU133" s="40">
        <f t="shared" si="422"/>
        <v>0</v>
      </c>
      <c r="AV133" s="40">
        <f t="shared" si="422"/>
        <v>0</v>
      </c>
      <c r="AW133" s="40">
        <f t="shared" si="422"/>
        <v>0</v>
      </c>
      <c r="AX133" s="40">
        <f t="shared" si="422"/>
        <v>0</v>
      </c>
      <c r="AY133" s="41">
        <f t="shared" si="422"/>
        <v>0</v>
      </c>
      <c r="AZ133" s="42"/>
      <c r="BA133" s="40">
        <f t="shared" si="423"/>
        <v>0</v>
      </c>
      <c r="BB133" s="40">
        <f t="shared" si="423"/>
        <v>0</v>
      </c>
      <c r="BC133" s="40">
        <f t="shared" si="423"/>
        <v>0</v>
      </c>
      <c r="BD133" s="40">
        <f t="shared" si="423"/>
        <v>0</v>
      </c>
      <c r="BE133" s="41">
        <f t="shared" si="423"/>
        <v>0</v>
      </c>
      <c r="BF133" s="47"/>
      <c r="BG133" s="21"/>
      <c r="BH133" s="21"/>
      <c r="BI133" s="21"/>
      <c r="BJ133" s="21"/>
      <c r="BK133" s="21"/>
      <c r="BL133" s="21"/>
      <c r="BM133" s="21"/>
      <c r="BN133" s="21"/>
      <c r="BO133" s="21"/>
      <c r="BP133" s="17">
        <f t="shared" si="382"/>
        <v>1</v>
      </c>
      <c r="BQ133" s="21"/>
    </row>
    <row r="134" spans="1:69" ht="14.25" customHeight="1" x14ac:dyDescent="0.25">
      <c r="A134" s="48"/>
      <c r="B134" s="49" t="s">
        <v>39</v>
      </c>
      <c r="C134" s="50"/>
      <c r="D134" s="51"/>
      <c r="E134" s="52"/>
      <c r="F134" s="52"/>
      <c r="G134" s="52"/>
      <c r="H134" s="52"/>
      <c r="I134" s="53">
        <f>SUM(E132+F132+G132+H132+I132+E133+F133+G133+H133+I133)</f>
        <v>3</v>
      </c>
      <c r="J134" s="51"/>
      <c r="K134" s="52"/>
      <c r="L134" s="52"/>
      <c r="M134" s="52"/>
      <c r="N134" s="52"/>
      <c r="O134" s="53">
        <f>SUM(K132+L132+M132+N132+O132+K133+L133+M133+N133+O133)</f>
        <v>2.5</v>
      </c>
      <c r="P134" s="51"/>
      <c r="Q134" s="52"/>
      <c r="R134" s="52"/>
      <c r="S134" s="52"/>
      <c r="T134" s="52"/>
      <c r="U134" s="53">
        <f>SUM(Q132+R132+S132+T132+U132+Q133+R133+S133+T133+U133)</f>
        <v>2</v>
      </c>
      <c r="V134" s="51"/>
      <c r="W134" s="52"/>
      <c r="X134" s="52"/>
      <c r="Y134" s="52"/>
      <c r="Z134" s="52"/>
      <c r="AA134" s="53">
        <f>SUM(W132+X132+Y132+Z132+AA132+W133+X133+Y133+Z133+AA133)</f>
        <v>10</v>
      </c>
      <c r="AB134" s="51"/>
      <c r="AC134" s="52"/>
      <c r="AD134" s="52"/>
      <c r="AE134" s="52"/>
      <c r="AF134" s="52"/>
      <c r="AG134" s="53">
        <f>SUM(AC132+AD132+AE132+AF132+AG132+AC133+AD133+AE133+AF133+AG133)</f>
        <v>0</v>
      </c>
      <c r="AH134" s="51"/>
      <c r="AI134" s="52"/>
      <c r="AJ134" s="52"/>
      <c r="AK134" s="52"/>
      <c r="AL134" s="52"/>
      <c r="AM134" s="53">
        <f>SUM(AI132+AJ132+AK132+AL132+AM132+AI133+AJ133+AK133+AL133+AM133)</f>
        <v>0</v>
      </c>
      <c r="AN134" s="51"/>
      <c r="AO134" s="52"/>
      <c r="AP134" s="52"/>
      <c r="AQ134" s="52"/>
      <c r="AR134" s="52"/>
      <c r="AS134" s="53">
        <f>SUM(AO132+AP132+AQ132+AR132+AS132+AO133+AP133+AQ133+AR133+AS133)</f>
        <v>0</v>
      </c>
      <c r="AT134" s="51"/>
      <c r="AU134" s="52"/>
      <c r="AV134" s="52"/>
      <c r="AW134" s="52"/>
      <c r="AX134" s="52"/>
      <c r="AY134" s="53">
        <f>SUM(AU132+AV132+AW132+AX132+AY132+AU133+AV133+AW133+AX133+AY133)</f>
        <v>0</v>
      </c>
      <c r="AZ134" s="51"/>
      <c r="BA134" s="52"/>
      <c r="BB134" s="52"/>
      <c r="BC134" s="52"/>
      <c r="BD134" s="52"/>
      <c r="BE134" s="53">
        <f>SUM(BA132+BB132+BC132+BD132+BE132+BA133+BB133+BC133+BD133+BE133)</f>
        <v>0</v>
      </c>
      <c r="BF134" s="54"/>
      <c r="BG134" s="55"/>
      <c r="BH134" s="55"/>
      <c r="BI134" s="55"/>
      <c r="BJ134" s="55"/>
      <c r="BK134" s="55"/>
      <c r="BL134" s="55"/>
      <c r="BM134" s="55"/>
      <c r="BN134" s="55"/>
      <c r="BO134" s="55"/>
      <c r="BP134" s="56">
        <f t="shared" si="382"/>
        <v>17.5</v>
      </c>
      <c r="BQ134" s="55"/>
    </row>
    <row r="135" spans="1:69" ht="27" customHeight="1" x14ac:dyDescent="0.25">
      <c r="A135" s="30">
        <v>7</v>
      </c>
      <c r="B135" s="124" t="s">
        <v>53</v>
      </c>
      <c r="C135" s="126"/>
      <c r="D135" s="31" t="s">
        <v>26</v>
      </c>
      <c r="E135" s="32" t="s">
        <v>27</v>
      </c>
      <c r="F135" s="32" t="s">
        <v>28</v>
      </c>
      <c r="G135" s="32" t="s">
        <v>29</v>
      </c>
      <c r="H135" s="32" t="s">
        <v>30</v>
      </c>
      <c r="I135" s="33" t="s">
        <v>23</v>
      </c>
      <c r="J135" s="31" t="s">
        <v>26</v>
      </c>
      <c r="K135" s="32" t="s">
        <v>27</v>
      </c>
      <c r="L135" s="32" t="s">
        <v>28</v>
      </c>
      <c r="M135" s="32" t="s">
        <v>29</v>
      </c>
      <c r="N135" s="32" t="s">
        <v>30</v>
      </c>
      <c r="O135" s="33" t="s">
        <v>23</v>
      </c>
      <c r="P135" s="31" t="s">
        <v>26</v>
      </c>
      <c r="Q135" s="32" t="s">
        <v>27</v>
      </c>
      <c r="R135" s="32" t="s">
        <v>28</v>
      </c>
      <c r="S135" s="32" t="s">
        <v>29</v>
      </c>
      <c r="T135" s="32" t="s">
        <v>30</v>
      </c>
      <c r="U135" s="33" t="s">
        <v>23</v>
      </c>
      <c r="V135" s="31" t="s">
        <v>26</v>
      </c>
      <c r="W135" s="32" t="s">
        <v>27</v>
      </c>
      <c r="X135" s="32" t="s">
        <v>28</v>
      </c>
      <c r="Y135" s="32" t="s">
        <v>29</v>
      </c>
      <c r="Z135" s="32" t="s">
        <v>30</v>
      </c>
      <c r="AA135" s="33" t="s">
        <v>23</v>
      </c>
      <c r="AB135" s="31" t="s">
        <v>26</v>
      </c>
      <c r="AC135" s="32" t="s">
        <v>27</v>
      </c>
      <c r="AD135" s="32" t="s">
        <v>28</v>
      </c>
      <c r="AE135" s="32" t="s">
        <v>29</v>
      </c>
      <c r="AF135" s="32" t="s">
        <v>30</v>
      </c>
      <c r="AG135" s="33" t="s">
        <v>23</v>
      </c>
      <c r="AH135" s="31" t="s">
        <v>26</v>
      </c>
      <c r="AI135" s="32" t="s">
        <v>27</v>
      </c>
      <c r="AJ135" s="32" t="s">
        <v>28</v>
      </c>
      <c r="AK135" s="32" t="s">
        <v>29</v>
      </c>
      <c r="AL135" s="32" t="s">
        <v>30</v>
      </c>
      <c r="AM135" s="33" t="s">
        <v>23</v>
      </c>
      <c r="AN135" s="31" t="s">
        <v>26</v>
      </c>
      <c r="AO135" s="32" t="s">
        <v>27</v>
      </c>
      <c r="AP135" s="32" t="s">
        <v>28</v>
      </c>
      <c r="AQ135" s="32" t="s">
        <v>29</v>
      </c>
      <c r="AR135" s="32" t="s">
        <v>30</v>
      </c>
      <c r="AS135" s="33" t="s">
        <v>23</v>
      </c>
      <c r="AT135" s="31" t="s">
        <v>26</v>
      </c>
      <c r="AU135" s="32" t="s">
        <v>27</v>
      </c>
      <c r="AV135" s="32" t="s">
        <v>28</v>
      </c>
      <c r="AW135" s="32" t="s">
        <v>29</v>
      </c>
      <c r="AX135" s="32" t="s">
        <v>30</v>
      </c>
      <c r="AY135" s="33" t="s">
        <v>23</v>
      </c>
      <c r="AZ135" s="31" t="s">
        <v>26</v>
      </c>
      <c r="BA135" s="32" t="s">
        <v>27</v>
      </c>
      <c r="BB135" s="32" t="s">
        <v>28</v>
      </c>
      <c r="BC135" s="32" t="s">
        <v>29</v>
      </c>
      <c r="BD135" s="32" t="s">
        <v>30</v>
      </c>
      <c r="BE135" s="33" t="s">
        <v>23</v>
      </c>
      <c r="BF135" s="34"/>
      <c r="BG135" s="35"/>
      <c r="BH135" s="35"/>
      <c r="BI135" s="35"/>
      <c r="BJ135" s="35"/>
      <c r="BK135" s="35"/>
      <c r="BL135" s="35"/>
      <c r="BM135" s="35"/>
      <c r="BN135" s="35"/>
      <c r="BO135" s="35"/>
      <c r="BP135" s="57"/>
      <c r="BQ135" s="35"/>
    </row>
    <row r="136" spans="1:69" ht="15.75" customHeight="1" x14ac:dyDescent="0.25">
      <c r="A136" s="36"/>
      <c r="B136" s="37" t="s">
        <v>95</v>
      </c>
      <c r="C136" s="38" t="s">
        <v>54</v>
      </c>
      <c r="D136" s="39"/>
      <c r="E136" s="40"/>
      <c r="F136" s="40"/>
      <c r="G136" s="40"/>
      <c r="H136" s="40"/>
      <c r="I136" s="41">
        <f t="shared" ref="I136:I147" si="424">SUM(E136:H136)</f>
        <v>0</v>
      </c>
      <c r="J136" s="42">
        <v>49</v>
      </c>
      <c r="K136" s="43">
        <f>K33</f>
        <v>133</v>
      </c>
      <c r="L136" s="43">
        <f t="shared" ref="L136:N136" si="425">L33</f>
        <v>123</v>
      </c>
      <c r="M136" s="43">
        <f t="shared" si="425"/>
        <v>163</v>
      </c>
      <c r="N136" s="43">
        <f t="shared" si="425"/>
        <v>146</v>
      </c>
      <c r="O136" s="41">
        <f t="shared" ref="O136:O147" si="426">SUM(K136:N136)</f>
        <v>565</v>
      </c>
      <c r="P136" s="42">
        <v>51</v>
      </c>
      <c r="Q136" s="43">
        <f>Q33</f>
        <v>164</v>
      </c>
      <c r="R136" s="43">
        <f t="shared" ref="R136:T136" si="427">R33</f>
        <v>122</v>
      </c>
      <c r="S136" s="43">
        <f t="shared" si="427"/>
        <v>152</v>
      </c>
      <c r="T136" s="43">
        <f t="shared" si="427"/>
        <v>142</v>
      </c>
      <c r="U136" s="41">
        <f t="shared" ref="U136:U147" si="428">SUM(Q136:T136)</f>
        <v>580</v>
      </c>
      <c r="V136" s="42">
        <v>51</v>
      </c>
      <c r="W136" s="43">
        <f>W33</f>
        <v>132</v>
      </c>
      <c r="X136" s="43">
        <f t="shared" ref="X136:Z136" si="429">X33</f>
        <v>170</v>
      </c>
      <c r="Y136" s="43">
        <f t="shared" si="429"/>
        <v>157</v>
      </c>
      <c r="Z136" s="43">
        <f t="shared" si="429"/>
        <v>108</v>
      </c>
      <c r="AA136" s="41">
        <f t="shared" ref="AA136:AA147" si="430">SUM(W136:Z136)</f>
        <v>567</v>
      </c>
      <c r="AB136" s="42"/>
      <c r="AC136" s="43"/>
      <c r="AD136" s="43"/>
      <c r="AE136" s="43"/>
      <c r="AF136" s="43"/>
      <c r="AG136" s="41">
        <f t="shared" ref="AG136:AG147" si="431">SUM(AC136:AF136)</f>
        <v>0</v>
      </c>
      <c r="AH136" s="42"/>
      <c r="AI136" s="43"/>
      <c r="AJ136" s="43"/>
      <c r="AK136" s="43"/>
      <c r="AL136" s="43"/>
      <c r="AM136" s="41">
        <f t="shared" ref="AM136:AM147" si="432">SUM(AI136:AL136)</f>
        <v>0</v>
      </c>
      <c r="AN136" s="42"/>
      <c r="AO136" s="43"/>
      <c r="AP136" s="43"/>
      <c r="AQ136" s="43"/>
      <c r="AR136" s="43"/>
      <c r="AS136" s="41">
        <f t="shared" ref="AS136:AS147" si="433">SUM(AO136:AR136)</f>
        <v>0</v>
      </c>
      <c r="AT136" s="42"/>
      <c r="AU136" s="43"/>
      <c r="AV136" s="43"/>
      <c r="AW136" s="43"/>
      <c r="AX136" s="43"/>
      <c r="AY136" s="41">
        <f t="shared" ref="AY136:AY147" si="434">SUM(AU136:AX136)</f>
        <v>0</v>
      </c>
      <c r="AZ136" s="42"/>
      <c r="BA136" s="43"/>
      <c r="BB136" s="43"/>
      <c r="BC136" s="43"/>
      <c r="BD136" s="43"/>
      <c r="BE136" s="41">
        <f t="shared" ref="BE136:BE147" si="435">SUM(BA136:BD136)</f>
        <v>0</v>
      </c>
      <c r="BF136" s="44">
        <f t="shared" ref="BF136:BF149" si="436">SUM((IF(E136&gt;0,1,0)+(IF(F136&gt;0,1,0)+(IF(G136&gt;0,1,0)+(IF(H136&gt;0,1,0))))))</f>
        <v>0</v>
      </c>
      <c r="BG136" s="17">
        <f t="shared" ref="BG136:BG149" si="437">SUM((IF(K136&gt;0,1,0)+(IF(L136&gt;0,1,0)+(IF(M136&gt;0,1,0)+(IF(N136&gt;0,1,0))))))</f>
        <v>4</v>
      </c>
      <c r="BH136" s="17">
        <f t="shared" ref="BH136:BH149" si="438">SUM((IF(Q136&gt;0,1,0)+(IF(R136&gt;0,1,0)+(IF(S136&gt;0,1,0)+(IF(T136&gt;0,1,0))))))</f>
        <v>4</v>
      </c>
      <c r="BI136" s="17">
        <f t="shared" ref="BI136:BI149" si="439">SUM((IF(W136&gt;0,1,0)+(IF(X136&gt;0,1,0)+(IF(Y136&gt;0,1,0)+(IF(Z136&gt;0,1,0))))))</f>
        <v>4</v>
      </c>
      <c r="BJ136" s="17">
        <f t="shared" ref="BJ136:BJ149" si="440">SUM((IF(AC136&gt;0,1,0)+(IF(AD136&gt;0,1,0)+(IF(AE136&gt;0,1,0)+(IF(AF136&gt;0,1,0))))))</f>
        <v>0</v>
      </c>
      <c r="BK136" s="17">
        <f t="shared" ref="BK136:BK149" si="441">SUM((IF(AI136&gt;0,1,0)+(IF(AJ136&gt;0,1,0)+(IF(AK136&gt;0,1,0)+(IF(AL136&gt;0,1,0))))))</f>
        <v>0</v>
      </c>
      <c r="BL136" s="17">
        <f t="shared" ref="BL136:BL149" si="442">SUM((IF(AO136&gt;0,1,0)+(IF(AP136&gt;0,1,0)+(IF(AQ136&gt;0,1,0)+(IF(AR136&gt;0,1,0))))))</f>
        <v>0</v>
      </c>
      <c r="BM136" s="17">
        <f t="shared" ref="BM136:BM149" si="443">SUM((IF(AU136&gt;0,1,0)+(IF(AV136&gt;0,1,0)+(IF(AW136&gt;0,1,0)+(IF(AX136&gt;0,1,0))))))</f>
        <v>0</v>
      </c>
      <c r="BN136" s="17">
        <f t="shared" ref="BN136:BN149" si="444">SUM((IF(BA136&gt;0,1,0)+(IF(BB136&gt;0,1,0)+(IF(BC136&gt;0,1,0)+(IF(BD136&gt;0,1,0))))))</f>
        <v>0</v>
      </c>
      <c r="BO136" s="17">
        <f t="shared" ref="BO136:BO149" si="445">SUM(BF136:BN136)</f>
        <v>12</v>
      </c>
      <c r="BP136" s="17">
        <f t="shared" ref="BP136:BP152" si="446">I136+O136+U136+AA136+AG136+AM136+AS136+AY136+BE136</f>
        <v>1712</v>
      </c>
      <c r="BQ136" s="17">
        <f t="shared" ref="BQ136:BQ149" si="447">BP136/BO136</f>
        <v>142.66666666666666</v>
      </c>
    </row>
    <row r="137" spans="1:69" ht="15.75" customHeight="1" x14ac:dyDescent="0.25">
      <c r="A137" s="36"/>
      <c r="B137" s="37" t="s">
        <v>55</v>
      </c>
      <c r="C137" s="38" t="s">
        <v>32</v>
      </c>
      <c r="D137" s="39">
        <v>37</v>
      </c>
      <c r="E137" s="40">
        <f>E35</f>
        <v>167</v>
      </c>
      <c r="F137" s="40">
        <f t="shared" ref="F137:H137" si="448">F35</f>
        <v>139</v>
      </c>
      <c r="G137" s="40">
        <f t="shared" si="448"/>
        <v>166</v>
      </c>
      <c r="H137" s="40">
        <f t="shared" si="448"/>
        <v>138</v>
      </c>
      <c r="I137" s="41">
        <f t="shared" si="424"/>
        <v>610</v>
      </c>
      <c r="J137" s="42">
        <v>38</v>
      </c>
      <c r="K137" s="43">
        <f>K35</f>
        <v>169</v>
      </c>
      <c r="L137" s="43">
        <f t="shared" ref="L137:N137" si="449">L35</f>
        <v>180</v>
      </c>
      <c r="M137" s="43">
        <f t="shared" si="449"/>
        <v>139</v>
      </c>
      <c r="N137" s="43">
        <f t="shared" si="449"/>
        <v>171</v>
      </c>
      <c r="O137" s="41">
        <f t="shared" si="426"/>
        <v>659</v>
      </c>
      <c r="P137" s="42">
        <v>38</v>
      </c>
      <c r="Q137" s="43">
        <f>Q35</f>
        <v>189</v>
      </c>
      <c r="R137" s="43">
        <f t="shared" ref="R137:T137" si="450">R35</f>
        <v>178</v>
      </c>
      <c r="S137" s="43">
        <f t="shared" si="450"/>
        <v>180</v>
      </c>
      <c r="T137" s="43">
        <f t="shared" si="450"/>
        <v>108</v>
      </c>
      <c r="U137" s="41">
        <f t="shared" si="428"/>
        <v>655</v>
      </c>
      <c r="V137" s="42">
        <v>38</v>
      </c>
      <c r="W137" s="43">
        <f>W35</f>
        <v>179</v>
      </c>
      <c r="X137" s="43">
        <f t="shared" ref="X137:Z137" si="451">X35</f>
        <v>137</v>
      </c>
      <c r="Y137" s="43">
        <f t="shared" si="451"/>
        <v>149</v>
      </c>
      <c r="Z137" s="43">
        <f t="shared" si="451"/>
        <v>167</v>
      </c>
      <c r="AA137" s="41">
        <f t="shared" si="430"/>
        <v>632</v>
      </c>
      <c r="AB137" s="42"/>
      <c r="AC137" s="43"/>
      <c r="AD137" s="43"/>
      <c r="AE137" s="43"/>
      <c r="AF137" s="43"/>
      <c r="AG137" s="41">
        <f t="shared" si="431"/>
        <v>0</v>
      </c>
      <c r="AH137" s="42"/>
      <c r="AI137" s="43"/>
      <c r="AJ137" s="43"/>
      <c r="AK137" s="43"/>
      <c r="AL137" s="43"/>
      <c r="AM137" s="41">
        <f t="shared" si="432"/>
        <v>0</v>
      </c>
      <c r="AN137" s="42"/>
      <c r="AO137" s="43"/>
      <c r="AP137" s="43"/>
      <c r="AQ137" s="43"/>
      <c r="AR137" s="43"/>
      <c r="AS137" s="41">
        <f t="shared" si="433"/>
        <v>0</v>
      </c>
      <c r="AT137" s="42"/>
      <c r="AU137" s="43"/>
      <c r="AV137" s="43"/>
      <c r="AW137" s="43"/>
      <c r="AX137" s="43"/>
      <c r="AY137" s="41">
        <f t="shared" si="434"/>
        <v>0</v>
      </c>
      <c r="AZ137" s="42"/>
      <c r="BA137" s="43"/>
      <c r="BB137" s="43"/>
      <c r="BC137" s="43"/>
      <c r="BD137" s="43"/>
      <c r="BE137" s="41">
        <f t="shared" si="435"/>
        <v>0</v>
      </c>
      <c r="BF137" s="44">
        <f t="shared" si="436"/>
        <v>4</v>
      </c>
      <c r="BG137" s="17">
        <f t="shared" si="437"/>
        <v>4</v>
      </c>
      <c r="BH137" s="17">
        <f t="shared" si="438"/>
        <v>4</v>
      </c>
      <c r="BI137" s="17">
        <f t="shared" si="439"/>
        <v>4</v>
      </c>
      <c r="BJ137" s="17">
        <f t="shared" si="440"/>
        <v>0</v>
      </c>
      <c r="BK137" s="17">
        <f t="shared" si="441"/>
        <v>0</v>
      </c>
      <c r="BL137" s="17">
        <f t="shared" si="442"/>
        <v>0</v>
      </c>
      <c r="BM137" s="17">
        <f t="shared" si="443"/>
        <v>0</v>
      </c>
      <c r="BN137" s="17">
        <f t="shared" si="444"/>
        <v>0</v>
      </c>
      <c r="BO137" s="17">
        <f t="shared" si="445"/>
        <v>16</v>
      </c>
      <c r="BP137" s="17">
        <f t="shared" si="446"/>
        <v>2556</v>
      </c>
      <c r="BQ137" s="17">
        <f t="shared" si="447"/>
        <v>159.75</v>
      </c>
    </row>
    <row r="138" spans="1:69" ht="15.75" customHeight="1" x14ac:dyDescent="0.25">
      <c r="A138" s="36"/>
      <c r="B138" s="45" t="s">
        <v>85</v>
      </c>
      <c r="C138" s="46" t="s">
        <v>32</v>
      </c>
      <c r="D138" s="42"/>
      <c r="E138" s="43"/>
      <c r="F138" s="43"/>
      <c r="G138" s="43"/>
      <c r="H138" s="43"/>
      <c r="I138" s="41">
        <f t="shared" si="424"/>
        <v>0</v>
      </c>
      <c r="J138" s="42"/>
      <c r="K138" s="43"/>
      <c r="L138" s="43"/>
      <c r="M138" s="43"/>
      <c r="N138" s="43"/>
      <c r="O138" s="41">
        <f t="shared" si="426"/>
        <v>0</v>
      </c>
      <c r="P138" s="42"/>
      <c r="Q138" s="43"/>
      <c r="R138" s="43"/>
      <c r="S138" s="43"/>
      <c r="T138" s="43"/>
      <c r="U138" s="41">
        <f t="shared" si="428"/>
        <v>0</v>
      </c>
      <c r="V138" s="42"/>
      <c r="W138" s="43"/>
      <c r="X138" s="43"/>
      <c r="Y138" s="43"/>
      <c r="Z138" s="43"/>
      <c r="AA138" s="41">
        <f t="shared" si="430"/>
        <v>0</v>
      </c>
      <c r="AB138" s="42"/>
      <c r="AC138" s="43"/>
      <c r="AD138" s="43"/>
      <c r="AE138" s="43"/>
      <c r="AF138" s="43"/>
      <c r="AG138" s="41">
        <f t="shared" si="431"/>
        <v>0</v>
      </c>
      <c r="AH138" s="42"/>
      <c r="AI138" s="43"/>
      <c r="AJ138" s="43"/>
      <c r="AK138" s="43"/>
      <c r="AL138" s="43"/>
      <c r="AM138" s="41">
        <f t="shared" si="432"/>
        <v>0</v>
      </c>
      <c r="AN138" s="42"/>
      <c r="AO138" s="43"/>
      <c r="AP138" s="43"/>
      <c r="AQ138" s="43"/>
      <c r="AR138" s="43"/>
      <c r="AS138" s="41">
        <f t="shared" si="433"/>
        <v>0</v>
      </c>
      <c r="AT138" s="42"/>
      <c r="AU138" s="43"/>
      <c r="AV138" s="43"/>
      <c r="AW138" s="43"/>
      <c r="AX138" s="43"/>
      <c r="AY138" s="41">
        <f t="shared" si="434"/>
        <v>0</v>
      </c>
      <c r="AZ138" s="42"/>
      <c r="BA138" s="43"/>
      <c r="BB138" s="43"/>
      <c r="BC138" s="43"/>
      <c r="BD138" s="43"/>
      <c r="BE138" s="41">
        <f t="shared" si="435"/>
        <v>0</v>
      </c>
      <c r="BF138" s="44">
        <f t="shared" si="436"/>
        <v>0</v>
      </c>
      <c r="BG138" s="17">
        <f t="shared" si="437"/>
        <v>0</v>
      </c>
      <c r="BH138" s="17">
        <f t="shared" si="438"/>
        <v>0</v>
      </c>
      <c r="BI138" s="17">
        <f t="shared" si="439"/>
        <v>0</v>
      </c>
      <c r="BJ138" s="17">
        <f t="shared" si="440"/>
        <v>0</v>
      </c>
      <c r="BK138" s="17">
        <f t="shared" si="441"/>
        <v>0</v>
      </c>
      <c r="BL138" s="17">
        <f t="shared" si="442"/>
        <v>0</v>
      </c>
      <c r="BM138" s="17">
        <f t="shared" si="443"/>
        <v>0</v>
      </c>
      <c r="BN138" s="17">
        <f t="shared" si="444"/>
        <v>0</v>
      </c>
      <c r="BO138" s="17">
        <f t="shared" si="445"/>
        <v>0</v>
      </c>
      <c r="BP138" s="17">
        <f t="shared" si="446"/>
        <v>0</v>
      </c>
      <c r="BQ138" s="21" t="e">
        <f t="shared" si="447"/>
        <v>#DIV/0!</v>
      </c>
    </row>
    <row r="139" spans="1:69" ht="15.75" customHeight="1" x14ac:dyDescent="0.25">
      <c r="A139" s="36"/>
      <c r="B139" s="45" t="s">
        <v>112</v>
      </c>
      <c r="C139" s="46" t="s">
        <v>89</v>
      </c>
      <c r="D139" s="42"/>
      <c r="E139" s="43"/>
      <c r="F139" s="43"/>
      <c r="G139" s="43"/>
      <c r="H139" s="43"/>
      <c r="I139" s="41">
        <f t="shared" si="424"/>
        <v>0</v>
      </c>
      <c r="J139" s="42"/>
      <c r="K139" s="43"/>
      <c r="L139" s="43"/>
      <c r="M139" s="43"/>
      <c r="N139" s="43"/>
      <c r="O139" s="41">
        <f t="shared" si="426"/>
        <v>0</v>
      </c>
      <c r="P139" s="42"/>
      <c r="Q139" s="43"/>
      <c r="R139" s="43"/>
      <c r="S139" s="43"/>
      <c r="T139" s="43"/>
      <c r="U139" s="41">
        <f t="shared" si="428"/>
        <v>0</v>
      </c>
      <c r="V139" s="42"/>
      <c r="W139" s="43"/>
      <c r="X139" s="43"/>
      <c r="Y139" s="43"/>
      <c r="Z139" s="43"/>
      <c r="AA139" s="41">
        <f t="shared" si="430"/>
        <v>0</v>
      </c>
      <c r="AB139" s="42"/>
      <c r="AC139" s="43"/>
      <c r="AD139" s="43"/>
      <c r="AE139" s="43"/>
      <c r="AF139" s="43"/>
      <c r="AG139" s="41">
        <f t="shared" si="431"/>
        <v>0</v>
      </c>
      <c r="AH139" s="42"/>
      <c r="AI139" s="43"/>
      <c r="AJ139" s="43"/>
      <c r="AK139" s="43"/>
      <c r="AL139" s="43"/>
      <c r="AM139" s="41">
        <f t="shared" si="432"/>
        <v>0</v>
      </c>
      <c r="AN139" s="42"/>
      <c r="AO139" s="43"/>
      <c r="AP139" s="43"/>
      <c r="AQ139" s="43"/>
      <c r="AR139" s="43"/>
      <c r="AS139" s="41">
        <f t="shared" si="433"/>
        <v>0</v>
      </c>
      <c r="AT139" s="42"/>
      <c r="AU139" s="43"/>
      <c r="AV139" s="43"/>
      <c r="AW139" s="43"/>
      <c r="AX139" s="43"/>
      <c r="AY139" s="41">
        <f t="shared" si="434"/>
        <v>0</v>
      </c>
      <c r="AZ139" s="42"/>
      <c r="BA139" s="43"/>
      <c r="BB139" s="43"/>
      <c r="BC139" s="43"/>
      <c r="BD139" s="43"/>
      <c r="BE139" s="41">
        <f t="shared" si="435"/>
        <v>0</v>
      </c>
      <c r="BF139" s="44">
        <f t="shared" si="436"/>
        <v>0</v>
      </c>
      <c r="BG139" s="17">
        <f t="shared" si="437"/>
        <v>0</v>
      </c>
      <c r="BH139" s="17">
        <f t="shared" si="438"/>
        <v>0</v>
      </c>
      <c r="BI139" s="17">
        <f t="shared" si="439"/>
        <v>0</v>
      </c>
      <c r="BJ139" s="17">
        <f t="shared" si="440"/>
        <v>0</v>
      </c>
      <c r="BK139" s="17">
        <f t="shared" si="441"/>
        <v>0</v>
      </c>
      <c r="BL139" s="17">
        <f t="shared" si="442"/>
        <v>0</v>
      </c>
      <c r="BM139" s="17">
        <f t="shared" si="443"/>
        <v>0</v>
      </c>
      <c r="BN139" s="17">
        <f t="shared" si="444"/>
        <v>0</v>
      </c>
      <c r="BO139" s="17">
        <f t="shared" si="445"/>
        <v>0</v>
      </c>
      <c r="BP139" s="17">
        <f t="shared" si="446"/>
        <v>0</v>
      </c>
      <c r="BQ139" s="21" t="e">
        <f t="shared" si="447"/>
        <v>#DIV/0!</v>
      </c>
    </row>
    <row r="140" spans="1:69" ht="15.75" customHeight="1" x14ac:dyDescent="0.25">
      <c r="A140" s="36"/>
      <c r="B140" s="45" t="s">
        <v>40</v>
      </c>
      <c r="C140" s="46" t="s">
        <v>41</v>
      </c>
      <c r="D140" s="42">
        <v>24</v>
      </c>
      <c r="E140" s="43">
        <f>E21</f>
        <v>174</v>
      </c>
      <c r="F140" s="43">
        <f t="shared" ref="F140:H140" si="452">F21</f>
        <v>155</v>
      </c>
      <c r="G140" s="43">
        <f t="shared" si="452"/>
        <v>200</v>
      </c>
      <c r="H140" s="43">
        <f t="shared" si="452"/>
        <v>212</v>
      </c>
      <c r="I140" s="41">
        <f t="shared" si="424"/>
        <v>741</v>
      </c>
      <c r="J140" s="42"/>
      <c r="K140" s="43"/>
      <c r="L140" s="43"/>
      <c r="M140" s="43"/>
      <c r="N140" s="43"/>
      <c r="O140" s="41">
        <f t="shared" si="426"/>
        <v>0</v>
      </c>
      <c r="P140" s="42"/>
      <c r="Q140" s="43"/>
      <c r="R140" s="43"/>
      <c r="S140" s="43"/>
      <c r="T140" s="43"/>
      <c r="U140" s="41">
        <f t="shared" si="428"/>
        <v>0</v>
      </c>
      <c r="V140" s="42"/>
      <c r="W140" s="43"/>
      <c r="X140" s="43"/>
      <c r="Y140" s="43"/>
      <c r="Z140" s="43"/>
      <c r="AA140" s="41">
        <f t="shared" si="430"/>
        <v>0</v>
      </c>
      <c r="AB140" s="42"/>
      <c r="AC140" s="43"/>
      <c r="AD140" s="43"/>
      <c r="AE140" s="43"/>
      <c r="AF140" s="43"/>
      <c r="AG140" s="41">
        <f t="shared" si="431"/>
        <v>0</v>
      </c>
      <c r="AH140" s="42"/>
      <c r="AI140" s="43"/>
      <c r="AJ140" s="43"/>
      <c r="AK140" s="43"/>
      <c r="AL140" s="43"/>
      <c r="AM140" s="41">
        <f t="shared" si="432"/>
        <v>0</v>
      </c>
      <c r="AN140" s="42"/>
      <c r="AO140" s="43"/>
      <c r="AP140" s="43"/>
      <c r="AQ140" s="43"/>
      <c r="AR140" s="43"/>
      <c r="AS140" s="41">
        <f t="shared" si="433"/>
        <v>0</v>
      </c>
      <c r="AT140" s="42"/>
      <c r="AU140" s="43"/>
      <c r="AV140" s="43"/>
      <c r="AW140" s="43"/>
      <c r="AX140" s="43"/>
      <c r="AY140" s="41">
        <f t="shared" si="434"/>
        <v>0</v>
      </c>
      <c r="AZ140" s="42"/>
      <c r="BA140" s="43"/>
      <c r="BB140" s="43"/>
      <c r="BC140" s="43"/>
      <c r="BD140" s="43"/>
      <c r="BE140" s="41">
        <f t="shared" si="435"/>
        <v>0</v>
      </c>
      <c r="BF140" s="44">
        <f t="shared" si="436"/>
        <v>4</v>
      </c>
      <c r="BG140" s="17">
        <f t="shared" si="437"/>
        <v>0</v>
      </c>
      <c r="BH140" s="17">
        <f t="shared" si="438"/>
        <v>0</v>
      </c>
      <c r="BI140" s="17">
        <f t="shared" si="439"/>
        <v>0</v>
      </c>
      <c r="BJ140" s="17">
        <f t="shared" si="440"/>
        <v>0</v>
      </c>
      <c r="BK140" s="17">
        <f t="shared" si="441"/>
        <v>0</v>
      </c>
      <c r="BL140" s="17">
        <f t="shared" si="442"/>
        <v>0</v>
      </c>
      <c r="BM140" s="17">
        <f t="shared" si="443"/>
        <v>0</v>
      </c>
      <c r="BN140" s="17">
        <f t="shared" si="444"/>
        <v>0</v>
      </c>
      <c r="BO140" s="17">
        <f t="shared" si="445"/>
        <v>4</v>
      </c>
      <c r="BP140" s="17">
        <f t="shared" si="446"/>
        <v>741</v>
      </c>
      <c r="BQ140" s="21">
        <f t="shared" si="447"/>
        <v>185.25</v>
      </c>
    </row>
    <row r="141" spans="1:69" ht="15.75" customHeight="1" x14ac:dyDescent="0.25">
      <c r="A141" s="36"/>
      <c r="B141" s="45"/>
      <c r="C141" s="46"/>
      <c r="D141" s="42"/>
      <c r="E141" s="43"/>
      <c r="F141" s="43"/>
      <c r="G141" s="43"/>
      <c r="H141" s="43"/>
      <c r="I141" s="41">
        <f t="shared" si="424"/>
        <v>0</v>
      </c>
      <c r="J141" s="42"/>
      <c r="K141" s="43"/>
      <c r="L141" s="43"/>
      <c r="M141" s="43"/>
      <c r="N141" s="43"/>
      <c r="O141" s="41">
        <f t="shared" si="426"/>
        <v>0</v>
      </c>
      <c r="P141" s="42"/>
      <c r="Q141" s="43"/>
      <c r="R141" s="43"/>
      <c r="S141" s="43"/>
      <c r="T141" s="43"/>
      <c r="U141" s="41">
        <f t="shared" si="428"/>
        <v>0</v>
      </c>
      <c r="V141" s="42"/>
      <c r="W141" s="43"/>
      <c r="X141" s="43"/>
      <c r="Y141" s="43"/>
      <c r="Z141" s="43"/>
      <c r="AA141" s="41">
        <f t="shared" si="430"/>
        <v>0</v>
      </c>
      <c r="AB141" s="42"/>
      <c r="AC141" s="43"/>
      <c r="AD141" s="43"/>
      <c r="AE141" s="43"/>
      <c r="AF141" s="43"/>
      <c r="AG141" s="41">
        <f t="shared" si="431"/>
        <v>0</v>
      </c>
      <c r="AH141" s="42"/>
      <c r="AI141" s="43"/>
      <c r="AJ141" s="43"/>
      <c r="AK141" s="43"/>
      <c r="AL141" s="43"/>
      <c r="AM141" s="41">
        <f t="shared" si="432"/>
        <v>0</v>
      </c>
      <c r="AN141" s="42"/>
      <c r="AO141" s="43"/>
      <c r="AP141" s="43"/>
      <c r="AQ141" s="43"/>
      <c r="AR141" s="43"/>
      <c r="AS141" s="41">
        <f t="shared" si="433"/>
        <v>0</v>
      </c>
      <c r="AT141" s="42"/>
      <c r="AU141" s="43"/>
      <c r="AV141" s="43"/>
      <c r="AW141" s="43"/>
      <c r="AX141" s="43"/>
      <c r="AY141" s="41">
        <f t="shared" si="434"/>
        <v>0</v>
      </c>
      <c r="AZ141" s="42"/>
      <c r="BA141" s="43"/>
      <c r="BB141" s="43"/>
      <c r="BC141" s="43"/>
      <c r="BD141" s="43"/>
      <c r="BE141" s="41">
        <f t="shared" si="435"/>
        <v>0</v>
      </c>
      <c r="BF141" s="44">
        <f t="shared" si="436"/>
        <v>0</v>
      </c>
      <c r="BG141" s="17">
        <f t="shared" si="437"/>
        <v>0</v>
      </c>
      <c r="BH141" s="17">
        <f t="shared" si="438"/>
        <v>0</v>
      </c>
      <c r="BI141" s="17">
        <f t="shared" si="439"/>
        <v>0</v>
      </c>
      <c r="BJ141" s="17">
        <f t="shared" si="440"/>
        <v>0</v>
      </c>
      <c r="BK141" s="17">
        <f t="shared" si="441"/>
        <v>0</v>
      </c>
      <c r="BL141" s="17">
        <f t="shared" si="442"/>
        <v>0</v>
      </c>
      <c r="BM141" s="17">
        <f t="shared" si="443"/>
        <v>0</v>
      </c>
      <c r="BN141" s="17">
        <f t="shared" si="444"/>
        <v>0</v>
      </c>
      <c r="BO141" s="17">
        <f t="shared" si="445"/>
        <v>0</v>
      </c>
      <c r="BP141" s="17">
        <f t="shared" si="446"/>
        <v>0</v>
      </c>
      <c r="BQ141" s="21" t="e">
        <f t="shared" si="447"/>
        <v>#DIV/0!</v>
      </c>
    </row>
    <row r="142" spans="1:69" ht="15.75" customHeight="1" x14ac:dyDescent="0.25">
      <c r="A142" s="36"/>
      <c r="B142" s="45"/>
      <c r="C142" s="46"/>
      <c r="D142" s="42"/>
      <c r="E142" s="43"/>
      <c r="F142" s="43"/>
      <c r="G142" s="43"/>
      <c r="H142" s="43"/>
      <c r="I142" s="41">
        <f t="shared" si="424"/>
        <v>0</v>
      </c>
      <c r="J142" s="42"/>
      <c r="K142" s="43"/>
      <c r="L142" s="43"/>
      <c r="M142" s="43"/>
      <c r="N142" s="43"/>
      <c r="O142" s="41">
        <f t="shared" si="426"/>
        <v>0</v>
      </c>
      <c r="P142" s="42"/>
      <c r="Q142" s="43"/>
      <c r="R142" s="43"/>
      <c r="S142" s="43"/>
      <c r="T142" s="43"/>
      <c r="U142" s="41">
        <f t="shared" si="428"/>
        <v>0</v>
      </c>
      <c r="V142" s="42"/>
      <c r="W142" s="43"/>
      <c r="X142" s="43"/>
      <c r="Y142" s="43"/>
      <c r="Z142" s="43"/>
      <c r="AA142" s="41">
        <f t="shared" si="430"/>
        <v>0</v>
      </c>
      <c r="AB142" s="42"/>
      <c r="AC142" s="43"/>
      <c r="AD142" s="43"/>
      <c r="AE142" s="43"/>
      <c r="AF142" s="43"/>
      <c r="AG142" s="41">
        <f t="shared" si="431"/>
        <v>0</v>
      </c>
      <c r="AH142" s="42"/>
      <c r="AI142" s="43"/>
      <c r="AJ142" s="43"/>
      <c r="AK142" s="43"/>
      <c r="AL142" s="43"/>
      <c r="AM142" s="41">
        <f t="shared" si="432"/>
        <v>0</v>
      </c>
      <c r="AN142" s="42"/>
      <c r="AO142" s="43"/>
      <c r="AP142" s="43"/>
      <c r="AQ142" s="43"/>
      <c r="AR142" s="43"/>
      <c r="AS142" s="41">
        <f t="shared" si="433"/>
        <v>0</v>
      </c>
      <c r="AT142" s="42"/>
      <c r="AU142" s="43"/>
      <c r="AV142" s="43"/>
      <c r="AW142" s="43"/>
      <c r="AX142" s="43"/>
      <c r="AY142" s="41">
        <f t="shared" si="434"/>
        <v>0</v>
      </c>
      <c r="AZ142" s="42"/>
      <c r="BA142" s="43"/>
      <c r="BB142" s="43"/>
      <c r="BC142" s="43"/>
      <c r="BD142" s="43"/>
      <c r="BE142" s="41">
        <f t="shared" si="435"/>
        <v>0</v>
      </c>
      <c r="BF142" s="44">
        <f t="shared" si="436"/>
        <v>0</v>
      </c>
      <c r="BG142" s="17">
        <f t="shared" si="437"/>
        <v>0</v>
      </c>
      <c r="BH142" s="17">
        <f t="shared" si="438"/>
        <v>0</v>
      </c>
      <c r="BI142" s="17">
        <f t="shared" si="439"/>
        <v>0</v>
      </c>
      <c r="BJ142" s="17">
        <f t="shared" si="440"/>
        <v>0</v>
      </c>
      <c r="BK142" s="17">
        <f t="shared" si="441"/>
        <v>0</v>
      </c>
      <c r="BL142" s="17">
        <f t="shared" si="442"/>
        <v>0</v>
      </c>
      <c r="BM142" s="17">
        <f t="shared" si="443"/>
        <v>0</v>
      </c>
      <c r="BN142" s="17">
        <f t="shared" si="444"/>
        <v>0</v>
      </c>
      <c r="BO142" s="17">
        <f t="shared" si="445"/>
        <v>0</v>
      </c>
      <c r="BP142" s="17">
        <f t="shared" si="446"/>
        <v>0</v>
      </c>
      <c r="BQ142" s="21" t="e">
        <f t="shared" si="447"/>
        <v>#DIV/0!</v>
      </c>
    </row>
    <row r="143" spans="1:69" ht="15.75" customHeight="1" x14ac:dyDescent="0.25">
      <c r="A143" s="36"/>
      <c r="B143" s="45"/>
      <c r="C143" s="46"/>
      <c r="D143" s="42"/>
      <c r="E143" s="43"/>
      <c r="F143" s="43"/>
      <c r="G143" s="43"/>
      <c r="H143" s="43"/>
      <c r="I143" s="41">
        <f t="shared" si="424"/>
        <v>0</v>
      </c>
      <c r="J143" s="42"/>
      <c r="K143" s="43"/>
      <c r="L143" s="43"/>
      <c r="M143" s="43"/>
      <c r="N143" s="43"/>
      <c r="O143" s="41">
        <f t="shared" si="426"/>
        <v>0</v>
      </c>
      <c r="P143" s="42"/>
      <c r="Q143" s="43"/>
      <c r="R143" s="43"/>
      <c r="S143" s="43"/>
      <c r="T143" s="43"/>
      <c r="U143" s="41">
        <f t="shared" si="428"/>
        <v>0</v>
      </c>
      <c r="V143" s="42"/>
      <c r="W143" s="43"/>
      <c r="X143" s="43"/>
      <c r="Y143" s="43"/>
      <c r="Z143" s="43"/>
      <c r="AA143" s="41">
        <f t="shared" si="430"/>
        <v>0</v>
      </c>
      <c r="AB143" s="42"/>
      <c r="AC143" s="43"/>
      <c r="AD143" s="43"/>
      <c r="AE143" s="43"/>
      <c r="AF143" s="43"/>
      <c r="AG143" s="41">
        <f t="shared" si="431"/>
        <v>0</v>
      </c>
      <c r="AH143" s="42"/>
      <c r="AI143" s="43"/>
      <c r="AJ143" s="43"/>
      <c r="AK143" s="43"/>
      <c r="AL143" s="43"/>
      <c r="AM143" s="41">
        <f t="shared" si="432"/>
        <v>0</v>
      </c>
      <c r="AN143" s="42"/>
      <c r="AO143" s="43"/>
      <c r="AP143" s="43"/>
      <c r="AQ143" s="43"/>
      <c r="AR143" s="43"/>
      <c r="AS143" s="41">
        <f t="shared" si="433"/>
        <v>0</v>
      </c>
      <c r="AT143" s="42"/>
      <c r="AU143" s="43"/>
      <c r="AV143" s="43"/>
      <c r="AW143" s="43"/>
      <c r="AX143" s="43"/>
      <c r="AY143" s="41">
        <f t="shared" si="434"/>
        <v>0</v>
      </c>
      <c r="AZ143" s="42"/>
      <c r="BA143" s="43"/>
      <c r="BB143" s="43"/>
      <c r="BC143" s="43"/>
      <c r="BD143" s="43"/>
      <c r="BE143" s="41">
        <f t="shared" si="435"/>
        <v>0</v>
      </c>
      <c r="BF143" s="44">
        <f t="shared" si="436"/>
        <v>0</v>
      </c>
      <c r="BG143" s="17" t="e">
        <f>SUM((IF(K143&gt;0,1,0)+(IF(#REF!&gt;0,1,0)+(IF(M143&gt;0,1,0)+(IF(N143&gt;0,1,0))))))</f>
        <v>#REF!</v>
      </c>
      <c r="BH143" s="17">
        <f t="shared" si="438"/>
        <v>0</v>
      </c>
      <c r="BI143" s="17">
        <f t="shared" si="439"/>
        <v>0</v>
      </c>
      <c r="BJ143" s="17">
        <f t="shared" si="440"/>
        <v>0</v>
      </c>
      <c r="BK143" s="17">
        <f t="shared" si="441"/>
        <v>0</v>
      </c>
      <c r="BL143" s="17">
        <f t="shared" si="442"/>
        <v>0</v>
      </c>
      <c r="BM143" s="17">
        <f t="shared" si="443"/>
        <v>0</v>
      </c>
      <c r="BN143" s="17">
        <f t="shared" si="444"/>
        <v>0</v>
      </c>
      <c r="BO143" s="17" t="e">
        <f t="shared" si="445"/>
        <v>#REF!</v>
      </c>
      <c r="BP143" s="17">
        <f t="shared" si="446"/>
        <v>0</v>
      </c>
      <c r="BQ143" s="21" t="e">
        <f t="shared" si="447"/>
        <v>#REF!</v>
      </c>
    </row>
    <row r="144" spans="1:69" ht="15.75" customHeight="1" x14ac:dyDescent="0.25">
      <c r="A144" s="36"/>
      <c r="B144" s="45"/>
      <c r="C144" s="46"/>
      <c r="D144" s="42"/>
      <c r="E144" s="43"/>
      <c r="F144" s="43"/>
      <c r="G144" s="43"/>
      <c r="H144" s="43"/>
      <c r="I144" s="41">
        <f t="shared" si="424"/>
        <v>0</v>
      </c>
      <c r="J144" s="42"/>
      <c r="K144" s="43"/>
      <c r="L144" s="43"/>
      <c r="M144" s="43"/>
      <c r="N144" s="43"/>
      <c r="O144" s="41">
        <f t="shared" si="426"/>
        <v>0</v>
      </c>
      <c r="P144" s="42"/>
      <c r="Q144" s="43"/>
      <c r="R144" s="43"/>
      <c r="S144" s="43"/>
      <c r="T144" s="43"/>
      <c r="U144" s="41">
        <f t="shared" si="428"/>
        <v>0</v>
      </c>
      <c r="V144" s="42"/>
      <c r="W144" s="43"/>
      <c r="X144" s="43"/>
      <c r="Y144" s="43"/>
      <c r="Z144" s="43"/>
      <c r="AA144" s="41">
        <f t="shared" si="430"/>
        <v>0</v>
      </c>
      <c r="AB144" s="42"/>
      <c r="AC144" s="43"/>
      <c r="AD144" s="43"/>
      <c r="AE144" s="43"/>
      <c r="AF144" s="43"/>
      <c r="AG144" s="41">
        <f t="shared" si="431"/>
        <v>0</v>
      </c>
      <c r="AH144" s="42"/>
      <c r="AI144" s="43"/>
      <c r="AJ144" s="43"/>
      <c r="AK144" s="43"/>
      <c r="AL144" s="43"/>
      <c r="AM144" s="41">
        <f t="shared" si="432"/>
        <v>0</v>
      </c>
      <c r="AN144" s="42"/>
      <c r="AO144" s="43"/>
      <c r="AP144" s="43"/>
      <c r="AQ144" s="43"/>
      <c r="AR144" s="43"/>
      <c r="AS144" s="41">
        <f t="shared" si="433"/>
        <v>0</v>
      </c>
      <c r="AT144" s="42"/>
      <c r="AU144" s="43"/>
      <c r="AV144" s="43"/>
      <c r="AW144" s="43"/>
      <c r="AX144" s="43"/>
      <c r="AY144" s="41">
        <f t="shared" si="434"/>
        <v>0</v>
      </c>
      <c r="AZ144" s="42"/>
      <c r="BA144" s="43"/>
      <c r="BB144" s="43"/>
      <c r="BC144" s="43"/>
      <c r="BD144" s="43"/>
      <c r="BE144" s="41">
        <f t="shared" si="435"/>
        <v>0</v>
      </c>
      <c r="BF144" s="44">
        <f t="shared" si="436"/>
        <v>0</v>
      </c>
      <c r="BG144" s="17">
        <f t="shared" si="437"/>
        <v>0</v>
      </c>
      <c r="BH144" s="17">
        <f t="shared" si="438"/>
        <v>0</v>
      </c>
      <c r="BI144" s="17">
        <f t="shared" si="439"/>
        <v>0</v>
      </c>
      <c r="BJ144" s="17">
        <f t="shared" si="440"/>
        <v>0</v>
      </c>
      <c r="BK144" s="17">
        <f t="shared" si="441"/>
        <v>0</v>
      </c>
      <c r="BL144" s="17">
        <f t="shared" si="442"/>
        <v>0</v>
      </c>
      <c r="BM144" s="17">
        <f t="shared" si="443"/>
        <v>0</v>
      </c>
      <c r="BN144" s="17">
        <f t="shared" si="444"/>
        <v>0</v>
      </c>
      <c r="BO144" s="17">
        <f t="shared" si="445"/>
        <v>0</v>
      </c>
      <c r="BP144" s="17">
        <f t="shared" si="446"/>
        <v>0</v>
      </c>
      <c r="BQ144" s="21" t="e">
        <f t="shared" si="447"/>
        <v>#DIV/0!</v>
      </c>
    </row>
    <row r="145" spans="1:69" ht="15.75" customHeight="1" x14ac:dyDescent="0.25">
      <c r="A145" s="36"/>
      <c r="B145" s="45"/>
      <c r="C145" s="46"/>
      <c r="D145" s="42"/>
      <c r="E145" s="43"/>
      <c r="F145" s="43"/>
      <c r="G145" s="43"/>
      <c r="H145" s="43"/>
      <c r="I145" s="41">
        <f t="shared" si="424"/>
        <v>0</v>
      </c>
      <c r="J145" s="42"/>
      <c r="K145" s="43"/>
      <c r="L145" s="43"/>
      <c r="M145" s="43"/>
      <c r="N145" s="43"/>
      <c r="O145" s="41">
        <f t="shared" si="426"/>
        <v>0</v>
      </c>
      <c r="P145" s="42"/>
      <c r="Q145" s="43"/>
      <c r="R145" s="43"/>
      <c r="S145" s="43"/>
      <c r="T145" s="43"/>
      <c r="U145" s="41">
        <f t="shared" si="428"/>
        <v>0</v>
      </c>
      <c r="V145" s="42"/>
      <c r="W145" s="43"/>
      <c r="X145" s="43"/>
      <c r="Y145" s="43"/>
      <c r="Z145" s="43"/>
      <c r="AA145" s="41">
        <f t="shared" si="430"/>
        <v>0</v>
      </c>
      <c r="AB145" s="42"/>
      <c r="AC145" s="43"/>
      <c r="AD145" s="43"/>
      <c r="AE145" s="43"/>
      <c r="AF145" s="43"/>
      <c r="AG145" s="41">
        <f t="shared" si="431"/>
        <v>0</v>
      </c>
      <c r="AH145" s="42"/>
      <c r="AI145" s="43"/>
      <c r="AJ145" s="43"/>
      <c r="AK145" s="43"/>
      <c r="AL145" s="43"/>
      <c r="AM145" s="41">
        <f t="shared" si="432"/>
        <v>0</v>
      </c>
      <c r="AN145" s="42"/>
      <c r="AO145" s="43"/>
      <c r="AP145" s="43"/>
      <c r="AQ145" s="43"/>
      <c r="AR145" s="43"/>
      <c r="AS145" s="41">
        <f t="shared" si="433"/>
        <v>0</v>
      </c>
      <c r="AT145" s="42"/>
      <c r="AU145" s="43"/>
      <c r="AV145" s="43"/>
      <c r="AW145" s="43"/>
      <c r="AX145" s="43"/>
      <c r="AY145" s="41">
        <f t="shared" si="434"/>
        <v>0</v>
      </c>
      <c r="AZ145" s="42"/>
      <c r="BA145" s="43"/>
      <c r="BB145" s="43"/>
      <c r="BC145" s="43"/>
      <c r="BD145" s="43"/>
      <c r="BE145" s="41">
        <f t="shared" si="435"/>
        <v>0</v>
      </c>
      <c r="BF145" s="44">
        <f t="shared" si="436"/>
        <v>0</v>
      </c>
      <c r="BG145" s="17">
        <f t="shared" si="437"/>
        <v>0</v>
      </c>
      <c r="BH145" s="17">
        <f t="shared" si="438"/>
        <v>0</v>
      </c>
      <c r="BI145" s="17">
        <f t="shared" si="439"/>
        <v>0</v>
      </c>
      <c r="BJ145" s="17">
        <f t="shared" si="440"/>
        <v>0</v>
      </c>
      <c r="BK145" s="17">
        <f t="shared" si="441"/>
        <v>0</v>
      </c>
      <c r="BL145" s="17">
        <f t="shared" si="442"/>
        <v>0</v>
      </c>
      <c r="BM145" s="17">
        <f t="shared" si="443"/>
        <v>0</v>
      </c>
      <c r="BN145" s="17">
        <f t="shared" si="444"/>
        <v>0</v>
      </c>
      <c r="BO145" s="17">
        <f t="shared" si="445"/>
        <v>0</v>
      </c>
      <c r="BP145" s="17">
        <f t="shared" si="446"/>
        <v>0</v>
      </c>
      <c r="BQ145" s="21" t="e">
        <f t="shared" si="447"/>
        <v>#DIV/0!</v>
      </c>
    </row>
    <row r="146" spans="1:69" ht="15.75" customHeight="1" x14ac:dyDescent="0.25">
      <c r="A146" s="36"/>
      <c r="B146" s="45"/>
      <c r="C146" s="46"/>
      <c r="D146" s="42"/>
      <c r="E146" s="43"/>
      <c r="F146" s="43"/>
      <c r="G146" s="43"/>
      <c r="H146" s="43"/>
      <c r="I146" s="41">
        <f t="shared" si="424"/>
        <v>0</v>
      </c>
      <c r="J146" s="42"/>
      <c r="K146" s="43"/>
      <c r="L146" s="43"/>
      <c r="M146" s="43"/>
      <c r="N146" s="43"/>
      <c r="O146" s="41">
        <f t="shared" si="426"/>
        <v>0</v>
      </c>
      <c r="P146" s="42"/>
      <c r="Q146" s="43"/>
      <c r="R146" s="43"/>
      <c r="S146" s="43"/>
      <c r="T146" s="43"/>
      <c r="U146" s="41">
        <f t="shared" si="428"/>
        <v>0</v>
      </c>
      <c r="V146" s="42"/>
      <c r="W146" s="43"/>
      <c r="X146" s="43"/>
      <c r="Y146" s="43"/>
      <c r="Z146" s="43"/>
      <c r="AA146" s="41">
        <f t="shared" si="430"/>
        <v>0</v>
      </c>
      <c r="AB146" s="42"/>
      <c r="AC146" s="43"/>
      <c r="AD146" s="43"/>
      <c r="AE146" s="43"/>
      <c r="AF146" s="43"/>
      <c r="AG146" s="41">
        <f t="shared" si="431"/>
        <v>0</v>
      </c>
      <c r="AH146" s="42"/>
      <c r="AI146" s="43"/>
      <c r="AJ146" s="43"/>
      <c r="AK146" s="43"/>
      <c r="AL146" s="43"/>
      <c r="AM146" s="41">
        <f t="shared" si="432"/>
        <v>0</v>
      </c>
      <c r="AN146" s="42"/>
      <c r="AO146" s="43"/>
      <c r="AP146" s="43"/>
      <c r="AQ146" s="43"/>
      <c r="AR146" s="43"/>
      <c r="AS146" s="41">
        <f t="shared" si="433"/>
        <v>0</v>
      </c>
      <c r="AT146" s="42"/>
      <c r="AU146" s="43"/>
      <c r="AV146" s="43"/>
      <c r="AW146" s="43"/>
      <c r="AX146" s="43"/>
      <c r="AY146" s="41">
        <f t="shared" si="434"/>
        <v>0</v>
      </c>
      <c r="AZ146" s="42"/>
      <c r="BA146" s="43"/>
      <c r="BB146" s="43"/>
      <c r="BC146" s="43"/>
      <c r="BD146" s="43"/>
      <c r="BE146" s="41">
        <f t="shared" si="435"/>
        <v>0</v>
      </c>
      <c r="BF146" s="44">
        <f t="shared" si="436"/>
        <v>0</v>
      </c>
      <c r="BG146" s="17">
        <f t="shared" si="437"/>
        <v>0</v>
      </c>
      <c r="BH146" s="17">
        <f t="shared" si="438"/>
        <v>0</v>
      </c>
      <c r="BI146" s="17">
        <f t="shared" si="439"/>
        <v>0</v>
      </c>
      <c r="BJ146" s="17">
        <f t="shared" si="440"/>
        <v>0</v>
      </c>
      <c r="BK146" s="17">
        <f t="shared" si="441"/>
        <v>0</v>
      </c>
      <c r="BL146" s="17">
        <f t="shared" si="442"/>
        <v>0</v>
      </c>
      <c r="BM146" s="17">
        <f t="shared" si="443"/>
        <v>0</v>
      </c>
      <c r="BN146" s="17">
        <f t="shared" si="444"/>
        <v>0</v>
      </c>
      <c r="BO146" s="17">
        <f t="shared" si="445"/>
        <v>0</v>
      </c>
      <c r="BP146" s="17">
        <f t="shared" si="446"/>
        <v>0</v>
      </c>
      <c r="BQ146" s="21" t="e">
        <f t="shared" si="447"/>
        <v>#DIV/0!</v>
      </c>
    </row>
    <row r="147" spans="1:69" ht="15.75" customHeight="1" x14ac:dyDescent="0.25">
      <c r="A147" s="36"/>
      <c r="B147" s="45"/>
      <c r="C147" s="46"/>
      <c r="D147" s="42"/>
      <c r="E147" s="43"/>
      <c r="F147" s="43"/>
      <c r="G147" s="43"/>
      <c r="H147" s="43"/>
      <c r="I147" s="41">
        <f t="shared" si="424"/>
        <v>0</v>
      </c>
      <c r="J147" s="42"/>
      <c r="K147" s="43"/>
      <c r="L147" s="43"/>
      <c r="M147" s="43"/>
      <c r="N147" s="43"/>
      <c r="O147" s="41">
        <f t="shared" si="426"/>
        <v>0</v>
      </c>
      <c r="P147" s="42"/>
      <c r="Q147" s="43"/>
      <c r="R147" s="43"/>
      <c r="S147" s="43"/>
      <c r="T147" s="43"/>
      <c r="U147" s="41">
        <f t="shared" si="428"/>
        <v>0</v>
      </c>
      <c r="V147" s="42"/>
      <c r="W147" s="43"/>
      <c r="X147" s="43"/>
      <c r="Y147" s="43"/>
      <c r="Z147" s="43"/>
      <c r="AA147" s="41">
        <f t="shared" si="430"/>
        <v>0</v>
      </c>
      <c r="AB147" s="42"/>
      <c r="AC147" s="43"/>
      <c r="AD147" s="43"/>
      <c r="AE147" s="43"/>
      <c r="AF147" s="43"/>
      <c r="AG147" s="41">
        <f t="shared" si="431"/>
        <v>0</v>
      </c>
      <c r="AH147" s="42"/>
      <c r="AI147" s="43"/>
      <c r="AJ147" s="43"/>
      <c r="AK147" s="43"/>
      <c r="AL147" s="43"/>
      <c r="AM147" s="41">
        <f t="shared" si="432"/>
        <v>0</v>
      </c>
      <c r="AN147" s="42"/>
      <c r="AO147" s="43"/>
      <c r="AP147" s="43"/>
      <c r="AQ147" s="43"/>
      <c r="AR147" s="43"/>
      <c r="AS147" s="41">
        <f t="shared" si="433"/>
        <v>0</v>
      </c>
      <c r="AT147" s="42"/>
      <c r="AU147" s="43"/>
      <c r="AV147" s="43"/>
      <c r="AW147" s="43"/>
      <c r="AX147" s="43"/>
      <c r="AY147" s="41">
        <f t="shared" si="434"/>
        <v>0</v>
      </c>
      <c r="AZ147" s="42"/>
      <c r="BA147" s="43"/>
      <c r="BB147" s="43"/>
      <c r="BC147" s="43"/>
      <c r="BD147" s="43"/>
      <c r="BE147" s="41">
        <f t="shared" si="435"/>
        <v>0</v>
      </c>
      <c r="BF147" s="44">
        <f t="shared" si="436"/>
        <v>0</v>
      </c>
      <c r="BG147" s="17">
        <f t="shared" si="437"/>
        <v>0</v>
      </c>
      <c r="BH147" s="17">
        <f t="shared" si="438"/>
        <v>0</v>
      </c>
      <c r="BI147" s="17">
        <f t="shared" si="439"/>
        <v>0</v>
      </c>
      <c r="BJ147" s="17">
        <f t="shared" si="440"/>
        <v>0</v>
      </c>
      <c r="BK147" s="17">
        <f t="shared" si="441"/>
        <v>0</v>
      </c>
      <c r="BL147" s="17">
        <f t="shared" si="442"/>
        <v>0</v>
      </c>
      <c r="BM147" s="17">
        <f t="shared" si="443"/>
        <v>0</v>
      </c>
      <c r="BN147" s="17">
        <f t="shared" si="444"/>
        <v>0</v>
      </c>
      <c r="BO147" s="17">
        <f t="shared" si="445"/>
        <v>0</v>
      </c>
      <c r="BP147" s="17">
        <f t="shared" si="446"/>
        <v>0</v>
      </c>
      <c r="BQ147" s="21" t="e">
        <f t="shared" si="447"/>
        <v>#DIV/0!</v>
      </c>
    </row>
    <row r="148" spans="1:69" ht="18" customHeight="1" x14ac:dyDescent="0.25">
      <c r="A148" s="36"/>
      <c r="B148" s="37" t="s">
        <v>35</v>
      </c>
      <c r="C148" s="46"/>
      <c r="D148" s="42"/>
      <c r="E148" s="40">
        <f>SUM(E136:E147)</f>
        <v>341</v>
      </c>
      <c r="F148" s="40">
        <f>SUM(F136:F147)</f>
        <v>294</v>
      </c>
      <c r="G148" s="40">
        <f>SUM(G136:G147)</f>
        <v>366</v>
      </c>
      <c r="H148" s="40">
        <f>SUM(H136:H147)</f>
        <v>350</v>
      </c>
      <c r="I148" s="41">
        <f>SUM(I136:I147)</f>
        <v>1351</v>
      </c>
      <c r="J148" s="42"/>
      <c r="K148" s="40">
        <f>SUM(K136:K147)</f>
        <v>302</v>
      </c>
      <c r="L148" s="40">
        <f>SUM(L136:L147)</f>
        <v>303</v>
      </c>
      <c r="M148" s="40">
        <f>SUM(M136:M147)</f>
        <v>302</v>
      </c>
      <c r="N148" s="40">
        <f>SUM(N136:N147)</f>
        <v>317</v>
      </c>
      <c r="O148" s="41">
        <f>SUM(O136:O147)</f>
        <v>1224</v>
      </c>
      <c r="P148" s="42"/>
      <c r="Q148" s="40">
        <f>SUM(Q136:Q147)</f>
        <v>353</v>
      </c>
      <c r="R148" s="40">
        <f>SUM(R136:R147)</f>
        <v>300</v>
      </c>
      <c r="S148" s="40">
        <f>SUM(S136:S147)</f>
        <v>332</v>
      </c>
      <c r="T148" s="40">
        <f>SUM(T136:T147)</f>
        <v>250</v>
      </c>
      <c r="U148" s="41">
        <f>SUM(U136:U147)</f>
        <v>1235</v>
      </c>
      <c r="V148" s="42"/>
      <c r="W148" s="40">
        <f>SUM(W136:W147)</f>
        <v>311</v>
      </c>
      <c r="X148" s="40">
        <f>SUM(X136:X147)</f>
        <v>307</v>
      </c>
      <c r="Y148" s="40">
        <f>SUM(Y136:Y147)</f>
        <v>306</v>
      </c>
      <c r="Z148" s="40">
        <f>SUM(Z136:Z147)</f>
        <v>275</v>
      </c>
      <c r="AA148" s="41">
        <f>SUM(AA136:AA147)</f>
        <v>1199</v>
      </c>
      <c r="AB148" s="42"/>
      <c r="AC148" s="40">
        <f>SUM(AC136:AC147)</f>
        <v>0</v>
      </c>
      <c r="AD148" s="40">
        <f>SUM(AD136:AD147)</f>
        <v>0</v>
      </c>
      <c r="AE148" s="40">
        <f>SUM(AE136:AE147)</f>
        <v>0</v>
      </c>
      <c r="AF148" s="40">
        <f>SUM(AF136:AF147)</f>
        <v>0</v>
      </c>
      <c r="AG148" s="41">
        <f>SUM(AG136:AG147)</f>
        <v>0</v>
      </c>
      <c r="AH148" s="42"/>
      <c r="AI148" s="40">
        <f>SUM(AI136:AI147)</f>
        <v>0</v>
      </c>
      <c r="AJ148" s="40">
        <f>SUM(AJ136:AJ147)</f>
        <v>0</v>
      </c>
      <c r="AK148" s="40">
        <f>SUM(AK136:AK147)</f>
        <v>0</v>
      </c>
      <c r="AL148" s="40">
        <f>SUM(AL136:AL147)</f>
        <v>0</v>
      </c>
      <c r="AM148" s="41">
        <f>SUM(AM136:AM147)</f>
        <v>0</v>
      </c>
      <c r="AN148" s="42"/>
      <c r="AO148" s="40">
        <f>SUM(AO136:AO147)</f>
        <v>0</v>
      </c>
      <c r="AP148" s="40">
        <f>SUM(AP136:AP147)</f>
        <v>0</v>
      </c>
      <c r="AQ148" s="40">
        <f>SUM(AQ136:AQ147)</f>
        <v>0</v>
      </c>
      <c r="AR148" s="40">
        <f>SUM(AR136:AR147)</f>
        <v>0</v>
      </c>
      <c r="AS148" s="41">
        <f>SUM(AS136:AS147)</f>
        <v>0</v>
      </c>
      <c r="AT148" s="42"/>
      <c r="AU148" s="40">
        <f>SUM(AU136:AU147)</f>
        <v>0</v>
      </c>
      <c r="AV148" s="40">
        <f>SUM(AV136:AV147)</f>
        <v>0</v>
      </c>
      <c r="AW148" s="40">
        <f>SUM(AW136:AW147)</f>
        <v>0</v>
      </c>
      <c r="AX148" s="40">
        <f>SUM(AX136:AX147)</f>
        <v>0</v>
      </c>
      <c r="AY148" s="41">
        <f>SUM(AY136:AY147)</f>
        <v>0</v>
      </c>
      <c r="AZ148" s="42"/>
      <c r="BA148" s="40">
        <f>SUM(BA136:BA147)</f>
        <v>0</v>
      </c>
      <c r="BB148" s="40">
        <f>SUM(BB136:BB147)</f>
        <v>0</v>
      </c>
      <c r="BC148" s="40">
        <f>SUM(BC136:BC147)</f>
        <v>0</v>
      </c>
      <c r="BD148" s="40">
        <f>SUM(BD136:BD147)</f>
        <v>0</v>
      </c>
      <c r="BE148" s="41">
        <f>SUM(BE136:BE147)</f>
        <v>0</v>
      </c>
      <c r="BF148" s="44">
        <f t="shared" si="436"/>
        <v>4</v>
      </c>
      <c r="BG148" s="17">
        <f t="shared" si="437"/>
        <v>4</v>
      </c>
      <c r="BH148" s="17">
        <f t="shared" si="438"/>
        <v>4</v>
      </c>
      <c r="BI148" s="17">
        <f t="shared" si="439"/>
        <v>4</v>
      </c>
      <c r="BJ148" s="17">
        <f t="shared" si="440"/>
        <v>0</v>
      </c>
      <c r="BK148" s="17">
        <f t="shared" si="441"/>
        <v>0</v>
      </c>
      <c r="BL148" s="17">
        <f t="shared" si="442"/>
        <v>0</v>
      </c>
      <c r="BM148" s="17">
        <f t="shared" si="443"/>
        <v>0</v>
      </c>
      <c r="BN148" s="17">
        <f t="shared" si="444"/>
        <v>0</v>
      </c>
      <c r="BO148" s="17">
        <f t="shared" si="445"/>
        <v>16</v>
      </c>
      <c r="BP148" s="17">
        <f t="shared" si="446"/>
        <v>5009</v>
      </c>
      <c r="BQ148" s="17">
        <f t="shared" si="447"/>
        <v>313.0625</v>
      </c>
    </row>
    <row r="149" spans="1:69" ht="15.75" customHeight="1" x14ac:dyDescent="0.25">
      <c r="A149" s="36"/>
      <c r="B149" s="37" t="s">
        <v>36</v>
      </c>
      <c r="C149" s="46"/>
      <c r="D149" s="39">
        <f>SUM(D136:D147)</f>
        <v>61</v>
      </c>
      <c r="E149" s="40">
        <f>E148+$D$149</f>
        <v>402</v>
      </c>
      <c r="F149" s="40">
        <f>F148+$D$149</f>
        <v>355</v>
      </c>
      <c r="G149" s="40">
        <f>G148+$D$149</f>
        <v>427</v>
      </c>
      <c r="H149" s="40">
        <f>H148+$D$149</f>
        <v>411</v>
      </c>
      <c r="I149" s="41">
        <f>E149+F149+G149+H149</f>
        <v>1595</v>
      </c>
      <c r="J149" s="39">
        <f>SUM(J136:J147)</f>
        <v>87</v>
      </c>
      <c r="K149" s="40">
        <f>K148+$J$149</f>
        <v>389</v>
      </c>
      <c r="L149" s="40">
        <f>L148+$J$149</f>
        <v>390</v>
      </c>
      <c r="M149" s="40">
        <f>M148+$J$149</f>
        <v>389</v>
      </c>
      <c r="N149" s="40">
        <f>N148+$J$149</f>
        <v>404</v>
      </c>
      <c r="O149" s="41">
        <f>K149+L149+M149+N149</f>
        <v>1572</v>
      </c>
      <c r="P149" s="39">
        <f>SUM(P136:P147)</f>
        <v>89</v>
      </c>
      <c r="Q149" s="40">
        <f>Q148+$P$149</f>
        <v>442</v>
      </c>
      <c r="R149" s="40">
        <f>R148+$P$149</f>
        <v>389</v>
      </c>
      <c r="S149" s="40">
        <f>S148+$P$149</f>
        <v>421</v>
      </c>
      <c r="T149" s="40">
        <f>T148+$P$149</f>
        <v>339</v>
      </c>
      <c r="U149" s="41">
        <f>Q149+R149+S149+T149</f>
        <v>1591</v>
      </c>
      <c r="V149" s="39">
        <f>SUM(V136:V147)</f>
        <v>89</v>
      </c>
      <c r="W149" s="40">
        <f>W148+$V$149</f>
        <v>400</v>
      </c>
      <c r="X149" s="40">
        <f>X148+$V$149</f>
        <v>396</v>
      </c>
      <c r="Y149" s="40">
        <f>Y148+$V$149</f>
        <v>395</v>
      </c>
      <c r="Z149" s="40">
        <f>Z148+$V$149</f>
        <v>364</v>
      </c>
      <c r="AA149" s="41">
        <f>W149+X149+Y149+Z149</f>
        <v>1555</v>
      </c>
      <c r="AB149" s="39">
        <f>SUM(AB136:AB147)</f>
        <v>0</v>
      </c>
      <c r="AC149" s="40">
        <f>AC148+$AB$149</f>
        <v>0</v>
      </c>
      <c r="AD149" s="40">
        <f>AD148+$AB$149</f>
        <v>0</v>
      </c>
      <c r="AE149" s="40">
        <f>AE148+$AB$149</f>
        <v>0</v>
      </c>
      <c r="AF149" s="40">
        <f>AF148+$AB$149</f>
        <v>0</v>
      </c>
      <c r="AG149" s="41">
        <f>AC149+AD149+AE149+AF149</f>
        <v>0</v>
      </c>
      <c r="AH149" s="39">
        <f>SUM(AH136:AH147)</f>
        <v>0</v>
      </c>
      <c r="AI149" s="40">
        <f>AI148+$AH$149</f>
        <v>0</v>
      </c>
      <c r="AJ149" s="40">
        <f>AJ148+$AH$149</f>
        <v>0</v>
      </c>
      <c r="AK149" s="40">
        <f>AK148+$AH$149</f>
        <v>0</v>
      </c>
      <c r="AL149" s="40">
        <f>AL148+$AH$149</f>
        <v>0</v>
      </c>
      <c r="AM149" s="41">
        <f>AI149+AJ149+AK149+AL149</f>
        <v>0</v>
      </c>
      <c r="AN149" s="39">
        <f>SUM(AN136:AN147)</f>
        <v>0</v>
      </c>
      <c r="AO149" s="40">
        <f>AO148+$AN$149</f>
        <v>0</v>
      </c>
      <c r="AP149" s="40">
        <f>AP148+$AN$149</f>
        <v>0</v>
      </c>
      <c r="AQ149" s="40">
        <f>AQ148+$AN$149</f>
        <v>0</v>
      </c>
      <c r="AR149" s="40">
        <f>AR148+$AN$149</f>
        <v>0</v>
      </c>
      <c r="AS149" s="41">
        <f>AO149+AP149+AQ149+AR149</f>
        <v>0</v>
      </c>
      <c r="AT149" s="39">
        <f>SUM(AT136:AT147)</f>
        <v>0</v>
      </c>
      <c r="AU149" s="40">
        <f>AU148+$AT$149</f>
        <v>0</v>
      </c>
      <c r="AV149" s="40">
        <f>AV148+$AT$149</f>
        <v>0</v>
      </c>
      <c r="AW149" s="40">
        <f>AW148+$AT$149</f>
        <v>0</v>
      </c>
      <c r="AX149" s="40">
        <f>AX148+$AT$149</f>
        <v>0</v>
      </c>
      <c r="AY149" s="41">
        <f>AU149+AV149+AW149+AX149</f>
        <v>0</v>
      </c>
      <c r="AZ149" s="39">
        <f>SUM(AZ136:AZ147)</f>
        <v>0</v>
      </c>
      <c r="BA149" s="40">
        <f>BA148+$AZ$149</f>
        <v>0</v>
      </c>
      <c r="BB149" s="40">
        <f>BB148+$AZ$149</f>
        <v>0</v>
      </c>
      <c r="BC149" s="40">
        <f>BC148+$AZ$149</f>
        <v>0</v>
      </c>
      <c r="BD149" s="40">
        <f>BD148+$AZ$149</f>
        <v>0</v>
      </c>
      <c r="BE149" s="41">
        <f>BA149+BB149+BC149+BD149</f>
        <v>0</v>
      </c>
      <c r="BF149" s="44">
        <f t="shared" si="436"/>
        <v>4</v>
      </c>
      <c r="BG149" s="17">
        <f t="shared" si="437"/>
        <v>4</v>
      </c>
      <c r="BH149" s="17">
        <f t="shared" si="438"/>
        <v>4</v>
      </c>
      <c r="BI149" s="17">
        <f t="shared" si="439"/>
        <v>4</v>
      </c>
      <c r="BJ149" s="17">
        <f t="shared" si="440"/>
        <v>0</v>
      </c>
      <c r="BK149" s="17">
        <f t="shared" si="441"/>
        <v>0</v>
      </c>
      <c r="BL149" s="17">
        <f t="shared" si="442"/>
        <v>0</v>
      </c>
      <c r="BM149" s="17">
        <f t="shared" si="443"/>
        <v>0</v>
      </c>
      <c r="BN149" s="17">
        <f t="shared" si="444"/>
        <v>0</v>
      </c>
      <c r="BO149" s="17">
        <f t="shared" si="445"/>
        <v>16</v>
      </c>
      <c r="BP149" s="17">
        <f t="shared" si="446"/>
        <v>6313</v>
      </c>
      <c r="BQ149" s="17">
        <f t="shared" si="447"/>
        <v>394.5625</v>
      </c>
    </row>
    <row r="150" spans="1:69" ht="15.75" customHeight="1" x14ac:dyDescent="0.25">
      <c r="A150" s="36"/>
      <c r="B150" s="37" t="s">
        <v>37</v>
      </c>
      <c r="C150" s="46"/>
      <c r="D150" s="42"/>
      <c r="E150" s="40">
        <f t="shared" ref="E150:I151" si="453">IF($D$149&gt;0,IF(E148=E164,0.5,IF(E148&gt;E164,1,0)),0)</f>
        <v>1</v>
      </c>
      <c r="F150" s="40">
        <f t="shared" si="453"/>
        <v>0</v>
      </c>
      <c r="G150" s="40">
        <f t="shared" si="453"/>
        <v>1</v>
      </c>
      <c r="H150" s="40">
        <f t="shared" si="453"/>
        <v>0</v>
      </c>
      <c r="I150" s="41">
        <f t="shared" si="453"/>
        <v>1</v>
      </c>
      <c r="J150" s="42"/>
      <c r="K150" s="40">
        <f t="shared" ref="K150:O151" si="454">IF($J$149&gt;0,IF(K148=K79,0.5,IF(K148&gt;K79,1,0)),0)</f>
        <v>0</v>
      </c>
      <c r="L150" s="40">
        <f t="shared" si="454"/>
        <v>1</v>
      </c>
      <c r="M150" s="40">
        <f t="shared" si="454"/>
        <v>0</v>
      </c>
      <c r="N150" s="40">
        <f t="shared" si="454"/>
        <v>1</v>
      </c>
      <c r="O150" s="41">
        <f t="shared" si="454"/>
        <v>1</v>
      </c>
      <c r="P150" s="42"/>
      <c r="Q150" s="40">
        <f t="shared" ref="Q150:U151" si="455">IF($P$149&gt;0,IF(Q148=Q130,0.5,IF(Q148&gt;Q130,1,0)),0)</f>
        <v>1</v>
      </c>
      <c r="R150" s="40">
        <f t="shared" si="455"/>
        <v>1</v>
      </c>
      <c r="S150" s="40">
        <f t="shared" si="455"/>
        <v>1</v>
      </c>
      <c r="T150" s="40">
        <f t="shared" si="455"/>
        <v>0</v>
      </c>
      <c r="U150" s="41">
        <f t="shared" si="455"/>
        <v>1</v>
      </c>
      <c r="V150" s="42"/>
      <c r="W150" s="40">
        <f t="shared" ref="W150:AA151" si="456">IF($V$149&gt;0,IF(W148=W94,0.5,IF(W148&gt;W94,1,0)),0)</f>
        <v>0</v>
      </c>
      <c r="X150" s="40">
        <f t="shared" si="456"/>
        <v>0</v>
      </c>
      <c r="Y150" s="40">
        <f t="shared" si="456"/>
        <v>0</v>
      </c>
      <c r="Z150" s="40">
        <f t="shared" si="456"/>
        <v>0</v>
      </c>
      <c r="AA150" s="41">
        <f t="shared" si="456"/>
        <v>0</v>
      </c>
      <c r="AB150" s="42"/>
      <c r="AC150" s="40">
        <f t="shared" ref="AC150:AG151" si="457">IF($AB$149&gt;0,IF(AC148=AC193,0.5,IF(AC148&gt;AC193,1,0)),0)</f>
        <v>0</v>
      </c>
      <c r="AD150" s="40">
        <f t="shared" si="457"/>
        <v>0</v>
      </c>
      <c r="AE150" s="40">
        <f t="shared" si="457"/>
        <v>0</v>
      </c>
      <c r="AF150" s="40">
        <f t="shared" si="457"/>
        <v>0</v>
      </c>
      <c r="AG150" s="41">
        <f t="shared" si="457"/>
        <v>0</v>
      </c>
      <c r="AH150" s="42"/>
      <c r="AI150" s="40">
        <f t="shared" ref="AI150:AM151" si="458">IF($AH$149&gt;0,IF(AI148=AI66,0.5,IF(AI148&gt;AI66,1,0)),0)</f>
        <v>0</v>
      </c>
      <c r="AJ150" s="40">
        <f t="shared" si="458"/>
        <v>0</v>
      </c>
      <c r="AK150" s="40">
        <f t="shared" si="458"/>
        <v>0</v>
      </c>
      <c r="AL150" s="40">
        <f t="shared" si="458"/>
        <v>0</v>
      </c>
      <c r="AM150" s="41">
        <f t="shared" si="458"/>
        <v>0</v>
      </c>
      <c r="AN150" s="42"/>
      <c r="AO150" s="40">
        <f t="shared" ref="AO150:AS151" si="459">IF($AN$149&gt;0,IF(AO148=AO176,0.5,IF(AO148&gt;AO176,1,0)),0)</f>
        <v>0</v>
      </c>
      <c r="AP150" s="40">
        <f t="shared" si="459"/>
        <v>0</v>
      </c>
      <c r="AQ150" s="40">
        <f t="shared" si="459"/>
        <v>0</v>
      </c>
      <c r="AR150" s="40">
        <f t="shared" si="459"/>
        <v>0</v>
      </c>
      <c r="AS150" s="41">
        <f t="shared" si="459"/>
        <v>0</v>
      </c>
      <c r="AT150" s="42"/>
      <c r="AU150" s="40">
        <f t="shared" ref="AU150:AY151" si="460">IF($AT$149&gt;0,IF(AU148=AU112,0.5,IF(AU148&gt;AU112,1,0)),0)</f>
        <v>0</v>
      </c>
      <c r="AV150" s="40">
        <f t="shared" si="460"/>
        <v>0</v>
      </c>
      <c r="AW150" s="40">
        <f t="shared" si="460"/>
        <v>0</v>
      </c>
      <c r="AX150" s="40">
        <f t="shared" si="460"/>
        <v>0</v>
      </c>
      <c r="AY150" s="41">
        <f t="shared" si="460"/>
        <v>0</v>
      </c>
      <c r="AZ150" s="42"/>
      <c r="BA150" s="40">
        <f t="shared" ref="BA150:BE151" si="461">IF($AZ$149&gt;0,IF(BA148=BA52,0.5,IF(BA148&gt;BA52,1,0)),0)</f>
        <v>0</v>
      </c>
      <c r="BB150" s="40">
        <f t="shared" si="461"/>
        <v>0</v>
      </c>
      <c r="BC150" s="40">
        <f t="shared" si="461"/>
        <v>0</v>
      </c>
      <c r="BD150" s="40">
        <f t="shared" si="461"/>
        <v>0</v>
      </c>
      <c r="BE150" s="41">
        <f t="shared" si="461"/>
        <v>0</v>
      </c>
      <c r="BF150" s="47"/>
      <c r="BG150" s="21"/>
      <c r="BH150" s="21"/>
      <c r="BI150" s="21"/>
      <c r="BJ150" s="21"/>
      <c r="BK150" s="21"/>
      <c r="BL150" s="21"/>
      <c r="BM150" s="21"/>
      <c r="BN150" s="21"/>
      <c r="BO150" s="21"/>
      <c r="BP150" s="17">
        <f t="shared" si="446"/>
        <v>3</v>
      </c>
      <c r="BQ150" s="21"/>
    </row>
    <row r="151" spans="1:69" ht="15.75" customHeight="1" x14ac:dyDescent="0.25">
      <c r="A151" s="36"/>
      <c r="B151" s="37" t="s">
        <v>38</v>
      </c>
      <c r="C151" s="46"/>
      <c r="D151" s="42"/>
      <c r="E151" s="40">
        <f t="shared" si="453"/>
        <v>1</v>
      </c>
      <c r="F151" s="40">
        <f t="shared" si="453"/>
        <v>0</v>
      </c>
      <c r="G151" s="40">
        <f t="shared" si="453"/>
        <v>1</v>
      </c>
      <c r="H151" s="40">
        <f t="shared" si="453"/>
        <v>0</v>
      </c>
      <c r="I151" s="41">
        <f t="shared" si="453"/>
        <v>0</v>
      </c>
      <c r="J151" s="42"/>
      <c r="K151" s="40">
        <f t="shared" si="454"/>
        <v>0</v>
      </c>
      <c r="L151" s="40">
        <f t="shared" si="454"/>
        <v>1</v>
      </c>
      <c r="M151" s="40">
        <f t="shared" si="454"/>
        <v>0</v>
      </c>
      <c r="N151" s="40">
        <f t="shared" si="454"/>
        <v>1</v>
      </c>
      <c r="O151" s="41">
        <f t="shared" si="454"/>
        <v>0</v>
      </c>
      <c r="P151" s="42"/>
      <c r="Q151" s="40">
        <f t="shared" si="455"/>
        <v>1</v>
      </c>
      <c r="R151" s="40">
        <f t="shared" si="455"/>
        <v>1</v>
      </c>
      <c r="S151" s="40">
        <f t="shared" si="455"/>
        <v>1</v>
      </c>
      <c r="T151" s="40">
        <f t="shared" si="455"/>
        <v>0</v>
      </c>
      <c r="U151" s="41">
        <f t="shared" si="455"/>
        <v>1</v>
      </c>
      <c r="V151" s="42"/>
      <c r="W151" s="40">
        <f t="shared" si="456"/>
        <v>0</v>
      </c>
      <c r="X151" s="40">
        <f t="shared" si="456"/>
        <v>0</v>
      </c>
      <c r="Y151" s="40">
        <f t="shared" si="456"/>
        <v>0</v>
      </c>
      <c r="Z151" s="40">
        <f t="shared" si="456"/>
        <v>0</v>
      </c>
      <c r="AA151" s="41">
        <f t="shared" si="456"/>
        <v>0</v>
      </c>
      <c r="AB151" s="42"/>
      <c r="AC151" s="40">
        <f t="shared" si="457"/>
        <v>0</v>
      </c>
      <c r="AD151" s="40">
        <f t="shared" si="457"/>
        <v>0</v>
      </c>
      <c r="AE151" s="40">
        <f t="shared" si="457"/>
        <v>0</v>
      </c>
      <c r="AF151" s="40">
        <f t="shared" si="457"/>
        <v>0</v>
      </c>
      <c r="AG151" s="41">
        <f t="shared" si="457"/>
        <v>0</v>
      </c>
      <c r="AH151" s="42"/>
      <c r="AI151" s="40">
        <f t="shared" si="458"/>
        <v>0</v>
      </c>
      <c r="AJ151" s="40">
        <f t="shared" si="458"/>
        <v>0</v>
      </c>
      <c r="AK151" s="40">
        <f t="shared" si="458"/>
        <v>0</v>
      </c>
      <c r="AL151" s="40">
        <f t="shared" si="458"/>
        <v>0</v>
      </c>
      <c r="AM151" s="41">
        <f t="shared" si="458"/>
        <v>0</v>
      </c>
      <c r="AN151" s="42"/>
      <c r="AO151" s="40">
        <f t="shared" si="459"/>
        <v>0</v>
      </c>
      <c r="AP151" s="40">
        <f t="shared" si="459"/>
        <v>0</v>
      </c>
      <c r="AQ151" s="40">
        <f t="shared" si="459"/>
        <v>0</v>
      </c>
      <c r="AR151" s="40">
        <f t="shared" si="459"/>
        <v>0</v>
      </c>
      <c r="AS151" s="41">
        <f t="shared" si="459"/>
        <v>0</v>
      </c>
      <c r="AT151" s="42"/>
      <c r="AU151" s="40">
        <f t="shared" si="460"/>
        <v>0</v>
      </c>
      <c r="AV151" s="40">
        <f t="shared" si="460"/>
        <v>0</v>
      </c>
      <c r="AW151" s="40">
        <f t="shared" si="460"/>
        <v>0</v>
      </c>
      <c r="AX151" s="40">
        <f t="shared" si="460"/>
        <v>0</v>
      </c>
      <c r="AY151" s="41">
        <f t="shared" si="460"/>
        <v>0</v>
      </c>
      <c r="AZ151" s="42"/>
      <c r="BA151" s="40">
        <f t="shared" si="461"/>
        <v>0</v>
      </c>
      <c r="BB151" s="40">
        <f t="shared" si="461"/>
        <v>0</v>
      </c>
      <c r="BC151" s="40">
        <f t="shared" si="461"/>
        <v>0</v>
      </c>
      <c r="BD151" s="40">
        <f t="shared" si="461"/>
        <v>0</v>
      </c>
      <c r="BE151" s="41">
        <f t="shared" si="461"/>
        <v>0</v>
      </c>
      <c r="BF151" s="47"/>
      <c r="BG151" s="21"/>
      <c r="BH151" s="21"/>
      <c r="BI151" s="21"/>
      <c r="BJ151" s="21"/>
      <c r="BK151" s="21"/>
      <c r="BL151" s="21"/>
      <c r="BM151" s="21"/>
      <c r="BN151" s="21"/>
      <c r="BO151" s="21"/>
      <c r="BP151" s="17">
        <f t="shared" si="446"/>
        <v>1</v>
      </c>
      <c r="BQ151" s="21"/>
    </row>
    <row r="152" spans="1:69" ht="14.25" customHeight="1" x14ac:dyDescent="0.25">
      <c r="A152" s="48"/>
      <c r="B152" s="49" t="s">
        <v>39</v>
      </c>
      <c r="C152" s="50"/>
      <c r="D152" s="51"/>
      <c r="E152" s="52"/>
      <c r="F152" s="52"/>
      <c r="G152" s="52"/>
      <c r="H152" s="52"/>
      <c r="I152" s="53">
        <f>SUM(E150+F150+G150+H150+I150+E151+F151+G151+H151+I151)</f>
        <v>5</v>
      </c>
      <c r="J152" s="51"/>
      <c r="K152" s="52"/>
      <c r="L152" s="52"/>
      <c r="M152" s="52"/>
      <c r="N152" s="52"/>
      <c r="O152" s="53">
        <f>SUM(K150+L150+M150+N150+O150+K151+L151+M151+N151+O151)</f>
        <v>5</v>
      </c>
      <c r="P152" s="51"/>
      <c r="Q152" s="52"/>
      <c r="R152" s="52"/>
      <c r="S152" s="52"/>
      <c r="T152" s="52"/>
      <c r="U152" s="53">
        <f>SUM(Q150+R150+S150+T150+U150+Q151+R151+S151+T151+U151)</f>
        <v>8</v>
      </c>
      <c r="V152" s="51"/>
      <c r="W152" s="52"/>
      <c r="X152" s="52"/>
      <c r="Y152" s="52"/>
      <c r="Z152" s="52"/>
      <c r="AA152" s="53">
        <f>SUM(W150+X150+Y150+Z150+AA150+W151+X151+Y151+Z151+AA151)</f>
        <v>0</v>
      </c>
      <c r="AB152" s="51"/>
      <c r="AC152" s="52"/>
      <c r="AD152" s="52"/>
      <c r="AE152" s="52"/>
      <c r="AF152" s="52"/>
      <c r="AG152" s="53">
        <f>SUM(AC150+AD150+AE150+AF150+AG150+AC151+AD151+AE151+AF151+AG151)</f>
        <v>0</v>
      </c>
      <c r="AH152" s="51"/>
      <c r="AI152" s="52"/>
      <c r="AJ152" s="52"/>
      <c r="AK152" s="52"/>
      <c r="AL152" s="52"/>
      <c r="AM152" s="53">
        <f>SUM(AI150+AJ150+AK150+AL150+AM150+AI151+AJ151+AK151+AL151+AM151)</f>
        <v>0</v>
      </c>
      <c r="AN152" s="51"/>
      <c r="AO152" s="52"/>
      <c r="AP152" s="52"/>
      <c r="AQ152" s="52"/>
      <c r="AR152" s="52"/>
      <c r="AS152" s="53">
        <f>SUM(AO150+AP150+AQ150+AR150+AS150+AO151+AP151+AQ151+AR151+AS151)</f>
        <v>0</v>
      </c>
      <c r="AT152" s="51"/>
      <c r="AU152" s="52"/>
      <c r="AV152" s="52"/>
      <c r="AW152" s="52"/>
      <c r="AX152" s="52"/>
      <c r="AY152" s="53">
        <f>SUM(AU150+AV150+AW150+AX150+AY150+AU151+AV151+AW151+AX151+AY151)</f>
        <v>0</v>
      </c>
      <c r="AZ152" s="51"/>
      <c r="BA152" s="52"/>
      <c r="BB152" s="52"/>
      <c r="BC152" s="52"/>
      <c r="BD152" s="52"/>
      <c r="BE152" s="53">
        <f>SUM(BA150+BB150+BC150+BD150+BE150+BA151+BB151+BC151+BD151+BE151)</f>
        <v>0</v>
      </c>
      <c r="BF152" s="54"/>
      <c r="BG152" s="55"/>
      <c r="BH152" s="55"/>
      <c r="BI152" s="55"/>
      <c r="BJ152" s="55"/>
      <c r="BK152" s="55"/>
      <c r="BL152" s="55"/>
      <c r="BM152" s="55"/>
      <c r="BN152" s="55"/>
      <c r="BO152" s="55"/>
      <c r="BP152" s="56">
        <f t="shared" si="446"/>
        <v>18</v>
      </c>
      <c r="BQ152" s="55"/>
    </row>
    <row r="153" spans="1:69" ht="27" customHeight="1" x14ac:dyDescent="0.25">
      <c r="A153" s="30">
        <v>8</v>
      </c>
      <c r="B153" s="124" t="s">
        <v>62</v>
      </c>
      <c r="C153" s="125"/>
      <c r="D153" s="31" t="s">
        <v>26</v>
      </c>
      <c r="E153" s="32" t="s">
        <v>27</v>
      </c>
      <c r="F153" s="32" t="s">
        <v>28</v>
      </c>
      <c r="G153" s="32" t="s">
        <v>29</v>
      </c>
      <c r="H153" s="32" t="s">
        <v>30</v>
      </c>
      <c r="I153" s="33" t="s">
        <v>23</v>
      </c>
      <c r="J153" s="31" t="s">
        <v>26</v>
      </c>
      <c r="K153" s="32" t="s">
        <v>27</v>
      </c>
      <c r="L153" s="32" t="s">
        <v>28</v>
      </c>
      <c r="M153" s="32" t="s">
        <v>29</v>
      </c>
      <c r="N153" s="32" t="s">
        <v>30</v>
      </c>
      <c r="O153" s="33" t="s">
        <v>23</v>
      </c>
      <c r="P153" s="31" t="s">
        <v>26</v>
      </c>
      <c r="Q153" s="32" t="s">
        <v>27</v>
      </c>
      <c r="R153" s="32" t="s">
        <v>28</v>
      </c>
      <c r="S153" s="32" t="s">
        <v>29</v>
      </c>
      <c r="T153" s="32" t="s">
        <v>30</v>
      </c>
      <c r="U153" s="33" t="s">
        <v>23</v>
      </c>
      <c r="V153" s="31" t="s">
        <v>26</v>
      </c>
      <c r="W153" s="32" t="s">
        <v>27</v>
      </c>
      <c r="X153" s="32" t="s">
        <v>28</v>
      </c>
      <c r="Y153" s="32" t="s">
        <v>29</v>
      </c>
      <c r="Z153" s="32" t="s">
        <v>30</v>
      </c>
      <c r="AA153" s="33" t="s">
        <v>23</v>
      </c>
      <c r="AB153" s="31" t="s">
        <v>26</v>
      </c>
      <c r="AC153" s="32" t="s">
        <v>27</v>
      </c>
      <c r="AD153" s="32" t="s">
        <v>28</v>
      </c>
      <c r="AE153" s="32" t="s">
        <v>29</v>
      </c>
      <c r="AF153" s="32" t="s">
        <v>30</v>
      </c>
      <c r="AG153" s="33" t="s">
        <v>23</v>
      </c>
      <c r="AH153" s="31" t="s">
        <v>26</v>
      </c>
      <c r="AI153" s="32" t="s">
        <v>27</v>
      </c>
      <c r="AJ153" s="32" t="s">
        <v>28</v>
      </c>
      <c r="AK153" s="32" t="s">
        <v>29</v>
      </c>
      <c r="AL153" s="32" t="s">
        <v>30</v>
      </c>
      <c r="AM153" s="33" t="s">
        <v>23</v>
      </c>
      <c r="AN153" s="31" t="s">
        <v>26</v>
      </c>
      <c r="AO153" s="32" t="s">
        <v>27</v>
      </c>
      <c r="AP153" s="32" t="s">
        <v>28</v>
      </c>
      <c r="AQ153" s="32" t="s">
        <v>29</v>
      </c>
      <c r="AR153" s="32" t="s">
        <v>30</v>
      </c>
      <c r="AS153" s="33" t="s">
        <v>23</v>
      </c>
      <c r="AT153" s="31" t="s">
        <v>26</v>
      </c>
      <c r="AU153" s="32" t="s">
        <v>27</v>
      </c>
      <c r="AV153" s="32" t="s">
        <v>28</v>
      </c>
      <c r="AW153" s="32" t="s">
        <v>29</v>
      </c>
      <c r="AX153" s="32" t="s">
        <v>30</v>
      </c>
      <c r="AY153" s="33" t="s">
        <v>23</v>
      </c>
      <c r="AZ153" s="31" t="s">
        <v>26</v>
      </c>
      <c r="BA153" s="32" t="s">
        <v>27</v>
      </c>
      <c r="BB153" s="32" t="s">
        <v>28</v>
      </c>
      <c r="BC153" s="32" t="s">
        <v>29</v>
      </c>
      <c r="BD153" s="32" t="s">
        <v>30</v>
      </c>
      <c r="BE153" s="33" t="s">
        <v>23</v>
      </c>
      <c r="BF153" s="34"/>
      <c r="BG153" s="35"/>
      <c r="BH153" s="35"/>
      <c r="BI153" s="35"/>
      <c r="BJ153" s="35"/>
      <c r="BK153" s="35"/>
      <c r="BL153" s="35"/>
      <c r="BM153" s="35"/>
      <c r="BN153" s="35"/>
      <c r="BO153" s="35"/>
      <c r="BP153" s="57"/>
      <c r="BQ153" s="35"/>
    </row>
    <row r="154" spans="1:69" ht="15.75" customHeight="1" x14ac:dyDescent="0.25">
      <c r="A154" s="36"/>
      <c r="B154" s="37" t="s">
        <v>63</v>
      </c>
      <c r="C154" s="38" t="s">
        <v>64</v>
      </c>
      <c r="D154" s="39">
        <v>50</v>
      </c>
      <c r="E154" s="40">
        <f>E22</f>
        <v>144</v>
      </c>
      <c r="F154" s="40">
        <f t="shared" ref="F154:H154" si="462">F22</f>
        <v>152</v>
      </c>
      <c r="G154" s="40">
        <f t="shared" si="462"/>
        <v>173</v>
      </c>
      <c r="H154" s="40">
        <f t="shared" si="462"/>
        <v>171</v>
      </c>
      <c r="I154" s="41">
        <f t="shared" ref="I154:I163" si="463">SUM(E154:H154)</f>
        <v>640</v>
      </c>
      <c r="J154" s="42"/>
      <c r="K154" s="43"/>
      <c r="L154" s="43"/>
      <c r="M154" s="43"/>
      <c r="N154" s="43"/>
      <c r="O154" s="41">
        <f t="shared" ref="O154:O163" si="464">SUM(K154:N154)</f>
        <v>0</v>
      </c>
      <c r="P154" s="42">
        <v>49</v>
      </c>
      <c r="Q154" s="43">
        <f>Q22</f>
        <v>124</v>
      </c>
      <c r="R154" s="43">
        <f t="shared" ref="R154:T154" si="465">R22</f>
        <v>145</v>
      </c>
      <c r="S154" s="43">
        <f t="shared" si="465"/>
        <v>166</v>
      </c>
      <c r="T154" s="43">
        <f t="shared" si="465"/>
        <v>188</v>
      </c>
      <c r="U154" s="41">
        <f t="shared" ref="U154:U163" si="466">SUM(Q154:T154)</f>
        <v>623</v>
      </c>
      <c r="V154" s="42"/>
      <c r="W154" s="43"/>
      <c r="X154" s="43"/>
      <c r="Y154" s="43"/>
      <c r="Z154" s="43"/>
      <c r="AA154" s="41">
        <f t="shared" ref="AA154:AA163" si="467">SUM(W154:Z154)</f>
        <v>0</v>
      </c>
      <c r="AB154" s="42"/>
      <c r="AC154" s="43"/>
      <c r="AD154" s="43"/>
      <c r="AE154" s="43"/>
      <c r="AF154" s="43"/>
      <c r="AG154" s="41">
        <f t="shared" ref="AG154:AG163" si="468">SUM(AC154:AF154)</f>
        <v>0</v>
      </c>
      <c r="AH154" s="42"/>
      <c r="AI154" s="43"/>
      <c r="AJ154" s="43"/>
      <c r="AK154" s="43"/>
      <c r="AL154" s="43"/>
      <c r="AM154" s="41">
        <f t="shared" ref="AM154:AM163" si="469">SUM(AI154:AL154)</f>
        <v>0</v>
      </c>
      <c r="AN154" s="42"/>
      <c r="AO154" s="43"/>
      <c r="AP154" s="43"/>
      <c r="AQ154" s="43"/>
      <c r="AR154" s="43"/>
      <c r="AS154" s="41">
        <f t="shared" ref="AS154:AS163" si="470">SUM(AO154:AR154)</f>
        <v>0</v>
      </c>
      <c r="AT154" s="42"/>
      <c r="AU154" s="43"/>
      <c r="AV154" s="43"/>
      <c r="AW154" s="43"/>
      <c r="AX154" s="43"/>
      <c r="AY154" s="41">
        <f t="shared" ref="AY154:AY163" si="471">SUM(AU154:AX154)</f>
        <v>0</v>
      </c>
      <c r="AZ154" s="42"/>
      <c r="BA154" s="43"/>
      <c r="BB154" s="43"/>
      <c r="BC154" s="43"/>
      <c r="BD154" s="43"/>
      <c r="BE154" s="41">
        <f t="shared" ref="BE154:BE163" si="472">SUM(BA154:BD154)</f>
        <v>0</v>
      </c>
      <c r="BF154" s="44">
        <f t="shared" ref="BF154:BF165" si="473">SUM((IF(E154&gt;0,1,0)+(IF(F154&gt;0,1,0)+(IF(G154&gt;0,1,0)+(IF(H154&gt;0,1,0))))))</f>
        <v>4</v>
      </c>
      <c r="BG154" s="17">
        <f t="shared" ref="BG154:BG165" si="474">SUM((IF(K154&gt;0,1,0)+(IF(L154&gt;0,1,0)+(IF(M154&gt;0,1,0)+(IF(N154&gt;0,1,0))))))</f>
        <v>0</v>
      </c>
      <c r="BH154" s="17">
        <f t="shared" ref="BH154:BH165" si="475">SUM((IF(Q154&gt;0,1,0)+(IF(R154&gt;0,1,0)+(IF(S154&gt;0,1,0)+(IF(T154&gt;0,1,0))))))</f>
        <v>4</v>
      </c>
      <c r="BI154" s="17">
        <f t="shared" ref="BI154:BI165" si="476">SUM((IF(W154&gt;0,1,0)+(IF(X154&gt;0,1,0)+(IF(Y154&gt;0,1,0)+(IF(Z154&gt;0,1,0))))))</f>
        <v>0</v>
      </c>
      <c r="BJ154" s="17">
        <f t="shared" ref="BJ154:BJ165" si="477">SUM((IF(AC154&gt;0,1,0)+(IF(AD154&gt;0,1,0)+(IF(AE154&gt;0,1,0)+(IF(AF154&gt;0,1,0))))))</f>
        <v>0</v>
      </c>
      <c r="BK154" s="17">
        <f t="shared" ref="BK154:BK165" si="478">SUM((IF(AI154&gt;0,1,0)+(IF(AJ154&gt;0,1,0)+(IF(AK154&gt;0,1,0)+(IF(AL154&gt;0,1,0))))))</f>
        <v>0</v>
      </c>
      <c r="BL154" s="17">
        <f t="shared" ref="BL154:BL165" si="479">SUM((IF(AO154&gt;0,1,0)+(IF(AP154&gt;0,1,0)+(IF(AQ154&gt;0,1,0)+(IF(AR154&gt;0,1,0))))))</f>
        <v>0</v>
      </c>
      <c r="BM154" s="17">
        <f t="shared" ref="BM154:BM165" si="480">SUM((IF(AU154&gt;0,1,0)+(IF(AV154&gt;0,1,0)+(IF(AW154&gt;0,1,0)+(IF(AX154&gt;0,1,0))))))</f>
        <v>0</v>
      </c>
      <c r="BN154" s="17">
        <f t="shared" ref="BN154:BN165" si="481">SUM((IF(BA154&gt;0,1,0)+(IF(BB154&gt;0,1,0)+(IF(BC154&gt;0,1,0)+(IF(BD154&gt;0,1,0))))))</f>
        <v>0</v>
      </c>
      <c r="BO154" s="17">
        <f t="shared" ref="BO154:BO165" si="482">SUM(BF154:BN154)</f>
        <v>8</v>
      </c>
      <c r="BP154" s="17">
        <f t="shared" ref="BP154:BP159" si="483">I154+O154+U154+AA154+AG154+AM154+AS154+AY154+BE154</f>
        <v>1263</v>
      </c>
      <c r="BQ154" s="17">
        <f t="shared" ref="BQ154:BQ165" si="484">BP154/BO154</f>
        <v>157.875</v>
      </c>
    </row>
    <row r="155" spans="1:69" ht="15.75" customHeight="1" x14ac:dyDescent="0.25">
      <c r="A155" s="36"/>
      <c r="B155" s="37" t="s">
        <v>65</v>
      </c>
      <c r="C155" s="38" t="s">
        <v>66</v>
      </c>
      <c r="D155" s="39">
        <v>48</v>
      </c>
      <c r="E155" s="40">
        <f>E5</f>
        <v>143</v>
      </c>
      <c r="F155" s="40">
        <f t="shared" ref="F155:H155" si="485">F5</f>
        <v>175</v>
      </c>
      <c r="G155" s="40">
        <f t="shared" si="485"/>
        <v>141</v>
      </c>
      <c r="H155" s="40">
        <f t="shared" si="485"/>
        <v>180</v>
      </c>
      <c r="I155" s="41">
        <f t="shared" si="463"/>
        <v>639</v>
      </c>
      <c r="J155" s="42">
        <v>48</v>
      </c>
      <c r="K155" s="43">
        <f>K5</f>
        <v>190</v>
      </c>
      <c r="L155" s="43">
        <f t="shared" ref="L155:N155" si="486">L5</f>
        <v>162</v>
      </c>
      <c r="M155" s="43">
        <f t="shared" si="486"/>
        <v>149</v>
      </c>
      <c r="N155" s="43">
        <f t="shared" si="486"/>
        <v>148</v>
      </c>
      <c r="O155" s="41">
        <f t="shared" si="464"/>
        <v>649</v>
      </c>
      <c r="P155" s="42"/>
      <c r="Q155" s="43"/>
      <c r="R155" s="43"/>
      <c r="S155" s="43"/>
      <c r="T155" s="43"/>
      <c r="U155" s="41">
        <f t="shared" si="466"/>
        <v>0</v>
      </c>
      <c r="V155" s="42"/>
      <c r="W155" s="43"/>
      <c r="X155" s="43"/>
      <c r="Y155" s="43"/>
      <c r="Z155" s="43"/>
      <c r="AA155" s="41">
        <f t="shared" si="467"/>
        <v>0</v>
      </c>
      <c r="AB155" s="42"/>
      <c r="AC155" s="43"/>
      <c r="AD155" s="43"/>
      <c r="AE155" s="43"/>
      <c r="AF155" s="43"/>
      <c r="AG155" s="41">
        <f t="shared" si="468"/>
        <v>0</v>
      </c>
      <c r="AH155" s="42"/>
      <c r="AI155" s="43"/>
      <c r="AJ155" s="43"/>
      <c r="AK155" s="43"/>
      <c r="AL155" s="43"/>
      <c r="AM155" s="41">
        <f t="shared" si="469"/>
        <v>0</v>
      </c>
      <c r="AN155" s="42"/>
      <c r="AO155" s="43"/>
      <c r="AP155" s="43"/>
      <c r="AQ155" s="43"/>
      <c r="AR155" s="43"/>
      <c r="AS155" s="41">
        <f t="shared" si="470"/>
        <v>0</v>
      </c>
      <c r="AT155" s="42"/>
      <c r="AU155" s="43"/>
      <c r="AV155" s="43"/>
      <c r="AW155" s="43"/>
      <c r="AX155" s="43"/>
      <c r="AY155" s="41">
        <f t="shared" si="471"/>
        <v>0</v>
      </c>
      <c r="AZ155" s="42"/>
      <c r="BA155" s="43"/>
      <c r="BB155" s="43"/>
      <c r="BC155" s="43"/>
      <c r="BD155" s="43"/>
      <c r="BE155" s="41">
        <f t="shared" si="472"/>
        <v>0</v>
      </c>
      <c r="BF155" s="44">
        <f t="shared" si="473"/>
        <v>4</v>
      </c>
      <c r="BG155" s="17">
        <f t="shared" si="474"/>
        <v>4</v>
      </c>
      <c r="BH155" s="17">
        <f t="shared" si="475"/>
        <v>0</v>
      </c>
      <c r="BI155" s="17">
        <f t="shared" si="476"/>
        <v>0</v>
      </c>
      <c r="BJ155" s="17">
        <f t="shared" si="477"/>
        <v>0</v>
      </c>
      <c r="BK155" s="17">
        <f t="shared" si="478"/>
        <v>0</v>
      </c>
      <c r="BL155" s="17">
        <f t="shared" si="479"/>
        <v>0</v>
      </c>
      <c r="BM155" s="17">
        <f t="shared" si="480"/>
        <v>0</v>
      </c>
      <c r="BN155" s="17">
        <f t="shared" si="481"/>
        <v>0</v>
      </c>
      <c r="BO155" s="17">
        <f t="shared" si="482"/>
        <v>8</v>
      </c>
      <c r="BP155" s="17">
        <f t="shared" si="483"/>
        <v>1288</v>
      </c>
      <c r="BQ155" s="17">
        <f t="shared" si="484"/>
        <v>161</v>
      </c>
    </row>
    <row r="156" spans="1:69" ht="15.75" customHeight="1" x14ac:dyDescent="0.25">
      <c r="A156" s="36"/>
      <c r="B156" s="45" t="s">
        <v>50</v>
      </c>
      <c r="C156" s="46" t="s">
        <v>51</v>
      </c>
      <c r="D156" s="42"/>
      <c r="E156" s="43"/>
      <c r="F156" s="43"/>
      <c r="G156" s="43"/>
      <c r="H156" s="43"/>
      <c r="I156" s="41">
        <f t="shared" si="463"/>
        <v>0</v>
      </c>
      <c r="J156" s="42"/>
      <c r="K156" s="43"/>
      <c r="L156" s="43"/>
      <c r="M156" s="43"/>
      <c r="N156" s="43"/>
      <c r="O156" s="41">
        <f t="shared" si="464"/>
        <v>0</v>
      </c>
      <c r="P156" s="42"/>
      <c r="Q156" s="43"/>
      <c r="R156" s="43"/>
      <c r="S156" s="43"/>
      <c r="T156" s="43"/>
      <c r="U156" s="41">
        <f t="shared" si="466"/>
        <v>0</v>
      </c>
      <c r="V156" s="42"/>
      <c r="W156" s="43"/>
      <c r="X156" s="43"/>
      <c r="Y156" s="43"/>
      <c r="Z156" s="43"/>
      <c r="AA156" s="41">
        <f t="shared" si="467"/>
        <v>0</v>
      </c>
      <c r="AB156" s="42"/>
      <c r="AC156" s="43"/>
      <c r="AD156" s="43"/>
      <c r="AE156" s="43"/>
      <c r="AF156" s="43"/>
      <c r="AG156" s="41">
        <f t="shared" si="468"/>
        <v>0</v>
      </c>
      <c r="AH156" s="42"/>
      <c r="AI156" s="43"/>
      <c r="AJ156" s="43"/>
      <c r="AK156" s="43"/>
      <c r="AL156" s="43"/>
      <c r="AM156" s="41">
        <f t="shared" si="469"/>
        <v>0</v>
      </c>
      <c r="AN156" s="42"/>
      <c r="AO156" s="43"/>
      <c r="AP156" s="43"/>
      <c r="AQ156" s="43"/>
      <c r="AR156" s="43"/>
      <c r="AS156" s="41">
        <f t="shared" si="470"/>
        <v>0</v>
      </c>
      <c r="AT156" s="42"/>
      <c r="AU156" s="43"/>
      <c r="AV156" s="43"/>
      <c r="AW156" s="43"/>
      <c r="AX156" s="43"/>
      <c r="AY156" s="41">
        <f t="shared" si="471"/>
        <v>0</v>
      </c>
      <c r="AZ156" s="42"/>
      <c r="BA156" s="43"/>
      <c r="BB156" s="43"/>
      <c r="BC156" s="43"/>
      <c r="BD156" s="43"/>
      <c r="BE156" s="41">
        <f t="shared" si="472"/>
        <v>0</v>
      </c>
      <c r="BF156" s="44">
        <f t="shared" si="473"/>
        <v>0</v>
      </c>
      <c r="BG156" s="17">
        <f t="shared" si="474"/>
        <v>0</v>
      </c>
      <c r="BH156" s="17">
        <f t="shared" si="475"/>
        <v>0</v>
      </c>
      <c r="BI156" s="17">
        <f t="shared" si="476"/>
        <v>0</v>
      </c>
      <c r="BJ156" s="17">
        <f t="shared" si="477"/>
        <v>0</v>
      </c>
      <c r="BK156" s="17">
        <f t="shared" si="478"/>
        <v>0</v>
      </c>
      <c r="BL156" s="17">
        <f t="shared" si="479"/>
        <v>0</v>
      </c>
      <c r="BM156" s="17">
        <f t="shared" si="480"/>
        <v>0</v>
      </c>
      <c r="BN156" s="17">
        <f t="shared" si="481"/>
        <v>0</v>
      </c>
      <c r="BO156" s="17">
        <f t="shared" si="482"/>
        <v>0</v>
      </c>
      <c r="BP156" s="17">
        <f t="shared" si="483"/>
        <v>0</v>
      </c>
      <c r="BQ156" s="21" t="e">
        <f t="shared" si="484"/>
        <v>#DIV/0!</v>
      </c>
    </row>
    <row r="157" spans="1:69" ht="15.75" customHeight="1" x14ac:dyDescent="0.25">
      <c r="A157" s="36"/>
      <c r="B157" s="45" t="s">
        <v>112</v>
      </c>
      <c r="C157" s="46" t="s">
        <v>89</v>
      </c>
      <c r="D157" s="42"/>
      <c r="E157" s="43"/>
      <c r="F157" s="43"/>
      <c r="G157" s="43"/>
      <c r="H157" s="43"/>
      <c r="I157" s="41">
        <f t="shared" si="463"/>
        <v>0</v>
      </c>
      <c r="J157" s="42">
        <v>56</v>
      </c>
      <c r="K157" s="43">
        <f>K8</f>
        <v>131</v>
      </c>
      <c r="L157" s="43">
        <f t="shared" ref="L157:N157" si="487">L8</f>
        <v>128</v>
      </c>
      <c r="M157" s="43">
        <f t="shared" si="487"/>
        <v>119</v>
      </c>
      <c r="N157" s="43">
        <f t="shared" si="487"/>
        <v>114</v>
      </c>
      <c r="O157" s="41">
        <f t="shared" si="464"/>
        <v>492</v>
      </c>
      <c r="P157" s="42">
        <v>58</v>
      </c>
      <c r="Q157" s="43">
        <f>Q8</f>
        <v>145</v>
      </c>
      <c r="R157" s="43">
        <f t="shared" ref="R157:T157" si="488">R8</f>
        <v>145</v>
      </c>
      <c r="S157" s="43">
        <f t="shared" si="488"/>
        <v>115</v>
      </c>
      <c r="T157" s="43">
        <f t="shared" si="488"/>
        <v>138</v>
      </c>
      <c r="U157" s="41">
        <f t="shared" si="466"/>
        <v>543</v>
      </c>
      <c r="V157" s="42"/>
      <c r="W157" s="43"/>
      <c r="X157" s="43"/>
      <c r="Y157" s="43"/>
      <c r="Z157" s="43"/>
      <c r="AA157" s="41">
        <f t="shared" si="467"/>
        <v>0</v>
      </c>
      <c r="AB157" s="42"/>
      <c r="AC157" s="43"/>
      <c r="AD157" s="43"/>
      <c r="AE157" s="43"/>
      <c r="AF157" s="43"/>
      <c r="AG157" s="41">
        <f t="shared" si="468"/>
        <v>0</v>
      </c>
      <c r="AH157" s="42"/>
      <c r="AI157" s="43"/>
      <c r="AJ157" s="43"/>
      <c r="AK157" s="43"/>
      <c r="AL157" s="43"/>
      <c r="AM157" s="41">
        <f t="shared" si="469"/>
        <v>0</v>
      </c>
      <c r="AN157" s="42"/>
      <c r="AO157" s="43"/>
      <c r="AP157" s="43"/>
      <c r="AQ157" s="43"/>
      <c r="AR157" s="43"/>
      <c r="AS157" s="41">
        <f t="shared" si="470"/>
        <v>0</v>
      </c>
      <c r="AT157" s="42"/>
      <c r="AU157" s="43"/>
      <c r="AV157" s="43"/>
      <c r="AW157" s="43"/>
      <c r="AX157" s="43"/>
      <c r="AY157" s="41">
        <f t="shared" si="471"/>
        <v>0</v>
      </c>
      <c r="AZ157" s="42"/>
      <c r="BA157" s="43"/>
      <c r="BB157" s="43"/>
      <c r="BC157" s="43"/>
      <c r="BD157" s="43"/>
      <c r="BE157" s="41">
        <f t="shared" si="472"/>
        <v>0</v>
      </c>
      <c r="BF157" s="44">
        <f t="shared" si="473"/>
        <v>0</v>
      </c>
      <c r="BG157" s="17">
        <f t="shared" si="474"/>
        <v>4</v>
      </c>
      <c r="BH157" s="17">
        <f t="shared" si="475"/>
        <v>4</v>
      </c>
      <c r="BI157" s="17">
        <f t="shared" si="476"/>
        <v>0</v>
      </c>
      <c r="BJ157" s="17">
        <f t="shared" si="477"/>
        <v>0</v>
      </c>
      <c r="BK157" s="17">
        <f t="shared" si="478"/>
        <v>0</v>
      </c>
      <c r="BL157" s="17">
        <f t="shared" si="479"/>
        <v>0</v>
      </c>
      <c r="BM157" s="17">
        <f t="shared" si="480"/>
        <v>0</v>
      </c>
      <c r="BN157" s="17">
        <f t="shared" si="481"/>
        <v>0</v>
      </c>
      <c r="BO157" s="17">
        <f t="shared" si="482"/>
        <v>8</v>
      </c>
      <c r="BP157" s="17">
        <f t="shared" si="483"/>
        <v>1035</v>
      </c>
      <c r="BQ157" s="21">
        <f t="shared" si="484"/>
        <v>129.375</v>
      </c>
    </row>
    <row r="158" spans="1:69" ht="15.75" customHeight="1" x14ac:dyDescent="0.25">
      <c r="A158" s="36"/>
      <c r="B158" s="91"/>
      <c r="C158" s="92"/>
      <c r="D158" s="42"/>
      <c r="E158" s="43"/>
      <c r="F158" s="43"/>
      <c r="G158" s="43"/>
      <c r="H158" s="43"/>
      <c r="I158" s="41">
        <f t="shared" si="463"/>
        <v>0</v>
      </c>
      <c r="J158" s="42"/>
      <c r="K158" s="43"/>
      <c r="L158" s="43"/>
      <c r="M158" s="43"/>
      <c r="N158" s="43"/>
      <c r="O158" s="41">
        <f t="shared" si="464"/>
        <v>0</v>
      </c>
      <c r="P158" s="42"/>
      <c r="Q158" s="43"/>
      <c r="R158" s="43"/>
      <c r="S158" s="43"/>
      <c r="T158" s="43"/>
      <c r="U158" s="41">
        <f t="shared" si="466"/>
        <v>0</v>
      </c>
      <c r="V158" s="42"/>
      <c r="W158" s="43"/>
      <c r="X158" s="43"/>
      <c r="Y158" s="43"/>
      <c r="Z158" s="43"/>
      <c r="AA158" s="41">
        <f t="shared" si="467"/>
        <v>0</v>
      </c>
      <c r="AB158" s="42"/>
      <c r="AC158" s="43"/>
      <c r="AD158" s="43"/>
      <c r="AE158" s="43"/>
      <c r="AF158" s="43"/>
      <c r="AG158" s="41">
        <f t="shared" si="468"/>
        <v>0</v>
      </c>
      <c r="AH158" s="42"/>
      <c r="AI158" s="43"/>
      <c r="AJ158" s="43"/>
      <c r="AK158" s="43"/>
      <c r="AL158" s="43"/>
      <c r="AM158" s="41">
        <f t="shared" si="469"/>
        <v>0</v>
      </c>
      <c r="AN158" s="42"/>
      <c r="AO158" s="43"/>
      <c r="AP158" s="43"/>
      <c r="AQ158" s="43"/>
      <c r="AR158" s="43"/>
      <c r="AS158" s="41">
        <f t="shared" si="470"/>
        <v>0</v>
      </c>
      <c r="AT158" s="42"/>
      <c r="AU158" s="43"/>
      <c r="AV158" s="43"/>
      <c r="AW158" s="43"/>
      <c r="AX158" s="43"/>
      <c r="AY158" s="41">
        <f t="shared" si="471"/>
        <v>0</v>
      </c>
      <c r="AZ158" s="42"/>
      <c r="BA158" s="43"/>
      <c r="BB158" s="43"/>
      <c r="BC158" s="43"/>
      <c r="BD158" s="43"/>
      <c r="BE158" s="41">
        <f t="shared" si="472"/>
        <v>0</v>
      </c>
      <c r="BF158" s="44">
        <f t="shared" si="473"/>
        <v>0</v>
      </c>
      <c r="BG158" s="17">
        <f t="shared" si="474"/>
        <v>0</v>
      </c>
      <c r="BH158" s="17">
        <f t="shared" si="475"/>
        <v>0</v>
      </c>
      <c r="BI158" s="17">
        <f t="shared" si="476"/>
        <v>0</v>
      </c>
      <c r="BJ158" s="17">
        <f t="shared" si="477"/>
        <v>0</v>
      </c>
      <c r="BK158" s="17">
        <f t="shared" si="478"/>
        <v>0</v>
      </c>
      <c r="BL158" s="17">
        <f t="shared" si="479"/>
        <v>0</v>
      </c>
      <c r="BM158" s="17">
        <f t="shared" si="480"/>
        <v>0</v>
      </c>
      <c r="BN158" s="17">
        <f t="shared" si="481"/>
        <v>0</v>
      </c>
      <c r="BO158" s="17">
        <f t="shared" si="482"/>
        <v>0</v>
      </c>
      <c r="BP158" s="17">
        <f t="shared" si="483"/>
        <v>0</v>
      </c>
      <c r="BQ158" s="21" t="e">
        <f t="shared" si="484"/>
        <v>#DIV/0!</v>
      </c>
    </row>
    <row r="159" spans="1:69" ht="15.75" customHeight="1" x14ac:dyDescent="0.25">
      <c r="A159" s="36"/>
      <c r="B159" s="45"/>
      <c r="C159" s="46"/>
      <c r="D159" s="42"/>
      <c r="E159" s="43"/>
      <c r="F159" s="43"/>
      <c r="G159" s="43"/>
      <c r="H159" s="43"/>
      <c r="I159" s="41">
        <f t="shared" si="463"/>
        <v>0</v>
      </c>
      <c r="J159" s="42"/>
      <c r="K159" s="43"/>
      <c r="L159" s="43"/>
      <c r="M159" s="43"/>
      <c r="N159" s="43"/>
      <c r="O159" s="41">
        <f t="shared" si="464"/>
        <v>0</v>
      </c>
      <c r="P159" s="42"/>
      <c r="Q159" s="43"/>
      <c r="R159" s="43"/>
      <c r="S159" s="43"/>
      <c r="T159" s="43"/>
      <c r="U159" s="41">
        <f t="shared" si="466"/>
        <v>0</v>
      </c>
      <c r="V159" s="42"/>
      <c r="W159" s="43"/>
      <c r="X159" s="43"/>
      <c r="Y159" s="43"/>
      <c r="Z159" s="43"/>
      <c r="AA159" s="41">
        <f t="shared" si="467"/>
        <v>0</v>
      </c>
      <c r="AB159" s="42"/>
      <c r="AC159" s="43"/>
      <c r="AD159" s="43"/>
      <c r="AE159" s="43"/>
      <c r="AF159" s="43"/>
      <c r="AG159" s="41">
        <f t="shared" si="468"/>
        <v>0</v>
      </c>
      <c r="AH159" s="42"/>
      <c r="AI159" s="43"/>
      <c r="AJ159" s="43"/>
      <c r="AK159" s="43"/>
      <c r="AL159" s="43"/>
      <c r="AM159" s="41">
        <f t="shared" si="469"/>
        <v>0</v>
      </c>
      <c r="AN159" s="42"/>
      <c r="AO159" s="43"/>
      <c r="AP159" s="43"/>
      <c r="AQ159" s="43"/>
      <c r="AR159" s="43"/>
      <c r="AS159" s="41">
        <f t="shared" si="470"/>
        <v>0</v>
      </c>
      <c r="AT159" s="42"/>
      <c r="AU159" s="43"/>
      <c r="AV159" s="43"/>
      <c r="AW159" s="43"/>
      <c r="AX159" s="43"/>
      <c r="AY159" s="41">
        <f t="shared" si="471"/>
        <v>0</v>
      </c>
      <c r="AZ159" s="42"/>
      <c r="BA159" s="43"/>
      <c r="BB159" s="43"/>
      <c r="BC159" s="43"/>
      <c r="BD159" s="43"/>
      <c r="BE159" s="41">
        <f t="shared" si="472"/>
        <v>0</v>
      </c>
      <c r="BF159" s="44">
        <f t="shared" si="473"/>
        <v>0</v>
      </c>
      <c r="BG159" s="17">
        <f t="shared" si="474"/>
        <v>0</v>
      </c>
      <c r="BH159" s="17">
        <f t="shared" si="475"/>
        <v>0</v>
      </c>
      <c r="BI159" s="17">
        <f t="shared" si="476"/>
        <v>0</v>
      </c>
      <c r="BJ159" s="17">
        <f t="shared" si="477"/>
        <v>0</v>
      </c>
      <c r="BK159" s="17">
        <f t="shared" si="478"/>
        <v>0</v>
      </c>
      <c r="BL159" s="17">
        <f t="shared" si="479"/>
        <v>0</v>
      </c>
      <c r="BM159" s="17">
        <f t="shared" si="480"/>
        <v>0</v>
      </c>
      <c r="BN159" s="17">
        <f t="shared" si="481"/>
        <v>0</v>
      </c>
      <c r="BO159" s="17">
        <f t="shared" si="482"/>
        <v>0</v>
      </c>
      <c r="BP159" s="17">
        <f t="shared" si="483"/>
        <v>0</v>
      </c>
      <c r="BQ159" s="21" t="e">
        <f t="shared" si="484"/>
        <v>#DIV/0!</v>
      </c>
    </row>
    <row r="160" spans="1:69" ht="15.75" customHeight="1" x14ac:dyDescent="0.25">
      <c r="A160" s="36"/>
      <c r="B160" s="45"/>
      <c r="C160" s="46"/>
      <c r="D160" s="42"/>
      <c r="E160" s="43"/>
      <c r="F160" s="43"/>
      <c r="G160" s="43"/>
      <c r="H160" s="43"/>
      <c r="I160" s="41">
        <f t="shared" si="463"/>
        <v>0</v>
      </c>
      <c r="J160" s="42"/>
      <c r="K160" s="43"/>
      <c r="L160" s="43"/>
      <c r="M160" s="43"/>
      <c r="N160" s="43"/>
      <c r="O160" s="41">
        <f t="shared" si="464"/>
        <v>0</v>
      </c>
      <c r="P160" s="42"/>
      <c r="Q160" s="43"/>
      <c r="R160" s="43"/>
      <c r="S160" s="43"/>
      <c r="T160" s="43"/>
      <c r="U160" s="41">
        <f t="shared" si="466"/>
        <v>0</v>
      </c>
      <c r="V160" s="42"/>
      <c r="W160" s="43"/>
      <c r="X160" s="43"/>
      <c r="Y160" s="43"/>
      <c r="Z160" s="43"/>
      <c r="AA160" s="41">
        <f t="shared" si="467"/>
        <v>0</v>
      </c>
      <c r="AB160" s="42"/>
      <c r="AC160" s="43"/>
      <c r="AD160" s="43"/>
      <c r="AE160" s="43"/>
      <c r="AF160" s="43"/>
      <c r="AG160" s="41">
        <f t="shared" si="468"/>
        <v>0</v>
      </c>
      <c r="AH160" s="42"/>
      <c r="AI160" s="43"/>
      <c r="AJ160" s="43"/>
      <c r="AK160" s="43"/>
      <c r="AL160" s="43"/>
      <c r="AM160" s="41">
        <f t="shared" si="469"/>
        <v>0</v>
      </c>
      <c r="AN160" s="42"/>
      <c r="AO160" s="43"/>
      <c r="AP160" s="43"/>
      <c r="AQ160" s="43"/>
      <c r="AR160" s="43"/>
      <c r="AS160" s="41">
        <f t="shared" si="470"/>
        <v>0</v>
      </c>
      <c r="AT160" s="42"/>
      <c r="AU160" s="43"/>
      <c r="AV160" s="43"/>
      <c r="AW160" s="43"/>
      <c r="AX160" s="43"/>
      <c r="AY160" s="41">
        <f t="shared" si="471"/>
        <v>0</v>
      </c>
      <c r="AZ160" s="42"/>
      <c r="BA160" s="43"/>
      <c r="BB160" s="43"/>
      <c r="BC160" s="43"/>
      <c r="BD160" s="43"/>
      <c r="BE160" s="41">
        <f t="shared" si="472"/>
        <v>0</v>
      </c>
      <c r="BF160" s="44">
        <f t="shared" si="473"/>
        <v>0</v>
      </c>
      <c r="BG160" s="17">
        <f t="shared" si="474"/>
        <v>0</v>
      </c>
      <c r="BH160" s="17">
        <f t="shared" si="475"/>
        <v>0</v>
      </c>
      <c r="BI160" s="17">
        <f t="shared" si="476"/>
        <v>0</v>
      </c>
      <c r="BJ160" s="17">
        <f t="shared" si="477"/>
        <v>0</v>
      </c>
      <c r="BK160" s="17">
        <f t="shared" si="478"/>
        <v>0</v>
      </c>
      <c r="BL160" s="17">
        <f t="shared" si="479"/>
        <v>0</v>
      </c>
      <c r="BM160" s="17">
        <f t="shared" si="480"/>
        <v>0</v>
      </c>
      <c r="BN160" s="17">
        <f t="shared" si="481"/>
        <v>0</v>
      </c>
      <c r="BO160" s="17">
        <f t="shared" si="482"/>
        <v>0</v>
      </c>
      <c r="BP160" s="17">
        <f>I160+O161+U160+AA160+AG160+AM160+AS160+AY160+BE160</f>
        <v>0</v>
      </c>
      <c r="BQ160" s="21" t="e">
        <f t="shared" si="484"/>
        <v>#DIV/0!</v>
      </c>
    </row>
    <row r="161" spans="1:69" ht="15.75" customHeight="1" x14ac:dyDescent="0.25">
      <c r="A161" s="36"/>
      <c r="B161" s="45"/>
      <c r="C161" s="46"/>
      <c r="D161" s="42"/>
      <c r="E161" s="43"/>
      <c r="F161" s="43"/>
      <c r="G161" s="43"/>
      <c r="H161" s="43"/>
      <c r="I161" s="41">
        <f t="shared" si="463"/>
        <v>0</v>
      </c>
      <c r="J161" s="42"/>
      <c r="K161" s="43"/>
      <c r="L161" s="43"/>
      <c r="M161" s="43"/>
      <c r="N161" s="43"/>
      <c r="O161" s="41">
        <f t="shared" si="464"/>
        <v>0</v>
      </c>
      <c r="P161" s="42"/>
      <c r="Q161" s="43"/>
      <c r="R161" s="43"/>
      <c r="S161" s="43"/>
      <c r="T161" s="43"/>
      <c r="U161" s="41">
        <f t="shared" si="466"/>
        <v>0</v>
      </c>
      <c r="V161" s="42"/>
      <c r="W161" s="43"/>
      <c r="X161" s="43"/>
      <c r="Y161" s="43"/>
      <c r="Z161" s="43"/>
      <c r="AA161" s="41">
        <f t="shared" si="467"/>
        <v>0</v>
      </c>
      <c r="AB161" s="42"/>
      <c r="AC161" s="43"/>
      <c r="AD161" s="43"/>
      <c r="AE161" s="43"/>
      <c r="AF161" s="43"/>
      <c r="AG161" s="41">
        <f t="shared" si="468"/>
        <v>0</v>
      </c>
      <c r="AH161" s="42"/>
      <c r="AI161" s="43"/>
      <c r="AJ161" s="43"/>
      <c r="AK161" s="43"/>
      <c r="AL161" s="43"/>
      <c r="AM161" s="41">
        <f t="shared" si="469"/>
        <v>0</v>
      </c>
      <c r="AN161" s="42"/>
      <c r="AO161" s="43"/>
      <c r="AP161" s="43"/>
      <c r="AQ161" s="43"/>
      <c r="AR161" s="43"/>
      <c r="AS161" s="41">
        <f t="shared" si="470"/>
        <v>0</v>
      </c>
      <c r="AT161" s="42"/>
      <c r="AU161" s="43"/>
      <c r="AV161" s="43"/>
      <c r="AW161" s="43"/>
      <c r="AX161" s="43"/>
      <c r="AY161" s="41">
        <f t="shared" si="471"/>
        <v>0</v>
      </c>
      <c r="AZ161" s="42"/>
      <c r="BA161" s="43"/>
      <c r="BB161" s="43"/>
      <c r="BC161" s="43"/>
      <c r="BD161" s="43"/>
      <c r="BE161" s="41">
        <f t="shared" si="472"/>
        <v>0</v>
      </c>
      <c r="BF161" s="44">
        <f t="shared" si="473"/>
        <v>0</v>
      </c>
      <c r="BG161" s="17">
        <f t="shared" si="474"/>
        <v>0</v>
      </c>
      <c r="BH161" s="17">
        <f t="shared" si="475"/>
        <v>0</v>
      </c>
      <c r="BI161" s="17">
        <f t="shared" si="476"/>
        <v>0</v>
      </c>
      <c r="BJ161" s="17">
        <f t="shared" si="477"/>
        <v>0</v>
      </c>
      <c r="BK161" s="17">
        <f t="shared" si="478"/>
        <v>0</v>
      </c>
      <c r="BL161" s="17">
        <f t="shared" si="479"/>
        <v>0</v>
      </c>
      <c r="BM161" s="17">
        <f t="shared" si="480"/>
        <v>0</v>
      </c>
      <c r="BN161" s="17">
        <f t="shared" si="481"/>
        <v>0</v>
      </c>
      <c r="BO161" s="17">
        <f t="shared" si="482"/>
        <v>0</v>
      </c>
      <c r="BP161" s="17">
        <f t="shared" ref="BP161:BP168" si="489">I161+O161+U161+AA161+AG161+AM161+AS161+AY161+BE161</f>
        <v>0</v>
      </c>
      <c r="BQ161" s="21" t="e">
        <f t="shared" si="484"/>
        <v>#DIV/0!</v>
      </c>
    </row>
    <row r="162" spans="1:69" ht="15.75" customHeight="1" x14ac:dyDescent="0.25">
      <c r="A162" s="36"/>
      <c r="B162" s="45"/>
      <c r="C162" s="46"/>
      <c r="D162" s="42"/>
      <c r="E162" s="43"/>
      <c r="F162" s="43"/>
      <c r="G162" s="43"/>
      <c r="H162" s="43"/>
      <c r="I162" s="41">
        <f t="shared" si="463"/>
        <v>0</v>
      </c>
      <c r="J162" s="42"/>
      <c r="K162" s="43"/>
      <c r="L162" s="43"/>
      <c r="M162" s="43"/>
      <c r="N162" s="43"/>
      <c r="O162" s="41">
        <f t="shared" si="464"/>
        <v>0</v>
      </c>
      <c r="P162" s="42"/>
      <c r="Q162" s="43"/>
      <c r="R162" s="43"/>
      <c r="S162" s="43"/>
      <c r="T162" s="43"/>
      <c r="U162" s="41">
        <f t="shared" si="466"/>
        <v>0</v>
      </c>
      <c r="V162" s="42"/>
      <c r="W162" s="43"/>
      <c r="X162" s="43"/>
      <c r="Y162" s="43"/>
      <c r="Z162" s="43"/>
      <c r="AA162" s="41">
        <f t="shared" si="467"/>
        <v>0</v>
      </c>
      <c r="AB162" s="42"/>
      <c r="AC162" s="43"/>
      <c r="AD162" s="43"/>
      <c r="AE162" s="43"/>
      <c r="AF162" s="43"/>
      <c r="AG162" s="41">
        <f t="shared" si="468"/>
        <v>0</v>
      </c>
      <c r="AH162" s="42"/>
      <c r="AI162" s="43"/>
      <c r="AJ162" s="43"/>
      <c r="AK162" s="43"/>
      <c r="AL162" s="43"/>
      <c r="AM162" s="41">
        <f t="shared" si="469"/>
        <v>0</v>
      </c>
      <c r="AN162" s="42"/>
      <c r="AO162" s="43"/>
      <c r="AP162" s="43"/>
      <c r="AQ162" s="43"/>
      <c r="AR162" s="43"/>
      <c r="AS162" s="41">
        <f t="shared" si="470"/>
        <v>0</v>
      </c>
      <c r="AT162" s="42"/>
      <c r="AU162" s="43"/>
      <c r="AV162" s="43"/>
      <c r="AW162" s="43"/>
      <c r="AX162" s="43"/>
      <c r="AY162" s="41">
        <f t="shared" si="471"/>
        <v>0</v>
      </c>
      <c r="AZ162" s="42"/>
      <c r="BA162" s="43"/>
      <c r="BB162" s="43"/>
      <c r="BC162" s="43"/>
      <c r="BD162" s="43"/>
      <c r="BE162" s="41">
        <f t="shared" si="472"/>
        <v>0</v>
      </c>
      <c r="BF162" s="44">
        <f t="shared" si="473"/>
        <v>0</v>
      </c>
      <c r="BG162" s="17">
        <f t="shared" si="474"/>
        <v>0</v>
      </c>
      <c r="BH162" s="17">
        <f t="shared" si="475"/>
        <v>0</v>
      </c>
      <c r="BI162" s="17">
        <f t="shared" si="476"/>
        <v>0</v>
      </c>
      <c r="BJ162" s="17">
        <f t="shared" si="477"/>
        <v>0</v>
      </c>
      <c r="BK162" s="17">
        <f t="shared" si="478"/>
        <v>0</v>
      </c>
      <c r="BL162" s="17">
        <f t="shared" si="479"/>
        <v>0</v>
      </c>
      <c r="BM162" s="17">
        <f t="shared" si="480"/>
        <v>0</v>
      </c>
      <c r="BN162" s="17">
        <f t="shared" si="481"/>
        <v>0</v>
      </c>
      <c r="BO162" s="17">
        <f t="shared" si="482"/>
        <v>0</v>
      </c>
      <c r="BP162" s="17">
        <f t="shared" si="489"/>
        <v>0</v>
      </c>
      <c r="BQ162" s="21" t="e">
        <f t="shared" si="484"/>
        <v>#DIV/0!</v>
      </c>
    </row>
    <row r="163" spans="1:69" ht="15.75" customHeight="1" x14ac:dyDescent="0.25">
      <c r="A163" s="36"/>
      <c r="B163" s="45"/>
      <c r="C163" s="46"/>
      <c r="D163" s="42"/>
      <c r="E163" s="43"/>
      <c r="F163" s="43"/>
      <c r="G163" s="43"/>
      <c r="H163" s="43"/>
      <c r="I163" s="41">
        <f t="shared" si="463"/>
        <v>0</v>
      </c>
      <c r="J163" s="42"/>
      <c r="K163" s="43"/>
      <c r="L163" s="43"/>
      <c r="M163" s="43"/>
      <c r="N163" s="43"/>
      <c r="O163" s="41">
        <f t="shared" si="464"/>
        <v>0</v>
      </c>
      <c r="P163" s="42"/>
      <c r="Q163" s="43"/>
      <c r="R163" s="43"/>
      <c r="S163" s="43"/>
      <c r="T163" s="43"/>
      <c r="U163" s="41">
        <f t="shared" si="466"/>
        <v>0</v>
      </c>
      <c r="V163" s="42"/>
      <c r="W163" s="43"/>
      <c r="X163" s="43"/>
      <c r="Y163" s="43"/>
      <c r="Z163" s="43"/>
      <c r="AA163" s="41">
        <f t="shared" si="467"/>
        <v>0</v>
      </c>
      <c r="AB163" s="42"/>
      <c r="AC163" s="43"/>
      <c r="AD163" s="43"/>
      <c r="AE163" s="43"/>
      <c r="AF163" s="43"/>
      <c r="AG163" s="41">
        <f t="shared" si="468"/>
        <v>0</v>
      </c>
      <c r="AH163" s="42"/>
      <c r="AI163" s="43"/>
      <c r="AJ163" s="43"/>
      <c r="AK163" s="43"/>
      <c r="AL163" s="43"/>
      <c r="AM163" s="41">
        <f t="shared" si="469"/>
        <v>0</v>
      </c>
      <c r="AN163" s="42"/>
      <c r="AO163" s="43"/>
      <c r="AP163" s="43"/>
      <c r="AQ163" s="43"/>
      <c r="AR163" s="43"/>
      <c r="AS163" s="41">
        <f t="shared" si="470"/>
        <v>0</v>
      </c>
      <c r="AT163" s="42"/>
      <c r="AU163" s="43"/>
      <c r="AV163" s="43"/>
      <c r="AW163" s="43"/>
      <c r="AX163" s="43"/>
      <c r="AY163" s="41">
        <f t="shared" si="471"/>
        <v>0</v>
      </c>
      <c r="AZ163" s="42"/>
      <c r="BA163" s="43"/>
      <c r="BB163" s="43"/>
      <c r="BC163" s="43"/>
      <c r="BD163" s="43"/>
      <c r="BE163" s="41">
        <f t="shared" si="472"/>
        <v>0</v>
      </c>
      <c r="BF163" s="44">
        <f t="shared" si="473"/>
        <v>0</v>
      </c>
      <c r="BG163" s="17">
        <f t="shared" si="474"/>
        <v>0</v>
      </c>
      <c r="BH163" s="17">
        <f t="shared" si="475"/>
        <v>0</v>
      </c>
      <c r="BI163" s="17">
        <f t="shared" si="476"/>
        <v>0</v>
      </c>
      <c r="BJ163" s="17">
        <f t="shared" si="477"/>
        <v>0</v>
      </c>
      <c r="BK163" s="17">
        <f t="shared" si="478"/>
        <v>0</v>
      </c>
      <c r="BL163" s="17">
        <f t="shared" si="479"/>
        <v>0</v>
      </c>
      <c r="BM163" s="17">
        <f t="shared" si="480"/>
        <v>0</v>
      </c>
      <c r="BN163" s="17">
        <f t="shared" si="481"/>
        <v>0</v>
      </c>
      <c r="BO163" s="17">
        <f t="shared" si="482"/>
        <v>0</v>
      </c>
      <c r="BP163" s="17">
        <f t="shared" si="489"/>
        <v>0</v>
      </c>
      <c r="BQ163" s="21" t="e">
        <f t="shared" si="484"/>
        <v>#DIV/0!</v>
      </c>
    </row>
    <row r="164" spans="1:69" ht="15.75" customHeight="1" x14ac:dyDescent="0.25">
      <c r="A164" s="36"/>
      <c r="B164" s="37" t="s">
        <v>35</v>
      </c>
      <c r="C164" s="46"/>
      <c r="D164" s="42"/>
      <c r="E164" s="40">
        <f>SUM(E154:E163)</f>
        <v>287</v>
      </c>
      <c r="F164" s="40">
        <f>SUM(F154:F163)</f>
        <v>327</v>
      </c>
      <c r="G164" s="40">
        <f>SUM(G154:G163)</f>
        <v>314</v>
      </c>
      <c r="H164" s="40">
        <f>SUM(H154:H163)</f>
        <v>351</v>
      </c>
      <c r="I164" s="41">
        <f>SUM(I154:I163)</f>
        <v>1279</v>
      </c>
      <c r="J164" s="42"/>
      <c r="K164" s="40">
        <f>SUM(K154:K163)</f>
        <v>321</v>
      </c>
      <c r="L164" s="40">
        <f>SUM(L154:L163)</f>
        <v>290</v>
      </c>
      <c r="M164" s="40">
        <f>SUM(M154:M163)</f>
        <v>268</v>
      </c>
      <c r="N164" s="40">
        <f>SUM(N154:N163)</f>
        <v>262</v>
      </c>
      <c r="O164" s="41">
        <f>SUM(O154:O163)</f>
        <v>1141</v>
      </c>
      <c r="P164" s="42"/>
      <c r="Q164" s="40">
        <f>SUM(Q154:Q163)</f>
        <v>269</v>
      </c>
      <c r="R164" s="40">
        <f>SUM(R154:R163)</f>
        <v>290</v>
      </c>
      <c r="S164" s="40">
        <f>SUM(S154:S163)</f>
        <v>281</v>
      </c>
      <c r="T164" s="40">
        <f>SUM(T154:T163)</f>
        <v>326</v>
      </c>
      <c r="U164" s="41">
        <f>SUM(U154:U163)</f>
        <v>1166</v>
      </c>
      <c r="V164" s="42"/>
      <c r="W164" s="40">
        <f>SUM(W154:W163)</f>
        <v>0</v>
      </c>
      <c r="X164" s="40">
        <f>SUM(X154:X163)</f>
        <v>0</v>
      </c>
      <c r="Y164" s="40">
        <f>SUM(Y154:Y163)</f>
        <v>0</v>
      </c>
      <c r="Z164" s="40">
        <f>SUM(Z154:Z163)</f>
        <v>0</v>
      </c>
      <c r="AA164" s="41">
        <f>SUM(AA154:AA163)</f>
        <v>0</v>
      </c>
      <c r="AB164" s="42"/>
      <c r="AC164" s="40">
        <f>SUM(AC154:AC163)</f>
        <v>0</v>
      </c>
      <c r="AD164" s="40">
        <f>SUM(AD154:AD163)</f>
        <v>0</v>
      </c>
      <c r="AE164" s="40">
        <f>SUM(AE154:AE163)</f>
        <v>0</v>
      </c>
      <c r="AF164" s="40">
        <f>SUM(AF154:AF163)</f>
        <v>0</v>
      </c>
      <c r="AG164" s="41">
        <f>SUM(AG154:AG163)</f>
        <v>0</v>
      </c>
      <c r="AH164" s="42"/>
      <c r="AI164" s="40">
        <f>SUM(AI154:AI163)</f>
        <v>0</v>
      </c>
      <c r="AJ164" s="40">
        <f>SUM(AJ154:AJ163)</f>
        <v>0</v>
      </c>
      <c r="AK164" s="40">
        <f>SUM(AK154:AK163)</f>
        <v>0</v>
      </c>
      <c r="AL164" s="40">
        <f>SUM(AL154:AL163)</f>
        <v>0</v>
      </c>
      <c r="AM164" s="41">
        <f>SUM(AM154:AM163)</f>
        <v>0</v>
      </c>
      <c r="AN164" s="42"/>
      <c r="AO164" s="40">
        <f>SUM(AO154:AO163)</f>
        <v>0</v>
      </c>
      <c r="AP164" s="40">
        <f>SUM(AP154:AP163)</f>
        <v>0</v>
      </c>
      <c r="AQ164" s="40">
        <f>SUM(AQ154:AQ163)</f>
        <v>0</v>
      </c>
      <c r="AR164" s="40">
        <f>SUM(AR154:AR163)</f>
        <v>0</v>
      </c>
      <c r="AS164" s="41">
        <f>SUM(AS154:AS163)</f>
        <v>0</v>
      </c>
      <c r="AT164" s="42"/>
      <c r="AU164" s="40">
        <f>SUM(AU154:AU163)</f>
        <v>0</v>
      </c>
      <c r="AV164" s="40">
        <f>SUM(AV154:AV163)</f>
        <v>0</v>
      </c>
      <c r="AW164" s="40">
        <f>SUM(AW154:AW163)</f>
        <v>0</v>
      </c>
      <c r="AX164" s="40">
        <f>SUM(AX154:AX163)</f>
        <v>0</v>
      </c>
      <c r="AY164" s="41">
        <f>SUM(AY154:AY163)</f>
        <v>0</v>
      </c>
      <c r="AZ164" s="42"/>
      <c r="BA164" s="40">
        <f>SUM(BA154:BA163)</f>
        <v>0</v>
      </c>
      <c r="BB164" s="40">
        <f>SUM(BB154:BB163)</f>
        <v>0</v>
      </c>
      <c r="BC164" s="40">
        <f>SUM(BC154:BC163)</f>
        <v>0</v>
      </c>
      <c r="BD164" s="40">
        <f>SUM(BD154:BD163)</f>
        <v>0</v>
      </c>
      <c r="BE164" s="41">
        <f>SUM(BE154:BE163)</f>
        <v>0</v>
      </c>
      <c r="BF164" s="44">
        <f t="shared" si="473"/>
        <v>4</v>
      </c>
      <c r="BG164" s="17">
        <f t="shared" si="474"/>
        <v>4</v>
      </c>
      <c r="BH164" s="17">
        <f t="shared" si="475"/>
        <v>4</v>
      </c>
      <c r="BI164" s="17">
        <f t="shared" si="476"/>
        <v>0</v>
      </c>
      <c r="BJ164" s="17">
        <f t="shared" si="477"/>
        <v>0</v>
      </c>
      <c r="BK164" s="17">
        <f t="shared" si="478"/>
        <v>0</v>
      </c>
      <c r="BL164" s="17">
        <f t="shared" si="479"/>
        <v>0</v>
      </c>
      <c r="BM164" s="17">
        <f t="shared" si="480"/>
        <v>0</v>
      </c>
      <c r="BN164" s="17">
        <f t="shared" si="481"/>
        <v>0</v>
      </c>
      <c r="BO164" s="17">
        <f t="shared" si="482"/>
        <v>12</v>
      </c>
      <c r="BP164" s="17">
        <f t="shared" si="489"/>
        <v>3586</v>
      </c>
      <c r="BQ164" s="17">
        <f t="shared" si="484"/>
        <v>298.83333333333331</v>
      </c>
    </row>
    <row r="165" spans="1:69" ht="15.75" customHeight="1" x14ac:dyDescent="0.25">
      <c r="A165" s="36"/>
      <c r="B165" s="37" t="s">
        <v>36</v>
      </c>
      <c r="C165" s="46"/>
      <c r="D165" s="39">
        <f>SUM(D154:D163)</f>
        <v>98</v>
      </c>
      <c r="E165" s="40">
        <f>E164+$D$165</f>
        <v>385</v>
      </c>
      <c r="F165" s="40">
        <f>F164+$D$165</f>
        <v>425</v>
      </c>
      <c r="G165" s="40">
        <f>G164+$D$165</f>
        <v>412</v>
      </c>
      <c r="H165" s="40">
        <f>H164+$D$165</f>
        <v>449</v>
      </c>
      <c r="I165" s="41">
        <f>E165+F165+G165+H165</f>
        <v>1671</v>
      </c>
      <c r="J165" s="39">
        <f>SUM(J154:J163)</f>
        <v>104</v>
      </c>
      <c r="K165" s="40">
        <f>K164+$J$165</f>
        <v>425</v>
      </c>
      <c r="L165" s="40">
        <f>L164+$J$165</f>
        <v>394</v>
      </c>
      <c r="M165" s="40">
        <f>M164+$J$165</f>
        <v>372</v>
      </c>
      <c r="N165" s="40">
        <f>N164+$J$165</f>
        <v>366</v>
      </c>
      <c r="O165" s="41">
        <f>K165+L165+M165+N165</f>
        <v>1557</v>
      </c>
      <c r="P165" s="39">
        <f>SUM(P154:P163)</f>
        <v>107</v>
      </c>
      <c r="Q165" s="40">
        <f>Q164+$P$165</f>
        <v>376</v>
      </c>
      <c r="R165" s="40">
        <f>R164+$P$165</f>
        <v>397</v>
      </c>
      <c r="S165" s="40">
        <f>S164+$P$165</f>
        <v>388</v>
      </c>
      <c r="T165" s="40">
        <f>T164+$P$165</f>
        <v>433</v>
      </c>
      <c r="U165" s="41">
        <f>Q165+R165+S165+T165</f>
        <v>1594</v>
      </c>
      <c r="V165" s="39">
        <f>SUM(V154:V163)</f>
        <v>0</v>
      </c>
      <c r="W165" s="40">
        <f>W164+$V$165</f>
        <v>0</v>
      </c>
      <c r="X165" s="40">
        <f>X164+$V$165</f>
        <v>0</v>
      </c>
      <c r="Y165" s="40">
        <f>Y164+$V$165</f>
        <v>0</v>
      </c>
      <c r="Z165" s="40">
        <f>Z164+$V$165</f>
        <v>0</v>
      </c>
      <c r="AA165" s="41">
        <f>W165+X165+Y165+Z165</f>
        <v>0</v>
      </c>
      <c r="AB165" s="39">
        <f>SUM(AB154:AB163)</f>
        <v>0</v>
      </c>
      <c r="AC165" s="40">
        <f>AC164+$AB$165</f>
        <v>0</v>
      </c>
      <c r="AD165" s="40">
        <f>AD164+$AB$165</f>
        <v>0</v>
      </c>
      <c r="AE165" s="40">
        <f>AE164+$AB$165</f>
        <v>0</v>
      </c>
      <c r="AF165" s="40">
        <f>AF164+$AB$165</f>
        <v>0</v>
      </c>
      <c r="AG165" s="41">
        <f>AC165+AD165+AE165+AF165</f>
        <v>0</v>
      </c>
      <c r="AH165" s="39">
        <f>SUM(AH154:AH163)</f>
        <v>0</v>
      </c>
      <c r="AI165" s="40">
        <f>AI164+$AH$165</f>
        <v>0</v>
      </c>
      <c r="AJ165" s="40">
        <f>AJ164+$AH$165</f>
        <v>0</v>
      </c>
      <c r="AK165" s="40">
        <f>AK164+$AH$165</f>
        <v>0</v>
      </c>
      <c r="AL165" s="40">
        <f>AL164+$AH$165</f>
        <v>0</v>
      </c>
      <c r="AM165" s="41">
        <f>AI165+AJ165+AK165+AL165</f>
        <v>0</v>
      </c>
      <c r="AN165" s="39">
        <f>SUM(AN154:AN163)</f>
        <v>0</v>
      </c>
      <c r="AO165" s="40">
        <f>AO164+$AN$165</f>
        <v>0</v>
      </c>
      <c r="AP165" s="40">
        <f>AP164+$AN$165</f>
        <v>0</v>
      </c>
      <c r="AQ165" s="40">
        <f>AQ164+$AN$165</f>
        <v>0</v>
      </c>
      <c r="AR165" s="40">
        <f>AR164+$AN$165</f>
        <v>0</v>
      </c>
      <c r="AS165" s="41">
        <f>AO165+AP165+AQ165+AR165</f>
        <v>0</v>
      </c>
      <c r="AT165" s="39">
        <f>SUM(AT154:AT163)</f>
        <v>0</v>
      </c>
      <c r="AU165" s="40">
        <f>AU164+$AT$165</f>
        <v>0</v>
      </c>
      <c r="AV165" s="40">
        <f>AV164+$AT$165</f>
        <v>0</v>
      </c>
      <c r="AW165" s="40">
        <f>AW164+$AT$165</f>
        <v>0</v>
      </c>
      <c r="AX165" s="40">
        <f>AX164+$AT$165</f>
        <v>0</v>
      </c>
      <c r="AY165" s="41">
        <f>AU165+AV165+AW165+AX165</f>
        <v>0</v>
      </c>
      <c r="AZ165" s="39">
        <f>SUM(AZ154:AZ163)</f>
        <v>0</v>
      </c>
      <c r="BA165" s="40">
        <f>BA164+$AZ$165</f>
        <v>0</v>
      </c>
      <c r="BB165" s="40">
        <f>BB164+$AZ$165</f>
        <v>0</v>
      </c>
      <c r="BC165" s="40">
        <f>BC164+$AZ$165</f>
        <v>0</v>
      </c>
      <c r="BD165" s="40">
        <f>BD164+$AZ$165</f>
        <v>0</v>
      </c>
      <c r="BE165" s="41">
        <f>BA165+BB165+BC165+BD165</f>
        <v>0</v>
      </c>
      <c r="BF165" s="44">
        <f t="shared" si="473"/>
        <v>4</v>
      </c>
      <c r="BG165" s="17">
        <f t="shared" si="474"/>
        <v>4</v>
      </c>
      <c r="BH165" s="17">
        <f t="shared" si="475"/>
        <v>4</v>
      </c>
      <c r="BI165" s="17">
        <f t="shared" si="476"/>
        <v>0</v>
      </c>
      <c r="BJ165" s="17">
        <f t="shared" si="477"/>
        <v>0</v>
      </c>
      <c r="BK165" s="17">
        <f t="shared" si="478"/>
        <v>0</v>
      </c>
      <c r="BL165" s="17">
        <f t="shared" si="479"/>
        <v>0</v>
      </c>
      <c r="BM165" s="17">
        <f t="shared" si="480"/>
        <v>0</v>
      </c>
      <c r="BN165" s="17">
        <f t="shared" si="481"/>
        <v>0</v>
      </c>
      <c r="BO165" s="17">
        <f t="shared" si="482"/>
        <v>12</v>
      </c>
      <c r="BP165" s="17">
        <f t="shared" si="489"/>
        <v>4822</v>
      </c>
      <c r="BQ165" s="17">
        <f t="shared" si="484"/>
        <v>401.83333333333331</v>
      </c>
    </row>
    <row r="166" spans="1:69" ht="15.75" customHeight="1" x14ac:dyDescent="0.25">
      <c r="A166" s="36"/>
      <c r="B166" s="37" t="s">
        <v>37</v>
      </c>
      <c r="C166" s="46"/>
      <c r="D166" s="42"/>
      <c r="E166" s="40">
        <f t="shared" ref="E166:I167" si="490">IF($D$165&gt;0,IF(E164=E148,0.5,IF(E164&gt;E148,1,0)),0)</f>
        <v>0</v>
      </c>
      <c r="F166" s="40">
        <f t="shared" si="490"/>
        <v>1</v>
      </c>
      <c r="G166" s="40">
        <f t="shared" si="490"/>
        <v>0</v>
      </c>
      <c r="H166" s="40">
        <f t="shared" si="490"/>
        <v>1</v>
      </c>
      <c r="I166" s="41">
        <f t="shared" si="490"/>
        <v>0</v>
      </c>
      <c r="J166" s="42"/>
      <c r="K166" s="40">
        <f t="shared" ref="K166:O167" si="491">IF($J$165&gt;0,IF(K164=K94,0.5,IF(K164&gt;K94,1,0)),0)</f>
        <v>0</v>
      </c>
      <c r="L166" s="40">
        <f t="shared" si="491"/>
        <v>0</v>
      </c>
      <c r="M166" s="40">
        <f t="shared" si="491"/>
        <v>0</v>
      </c>
      <c r="N166" s="40">
        <f t="shared" si="491"/>
        <v>0</v>
      </c>
      <c r="O166" s="41">
        <f t="shared" si="491"/>
        <v>0</v>
      </c>
      <c r="P166" s="42"/>
      <c r="Q166" s="40">
        <f t="shared" ref="Q166:U167" si="492">IF($P$165&gt;0,IF(Q164=Q176,0.5,IF(Q164&gt;Q176,1,0)),0)</f>
        <v>0</v>
      </c>
      <c r="R166" s="40">
        <f t="shared" si="492"/>
        <v>0</v>
      </c>
      <c r="S166" s="40">
        <f t="shared" si="492"/>
        <v>0</v>
      </c>
      <c r="T166" s="40">
        <f t="shared" si="492"/>
        <v>1</v>
      </c>
      <c r="U166" s="41">
        <f t="shared" si="492"/>
        <v>0</v>
      </c>
      <c r="V166" s="42"/>
      <c r="W166" s="40">
        <f t="shared" ref="W166:AA167" si="493">IF($V$165&gt;0,IF(W164=W130,0.5,IF(W164&gt;W130,1,0)),0)</f>
        <v>0</v>
      </c>
      <c r="X166" s="40">
        <f t="shared" si="493"/>
        <v>0</v>
      </c>
      <c r="Y166" s="40">
        <f t="shared" si="493"/>
        <v>0</v>
      </c>
      <c r="Z166" s="40">
        <f t="shared" si="493"/>
        <v>0</v>
      </c>
      <c r="AA166" s="41">
        <f t="shared" si="493"/>
        <v>0</v>
      </c>
      <c r="AB166" s="42"/>
      <c r="AC166" s="40">
        <f t="shared" ref="AC166:AG167" si="494">IF($AB$165&gt;0,IF(AC164=AC79,0.5,IF(AC164&gt;AC79,1,0)),0)</f>
        <v>0</v>
      </c>
      <c r="AD166" s="40">
        <f t="shared" si="494"/>
        <v>0</v>
      </c>
      <c r="AE166" s="40">
        <f t="shared" si="494"/>
        <v>0</v>
      </c>
      <c r="AF166" s="40">
        <f t="shared" si="494"/>
        <v>0</v>
      </c>
      <c r="AG166" s="41">
        <f t="shared" si="494"/>
        <v>0</v>
      </c>
      <c r="AH166" s="42"/>
      <c r="AI166" s="40">
        <f t="shared" ref="AI166:AM167" si="495">IF($AH$165&gt;0,IF(AI164=AI112,0.5,IF(AI164&gt;AI112,1,0)),0)</f>
        <v>0</v>
      </c>
      <c r="AJ166" s="40">
        <f t="shared" si="495"/>
        <v>0</v>
      </c>
      <c r="AK166" s="40">
        <f t="shared" si="495"/>
        <v>0</v>
      </c>
      <c r="AL166" s="40">
        <f t="shared" si="495"/>
        <v>0</v>
      </c>
      <c r="AM166" s="41">
        <f t="shared" si="495"/>
        <v>0</v>
      </c>
      <c r="AN166" s="42"/>
      <c r="AO166" s="40">
        <f t="shared" ref="AO166:AS167" si="496">IF($AN$165&gt;0,IF(AO164=AO66,0.5,IF(AO164&gt;AO66,1,0)),0)</f>
        <v>0</v>
      </c>
      <c r="AP166" s="40">
        <f t="shared" si="496"/>
        <v>0</v>
      </c>
      <c r="AQ166" s="40">
        <f t="shared" si="496"/>
        <v>0</v>
      </c>
      <c r="AR166" s="40">
        <f t="shared" si="496"/>
        <v>0</v>
      </c>
      <c r="AS166" s="41">
        <f t="shared" si="496"/>
        <v>0</v>
      </c>
      <c r="AT166" s="42"/>
      <c r="AU166" s="40">
        <f t="shared" ref="AU166:AY167" si="497">IF($AT$165&gt;0,IF(AU164=AU52,0.5,IF(AU164&gt;AU52,1,0)),0)</f>
        <v>0</v>
      </c>
      <c r="AV166" s="40">
        <f t="shared" si="497"/>
        <v>0</v>
      </c>
      <c r="AW166" s="40">
        <f t="shared" si="497"/>
        <v>0</v>
      </c>
      <c r="AX166" s="40">
        <f t="shared" si="497"/>
        <v>0</v>
      </c>
      <c r="AY166" s="41">
        <f t="shared" si="497"/>
        <v>0</v>
      </c>
      <c r="AZ166" s="42"/>
      <c r="BA166" s="40">
        <f t="shared" ref="BA166:BE167" si="498">IF($AZ$165&gt;0,IF(BA164=BA193,0.5,IF(BA164&gt;BA193,1,0)),0)</f>
        <v>0</v>
      </c>
      <c r="BB166" s="40">
        <f t="shared" si="498"/>
        <v>0</v>
      </c>
      <c r="BC166" s="40">
        <f t="shared" si="498"/>
        <v>0</v>
      </c>
      <c r="BD166" s="40">
        <f t="shared" si="498"/>
        <v>0</v>
      </c>
      <c r="BE166" s="41">
        <f t="shared" si="498"/>
        <v>0</v>
      </c>
      <c r="BF166" s="47"/>
      <c r="BG166" s="21"/>
      <c r="BH166" s="21"/>
      <c r="BI166" s="21"/>
      <c r="BJ166" s="21"/>
      <c r="BK166" s="21"/>
      <c r="BL166" s="21"/>
      <c r="BM166" s="21"/>
      <c r="BN166" s="21"/>
      <c r="BO166" s="21"/>
      <c r="BP166" s="17">
        <f t="shared" si="489"/>
        <v>0</v>
      </c>
      <c r="BQ166" s="21"/>
    </row>
    <row r="167" spans="1:69" ht="15.75" customHeight="1" x14ac:dyDescent="0.25">
      <c r="A167" s="36"/>
      <c r="B167" s="37" t="s">
        <v>38</v>
      </c>
      <c r="C167" s="46"/>
      <c r="D167" s="42"/>
      <c r="E167" s="40">
        <f t="shared" si="490"/>
        <v>0</v>
      </c>
      <c r="F167" s="40">
        <f t="shared" si="490"/>
        <v>1</v>
      </c>
      <c r="G167" s="40">
        <f t="shared" si="490"/>
        <v>0</v>
      </c>
      <c r="H167" s="40">
        <f t="shared" si="490"/>
        <v>1</v>
      </c>
      <c r="I167" s="41">
        <f t="shared" si="490"/>
        <v>1</v>
      </c>
      <c r="J167" s="42"/>
      <c r="K167" s="40">
        <f t="shared" si="491"/>
        <v>1</v>
      </c>
      <c r="L167" s="40">
        <f t="shared" si="491"/>
        <v>0</v>
      </c>
      <c r="M167" s="40">
        <f t="shared" si="491"/>
        <v>0</v>
      </c>
      <c r="N167" s="40">
        <f t="shared" si="491"/>
        <v>0</v>
      </c>
      <c r="O167" s="41">
        <f t="shared" si="491"/>
        <v>0</v>
      </c>
      <c r="P167" s="42"/>
      <c r="Q167" s="40">
        <f t="shared" si="492"/>
        <v>0</v>
      </c>
      <c r="R167" s="40">
        <f t="shared" si="492"/>
        <v>0</v>
      </c>
      <c r="S167" s="40">
        <f t="shared" si="492"/>
        <v>0</v>
      </c>
      <c r="T167" s="40">
        <f t="shared" si="492"/>
        <v>1</v>
      </c>
      <c r="U167" s="41">
        <f t="shared" si="492"/>
        <v>0</v>
      </c>
      <c r="V167" s="42"/>
      <c r="W167" s="40">
        <f t="shared" si="493"/>
        <v>0</v>
      </c>
      <c r="X167" s="40">
        <f t="shared" si="493"/>
        <v>0</v>
      </c>
      <c r="Y167" s="40">
        <f t="shared" si="493"/>
        <v>0</v>
      </c>
      <c r="Z167" s="40">
        <f t="shared" si="493"/>
        <v>0</v>
      </c>
      <c r="AA167" s="41">
        <f t="shared" si="493"/>
        <v>0</v>
      </c>
      <c r="AB167" s="42"/>
      <c r="AC167" s="40">
        <f t="shared" si="494"/>
        <v>0</v>
      </c>
      <c r="AD167" s="40">
        <f t="shared" si="494"/>
        <v>0</v>
      </c>
      <c r="AE167" s="40">
        <f t="shared" si="494"/>
        <v>0</v>
      </c>
      <c r="AF167" s="40">
        <f t="shared" si="494"/>
        <v>0</v>
      </c>
      <c r="AG167" s="41">
        <f t="shared" si="494"/>
        <v>0</v>
      </c>
      <c r="AH167" s="42"/>
      <c r="AI167" s="40">
        <f t="shared" si="495"/>
        <v>0</v>
      </c>
      <c r="AJ167" s="40">
        <f t="shared" si="495"/>
        <v>0</v>
      </c>
      <c r="AK167" s="40">
        <f t="shared" si="495"/>
        <v>0</v>
      </c>
      <c r="AL167" s="40">
        <f t="shared" si="495"/>
        <v>0</v>
      </c>
      <c r="AM167" s="41">
        <f t="shared" si="495"/>
        <v>0</v>
      </c>
      <c r="AN167" s="42"/>
      <c r="AO167" s="40">
        <f t="shared" si="496"/>
        <v>0</v>
      </c>
      <c r="AP167" s="40">
        <f t="shared" si="496"/>
        <v>0</v>
      </c>
      <c r="AQ167" s="40">
        <f t="shared" si="496"/>
        <v>0</v>
      </c>
      <c r="AR167" s="40">
        <f t="shared" si="496"/>
        <v>0</v>
      </c>
      <c r="AS167" s="41">
        <f t="shared" si="496"/>
        <v>0</v>
      </c>
      <c r="AT167" s="42"/>
      <c r="AU167" s="40">
        <f t="shared" si="497"/>
        <v>0</v>
      </c>
      <c r="AV167" s="40">
        <f t="shared" si="497"/>
        <v>0</v>
      </c>
      <c r="AW167" s="40">
        <f t="shared" si="497"/>
        <v>0</v>
      </c>
      <c r="AX167" s="40">
        <f t="shared" si="497"/>
        <v>0</v>
      </c>
      <c r="AY167" s="41">
        <f t="shared" si="497"/>
        <v>0</v>
      </c>
      <c r="AZ167" s="42"/>
      <c r="BA167" s="40">
        <f t="shared" si="498"/>
        <v>0</v>
      </c>
      <c r="BB167" s="40">
        <f t="shared" si="498"/>
        <v>0</v>
      </c>
      <c r="BC167" s="40">
        <f t="shared" si="498"/>
        <v>0</v>
      </c>
      <c r="BD167" s="40">
        <f t="shared" si="498"/>
        <v>0</v>
      </c>
      <c r="BE167" s="41">
        <f t="shared" si="498"/>
        <v>0</v>
      </c>
      <c r="BF167" s="47"/>
      <c r="BG167" s="21"/>
      <c r="BH167" s="21"/>
      <c r="BI167" s="21"/>
      <c r="BJ167" s="21"/>
      <c r="BK167" s="21"/>
      <c r="BL167" s="21"/>
      <c r="BM167" s="21"/>
      <c r="BN167" s="21"/>
      <c r="BO167" s="21"/>
      <c r="BP167" s="17">
        <f t="shared" si="489"/>
        <v>1</v>
      </c>
      <c r="BQ167" s="21"/>
    </row>
    <row r="168" spans="1:69" ht="14.25" customHeight="1" x14ac:dyDescent="0.25">
      <c r="A168" s="48"/>
      <c r="B168" s="49" t="s">
        <v>39</v>
      </c>
      <c r="C168" s="50"/>
      <c r="D168" s="51"/>
      <c r="E168" s="52"/>
      <c r="F168" s="52"/>
      <c r="G168" s="52"/>
      <c r="H168" s="52"/>
      <c r="I168" s="53">
        <f>SUM(E166+F166+G166+H166+I166+E167+F167+G167+H167+I167)</f>
        <v>5</v>
      </c>
      <c r="J168" s="51"/>
      <c r="K168" s="52"/>
      <c r="L168" s="52"/>
      <c r="M168" s="52"/>
      <c r="N168" s="52"/>
      <c r="O168" s="53">
        <f>SUM(K166+L166+M166+N166+O166+K167+L167+M167+N167+O167)</f>
        <v>1</v>
      </c>
      <c r="P168" s="51"/>
      <c r="Q168" s="52"/>
      <c r="R168" s="52"/>
      <c r="S168" s="52"/>
      <c r="T168" s="52"/>
      <c r="U168" s="53">
        <f>SUM(Q166+R166+S166+T166+U166+Q167+R167+S167+T167+U167)</f>
        <v>2</v>
      </c>
      <c r="V168" s="51"/>
      <c r="W168" s="52"/>
      <c r="X168" s="52"/>
      <c r="Y168" s="52"/>
      <c r="Z168" s="52"/>
      <c r="AA168" s="53">
        <f>SUM(W166+X166+Y166+Z166+AA166+W167+X167+Y167+Z167+AA167)</f>
        <v>0</v>
      </c>
      <c r="AB168" s="51"/>
      <c r="AC168" s="52"/>
      <c r="AD168" s="52"/>
      <c r="AE168" s="52"/>
      <c r="AF168" s="52"/>
      <c r="AG168" s="53">
        <f>SUM(AC166+AD166+AE166+AF166+AG166+AC167+AD167+AE167+AF167+AG167)</f>
        <v>0</v>
      </c>
      <c r="AH168" s="51"/>
      <c r="AI168" s="52"/>
      <c r="AJ168" s="52"/>
      <c r="AK168" s="52"/>
      <c r="AL168" s="52"/>
      <c r="AM168" s="53">
        <f>SUM(AI166+AJ166+AK166+AL166+AM166+AI167+AJ167+AK167+AL167+AM167)</f>
        <v>0</v>
      </c>
      <c r="AN168" s="51"/>
      <c r="AO168" s="52"/>
      <c r="AP168" s="52"/>
      <c r="AQ168" s="52"/>
      <c r="AR168" s="52"/>
      <c r="AS168" s="53">
        <f>SUM(AO166+AP166+AQ166+AR166+AS166+AO167+AP167+AQ167+AR167+AS167)</f>
        <v>0</v>
      </c>
      <c r="AT168" s="51"/>
      <c r="AU168" s="52"/>
      <c r="AV168" s="52"/>
      <c r="AW168" s="52"/>
      <c r="AX168" s="52"/>
      <c r="AY168" s="53">
        <f>SUM(AU166+AV166+AW166+AX166+AY166+AU167+AV167+AW167+AX167+AY167)</f>
        <v>0</v>
      </c>
      <c r="AZ168" s="51"/>
      <c r="BA168" s="52"/>
      <c r="BB168" s="52"/>
      <c r="BC168" s="52"/>
      <c r="BD168" s="52"/>
      <c r="BE168" s="53">
        <f>SUM(BA166+BB166+BC166+BD166+BE166+BA167+BB167+BC167+BD167+BE167)</f>
        <v>0</v>
      </c>
      <c r="BF168" s="54"/>
      <c r="BG168" s="55"/>
      <c r="BH168" s="55"/>
      <c r="BI168" s="55"/>
      <c r="BJ168" s="55"/>
      <c r="BK168" s="55"/>
      <c r="BL168" s="55"/>
      <c r="BM168" s="55"/>
      <c r="BN168" s="55"/>
      <c r="BO168" s="55"/>
      <c r="BP168" s="56">
        <f t="shared" si="489"/>
        <v>8</v>
      </c>
      <c r="BQ168" s="55"/>
    </row>
    <row r="169" spans="1:69" ht="27" customHeight="1" x14ac:dyDescent="0.25">
      <c r="A169" s="30">
        <v>9</v>
      </c>
      <c r="B169" s="124" t="s">
        <v>100</v>
      </c>
      <c r="C169" s="125"/>
      <c r="D169" s="31" t="s">
        <v>26</v>
      </c>
      <c r="E169" s="32" t="s">
        <v>27</v>
      </c>
      <c r="F169" s="32" t="s">
        <v>28</v>
      </c>
      <c r="G169" s="32" t="s">
        <v>29</v>
      </c>
      <c r="H169" s="32" t="s">
        <v>30</v>
      </c>
      <c r="I169" s="33" t="s">
        <v>23</v>
      </c>
      <c r="J169" s="31" t="s">
        <v>26</v>
      </c>
      <c r="K169" s="32" t="s">
        <v>27</v>
      </c>
      <c r="L169" s="32" t="s">
        <v>28</v>
      </c>
      <c r="M169" s="32" t="s">
        <v>29</v>
      </c>
      <c r="N169" s="32" t="s">
        <v>30</v>
      </c>
      <c r="O169" s="33" t="s">
        <v>23</v>
      </c>
      <c r="P169" s="31" t="s">
        <v>26</v>
      </c>
      <c r="Q169" s="32" t="s">
        <v>27</v>
      </c>
      <c r="R169" s="32" t="s">
        <v>28</v>
      </c>
      <c r="S169" s="32" t="s">
        <v>29</v>
      </c>
      <c r="T169" s="32" t="s">
        <v>30</v>
      </c>
      <c r="U169" s="33" t="s">
        <v>23</v>
      </c>
      <c r="V169" s="31" t="s">
        <v>26</v>
      </c>
      <c r="W169" s="32" t="s">
        <v>27</v>
      </c>
      <c r="X169" s="32" t="s">
        <v>28</v>
      </c>
      <c r="Y169" s="32" t="s">
        <v>29</v>
      </c>
      <c r="Z169" s="32" t="s">
        <v>30</v>
      </c>
      <c r="AA169" s="33" t="s">
        <v>23</v>
      </c>
      <c r="AB169" s="31" t="s">
        <v>26</v>
      </c>
      <c r="AC169" s="32" t="s">
        <v>27</v>
      </c>
      <c r="AD169" s="32" t="s">
        <v>28</v>
      </c>
      <c r="AE169" s="32" t="s">
        <v>29</v>
      </c>
      <c r="AF169" s="32" t="s">
        <v>30</v>
      </c>
      <c r="AG169" s="33" t="s">
        <v>23</v>
      </c>
      <c r="AH169" s="31" t="s">
        <v>26</v>
      </c>
      <c r="AI169" s="32" t="s">
        <v>27</v>
      </c>
      <c r="AJ169" s="32" t="s">
        <v>28</v>
      </c>
      <c r="AK169" s="32" t="s">
        <v>29</v>
      </c>
      <c r="AL169" s="32" t="s">
        <v>30</v>
      </c>
      <c r="AM169" s="33" t="s">
        <v>23</v>
      </c>
      <c r="AN169" s="31" t="s">
        <v>26</v>
      </c>
      <c r="AO169" s="32" t="s">
        <v>27</v>
      </c>
      <c r="AP169" s="32" t="s">
        <v>28</v>
      </c>
      <c r="AQ169" s="32" t="s">
        <v>29</v>
      </c>
      <c r="AR169" s="32" t="s">
        <v>30</v>
      </c>
      <c r="AS169" s="33" t="s">
        <v>23</v>
      </c>
      <c r="AT169" s="31" t="s">
        <v>26</v>
      </c>
      <c r="AU169" s="32" t="s">
        <v>27</v>
      </c>
      <c r="AV169" s="32" t="s">
        <v>28</v>
      </c>
      <c r="AW169" s="32" t="s">
        <v>29</v>
      </c>
      <c r="AX169" s="32" t="s">
        <v>30</v>
      </c>
      <c r="AY169" s="33" t="s">
        <v>23</v>
      </c>
      <c r="AZ169" s="31" t="s">
        <v>26</v>
      </c>
      <c r="BA169" s="32" t="s">
        <v>27</v>
      </c>
      <c r="BB169" s="32" t="s">
        <v>28</v>
      </c>
      <c r="BC169" s="32" t="s">
        <v>29</v>
      </c>
      <c r="BD169" s="32" t="s">
        <v>30</v>
      </c>
      <c r="BE169" s="33" t="s">
        <v>23</v>
      </c>
      <c r="BF169" s="34"/>
      <c r="BG169" s="35"/>
      <c r="BH169" s="35"/>
      <c r="BI169" s="35"/>
      <c r="BJ169" s="35"/>
      <c r="BK169" s="35"/>
      <c r="BL169" s="35"/>
      <c r="BM169" s="35"/>
      <c r="BN169" s="35"/>
      <c r="BO169" s="35"/>
      <c r="BP169" s="57"/>
      <c r="BQ169" s="35"/>
    </row>
    <row r="170" spans="1:69" ht="15.75" customHeight="1" x14ac:dyDescent="0.25">
      <c r="A170" s="36"/>
      <c r="B170" s="37" t="s">
        <v>61</v>
      </c>
      <c r="C170" s="38" t="s">
        <v>41</v>
      </c>
      <c r="D170" s="39"/>
      <c r="E170" s="40"/>
      <c r="F170" s="40"/>
      <c r="G170" s="40"/>
      <c r="H170" s="40"/>
      <c r="I170" s="41">
        <f t="shared" ref="I170:I175" si="499">SUM(E170:H170)</f>
        <v>0</v>
      </c>
      <c r="J170" s="42">
        <v>54</v>
      </c>
      <c r="K170" s="43">
        <f>K16</f>
        <v>137</v>
      </c>
      <c r="L170" s="43">
        <f t="shared" ref="L170:N170" si="500">L16</f>
        <v>148</v>
      </c>
      <c r="M170" s="43">
        <f t="shared" si="500"/>
        <v>129</v>
      </c>
      <c r="N170" s="43">
        <f t="shared" si="500"/>
        <v>143</v>
      </c>
      <c r="O170" s="41">
        <f t="shared" ref="O170:O175" si="501">SUM(K170:N170)</f>
        <v>557</v>
      </c>
      <c r="P170" s="42">
        <v>54</v>
      </c>
      <c r="Q170" s="43">
        <f>Q16</f>
        <v>171</v>
      </c>
      <c r="R170" s="43">
        <f t="shared" ref="R170:T170" si="502">R16</f>
        <v>131</v>
      </c>
      <c r="S170" s="43">
        <f t="shared" si="502"/>
        <v>141</v>
      </c>
      <c r="T170" s="43">
        <f t="shared" si="502"/>
        <v>127</v>
      </c>
      <c r="U170" s="41">
        <f t="shared" ref="U170:U175" si="503">SUM(Q170:T170)</f>
        <v>570</v>
      </c>
      <c r="V170" s="42">
        <v>54</v>
      </c>
      <c r="W170" s="43">
        <f>W16</f>
        <v>135</v>
      </c>
      <c r="X170" s="43">
        <f t="shared" ref="X170:Z170" si="504">X16</f>
        <v>138</v>
      </c>
      <c r="Y170" s="43">
        <f t="shared" si="504"/>
        <v>127</v>
      </c>
      <c r="Z170" s="43">
        <f t="shared" si="504"/>
        <v>181</v>
      </c>
      <c r="AA170" s="41">
        <f t="shared" ref="AA170:AA175" si="505">SUM(W170:Z170)</f>
        <v>581</v>
      </c>
      <c r="AB170" s="42"/>
      <c r="AC170" s="43"/>
      <c r="AD170" s="43"/>
      <c r="AE170" s="43"/>
      <c r="AF170" s="43"/>
      <c r="AG170" s="41">
        <f t="shared" ref="AG170:AG175" si="506">SUM(AC170:AF170)</f>
        <v>0</v>
      </c>
      <c r="AH170" s="42"/>
      <c r="AI170" s="43"/>
      <c r="AJ170" s="43"/>
      <c r="AK170" s="43"/>
      <c r="AL170" s="43"/>
      <c r="AM170" s="41">
        <f t="shared" ref="AM170:AM175" si="507">SUM(AI170:AL170)</f>
        <v>0</v>
      </c>
      <c r="AN170" s="42"/>
      <c r="AO170" s="43"/>
      <c r="AP170" s="43"/>
      <c r="AQ170" s="43"/>
      <c r="AR170" s="43"/>
      <c r="AS170" s="41">
        <f t="shared" ref="AS170:AS175" si="508">SUM(AO170:AR170)</f>
        <v>0</v>
      </c>
      <c r="AT170" s="42"/>
      <c r="AU170" s="43"/>
      <c r="AV170" s="43"/>
      <c r="AW170" s="43"/>
      <c r="AX170" s="43"/>
      <c r="AY170" s="41">
        <f t="shared" ref="AY170:AY175" si="509">SUM(AU170:AX170)</f>
        <v>0</v>
      </c>
      <c r="AZ170" s="42"/>
      <c r="BA170" s="43"/>
      <c r="BB170" s="43"/>
      <c r="BC170" s="43"/>
      <c r="BD170" s="43"/>
      <c r="BE170" s="41">
        <f t="shared" ref="BE170:BE175" si="510">SUM(BA170:BD170)</f>
        <v>0</v>
      </c>
      <c r="BF170" s="44">
        <f t="shared" ref="BF170:BF177" si="511">SUM((IF(E170&gt;0,1,0)+(IF(F170&gt;0,1,0)+(IF(G170&gt;0,1,0)+(IF(H170&gt;0,1,0))))))</f>
        <v>0</v>
      </c>
      <c r="BG170" s="17">
        <f t="shared" ref="BG170:BG177" si="512">SUM((IF(K170&gt;0,1,0)+(IF(L170&gt;0,1,0)+(IF(M170&gt;0,1,0)+(IF(N170&gt;0,1,0))))))</f>
        <v>4</v>
      </c>
      <c r="BH170" s="17">
        <f t="shared" ref="BH170:BH177" si="513">SUM((IF(Q170&gt;0,1,0)+(IF(R170&gt;0,1,0)+(IF(S170&gt;0,1,0)+(IF(T170&gt;0,1,0))))))</f>
        <v>4</v>
      </c>
      <c r="BI170" s="17">
        <f t="shared" ref="BI170:BI177" si="514">SUM((IF(W170&gt;0,1,0)+(IF(X170&gt;0,1,0)+(IF(Y170&gt;0,1,0)+(IF(Z170&gt;0,1,0))))))</f>
        <v>4</v>
      </c>
      <c r="BJ170" s="17">
        <f t="shared" ref="BJ170:BJ177" si="515">SUM((IF(AC170&gt;0,1,0)+(IF(AD170&gt;0,1,0)+(IF(AE170&gt;0,1,0)+(IF(AF170&gt;0,1,0))))))</f>
        <v>0</v>
      </c>
      <c r="BK170" s="17">
        <f t="shared" ref="BK170:BK177" si="516">SUM((IF(AI170&gt;0,1,0)+(IF(AJ170&gt;0,1,0)+(IF(AK170&gt;0,1,0)+(IF(AL170&gt;0,1,0))))))</f>
        <v>0</v>
      </c>
      <c r="BL170" s="17">
        <f t="shared" ref="BL170:BL177" si="517">SUM((IF(AO170&gt;0,1,0)+(IF(AP170&gt;0,1,0)+(IF(AQ170&gt;0,1,0)+(IF(AR170&gt;0,1,0))))))</f>
        <v>0</v>
      </c>
      <c r="BM170" s="17">
        <f t="shared" ref="BM170:BM177" si="518">SUM((IF(AU170&gt;0,1,0)+(IF(AV170&gt;0,1,0)+(IF(AW170&gt;0,1,0)+(IF(AX170&gt;0,1,0))))))</f>
        <v>0</v>
      </c>
      <c r="BN170" s="17">
        <f t="shared" ref="BN170:BN177" si="519">SUM((IF(BA170&gt;0,1,0)+(IF(BB170&gt;0,1,0)+(IF(BC170&gt;0,1,0)+(IF(BD170&gt;0,1,0))))))</f>
        <v>0</v>
      </c>
      <c r="BO170" s="17">
        <f t="shared" ref="BO170:BO177" si="520">SUM(BF170:BN170)</f>
        <v>12</v>
      </c>
      <c r="BP170" s="17">
        <f>I170+O170+U170+AA170+AG170+AM170+AS170+AY170+BE170</f>
        <v>1708</v>
      </c>
      <c r="BQ170" s="17">
        <f t="shared" ref="BQ170:BQ177" si="521">BP170/BO170</f>
        <v>142.33333333333334</v>
      </c>
    </row>
    <row r="171" spans="1:69" ht="15.75" customHeight="1" x14ac:dyDescent="0.25">
      <c r="A171" s="36"/>
      <c r="B171" s="37" t="s">
        <v>59</v>
      </c>
      <c r="C171" s="38" t="s">
        <v>60</v>
      </c>
      <c r="D171" s="39"/>
      <c r="E171" s="40"/>
      <c r="F171" s="40"/>
      <c r="G171" s="40"/>
      <c r="H171" s="40"/>
      <c r="I171" s="41">
        <f t="shared" si="499"/>
        <v>0</v>
      </c>
      <c r="J171" s="42"/>
      <c r="K171" s="43"/>
      <c r="L171" s="43"/>
      <c r="M171" s="43"/>
      <c r="N171" s="43"/>
      <c r="O171" s="41">
        <f t="shared" si="501"/>
        <v>0</v>
      </c>
      <c r="P171" s="42"/>
      <c r="Q171" s="43"/>
      <c r="R171" s="43"/>
      <c r="S171" s="43"/>
      <c r="T171" s="43"/>
      <c r="U171" s="41">
        <f t="shared" si="503"/>
        <v>0</v>
      </c>
      <c r="V171" s="42"/>
      <c r="W171" s="43"/>
      <c r="X171" s="43"/>
      <c r="Y171" s="43"/>
      <c r="Z171" s="43"/>
      <c r="AA171" s="41">
        <f t="shared" si="505"/>
        <v>0</v>
      </c>
      <c r="AB171" s="42"/>
      <c r="AC171" s="43"/>
      <c r="AD171" s="43"/>
      <c r="AE171" s="43"/>
      <c r="AF171" s="43"/>
      <c r="AG171" s="41">
        <f t="shared" si="506"/>
        <v>0</v>
      </c>
      <c r="AH171" s="42"/>
      <c r="AI171" s="43"/>
      <c r="AJ171" s="43"/>
      <c r="AK171" s="43"/>
      <c r="AL171" s="43"/>
      <c r="AM171" s="41">
        <f t="shared" si="507"/>
        <v>0</v>
      </c>
      <c r="AN171" s="42"/>
      <c r="AO171" s="43"/>
      <c r="AP171" s="43"/>
      <c r="AQ171" s="43"/>
      <c r="AR171" s="43"/>
      <c r="AS171" s="41">
        <f t="shared" si="508"/>
        <v>0</v>
      </c>
      <c r="AT171" s="42"/>
      <c r="AU171" s="43"/>
      <c r="AV171" s="43"/>
      <c r="AW171" s="43"/>
      <c r="AX171" s="43"/>
      <c r="AY171" s="41">
        <f t="shared" si="509"/>
        <v>0</v>
      </c>
      <c r="AZ171" s="42"/>
      <c r="BA171" s="43"/>
      <c r="BB171" s="43"/>
      <c r="BC171" s="43"/>
      <c r="BD171" s="43"/>
      <c r="BE171" s="41">
        <f t="shared" si="510"/>
        <v>0</v>
      </c>
      <c r="BF171" s="44">
        <f t="shared" si="511"/>
        <v>0</v>
      </c>
      <c r="BG171" s="17">
        <f t="shared" si="512"/>
        <v>0</v>
      </c>
      <c r="BH171" s="17">
        <f t="shared" si="513"/>
        <v>0</v>
      </c>
      <c r="BI171" s="17">
        <f t="shared" si="514"/>
        <v>0</v>
      </c>
      <c r="BJ171" s="17">
        <f t="shared" si="515"/>
        <v>0</v>
      </c>
      <c r="BK171" s="17">
        <f t="shared" si="516"/>
        <v>0</v>
      </c>
      <c r="BL171" s="17">
        <f t="shared" si="517"/>
        <v>0</v>
      </c>
      <c r="BM171" s="17">
        <f t="shared" si="518"/>
        <v>0</v>
      </c>
      <c r="BN171" s="17">
        <f t="shared" si="519"/>
        <v>0</v>
      </c>
      <c r="BO171" s="17">
        <f t="shared" si="520"/>
        <v>0</v>
      </c>
      <c r="BP171" s="17">
        <f t="shared" ref="BP171:BP180" si="522">I171+O171+U171+AA171+AG171+AM171+AS171+AY171+BE171</f>
        <v>0</v>
      </c>
      <c r="BQ171" s="17" t="e">
        <f t="shared" si="521"/>
        <v>#DIV/0!</v>
      </c>
    </row>
    <row r="172" spans="1:69" ht="15.75" customHeight="1" x14ac:dyDescent="0.25">
      <c r="A172" s="36"/>
      <c r="B172" s="45" t="s">
        <v>103</v>
      </c>
      <c r="C172" s="46" t="s">
        <v>104</v>
      </c>
      <c r="D172" s="42">
        <v>28</v>
      </c>
      <c r="E172" s="43">
        <f>E38</f>
        <v>147</v>
      </c>
      <c r="F172" s="43">
        <f t="shared" ref="F172:H172" si="523">F38</f>
        <v>200</v>
      </c>
      <c r="G172" s="43">
        <f t="shared" si="523"/>
        <v>189</v>
      </c>
      <c r="H172" s="43">
        <f t="shared" si="523"/>
        <v>162</v>
      </c>
      <c r="I172" s="41">
        <f t="shared" si="499"/>
        <v>698</v>
      </c>
      <c r="J172" s="42">
        <v>28</v>
      </c>
      <c r="K172" s="121">
        <f>K38</f>
        <v>187</v>
      </c>
      <c r="L172" s="121">
        <f t="shared" ref="L172:N172" si="524">L38</f>
        <v>191</v>
      </c>
      <c r="M172" s="121">
        <f t="shared" si="524"/>
        <v>144</v>
      </c>
      <c r="N172" s="121">
        <f t="shared" si="524"/>
        <v>205</v>
      </c>
      <c r="O172" s="41">
        <f t="shared" si="501"/>
        <v>727</v>
      </c>
      <c r="P172" s="42">
        <v>28</v>
      </c>
      <c r="Q172" s="43">
        <f>Q38</f>
        <v>156</v>
      </c>
      <c r="R172" s="43">
        <f t="shared" ref="R172:T172" si="525">R38</f>
        <v>187</v>
      </c>
      <c r="S172" s="43">
        <f t="shared" si="525"/>
        <v>191</v>
      </c>
      <c r="T172" s="43">
        <f t="shared" si="525"/>
        <v>163</v>
      </c>
      <c r="U172" s="41">
        <f t="shared" si="503"/>
        <v>697</v>
      </c>
      <c r="V172" s="42">
        <v>28</v>
      </c>
      <c r="W172" s="43">
        <f>W38</f>
        <v>187</v>
      </c>
      <c r="X172" s="43">
        <f t="shared" ref="X172:Z172" si="526">X38</f>
        <v>187</v>
      </c>
      <c r="Y172" s="43">
        <f t="shared" si="526"/>
        <v>159</v>
      </c>
      <c r="Z172" s="43">
        <f t="shared" si="526"/>
        <v>179</v>
      </c>
      <c r="AA172" s="41">
        <f t="shared" si="505"/>
        <v>712</v>
      </c>
      <c r="AB172" s="42"/>
      <c r="AC172" s="43"/>
      <c r="AD172" s="43"/>
      <c r="AE172" s="43"/>
      <c r="AF172" s="43"/>
      <c r="AG172" s="41">
        <f t="shared" si="506"/>
        <v>0</v>
      </c>
      <c r="AH172" s="42"/>
      <c r="AI172" s="43"/>
      <c r="AJ172" s="43"/>
      <c r="AK172" s="43"/>
      <c r="AL172" s="43"/>
      <c r="AM172" s="41">
        <f t="shared" si="507"/>
        <v>0</v>
      </c>
      <c r="AN172" s="42"/>
      <c r="AO172" s="43"/>
      <c r="AP172" s="43"/>
      <c r="AQ172" s="43"/>
      <c r="AR172" s="43"/>
      <c r="AS172" s="41">
        <f t="shared" si="508"/>
        <v>0</v>
      </c>
      <c r="AT172" s="42"/>
      <c r="AU172" s="43"/>
      <c r="AV172" s="43"/>
      <c r="AW172" s="43"/>
      <c r="AX172" s="43"/>
      <c r="AY172" s="41">
        <f t="shared" si="509"/>
        <v>0</v>
      </c>
      <c r="AZ172" s="42"/>
      <c r="BA172" s="43"/>
      <c r="BB172" s="43"/>
      <c r="BC172" s="43"/>
      <c r="BD172" s="43"/>
      <c r="BE172" s="41">
        <f t="shared" si="510"/>
        <v>0</v>
      </c>
      <c r="BF172" s="44">
        <f t="shared" si="511"/>
        <v>4</v>
      </c>
      <c r="BG172" s="17">
        <f>SUM((IF(L143&gt;0,1,0)+(IF(L172&gt;0,1,0)+(IF(M172&gt;0,1,0)+(IF(N172&gt;0,1,0))))))</f>
        <v>3</v>
      </c>
      <c r="BH172" s="17">
        <f t="shared" si="513"/>
        <v>4</v>
      </c>
      <c r="BI172" s="17">
        <f t="shared" si="514"/>
        <v>4</v>
      </c>
      <c r="BJ172" s="17">
        <f t="shared" si="515"/>
        <v>0</v>
      </c>
      <c r="BK172" s="17">
        <f t="shared" si="516"/>
        <v>0</v>
      </c>
      <c r="BL172" s="17">
        <f t="shared" si="517"/>
        <v>0</v>
      </c>
      <c r="BM172" s="17">
        <f t="shared" si="518"/>
        <v>0</v>
      </c>
      <c r="BN172" s="17">
        <f t="shared" si="519"/>
        <v>0</v>
      </c>
      <c r="BO172" s="17">
        <f t="shared" si="520"/>
        <v>15</v>
      </c>
      <c r="BP172" s="17">
        <f t="shared" si="522"/>
        <v>2834</v>
      </c>
      <c r="BQ172" s="21">
        <f t="shared" si="521"/>
        <v>188.93333333333334</v>
      </c>
    </row>
    <row r="173" spans="1:69" ht="15.75" customHeight="1" x14ac:dyDescent="0.25">
      <c r="A173" s="36"/>
      <c r="B173" s="45" t="s">
        <v>112</v>
      </c>
      <c r="C173" s="46" t="s">
        <v>89</v>
      </c>
      <c r="D173" s="42">
        <v>52</v>
      </c>
      <c r="E173" s="43">
        <f>E8</f>
        <v>148</v>
      </c>
      <c r="F173" s="43">
        <f t="shared" ref="F173:H173" si="527">F8</f>
        <v>105</v>
      </c>
      <c r="G173" s="43">
        <f t="shared" si="527"/>
        <v>126</v>
      </c>
      <c r="H173" s="43">
        <f t="shared" si="527"/>
        <v>126</v>
      </c>
      <c r="I173" s="41">
        <f t="shared" si="499"/>
        <v>505</v>
      </c>
      <c r="J173" s="42"/>
      <c r="K173" s="43"/>
      <c r="L173" s="43"/>
      <c r="M173" s="43"/>
      <c r="N173" s="43"/>
      <c r="O173" s="41">
        <f t="shared" si="501"/>
        <v>0</v>
      </c>
      <c r="P173" s="42"/>
      <c r="Q173" s="43"/>
      <c r="R173" s="43"/>
      <c r="S173" s="43"/>
      <c r="T173" s="43"/>
      <c r="U173" s="41">
        <f t="shared" si="503"/>
        <v>0</v>
      </c>
      <c r="V173" s="42"/>
      <c r="W173" s="43"/>
      <c r="X173" s="43"/>
      <c r="Y173" s="43"/>
      <c r="Z173" s="43"/>
      <c r="AA173" s="41">
        <f t="shared" si="505"/>
        <v>0</v>
      </c>
      <c r="AB173" s="42"/>
      <c r="AC173" s="43"/>
      <c r="AD173" s="43"/>
      <c r="AE173" s="43"/>
      <c r="AF173" s="43"/>
      <c r="AG173" s="41">
        <f t="shared" si="506"/>
        <v>0</v>
      </c>
      <c r="AH173" s="42"/>
      <c r="AI173" s="43"/>
      <c r="AJ173" s="43"/>
      <c r="AK173" s="43"/>
      <c r="AL173" s="43"/>
      <c r="AM173" s="41">
        <f t="shared" si="507"/>
        <v>0</v>
      </c>
      <c r="AN173" s="42"/>
      <c r="AO173" s="43"/>
      <c r="AP173" s="43"/>
      <c r="AQ173" s="43"/>
      <c r="AR173" s="43"/>
      <c r="AS173" s="41">
        <f t="shared" si="508"/>
        <v>0</v>
      </c>
      <c r="AT173" s="42"/>
      <c r="AU173" s="43"/>
      <c r="AV173" s="43"/>
      <c r="AW173" s="43"/>
      <c r="AX173" s="43"/>
      <c r="AY173" s="41">
        <f t="shared" si="509"/>
        <v>0</v>
      </c>
      <c r="AZ173" s="42"/>
      <c r="BA173" s="43"/>
      <c r="BB173" s="43"/>
      <c r="BC173" s="43"/>
      <c r="BD173" s="43"/>
      <c r="BE173" s="41">
        <f t="shared" si="510"/>
        <v>0</v>
      </c>
      <c r="BF173" s="44">
        <f t="shared" si="511"/>
        <v>4</v>
      </c>
      <c r="BG173" s="17">
        <f t="shared" si="512"/>
        <v>0</v>
      </c>
      <c r="BH173" s="17">
        <f t="shared" si="513"/>
        <v>0</v>
      </c>
      <c r="BI173" s="17">
        <f t="shared" si="514"/>
        <v>0</v>
      </c>
      <c r="BJ173" s="17">
        <f t="shared" si="515"/>
        <v>0</v>
      </c>
      <c r="BK173" s="17">
        <f t="shared" si="516"/>
        <v>0</v>
      </c>
      <c r="BL173" s="17">
        <f t="shared" si="517"/>
        <v>0</v>
      </c>
      <c r="BM173" s="17">
        <f t="shared" si="518"/>
        <v>0</v>
      </c>
      <c r="BN173" s="17">
        <f t="shared" si="519"/>
        <v>0</v>
      </c>
      <c r="BO173" s="17">
        <f t="shared" si="520"/>
        <v>4</v>
      </c>
      <c r="BP173" s="17">
        <f t="shared" si="522"/>
        <v>505</v>
      </c>
      <c r="BQ173" s="21">
        <f t="shared" si="521"/>
        <v>126.25</v>
      </c>
    </row>
    <row r="174" spans="1:69" ht="15.75" customHeight="1" x14ac:dyDescent="0.25">
      <c r="A174" s="36"/>
      <c r="B174" s="45"/>
      <c r="C174" s="46"/>
      <c r="D174" s="42"/>
      <c r="E174" s="43"/>
      <c r="F174" s="43"/>
      <c r="G174" s="43"/>
      <c r="H174" s="43"/>
      <c r="I174" s="41">
        <f t="shared" si="499"/>
        <v>0</v>
      </c>
      <c r="J174" s="42"/>
      <c r="K174" s="43"/>
      <c r="L174" s="43"/>
      <c r="M174" s="43"/>
      <c r="N174" s="43"/>
      <c r="O174" s="41">
        <f t="shared" si="501"/>
        <v>0</v>
      </c>
      <c r="P174" s="42"/>
      <c r="Q174" s="43"/>
      <c r="R174" s="43"/>
      <c r="S174" s="43"/>
      <c r="T174" s="43"/>
      <c r="U174" s="41">
        <f t="shared" si="503"/>
        <v>0</v>
      </c>
      <c r="V174" s="42"/>
      <c r="W174" s="43"/>
      <c r="X174" s="43"/>
      <c r="Y174" s="43"/>
      <c r="Z174" s="43"/>
      <c r="AA174" s="41">
        <f t="shared" si="505"/>
        <v>0</v>
      </c>
      <c r="AB174" s="42"/>
      <c r="AC174" s="43"/>
      <c r="AD174" s="43"/>
      <c r="AE174" s="43"/>
      <c r="AF174" s="43"/>
      <c r="AG174" s="41">
        <f t="shared" si="506"/>
        <v>0</v>
      </c>
      <c r="AH174" s="42"/>
      <c r="AI174" s="43"/>
      <c r="AJ174" s="43"/>
      <c r="AK174" s="43"/>
      <c r="AL174" s="43"/>
      <c r="AM174" s="41">
        <f t="shared" si="507"/>
        <v>0</v>
      </c>
      <c r="AN174" s="42"/>
      <c r="AO174" s="43"/>
      <c r="AP174" s="43"/>
      <c r="AQ174" s="43"/>
      <c r="AR174" s="43"/>
      <c r="AS174" s="41">
        <f t="shared" si="508"/>
        <v>0</v>
      </c>
      <c r="AT174" s="42"/>
      <c r="AU174" s="43"/>
      <c r="AV174" s="43"/>
      <c r="AW174" s="43"/>
      <c r="AX174" s="43"/>
      <c r="AY174" s="41">
        <f t="shared" si="509"/>
        <v>0</v>
      </c>
      <c r="AZ174" s="42"/>
      <c r="BA174" s="43"/>
      <c r="BB174" s="43"/>
      <c r="BC174" s="43"/>
      <c r="BD174" s="43"/>
      <c r="BE174" s="41">
        <f t="shared" si="510"/>
        <v>0</v>
      </c>
      <c r="BF174" s="44">
        <f t="shared" si="511"/>
        <v>0</v>
      </c>
      <c r="BG174" s="17">
        <f t="shared" si="512"/>
        <v>0</v>
      </c>
      <c r="BH174" s="17">
        <f t="shared" si="513"/>
        <v>0</v>
      </c>
      <c r="BI174" s="17">
        <f t="shared" si="514"/>
        <v>0</v>
      </c>
      <c r="BJ174" s="17">
        <f t="shared" si="515"/>
        <v>0</v>
      </c>
      <c r="BK174" s="17">
        <f t="shared" si="516"/>
        <v>0</v>
      </c>
      <c r="BL174" s="17">
        <f t="shared" si="517"/>
        <v>0</v>
      </c>
      <c r="BM174" s="17">
        <f t="shared" si="518"/>
        <v>0</v>
      </c>
      <c r="BN174" s="17">
        <f t="shared" si="519"/>
        <v>0</v>
      </c>
      <c r="BO174" s="17">
        <f t="shared" si="520"/>
        <v>0</v>
      </c>
      <c r="BP174" s="17">
        <f t="shared" si="522"/>
        <v>0</v>
      </c>
      <c r="BQ174" s="21" t="e">
        <f t="shared" si="521"/>
        <v>#DIV/0!</v>
      </c>
    </row>
    <row r="175" spans="1:69" ht="15.75" customHeight="1" x14ac:dyDescent="0.25">
      <c r="A175" s="36"/>
      <c r="B175" s="45"/>
      <c r="C175" s="46"/>
      <c r="D175" s="42"/>
      <c r="E175" s="43"/>
      <c r="F175" s="43"/>
      <c r="G175" s="43"/>
      <c r="H175" s="43"/>
      <c r="I175" s="41">
        <f t="shared" si="499"/>
        <v>0</v>
      </c>
      <c r="J175" s="42"/>
      <c r="K175" s="43"/>
      <c r="L175" s="43"/>
      <c r="M175" s="43"/>
      <c r="N175" s="43"/>
      <c r="O175" s="41">
        <f t="shared" si="501"/>
        <v>0</v>
      </c>
      <c r="P175" s="42"/>
      <c r="Q175" s="43"/>
      <c r="R175" s="43"/>
      <c r="S175" s="43"/>
      <c r="T175" s="43"/>
      <c r="U175" s="41">
        <f t="shared" si="503"/>
        <v>0</v>
      </c>
      <c r="V175" s="42"/>
      <c r="W175" s="43"/>
      <c r="X175" s="43"/>
      <c r="Y175" s="43"/>
      <c r="Z175" s="43"/>
      <c r="AA175" s="41">
        <f t="shared" si="505"/>
        <v>0</v>
      </c>
      <c r="AB175" s="42"/>
      <c r="AC175" s="43"/>
      <c r="AD175" s="43"/>
      <c r="AE175" s="43"/>
      <c r="AF175" s="43"/>
      <c r="AG175" s="41">
        <f t="shared" si="506"/>
        <v>0</v>
      </c>
      <c r="AH175" s="42"/>
      <c r="AI175" s="43"/>
      <c r="AJ175" s="43"/>
      <c r="AK175" s="43"/>
      <c r="AL175" s="43"/>
      <c r="AM175" s="41">
        <f t="shared" si="507"/>
        <v>0</v>
      </c>
      <c r="AN175" s="42"/>
      <c r="AO175" s="43"/>
      <c r="AP175" s="43"/>
      <c r="AQ175" s="43"/>
      <c r="AR175" s="43"/>
      <c r="AS175" s="41">
        <f t="shared" si="508"/>
        <v>0</v>
      </c>
      <c r="AT175" s="42"/>
      <c r="AU175" s="43"/>
      <c r="AV175" s="43"/>
      <c r="AW175" s="43"/>
      <c r="AX175" s="43"/>
      <c r="AY175" s="41">
        <f t="shared" si="509"/>
        <v>0</v>
      </c>
      <c r="AZ175" s="42"/>
      <c r="BA175" s="43"/>
      <c r="BB175" s="43"/>
      <c r="BC175" s="43"/>
      <c r="BD175" s="43"/>
      <c r="BE175" s="41">
        <f t="shared" si="510"/>
        <v>0</v>
      </c>
      <c r="BF175" s="44">
        <f t="shared" si="511"/>
        <v>0</v>
      </c>
      <c r="BG175" s="17">
        <f t="shared" si="512"/>
        <v>0</v>
      </c>
      <c r="BH175" s="17">
        <f t="shared" si="513"/>
        <v>0</v>
      </c>
      <c r="BI175" s="17">
        <f t="shared" si="514"/>
        <v>0</v>
      </c>
      <c r="BJ175" s="17">
        <f t="shared" si="515"/>
        <v>0</v>
      </c>
      <c r="BK175" s="17">
        <f t="shared" si="516"/>
        <v>0</v>
      </c>
      <c r="BL175" s="17">
        <f t="shared" si="517"/>
        <v>0</v>
      </c>
      <c r="BM175" s="17">
        <f t="shared" si="518"/>
        <v>0</v>
      </c>
      <c r="BN175" s="17">
        <f t="shared" si="519"/>
        <v>0</v>
      </c>
      <c r="BO175" s="17">
        <f t="shared" si="520"/>
        <v>0</v>
      </c>
      <c r="BP175" s="17">
        <f t="shared" si="522"/>
        <v>0</v>
      </c>
      <c r="BQ175" s="21" t="e">
        <f t="shared" si="521"/>
        <v>#DIV/0!</v>
      </c>
    </row>
    <row r="176" spans="1:69" ht="15.75" customHeight="1" x14ac:dyDescent="0.25">
      <c r="A176" s="36"/>
      <c r="B176" s="45" t="s">
        <v>35</v>
      </c>
      <c r="C176" s="46"/>
      <c r="D176" s="42"/>
      <c r="E176" s="40">
        <f>SUM(E170:E175)</f>
        <v>295</v>
      </c>
      <c r="F176" s="40">
        <f>SUM(F170:F175)</f>
        <v>305</v>
      </c>
      <c r="G176" s="40">
        <f>SUM(G170:G175)</f>
        <v>315</v>
      </c>
      <c r="H176" s="40">
        <f>SUM(H170:H175)</f>
        <v>288</v>
      </c>
      <c r="I176" s="41">
        <f>SUM(I170:I175)</f>
        <v>1203</v>
      </c>
      <c r="J176" s="42"/>
      <c r="K176" s="40">
        <f>SUM(K170:K175)</f>
        <v>324</v>
      </c>
      <c r="L176" s="40">
        <f>SUM(L170:L175)</f>
        <v>339</v>
      </c>
      <c r="M176" s="40">
        <f>SUM(M170:M175)</f>
        <v>273</v>
      </c>
      <c r="N176" s="40">
        <f>SUM(N170:N175)</f>
        <v>348</v>
      </c>
      <c r="O176" s="41">
        <f>SUM(O170:O175)</f>
        <v>1284</v>
      </c>
      <c r="P176" s="42"/>
      <c r="Q176" s="40">
        <f>SUM(Q170:Q175)</f>
        <v>327</v>
      </c>
      <c r="R176" s="40">
        <f>SUM(R170:R175)</f>
        <v>318</v>
      </c>
      <c r="S176" s="40">
        <f>SUM(S170:S175)</f>
        <v>332</v>
      </c>
      <c r="T176" s="40">
        <f>SUM(T170:T175)</f>
        <v>290</v>
      </c>
      <c r="U176" s="41">
        <f>SUM(U170:U175)</f>
        <v>1267</v>
      </c>
      <c r="V176" s="42"/>
      <c r="W176" s="40">
        <f>SUM(W170:W175)</f>
        <v>322</v>
      </c>
      <c r="X176" s="40">
        <f>SUM(X170:X175)</f>
        <v>325</v>
      </c>
      <c r="Y176" s="40">
        <f>SUM(Y170:Y175)</f>
        <v>286</v>
      </c>
      <c r="Z176" s="40">
        <f>SUM(Z170:Z175)</f>
        <v>360</v>
      </c>
      <c r="AA176" s="41">
        <f>SUM(AA170:AA175)</f>
        <v>1293</v>
      </c>
      <c r="AB176" s="42"/>
      <c r="AC176" s="40">
        <f>SUM(AC170:AC175)</f>
        <v>0</v>
      </c>
      <c r="AD176" s="40">
        <f>SUM(AD170:AD175)</f>
        <v>0</v>
      </c>
      <c r="AE176" s="40">
        <f>SUM(AE170:AE175)</f>
        <v>0</v>
      </c>
      <c r="AF176" s="40">
        <f>SUM(AF170:AF175)</f>
        <v>0</v>
      </c>
      <c r="AG176" s="41">
        <f>SUM(AG170:AG175)</f>
        <v>0</v>
      </c>
      <c r="AH176" s="42"/>
      <c r="AI176" s="40">
        <f>SUM(AI170:AI175)</f>
        <v>0</v>
      </c>
      <c r="AJ176" s="40">
        <f>SUM(AJ170:AJ175)</f>
        <v>0</v>
      </c>
      <c r="AK176" s="40">
        <f>SUM(AK170:AK175)</f>
        <v>0</v>
      </c>
      <c r="AL176" s="40">
        <f>SUM(AL170:AL175)</f>
        <v>0</v>
      </c>
      <c r="AM176" s="41">
        <f>SUM(AM170:AM175)</f>
        <v>0</v>
      </c>
      <c r="AN176" s="42"/>
      <c r="AO176" s="40">
        <f>SUM(AO170:AO175)</f>
        <v>0</v>
      </c>
      <c r="AP176" s="40">
        <f>SUM(AP170:AP175)</f>
        <v>0</v>
      </c>
      <c r="AQ176" s="40">
        <f>SUM(AQ170:AQ175)</f>
        <v>0</v>
      </c>
      <c r="AR176" s="40">
        <f>SUM(AR170:AR175)</f>
        <v>0</v>
      </c>
      <c r="AS176" s="41">
        <f>SUM(AS170:AS175)</f>
        <v>0</v>
      </c>
      <c r="AT176" s="42"/>
      <c r="AU176" s="40">
        <f>SUM(AU170:AU175)</f>
        <v>0</v>
      </c>
      <c r="AV176" s="40">
        <f>SUM(AV170:AV175)</f>
        <v>0</v>
      </c>
      <c r="AW176" s="40">
        <f>SUM(AW170:AW175)</f>
        <v>0</v>
      </c>
      <c r="AX176" s="40">
        <f>SUM(AX170:AX175)</f>
        <v>0</v>
      </c>
      <c r="AY176" s="41">
        <f>SUM(AY170:AY175)</f>
        <v>0</v>
      </c>
      <c r="AZ176" s="42"/>
      <c r="BA176" s="40">
        <f>SUM(BA170:BA175)</f>
        <v>0</v>
      </c>
      <c r="BB176" s="40">
        <f>SUM(BB170:BB175)</f>
        <v>0</v>
      </c>
      <c r="BC176" s="40">
        <f>SUM(BC170:BC175)</f>
        <v>0</v>
      </c>
      <c r="BD176" s="40">
        <f>SUM(BD170:BD175)</f>
        <v>0</v>
      </c>
      <c r="BE176" s="41">
        <f>SUM(BE170:BE175)</f>
        <v>0</v>
      </c>
      <c r="BF176" s="44">
        <f t="shared" si="511"/>
        <v>4</v>
      </c>
      <c r="BG176" s="17">
        <f t="shared" si="512"/>
        <v>4</v>
      </c>
      <c r="BH176" s="17">
        <f t="shared" si="513"/>
        <v>4</v>
      </c>
      <c r="BI176" s="17">
        <f t="shared" si="514"/>
        <v>4</v>
      </c>
      <c r="BJ176" s="17">
        <f t="shared" si="515"/>
        <v>0</v>
      </c>
      <c r="BK176" s="17">
        <f t="shared" si="516"/>
        <v>0</v>
      </c>
      <c r="BL176" s="17">
        <f t="shared" si="517"/>
        <v>0</v>
      </c>
      <c r="BM176" s="17">
        <f t="shared" si="518"/>
        <v>0</v>
      </c>
      <c r="BN176" s="17">
        <f t="shared" si="519"/>
        <v>0</v>
      </c>
      <c r="BO176" s="17">
        <f t="shared" si="520"/>
        <v>16</v>
      </c>
      <c r="BP176" s="17">
        <f t="shared" si="522"/>
        <v>5047</v>
      </c>
      <c r="BQ176" s="17">
        <f t="shared" si="521"/>
        <v>315.4375</v>
      </c>
    </row>
    <row r="177" spans="1:69" ht="15.75" customHeight="1" x14ac:dyDescent="0.25">
      <c r="A177" s="36"/>
      <c r="B177" s="45" t="s">
        <v>36</v>
      </c>
      <c r="C177" s="46"/>
      <c r="D177" s="39">
        <f>SUM(D170:D175)</f>
        <v>80</v>
      </c>
      <c r="E177" s="40">
        <f>E176+$D$177</f>
        <v>375</v>
      </c>
      <c r="F177" s="40">
        <f>F176+$D$177</f>
        <v>385</v>
      </c>
      <c r="G177" s="40">
        <f>G176+$D$177</f>
        <v>395</v>
      </c>
      <c r="H177" s="40">
        <f>H176+$D$177</f>
        <v>368</v>
      </c>
      <c r="I177" s="41">
        <f>E177+F177+G177+H177</f>
        <v>1523</v>
      </c>
      <c r="J177" s="39">
        <f>SUM(J170:J175)</f>
        <v>82</v>
      </c>
      <c r="K177" s="40">
        <f>K176+$J$177</f>
        <v>406</v>
      </c>
      <c r="L177" s="40">
        <f>L176+$J$177</f>
        <v>421</v>
      </c>
      <c r="M177" s="40">
        <f>M176+$J$177</f>
        <v>355</v>
      </c>
      <c r="N177" s="40">
        <f>N176+$J$177</f>
        <v>430</v>
      </c>
      <c r="O177" s="41">
        <f>K177+L177+M177+N177</f>
        <v>1612</v>
      </c>
      <c r="P177" s="39">
        <f>SUM(P170:P175)</f>
        <v>82</v>
      </c>
      <c r="Q177" s="40">
        <f>Q176+$P$177</f>
        <v>409</v>
      </c>
      <c r="R177" s="40">
        <f>R176+$P$177</f>
        <v>400</v>
      </c>
      <c r="S177" s="40">
        <f>S176+$P$177</f>
        <v>414</v>
      </c>
      <c r="T177" s="40">
        <f>T176+$P$177</f>
        <v>372</v>
      </c>
      <c r="U177" s="41">
        <f>Q177+R177+S177+T177</f>
        <v>1595</v>
      </c>
      <c r="V177" s="39">
        <f>SUM(V170:V175)</f>
        <v>82</v>
      </c>
      <c r="W177" s="40">
        <f>W176+$V$177</f>
        <v>404</v>
      </c>
      <c r="X177" s="40">
        <f>X176+$V$177</f>
        <v>407</v>
      </c>
      <c r="Y177" s="40">
        <f>Y176+$V$177</f>
        <v>368</v>
      </c>
      <c r="Z177" s="40">
        <f>Z176+$V$177</f>
        <v>442</v>
      </c>
      <c r="AA177" s="41">
        <f>W177+X177+Y177+Z177</f>
        <v>1621</v>
      </c>
      <c r="AB177" s="39">
        <f>SUM(AB170:AB175)</f>
        <v>0</v>
      </c>
      <c r="AC177" s="40">
        <f>AC176+$AB$177</f>
        <v>0</v>
      </c>
      <c r="AD177" s="40">
        <f>AD176+$AB$177</f>
        <v>0</v>
      </c>
      <c r="AE177" s="40">
        <f>AE176+$AB$177</f>
        <v>0</v>
      </c>
      <c r="AF177" s="40">
        <f>AF176+$AB$177</f>
        <v>0</v>
      </c>
      <c r="AG177" s="41">
        <f>AC177+AD177+AE177+AF177</f>
        <v>0</v>
      </c>
      <c r="AH177" s="39">
        <f>SUM(AH170:AH175)</f>
        <v>0</v>
      </c>
      <c r="AI177" s="40">
        <f>AI176+$AH$177</f>
        <v>0</v>
      </c>
      <c r="AJ177" s="40">
        <f>AJ176+$AH$177</f>
        <v>0</v>
      </c>
      <c r="AK177" s="40">
        <f>AK176+$AH$177</f>
        <v>0</v>
      </c>
      <c r="AL177" s="40">
        <f>AL176+$AH$177</f>
        <v>0</v>
      </c>
      <c r="AM177" s="41">
        <f>AI177+AJ177+AK177+AL177</f>
        <v>0</v>
      </c>
      <c r="AN177" s="39">
        <f>SUM(AN170:AN175)</f>
        <v>0</v>
      </c>
      <c r="AO177" s="40">
        <f>AO176+$AN$177</f>
        <v>0</v>
      </c>
      <c r="AP177" s="40">
        <f>AP176+$AN$177</f>
        <v>0</v>
      </c>
      <c r="AQ177" s="40">
        <f>AQ176+$AN$177</f>
        <v>0</v>
      </c>
      <c r="AR177" s="40">
        <f>AR176+$AN$177</f>
        <v>0</v>
      </c>
      <c r="AS177" s="41">
        <f>AO177+AP177+AQ177+AR177</f>
        <v>0</v>
      </c>
      <c r="AT177" s="39">
        <f>SUM(AT170:AT175)</f>
        <v>0</v>
      </c>
      <c r="AU177" s="40">
        <f>AU176+$AT$177</f>
        <v>0</v>
      </c>
      <c r="AV177" s="40">
        <f>AV176+$AT$177</f>
        <v>0</v>
      </c>
      <c r="AW177" s="40">
        <f>AW176+$AT$177</f>
        <v>0</v>
      </c>
      <c r="AX177" s="40">
        <f>AX176+$AT$177</f>
        <v>0</v>
      </c>
      <c r="AY177" s="41">
        <f>AU177+AV177+AW177+AX177</f>
        <v>0</v>
      </c>
      <c r="AZ177" s="39">
        <f>SUM(AZ170:AZ175)</f>
        <v>0</v>
      </c>
      <c r="BA177" s="40">
        <f>BA176+$AZ$177</f>
        <v>0</v>
      </c>
      <c r="BB177" s="40">
        <f>BB176+$AZ$177</f>
        <v>0</v>
      </c>
      <c r="BC177" s="40">
        <f>BC176+$AZ$177</f>
        <v>0</v>
      </c>
      <c r="BD177" s="40">
        <f>BD176+$AZ$177</f>
        <v>0</v>
      </c>
      <c r="BE177" s="41">
        <f>BA177+BB177+BC177+BD177</f>
        <v>0</v>
      </c>
      <c r="BF177" s="44">
        <f t="shared" si="511"/>
        <v>4</v>
      </c>
      <c r="BG177" s="17">
        <f t="shared" si="512"/>
        <v>4</v>
      </c>
      <c r="BH177" s="17">
        <f t="shared" si="513"/>
        <v>4</v>
      </c>
      <c r="BI177" s="17">
        <f t="shared" si="514"/>
        <v>4</v>
      </c>
      <c r="BJ177" s="17">
        <f t="shared" si="515"/>
        <v>0</v>
      </c>
      <c r="BK177" s="17">
        <f t="shared" si="516"/>
        <v>0</v>
      </c>
      <c r="BL177" s="17">
        <f t="shared" si="517"/>
        <v>0</v>
      </c>
      <c r="BM177" s="17">
        <f t="shared" si="518"/>
        <v>0</v>
      </c>
      <c r="BN177" s="17">
        <f t="shared" si="519"/>
        <v>0</v>
      </c>
      <c r="BO177" s="17">
        <f t="shared" si="520"/>
        <v>16</v>
      </c>
      <c r="BP177" s="17">
        <f t="shared" si="522"/>
        <v>6351</v>
      </c>
      <c r="BQ177" s="17">
        <f t="shared" si="521"/>
        <v>396.9375</v>
      </c>
    </row>
    <row r="178" spans="1:69" ht="15.75" customHeight="1" x14ac:dyDescent="0.25">
      <c r="A178" s="36"/>
      <c r="B178" s="37" t="s">
        <v>37</v>
      </c>
      <c r="C178" s="46"/>
      <c r="D178" s="42"/>
      <c r="E178" s="40">
        <f t="shared" ref="E178:I179" si="528">IF($D$177&gt;0,IF(E176=E193,0.5,IF(E176&gt;E193,1,0)),0)</f>
        <v>0</v>
      </c>
      <c r="F178" s="40">
        <f t="shared" si="528"/>
        <v>0</v>
      </c>
      <c r="G178" s="40">
        <f t="shared" si="528"/>
        <v>0</v>
      </c>
      <c r="H178" s="40">
        <f t="shared" si="528"/>
        <v>0</v>
      </c>
      <c r="I178" s="41">
        <f t="shared" si="528"/>
        <v>0</v>
      </c>
      <c r="J178" s="42"/>
      <c r="K178" s="40">
        <f t="shared" ref="K178:O179" si="529">IF($J$177&gt;0,IF(K176=K66,0.5,IF(K176&gt;K66,1,0)),0)</f>
        <v>0</v>
      </c>
      <c r="L178" s="40">
        <f t="shared" si="529"/>
        <v>1</v>
      </c>
      <c r="M178" s="40">
        <f t="shared" si="529"/>
        <v>0</v>
      </c>
      <c r="N178" s="40">
        <f t="shared" si="529"/>
        <v>1</v>
      </c>
      <c r="O178" s="41">
        <f t="shared" si="529"/>
        <v>0</v>
      </c>
      <c r="P178" s="42"/>
      <c r="Q178" s="40">
        <f t="shared" ref="Q178:U179" si="530">IF($P$177&gt;0,IF(Q176=Q164,0.5,IF(Q176&gt;Q164,1,0)),0)</f>
        <v>1</v>
      </c>
      <c r="R178" s="40">
        <f t="shared" si="530"/>
        <v>1</v>
      </c>
      <c r="S178" s="40">
        <f t="shared" si="530"/>
        <v>1</v>
      </c>
      <c r="T178" s="40">
        <f t="shared" si="530"/>
        <v>0</v>
      </c>
      <c r="U178" s="41">
        <f t="shared" si="530"/>
        <v>1</v>
      </c>
      <c r="V178" s="42"/>
      <c r="W178" s="40">
        <f t="shared" ref="W178:AA179" si="531">IF($V$177&gt;0,IF(W176=W52,0.5,IF(W176&gt;W52,1,0)),0)</f>
        <v>1</v>
      </c>
      <c r="X178" s="40">
        <f t="shared" si="531"/>
        <v>0</v>
      </c>
      <c r="Y178" s="40">
        <f t="shared" si="531"/>
        <v>0</v>
      </c>
      <c r="Z178" s="40">
        <f t="shared" si="531"/>
        <v>1</v>
      </c>
      <c r="AA178" s="41">
        <f t="shared" si="531"/>
        <v>1</v>
      </c>
      <c r="AB178" s="42"/>
      <c r="AC178" s="40">
        <f t="shared" ref="AC178:AG179" si="532">IF($AB$177&gt;0,IF(AC176=AC112,0.5,IF(AC176&gt;AC112,1,0)),0)</f>
        <v>0</v>
      </c>
      <c r="AD178" s="40">
        <f t="shared" si="532"/>
        <v>0</v>
      </c>
      <c r="AE178" s="40">
        <f t="shared" si="532"/>
        <v>0</v>
      </c>
      <c r="AF178" s="40">
        <f t="shared" si="532"/>
        <v>0</v>
      </c>
      <c r="AG178" s="41">
        <f t="shared" si="532"/>
        <v>0</v>
      </c>
      <c r="AH178" s="42"/>
      <c r="AI178" s="40">
        <f t="shared" ref="AI178:AM179" si="533">IF($AH$177&gt;0,IF(AI176=AI130,0.5,IF(AI176&gt;AI130,1,0)),0)</f>
        <v>0</v>
      </c>
      <c r="AJ178" s="40">
        <f t="shared" si="533"/>
        <v>0</v>
      </c>
      <c r="AK178" s="40">
        <f t="shared" si="533"/>
        <v>0</v>
      </c>
      <c r="AL178" s="40">
        <f t="shared" si="533"/>
        <v>0</v>
      </c>
      <c r="AM178" s="41">
        <f t="shared" si="533"/>
        <v>0</v>
      </c>
      <c r="AN178" s="42"/>
      <c r="AO178" s="40">
        <f t="shared" ref="AO178:AS179" si="534">IF($AN$177&gt;0,IF(AO176=AO148,0.5,IF(AO176&gt;AO148,1,0)),0)</f>
        <v>0</v>
      </c>
      <c r="AP178" s="40">
        <f t="shared" si="534"/>
        <v>0</v>
      </c>
      <c r="AQ178" s="40">
        <f t="shared" si="534"/>
        <v>0</v>
      </c>
      <c r="AR178" s="40">
        <f t="shared" si="534"/>
        <v>0</v>
      </c>
      <c r="AS178" s="41">
        <f t="shared" si="534"/>
        <v>0</v>
      </c>
      <c r="AT178" s="42"/>
      <c r="AU178" s="40">
        <f t="shared" ref="AU178:AY179" si="535">IF($AT$177&gt;0,IF(AU176=AU79,0.5,IF(AU176&gt;AU79,1,0)),0)</f>
        <v>0</v>
      </c>
      <c r="AV178" s="40">
        <f t="shared" si="535"/>
        <v>0</v>
      </c>
      <c r="AW178" s="40">
        <f t="shared" si="535"/>
        <v>0</v>
      </c>
      <c r="AX178" s="40">
        <f t="shared" si="535"/>
        <v>0</v>
      </c>
      <c r="AY178" s="41">
        <f t="shared" si="535"/>
        <v>0</v>
      </c>
      <c r="AZ178" s="42"/>
      <c r="BA178" s="40">
        <f t="shared" ref="BA178:BE179" si="536">IF($AZ$177&gt;0,IF(BA176=BA94,0.5,IF(BA176&gt;BA94,1,0)),0)</f>
        <v>0</v>
      </c>
      <c r="BB178" s="40">
        <f t="shared" si="536"/>
        <v>0</v>
      </c>
      <c r="BC178" s="40">
        <f t="shared" si="536"/>
        <v>0</v>
      </c>
      <c r="BD178" s="40">
        <f t="shared" si="536"/>
        <v>0</v>
      </c>
      <c r="BE178" s="41">
        <f t="shared" si="536"/>
        <v>0</v>
      </c>
      <c r="BF178" s="47"/>
      <c r="BG178" s="21"/>
      <c r="BH178" s="21"/>
      <c r="BI178" s="21"/>
      <c r="BJ178" s="21"/>
      <c r="BK178" s="21"/>
      <c r="BL178" s="21"/>
      <c r="BM178" s="21"/>
      <c r="BN178" s="21"/>
      <c r="BO178" s="21"/>
      <c r="BP178" s="17">
        <f t="shared" si="522"/>
        <v>2</v>
      </c>
      <c r="BQ178" s="21"/>
    </row>
    <row r="179" spans="1:69" ht="15.75" customHeight="1" x14ac:dyDescent="0.25">
      <c r="A179" s="36"/>
      <c r="B179" s="37" t="s">
        <v>38</v>
      </c>
      <c r="C179" s="46"/>
      <c r="D179" s="42"/>
      <c r="E179" s="40">
        <f t="shared" si="528"/>
        <v>0</v>
      </c>
      <c r="F179" s="40">
        <f t="shared" si="528"/>
        <v>0</v>
      </c>
      <c r="G179" s="40">
        <f t="shared" si="528"/>
        <v>0</v>
      </c>
      <c r="H179" s="40">
        <f t="shared" si="528"/>
        <v>0</v>
      </c>
      <c r="I179" s="41">
        <f t="shared" si="528"/>
        <v>0</v>
      </c>
      <c r="J179" s="42"/>
      <c r="K179" s="40">
        <f t="shared" si="529"/>
        <v>0</v>
      </c>
      <c r="L179" s="40">
        <f t="shared" si="529"/>
        <v>1</v>
      </c>
      <c r="M179" s="40">
        <f t="shared" si="529"/>
        <v>0</v>
      </c>
      <c r="N179" s="40">
        <f t="shared" si="529"/>
        <v>1</v>
      </c>
      <c r="O179" s="41">
        <f t="shared" si="529"/>
        <v>0</v>
      </c>
      <c r="P179" s="42"/>
      <c r="Q179" s="40">
        <f t="shared" si="530"/>
        <v>1</v>
      </c>
      <c r="R179" s="40">
        <f t="shared" si="530"/>
        <v>1</v>
      </c>
      <c r="S179" s="40">
        <f t="shared" si="530"/>
        <v>1</v>
      </c>
      <c r="T179" s="40">
        <f t="shared" si="530"/>
        <v>0</v>
      </c>
      <c r="U179" s="41">
        <f t="shared" si="530"/>
        <v>1</v>
      </c>
      <c r="V179" s="42"/>
      <c r="W179" s="40">
        <f t="shared" si="531"/>
        <v>1</v>
      </c>
      <c r="X179" s="40">
        <f t="shared" si="531"/>
        <v>0</v>
      </c>
      <c r="Y179" s="40">
        <f t="shared" si="531"/>
        <v>0</v>
      </c>
      <c r="Z179" s="40">
        <f t="shared" si="531"/>
        <v>1</v>
      </c>
      <c r="AA179" s="41">
        <f t="shared" si="531"/>
        <v>1</v>
      </c>
      <c r="AB179" s="42"/>
      <c r="AC179" s="40">
        <f t="shared" si="532"/>
        <v>0</v>
      </c>
      <c r="AD179" s="40">
        <f t="shared" si="532"/>
        <v>0</v>
      </c>
      <c r="AE179" s="40">
        <f t="shared" si="532"/>
        <v>0</v>
      </c>
      <c r="AF179" s="40">
        <f t="shared" si="532"/>
        <v>0</v>
      </c>
      <c r="AG179" s="41">
        <f t="shared" si="532"/>
        <v>0</v>
      </c>
      <c r="AH179" s="42"/>
      <c r="AI179" s="40">
        <f t="shared" si="533"/>
        <v>0</v>
      </c>
      <c r="AJ179" s="40">
        <f t="shared" si="533"/>
        <v>0</v>
      </c>
      <c r="AK179" s="40">
        <f t="shared" si="533"/>
        <v>0</v>
      </c>
      <c r="AL179" s="40">
        <f t="shared" si="533"/>
        <v>0</v>
      </c>
      <c r="AM179" s="41">
        <f t="shared" si="533"/>
        <v>0</v>
      </c>
      <c r="AN179" s="42"/>
      <c r="AO179" s="40">
        <f t="shared" si="534"/>
        <v>0</v>
      </c>
      <c r="AP179" s="40">
        <f t="shared" si="534"/>
        <v>0</v>
      </c>
      <c r="AQ179" s="40">
        <f t="shared" si="534"/>
        <v>0</v>
      </c>
      <c r="AR179" s="40">
        <f t="shared" si="534"/>
        <v>0</v>
      </c>
      <c r="AS179" s="41">
        <f t="shared" si="534"/>
        <v>0</v>
      </c>
      <c r="AT179" s="42"/>
      <c r="AU179" s="40">
        <f t="shared" si="535"/>
        <v>0</v>
      </c>
      <c r="AV179" s="40">
        <f t="shared" si="535"/>
        <v>0</v>
      </c>
      <c r="AW179" s="40">
        <f t="shared" si="535"/>
        <v>0</v>
      </c>
      <c r="AX179" s="40">
        <f t="shared" si="535"/>
        <v>0</v>
      </c>
      <c r="AY179" s="41">
        <f t="shared" si="535"/>
        <v>0</v>
      </c>
      <c r="AZ179" s="42"/>
      <c r="BA179" s="40">
        <f t="shared" si="536"/>
        <v>0</v>
      </c>
      <c r="BB179" s="40">
        <f t="shared" si="536"/>
        <v>0</v>
      </c>
      <c r="BC179" s="40">
        <f t="shared" si="536"/>
        <v>0</v>
      </c>
      <c r="BD179" s="40">
        <f t="shared" si="536"/>
        <v>0</v>
      </c>
      <c r="BE179" s="41">
        <f t="shared" si="536"/>
        <v>0</v>
      </c>
      <c r="BF179" s="47"/>
      <c r="BG179" s="21"/>
      <c r="BH179" s="21"/>
      <c r="BI179" s="21"/>
      <c r="BJ179" s="21"/>
      <c r="BK179" s="21"/>
      <c r="BL179" s="21"/>
      <c r="BM179" s="21"/>
      <c r="BN179" s="21"/>
      <c r="BO179" s="21"/>
      <c r="BP179" s="17">
        <f t="shared" si="522"/>
        <v>2</v>
      </c>
      <c r="BQ179" s="21"/>
    </row>
    <row r="180" spans="1:69" ht="14.25" customHeight="1" x14ac:dyDescent="0.25">
      <c r="A180" s="48"/>
      <c r="B180" s="49" t="s">
        <v>39</v>
      </c>
      <c r="C180" s="50"/>
      <c r="D180" s="51"/>
      <c r="E180" s="52"/>
      <c r="F180" s="52"/>
      <c r="G180" s="52"/>
      <c r="H180" s="52"/>
      <c r="I180" s="53">
        <f>SUM(E178+F178+G178+H178+I178+E179+F179+G179+H179+I179)</f>
        <v>0</v>
      </c>
      <c r="J180" s="51"/>
      <c r="K180" s="52"/>
      <c r="L180" s="52"/>
      <c r="M180" s="52"/>
      <c r="N180" s="52"/>
      <c r="O180" s="53">
        <f>SUM(K178+L178+M178+N178+O178+K179+L179+M179+N179+O179)</f>
        <v>4</v>
      </c>
      <c r="P180" s="51"/>
      <c r="Q180" s="52"/>
      <c r="R180" s="52"/>
      <c r="S180" s="52"/>
      <c r="T180" s="52"/>
      <c r="U180" s="53">
        <f>SUM(Q178+R178+S178+T178+U178+Q179+R179+S179+T179+U179)</f>
        <v>8</v>
      </c>
      <c r="V180" s="51"/>
      <c r="W180" s="52"/>
      <c r="X180" s="52"/>
      <c r="Y180" s="52"/>
      <c r="Z180" s="52"/>
      <c r="AA180" s="53">
        <f>SUM(W178+X178+Y178+Z178+AA178+W179+X179+Y179+Z179+AA179)</f>
        <v>6</v>
      </c>
      <c r="AB180" s="51"/>
      <c r="AC180" s="52"/>
      <c r="AD180" s="52"/>
      <c r="AE180" s="52"/>
      <c r="AF180" s="52"/>
      <c r="AG180" s="53">
        <f>SUM(AC178+AD178+AE178+AF178+AG178+AC179+AD179+AE179+AF179+AG179)</f>
        <v>0</v>
      </c>
      <c r="AH180" s="51"/>
      <c r="AI180" s="52"/>
      <c r="AJ180" s="52"/>
      <c r="AK180" s="52"/>
      <c r="AL180" s="52"/>
      <c r="AM180" s="53">
        <f>SUM(AI178+AJ178+AK178+AL178+AM178+AI179+AJ179+AK179+AL179+AM179)</f>
        <v>0</v>
      </c>
      <c r="AN180" s="51"/>
      <c r="AO180" s="52"/>
      <c r="AP180" s="52"/>
      <c r="AQ180" s="52"/>
      <c r="AR180" s="52"/>
      <c r="AS180" s="53">
        <f>SUM(AO178+AP178+AQ178+AR178+AS178+AO179+AP179+AQ179+AR179+AS179)</f>
        <v>0</v>
      </c>
      <c r="AT180" s="51"/>
      <c r="AU180" s="52"/>
      <c r="AV180" s="52"/>
      <c r="AW180" s="52"/>
      <c r="AX180" s="52"/>
      <c r="AY180" s="53">
        <f>SUM(AU178+AV178+AW178+AX178+AY178+AU179+AV179+AW179+AX179+AY179)</f>
        <v>0</v>
      </c>
      <c r="AZ180" s="51"/>
      <c r="BA180" s="52"/>
      <c r="BB180" s="52"/>
      <c r="BC180" s="52"/>
      <c r="BD180" s="52"/>
      <c r="BE180" s="53">
        <f>SUM(BA178+BB178+BC178+BD178+BE178+BA179+BB179+BC179+BD179+BE179)</f>
        <v>0</v>
      </c>
      <c r="BF180" s="54"/>
      <c r="BG180" s="55"/>
      <c r="BH180" s="55"/>
      <c r="BI180" s="55"/>
      <c r="BJ180" s="55"/>
      <c r="BK180" s="55"/>
      <c r="BL180" s="55"/>
      <c r="BM180" s="55"/>
      <c r="BN180" s="55"/>
      <c r="BO180" s="55"/>
      <c r="BP180" s="56">
        <f t="shared" si="522"/>
        <v>18</v>
      </c>
      <c r="BQ180" s="55"/>
    </row>
    <row r="181" spans="1:69" ht="15.75" customHeight="1" x14ac:dyDescent="0.25">
      <c r="A181" s="30">
        <v>10</v>
      </c>
      <c r="B181" s="124" t="s">
        <v>114</v>
      </c>
      <c r="C181" s="126"/>
      <c r="D181" s="31" t="s">
        <v>26</v>
      </c>
      <c r="E181" s="32" t="s">
        <v>27</v>
      </c>
      <c r="F181" s="32" t="s">
        <v>28</v>
      </c>
      <c r="G181" s="32" t="s">
        <v>29</v>
      </c>
      <c r="H181" s="32" t="s">
        <v>30</v>
      </c>
      <c r="I181" s="33" t="s">
        <v>23</v>
      </c>
      <c r="J181" s="31" t="s">
        <v>26</v>
      </c>
      <c r="K181" s="32" t="s">
        <v>27</v>
      </c>
      <c r="L181" s="32" t="s">
        <v>28</v>
      </c>
      <c r="M181" s="32" t="s">
        <v>29</v>
      </c>
      <c r="N181" s="32" t="s">
        <v>30</v>
      </c>
      <c r="O181" s="33" t="s">
        <v>23</v>
      </c>
      <c r="P181" s="31" t="s">
        <v>26</v>
      </c>
      <c r="Q181" s="32" t="s">
        <v>27</v>
      </c>
      <c r="R181" s="32" t="s">
        <v>28</v>
      </c>
      <c r="S181" s="32" t="s">
        <v>29</v>
      </c>
      <c r="T181" s="32" t="s">
        <v>30</v>
      </c>
      <c r="U181" s="33" t="s">
        <v>23</v>
      </c>
      <c r="V181" s="31" t="s">
        <v>26</v>
      </c>
      <c r="W181" s="32" t="s">
        <v>27</v>
      </c>
      <c r="X181" s="32" t="s">
        <v>28</v>
      </c>
      <c r="Y181" s="32" t="s">
        <v>29</v>
      </c>
      <c r="Z181" s="32" t="s">
        <v>30</v>
      </c>
      <c r="AA181" s="33" t="s">
        <v>23</v>
      </c>
      <c r="AB181" s="31" t="s">
        <v>26</v>
      </c>
      <c r="AC181" s="32" t="s">
        <v>27</v>
      </c>
      <c r="AD181" s="32" t="s">
        <v>28</v>
      </c>
      <c r="AE181" s="32" t="s">
        <v>29</v>
      </c>
      <c r="AF181" s="32" t="s">
        <v>30</v>
      </c>
      <c r="AG181" s="33" t="s">
        <v>23</v>
      </c>
      <c r="AH181" s="31" t="s">
        <v>26</v>
      </c>
      <c r="AI181" s="32" t="s">
        <v>27</v>
      </c>
      <c r="AJ181" s="32" t="s">
        <v>28</v>
      </c>
      <c r="AK181" s="32" t="s">
        <v>29</v>
      </c>
      <c r="AL181" s="32" t="s">
        <v>30</v>
      </c>
      <c r="AM181" s="33" t="s">
        <v>23</v>
      </c>
      <c r="AN181" s="31" t="s">
        <v>26</v>
      </c>
      <c r="AO181" s="32" t="s">
        <v>27</v>
      </c>
      <c r="AP181" s="32" t="s">
        <v>28</v>
      </c>
      <c r="AQ181" s="32" t="s">
        <v>29</v>
      </c>
      <c r="AR181" s="32" t="s">
        <v>30</v>
      </c>
      <c r="AS181" s="33" t="s">
        <v>23</v>
      </c>
      <c r="AT181" s="31" t="s">
        <v>26</v>
      </c>
      <c r="AU181" s="32" t="s">
        <v>27</v>
      </c>
      <c r="AV181" s="32" t="s">
        <v>28</v>
      </c>
      <c r="AW181" s="32" t="s">
        <v>29</v>
      </c>
      <c r="AX181" s="32" t="s">
        <v>30</v>
      </c>
      <c r="AY181" s="33" t="s">
        <v>23</v>
      </c>
      <c r="AZ181" s="31" t="s">
        <v>26</v>
      </c>
      <c r="BA181" s="32" t="s">
        <v>27</v>
      </c>
      <c r="BB181" s="32" t="s">
        <v>28</v>
      </c>
      <c r="BC181" s="32" t="s">
        <v>29</v>
      </c>
      <c r="BD181" s="32" t="s">
        <v>30</v>
      </c>
      <c r="BE181" s="33" t="s">
        <v>23</v>
      </c>
      <c r="BF181" s="34"/>
      <c r="BG181" s="35"/>
      <c r="BH181" s="35"/>
      <c r="BI181" s="35"/>
      <c r="BJ181" s="35"/>
      <c r="BK181" s="35"/>
      <c r="BL181" s="35"/>
      <c r="BM181" s="35"/>
      <c r="BN181" s="35"/>
      <c r="BO181" s="35"/>
      <c r="BP181" s="57"/>
      <c r="BQ181" s="35"/>
    </row>
    <row r="182" spans="1:69" ht="15.75" customHeight="1" x14ac:dyDescent="0.25">
      <c r="A182" s="36"/>
      <c r="B182" s="45" t="s">
        <v>75</v>
      </c>
      <c r="C182" s="46" t="s">
        <v>76</v>
      </c>
      <c r="D182" s="39">
        <v>37</v>
      </c>
      <c r="E182" s="40">
        <f>E11</f>
        <v>158</v>
      </c>
      <c r="F182" s="40">
        <f t="shared" ref="F182:H182" si="537">F11</f>
        <v>153</v>
      </c>
      <c r="G182" s="40">
        <f t="shared" si="537"/>
        <v>131</v>
      </c>
      <c r="H182" s="40">
        <f t="shared" si="537"/>
        <v>163</v>
      </c>
      <c r="I182" s="41">
        <f>SUM(E182:H182)</f>
        <v>605</v>
      </c>
      <c r="J182" s="42"/>
      <c r="K182" s="43"/>
      <c r="L182" s="43"/>
      <c r="M182" s="43"/>
      <c r="N182" s="43"/>
      <c r="O182" s="41">
        <f t="shared" ref="O182:O192" si="538">SUM(K182:N182)</f>
        <v>0</v>
      </c>
      <c r="P182" s="42"/>
      <c r="Q182" s="43"/>
      <c r="R182" s="43"/>
      <c r="S182" s="43"/>
      <c r="T182" s="43"/>
      <c r="U182" s="41">
        <f t="shared" ref="U182:U192" si="539">SUM(Q182:T182)</f>
        <v>0</v>
      </c>
      <c r="V182" s="42"/>
      <c r="W182" s="43"/>
      <c r="X182" s="43"/>
      <c r="Y182" s="43"/>
      <c r="Z182" s="43"/>
      <c r="AA182" s="41">
        <f t="shared" ref="AA182:AA192" si="540">SUM(W182:Z182)</f>
        <v>0</v>
      </c>
      <c r="AB182" s="42"/>
      <c r="AC182" s="43"/>
      <c r="AD182" s="43"/>
      <c r="AE182" s="43"/>
      <c r="AF182" s="43"/>
      <c r="AG182" s="41">
        <f t="shared" ref="AG182:AG192" si="541">SUM(AC182:AF182)</f>
        <v>0</v>
      </c>
      <c r="AH182" s="42"/>
      <c r="AI182" s="43"/>
      <c r="AJ182" s="43"/>
      <c r="AK182" s="43"/>
      <c r="AL182" s="43"/>
      <c r="AM182" s="41">
        <f t="shared" ref="AM182:AM192" si="542">SUM(AI182:AL182)</f>
        <v>0</v>
      </c>
      <c r="AN182" s="42"/>
      <c r="AO182" s="43"/>
      <c r="AP182" s="43"/>
      <c r="AQ182" s="43"/>
      <c r="AR182" s="43"/>
      <c r="AS182" s="41">
        <f t="shared" ref="AS182:AS192" si="543">SUM(AO182:AR182)</f>
        <v>0</v>
      </c>
      <c r="AT182" s="42"/>
      <c r="AU182" s="43"/>
      <c r="AV182" s="43"/>
      <c r="AW182" s="43"/>
      <c r="AX182" s="43"/>
      <c r="AY182" s="41">
        <f t="shared" ref="AY182:AY192" si="544">SUM(AU182:AX182)</f>
        <v>0</v>
      </c>
      <c r="AZ182" s="42"/>
      <c r="BA182" s="43"/>
      <c r="BB182" s="43"/>
      <c r="BC182" s="43"/>
      <c r="BD182" s="43"/>
      <c r="BE182" s="41">
        <f t="shared" ref="BE182:BE192" si="545">SUM(BA182:BD182)</f>
        <v>0</v>
      </c>
      <c r="BF182" s="44">
        <f>SUM((IF(E182&gt;0,1,0)+(IF(F182&gt;0,1,0)+(IF(G182&gt;0,1,0)+(IF(H182&gt;0,1,0))))))</f>
        <v>4</v>
      </c>
      <c r="BG182" s="17">
        <f t="shared" ref="BG182:BG194" si="546">SUM((IF(K182&gt;0,1,0)+(IF(L182&gt;0,1,0)+(IF(M182&gt;0,1,0)+(IF(N182&gt;0,1,0))))))</f>
        <v>0</v>
      </c>
      <c r="BH182" s="17">
        <f t="shared" ref="BH182:BH194" si="547">SUM((IF(Q182&gt;0,1,0)+(IF(R182&gt;0,1,0)+(IF(S182&gt;0,1,0)+(IF(T182&gt;0,1,0))))))</f>
        <v>0</v>
      </c>
      <c r="BI182" s="17">
        <f t="shared" ref="BI182:BI194" si="548">SUM((IF(W182&gt;0,1,0)+(IF(X182&gt;0,1,0)+(IF(Y182&gt;0,1,0)+(IF(Z182&gt;0,1,0))))))</f>
        <v>0</v>
      </c>
      <c r="BJ182" s="17">
        <f t="shared" ref="BJ182:BJ194" si="549">SUM((IF(AC182&gt;0,1,0)+(IF(AD182&gt;0,1,0)+(IF(AE182&gt;0,1,0)+(IF(AF182&gt;0,1,0))))))</f>
        <v>0</v>
      </c>
      <c r="BK182" s="17">
        <f t="shared" ref="BK182:BK194" si="550">SUM((IF(AI182&gt;0,1,0)+(IF(AJ182&gt;0,1,0)+(IF(AK182&gt;0,1,0)+(IF(AL182&gt;0,1,0))))))</f>
        <v>0</v>
      </c>
      <c r="BL182" s="17">
        <f t="shared" ref="BL182:BL194" si="551">SUM((IF(AO182&gt;0,1,0)+(IF(AP182&gt;0,1,0)+(IF(AQ182&gt;0,1,0)+(IF(AR182&gt;0,1,0))))))</f>
        <v>0</v>
      </c>
      <c r="BM182" s="17">
        <f t="shared" ref="BM182:BM194" si="552">SUM((IF(AU182&gt;0,1,0)+(IF(AV182&gt;0,1,0)+(IF(AW182&gt;0,1,0)+(IF(AX182&gt;0,1,0))))))</f>
        <v>0</v>
      </c>
      <c r="BN182" s="17">
        <f t="shared" ref="BN182:BN194" si="553">SUM((IF(BA182&gt;0,1,0)+(IF(BB182&gt;0,1,0)+(IF(BC182&gt;0,1,0)+(IF(BD182&gt;0,1,0))))))</f>
        <v>0</v>
      </c>
      <c r="BO182" s="17">
        <f t="shared" ref="BO182:BO194" si="554">SUM(BF182:BN182)</f>
        <v>4</v>
      </c>
      <c r="BP182" s="17">
        <f t="shared" ref="BP182:BP194" si="555">I182+O182+U182+AA182+AG182+AM182+AS182+AY182+BE182</f>
        <v>605</v>
      </c>
      <c r="BQ182" s="17">
        <f t="shared" ref="BQ182:BQ194" si="556">BP182/BO182</f>
        <v>151.25</v>
      </c>
    </row>
    <row r="183" spans="1:69" ht="15.75" customHeight="1" x14ac:dyDescent="0.25">
      <c r="A183" s="36"/>
      <c r="B183" s="45" t="s">
        <v>50</v>
      </c>
      <c r="C183" s="46" t="s">
        <v>51</v>
      </c>
      <c r="D183" s="39">
        <v>41</v>
      </c>
      <c r="E183" s="40">
        <f>E31</f>
        <v>180</v>
      </c>
      <c r="F183" s="40">
        <f t="shared" ref="F183:H183" si="557">F31</f>
        <v>157</v>
      </c>
      <c r="G183" s="40">
        <f t="shared" si="557"/>
        <v>213</v>
      </c>
      <c r="H183" s="40">
        <f t="shared" si="557"/>
        <v>181</v>
      </c>
      <c r="I183" s="41">
        <f>SUM(E183:H183)</f>
        <v>731</v>
      </c>
      <c r="J183" s="42">
        <v>39</v>
      </c>
      <c r="K183" s="43">
        <f>K31</f>
        <v>145</v>
      </c>
      <c r="L183" s="43">
        <f t="shared" ref="L183:N183" si="558">L31</f>
        <v>154</v>
      </c>
      <c r="M183" s="43">
        <f t="shared" si="558"/>
        <v>173</v>
      </c>
      <c r="N183" s="43">
        <f t="shared" si="558"/>
        <v>176</v>
      </c>
      <c r="O183" s="41">
        <f t="shared" si="538"/>
        <v>648</v>
      </c>
      <c r="P183" s="42"/>
      <c r="Q183" s="43"/>
      <c r="R183" s="43"/>
      <c r="S183" s="43"/>
      <c r="T183" s="43"/>
      <c r="U183" s="41">
        <f t="shared" si="539"/>
        <v>0</v>
      </c>
      <c r="V183" s="42"/>
      <c r="W183" s="43"/>
      <c r="X183" s="43"/>
      <c r="Y183" s="43"/>
      <c r="Z183" s="43"/>
      <c r="AA183" s="41">
        <f t="shared" si="540"/>
        <v>0</v>
      </c>
      <c r="AB183" s="42"/>
      <c r="AC183" s="43"/>
      <c r="AD183" s="43"/>
      <c r="AE183" s="43"/>
      <c r="AF183" s="43"/>
      <c r="AG183" s="41">
        <f t="shared" si="541"/>
        <v>0</v>
      </c>
      <c r="AH183" s="42"/>
      <c r="AI183" s="43"/>
      <c r="AJ183" s="43"/>
      <c r="AK183" s="43"/>
      <c r="AL183" s="43"/>
      <c r="AM183" s="41">
        <f t="shared" si="542"/>
        <v>0</v>
      </c>
      <c r="AN183" s="42"/>
      <c r="AO183" s="43"/>
      <c r="AP183" s="43"/>
      <c r="AQ183" s="43"/>
      <c r="AR183" s="43"/>
      <c r="AS183" s="41">
        <f t="shared" si="543"/>
        <v>0</v>
      </c>
      <c r="AT183" s="42"/>
      <c r="AU183" s="43"/>
      <c r="AV183" s="43"/>
      <c r="AW183" s="43"/>
      <c r="AX183" s="43"/>
      <c r="AY183" s="41">
        <f t="shared" si="544"/>
        <v>0</v>
      </c>
      <c r="AZ183" s="42"/>
      <c r="BA183" s="43"/>
      <c r="BB183" s="43"/>
      <c r="BC183" s="43"/>
      <c r="BD183" s="43"/>
      <c r="BE183" s="41">
        <f t="shared" si="545"/>
        <v>0</v>
      </c>
      <c r="BF183" s="44">
        <f>SUM((IF(E183&gt;0,1,0)+(IF(F183&gt;0,1,0)+(IF(G183&gt;0,1,0)+(IF(H183&gt;0,1,0))))))</f>
        <v>4</v>
      </c>
      <c r="BG183" s="17">
        <f t="shared" si="546"/>
        <v>4</v>
      </c>
      <c r="BH183" s="17">
        <f t="shared" si="547"/>
        <v>0</v>
      </c>
      <c r="BI183" s="17">
        <f t="shared" si="548"/>
        <v>0</v>
      </c>
      <c r="BJ183" s="17">
        <f t="shared" si="549"/>
        <v>0</v>
      </c>
      <c r="BK183" s="17">
        <f t="shared" si="550"/>
        <v>0</v>
      </c>
      <c r="BL183" s="17">
        <f t="shared" si="551"/>
        <v>0</v>
      </c>
      <c r="BM183" s="17">
        <f t="shared" si="552"/>
        <v>0</v>
      </c>
      <c r="BN183" s="17">
        <f t="shared" si="553"/>
        <v>0</v>
      </c>
      <c r="BO183" s="17">
        <f t="shared" si="554"/>
        <v>8</v>
      </c>
      <c r="BP183" s="17">
        <f t="shared" si="555"/>
        <v>1379</v>
      </c>
      <c r="BQ183" s="17">
        <f t="shared" si="556"/>
        <v>172.375</v>
      </c>
    </row>
    <row r="184" spans="1:69" ht="15.75" customHeight="1" x14ac:dyDescent="0.25">
      <c r="A184" s="36"/>
      <c r="B184" s="45" t="s">
        <v>98</v>
      </c>
      <c r="C184" s="46" t="s">
        <v>77</v>
      </c>
      <c r="D184" s="42"/>
      <c r="E184" s="43"/>
      <c r="F184" s="43"/>
      <c r="G184" s="43"/>
      <c r="H184" s="43"/>
      <c r="I184" s="41">
        <f t="shared" ref="I184:I190" si="559">SUM(E184:H184)</f>
        <v>0</v>
      </c>
      <c r="J184" s="42">
        <v>51</v>
      </c>
      <c r="K184" s="43">
        <f>K19</f>
        <v>127</v>
      </c>
      <c r="L184" s="43">
        <f t="shared" ref="L184:N184" si="560">L19</f>
        <v>141</v>
      </c>
      <c r="M184" s="43">
        <f t="shared" si="560"/>
        <v>170</v>
      </c>
      <c r="N184" s="43">
        <f t="shared" si="560"/>
        <v>180</v>
      </c>
      <c r="O184" s="41">
        <f t="shared" si="538"/>
        <v>618</v>
      </c>
      <c r="P184" s="42">
        <v>51</v>
      </c>
      <c r="Q184" s="43">
        <f>Q19</f>
        <v>151</v>
      </c>
      <c r="R184" s="43">
        <f t="shared" ref="R184:T184" si="561">R19</f>
        <v>172</v>
      </c>
      <c r="S184" s="43">
        <f t="shared" si="561"/>
        <v>157</v>
      </c>
      <c r="T184" s="43">
        <f t="shared" si="561"/>
        <v>153</v>
      </c>
      <c r="U184" s="41">
        <f t="shared" si="539"/>
        <v>633</v>
      </c>
      <c r="V184" s="42"/>
      <c r="W184" s="43"/>
      <c r="X184" s="43"/>
      <c r="Y184" s="43"/>
      <c r="Z184" s="43"/>
      <c r="AA184" s="41">
        <f t="shared" si="540"/>
        <v>0</v>
      </c>
      <c r="AB184" s="42"/>
      <c r="AC184" s="43"/>
      <c r="AD184" s="43"/>
      <c r="AE184" s="43"/>
      <c r="AF184" s="43"/>
      <c r="AG184" s="41">
        <f t="shared" si="541"/>
        <v>0</v>
      </c>
      <c r="AH184" s="42"/>
      <c r="AI184" s="43"/>
      <c r="AJ184" s="43"/>
      <c r="AK184" s="43"/>
      <c r="AL184" s="43"/>
      <c r="AM184" s="41">
        <f t="shared" si="542"/>
        <v>0</v>
      </c>
      <c r="AN184" s="42"/>
      <c r="AO184" s="43"/>
      <c r="AP184" s="43"/>
      <c r="AQ184" s="43"/>
      <c r="AR184" s="43"/>
      <c r="AS184" s="41">
        <f t="shared" si="543"/>
        <v>0</v>
      </c>
      <c r="AT184" s="42"/>
      <c r="AU184" s="43"/>
      <c r="AV184" s="43"/>
      <c r="AW184" s="43"/>
      <c r="AX184" s="43"/>
      <c r="AY184" s="41">
        <f t="shared" si="544"/>
        <v>0</v>
      </c>
      <c r="AZ184" s="42"/>
      <c r="BA184" s="43"/>
      <c r="BB184" s="43"/>
      <c r="BC184" s="43"/>
      <c r="BD184" s="43"/>
      <c r="BE184" s="41">
        <f t="shared" si="545"/>
        <v>0</v>
      </c>
      <c r="BF184" s="44">
        <f t="shared" ref="BF184:BF194" si="562">SUM((IF(E184&gt;0,1,0)+(IF(F184&gt;0,1,0)+(IF(G184&gt;0,1,0)+(IF(H184&gt;0,1,0))))))</f>
        <v>0</v>
      </c>
      <c r="BG184" s="17">
        <f t="shared" si="546"/>
        <v>4</v>
      </c>
      <c r="BH184" s="17">
        <f t="shared" si="547"/>
        <v>4</v>
      </c>
      <c r="BI184" s="17">
        <f t="shared" si="548"/>
        <v>0</v>
      </c>
      <c r="BJ184" s="17">
        <f t="shared" si="549"/>
        <v>0</v>
      </c>
      <c r="BK184" s="17">
        <f t="shared" si="550"/>
        <v>0</v>
      </c>
      <c r="BL184" s="17">
        <f t="shared" si="551"/>
        <v>0</v>
      </c>
      <c r="BM184" s="17">
        <f t="shared" si="552"/>
        <v>0</v>
      </c>
      <c r="BN184" s="17">
        <f t="shared" si="553"/>
        <v>0</v>
      </c>
      <c r="BO184" s="17">
        <f t="shared" si="554"/>
        <v>8</v>
      </c>
      <c r="BP184" s="17">
        <f t="shared" si="555"/>
        <v>1251</v>
      </c>
      <c r="BQ184" s="21">
        <f t="shared" si="556"/>
        <v>156.375</v>
      </c>
    </row>
    <row r="185" spans="1:69" ht="15.75" customHeight="1" x14ac:dyDescent="0.25">
      <c r="A185" s="36"/>
      <c r="B185" s="45"/>
      <c r="C185" s="46"/>
      <c r="D185" s="42"/>
      <c r="E185" s="43"/>
      <c r="F185" s="43"/>
      <c r="G185" s="43"/>
      <c r="H185" s="43"/>
      <c r="I185" s="41">
        <f t="shared" si="559"/>
        <v>0</v>
      </c>
      <c r="J185" s="42"/>
      <c r="K185" s="43"/>
      <c r="L185" s="43"/>
      <c r="M185" s="43"/>
      <c r="N185" s="43"/>
      <c r="O185" s="41">
        <f t="shared" si="538"/>
        <v>0</v>
      </c>
      <c r="P185" s="42"/>
      <c r="Q185" s="43"/>
      <c r="R185" s="43"/>
      <c r="S185" s="43"/>
      <c r="T185" s="43"/>
      <c r="U185" s="41">
        <f t="shared" si="539"/>
        <v>0</v>
      </c>
      <c r="V185" s="42"/>
      <c r="W185" s="43"/>
      <c r="X185" s="43"/>
      <c r="Y185" s="43"/>
      <c r="Z185" s="43"/>
      <c r="AA185" s="41">
        <f t="shared" si="540"/>
        <v>0</v>
      </c>
      <c r="AB185" s="42"/>
      <c r="AC185" s="43"/>
      <c r="AD185" s="43"/>
      <c r="AE185" s="43"/>
      <c r="AF185" s="43"/>
      <c r="AG185" s="41">
        <f t="shared" si="541"/>
        <v>0</v>
      </c>
      <c r="AH185" s="42"/>
      <c r="AI185" s="43"/>
      <c r="AJ185" s="43"/>
      <c r="AK185" s="43"/>
      <c r="AL185" s="43"/>
      <c r="AM185" s="41">
        <f t="shared" si="542"/>
        <v>0</v>
      </c>
      <c r="AN185" s="42"/>
      <c r="AO185" s="43"/>
      <c r="AP185" s="43"/>
      <c r="AQ185" s="43"/>
      <c r="AR185" s="43"/>
      <c r="AS185" s="41">
        <f t="shared" si="543"/>
        <v>0</v>
      </c>
      <c r="AT185" s="42"/>
      <c r="AU185" s="43"/>
      <c r="AV185" s="43"/>
      <c r="AW185" s="43"/>
      <c r="AX185" s="43"/>
      <c r="AY185" s="41">
        <f t="shared" si="544"/>
        <v>0</v>
      </c>
      <c r="AZ185" s="42"/>
      <c r="BA185" s="43"/>
      <c r="BB185" s="43"/>
      <c r="BC185" s="43"/>
      <c r="BD185" s="43"/>
      <c r="BE185" s="41">
        <f t="shared" si="545"/>
        <v>0</v>
      </c>
      <c r="BF185" s="44">
        <f t="shared" ref="BF185" si="563">SUM((IF(E185&gt;0,1,0)+(IF(F185&gt;0,1,0)+(IF(G185&gt;0,1,0)+(IF(H185&gt;0,1,0))))))</f>
        <v>0</v>
      </c>
      <c r="BG185" s="17">
        <f t="shared" ref="BG185" si="564">SUM((IF(K185&gt;0,1,0)+(IF(L185&gt;0,1,0)+(IF(M185&gt;0,1,0)+(IF(N185&gt;0,1,0))))))</f>
        <v>0</v>
      </c>
      <c r="BH185" s="17">
        <f t="shared" ref="BH185" si="565">SUM((IF(Q185&gt;0,1,0)+(IF(R185&gt;0,1,0)+(IF(S185&gt;0,1,0)+(IF(T185&gt;0,1,0))))))</f>
        <v>0</v>
      </c>
      <c r="BI185" s="17">
        <f t="shared" ref="BI185" si="566">SUM((IF(W185&gt;0,1,0)+(IF(X185&gt;0,1,0)+(IF(Y185&gt;0,1,0)+(IF(Z185&gt;0,1,0))))))</f>
        <v>0</v>
      </c>
      <c r="BJ185" s="17">
        <f t="shared" ref="BJ185" si="567">SUM((IF(AC185&gt;0,1,0)+(IF(AD185&gt;0,1,0)+(IF(AE185&gt;0,1,0)+(IF(AF185&gt;0,1,0))))))</f>
        <v>0</v>
      </c>
      <c r="BK185" s="17">
        <f t="shared" ref="BK185" si="568">SUM((IF(AI185&gt;0,1,0)+(IF(AJ185&gt;0,1,0)+(IF(AK185&gt;0,1,0)+(IF(AL185&gt;0,1,0))))))</f>
        <v>0</v>
      </c>
      <c r="BL185" s="17">
        <f t="shared" ref="BL185" si="569">SUM((IF(AO185&gt;0,1,0)+(IF(AP185&gt;0,1,0)+(IF(AQ185&gt;0,1,0)+(IF(AR185&gt;0,1,0))))))</f>
        <v>0</v>
      </c>
      <c r="BM185" s="17">
        <f t="shared" ref="BM185" si="570">SUM((IF(AU185&gt;0,1,0)+(IF(AV185&gt;0,1,0)+(IF(AW185&gt;0,1,0)+(IF(AX185&gt;0,1,0))))))</f>
        <v>0</v>
      </c>
      <c r="BN185" s="17">
        <f t="shared" ref="BN185" si="571">SUM((IF(BA185&gt;0,1,0)+(IF(BB185&gt;0,1,0)+(IF(BC185&gt;0,1,0)+(IF(BD185&gt;0,1,0))))))</f>
        <v>0</v>
      </c>
      <c r="BO185" s="17">
        <f t="shared" ref="BO185" si="572">SUM(BF185:BN185)</f>
        <v>0</v>
      </c>
      <c r="BP185" s="17">
        <f t="shared" ref="BP185" si="573">I185+O185+U185+AA185+AG185+AM185+AS185+AY185+BE185</f>
        <v>0</v>
      </c>
      <c r="BQ185" s="21" t="e">
        <f t="shared" ref="BQ185" si="574">BP185/BO185</f>
        <v>#DIV/0!</v>
      </c>
    </row>
    <row r="186" spans="1:69" ht="15.75" customHeight="1" x14ac:dyDescent="0.25">
      <c r="A186" s="36"/>
      <c r="B186" s="45" t="s">
        <v>33</v>
      </c>
      <c r="C186" s="46" t="s">
        <v>102</v>
      </c>
      <c r="D186" s="42"/>
      <c r="E186" s="43"/>
      <c r="F186" s="43"/>
      <c r="G186" s="43"/>
      <c r="H186" s="43"/>
      <c r="I186" s="41">
        <f t="shared" si="559"/>
        <v>0</v>
      </c>
      <c r="J186" s="42"/>
      <c r="K186" s="43"/>
      <c r="L186" s="43"/>
      <c r="M186" s="43"/>
      <c r="N186" s="43"/>
      <c r="O186" s="41">
        <f t="shared" si="538"/>
        <v>0</v>
      </c>
      <c r="P186" s="42">
        <f>33</f>
        <v>33</v>
      </c>
      <c r="Q186" s="43">
        <f>Q27</f>
        <v>203</v>
      </c>
      <c r="R186" s="43">
        <f t="shared" ref="R186:T186" si="575">R27</f>
        <v>136</v>
      </c>
      <c r="S186" s="43">
        <f t="shared" si="575"/>
        <v>169</v>
      </c>
      <c r="T186" s="43">
        <f t="shared" si="575"/>
        <v>151</v>
      </c>
      <c r="U186" s="41">
        <f t="shared" si="539"/>
        <v>659</v>
      </c>
      <c r="V186" s="42"/>
      <c r="W186" s="43"/>
      <c r="X186" s="43"/>
      <c r="Y186" s="43"/>
      <c r="Z186" s="43"/>
      <c r="AA186" s="41">
        <f t="shared" si="540"/>
        <v>0</v>
      </c>
      <c r="AB186" s="42"/>
      <c r="AC186" s="43"/>
      <c r="AD186" s="43"/>
      <c r="AE186" s="43"/>
      <c r="AF186" s="43"/>
      <c r="AG186" s="41">
        <f t="shared" si="541"/>
        <v>0</v>
      </c>
      <c r="AH186" s="42"/>
      <c r="AI186" s="43"/>
      <c r="AJ186" s="43"/>
      <c r="AK186" s="43"/>
      <c r="AL186" s="43"/>
      <c r="AM186" s="41">
        <f t="shared" si="542"/>
        <v>0</v>
      </c>
      <c r="AN186" s="42"/>
      <c r="AO186" s="43"/>
      <c r="AP186" s="43"/>
      <c r="AQ186" s="43"/>
      <c r="AR186" s="43"/>
      <c r="AS186" s="41">
        <f t="shared" si="543"/>
        <v>0</v>
      </c>
      <c r="AT186" s="42"/>
      <c r="AU186" s="43"/>
      <c r="AV186" s="43"/>
      <c r="AW186" s="43"/>
      <c r="AX186" s="43"/>
      <c r="AY186" s="41">
        <f t="shared" si="544"/>
        <v>0</v>
      </c>
      <c r="AZ186" s="42"/>
      <c r="BA186" s="43"/>
      <c r="BB186" s="43"/>
      <c r="BC186" s="43"/>
      <c r="BD186" s="43"/>
      <c r="BE186" s="41">
        <f t="shared" si="545"/>
        <v>0</v>
      </c>
      <c r="BF186" s="44">
        <f t="shared" si="562"/>
        <v>0</v>
      </c>
      <c r="BG186" s="17">
        <f t="shared" si="546"/>
        <v>0</v>
      </c>
      <c r="BH186" s="17">
        <f t="shared" si="547"/>
        <v>4</v>
      </c>
      <c r="BI186" s="17">
        <f t="shared" si="548"/>
        <v>0</v>
      </c>
      <c r="BJ186" s="17">
        <f t="shared" si="549"/>
        <v>0</v>
      </c>
      <c r="BK186" s="17">
        <f t="shared" si="550"/>
        <v>0</v>
      </c>
      <c r="BL186" s="17">
        <f t="shared" si="551"/>
        <v>0</v>
      </c>
      <c r="BM186" s="17">
        <f t="shared" si="552"/>
        <v>0</v>
      </c>
      <c r="BN186" s="17">
        <f t="shared" si="553"/>
        <v>0</v>
      </c>
      <c r="BO186" s="17">
        <f t="shared" si="554"/>
        <v>4</v>
      </c>
      <c r="BP186" s="17">
        <f t="shared" si="555"/>
        <v>659</v>
      </c>
      <c r="BQ186" s="21">
        <f t="shared" si="556"/>
        <v>164.75</v>
      </c>
    </row>
    <row r="187" spans="1:69" ht="15.75" customHeight="1" x14ac:dyDescent="0.25">
      <c r="A187" s="36"/>
      <c r="B187" s="45" t="s">
        <v>81</v>
      </c>
      <c r="C187" s="46" t="s">
        <v>82</v>
      </c>
      <c r="D187" s="42"/>
      <c r="E187" s="43"/>
      <c r="F187" s="43"/>
      <c r="G187" s="43"/>
      <c r="H187" s="43"/>
      <c r="I187" s="41">
        <f t="shared" si="559"/>
        <v>0</v>
      </c>
      <c r="J187" s="42"/>
      <c r="K187" s="43"/>
      <c r="L187" s="43"/>
      <c r="M187" s="43"/>
      <c r="N187" s="43"/>
      <c r="O187" s="41">
        <f t="shared" si="538"/>
        <v>0</v>
      </c>
      <c r="P187" s="42"/>
      <c r="Q187" s="43"/>
      <c r="R187" s="43"/>
      <c r="S187" s="43"/>
      <c r="T187" s="43"/>
      <c r="U187" s="41">
        <f t="shared" si="539"/>
        <v>0</v>
      </c>
      <c r="V187" s="42">
        <v>35</v>
      </c>
      <c r="W187" s="43">
        <f>W36</f>
        <v>179</v>
      </c>
      <c r="X187" s="43">
        <f t="shared" ref="X187:Z187" si="576">X36</f>
        <v>192</v>
      </c>
      <c r="Y187" s="43">
        <f t="shared" si="576"/>
        <v>148</v>
      </c>
      <c r="Z187" s="43">
        <f t="shared" si="576"/>
        <v>135</v>
      </c>
      <c r="AA187" s="41">
        <f t="shared" si="540"/>
        <v>654</v>
      </c>
      <c r="AB187" s="42"/>
      <c r="AC187" s="43"/>
      <c r="AD187" s="43"/>
      <c r="AE187" s="43"/>
      <c r="AF187" s="43"/>
      <c r="AG187" s="41">
        <f t="shared" si="541"/>
        <v>0</v>
      </c>
      <c r="AH187" s="42"/>
      <c r="AI187" s="43"/>
      <c r="AJ187" s="43"/>
      <c r="AK187" s="43"/>
      <c r="AL187" s="43"/>
      <c r="AM187" s="41">
        <f t="shared" si="542"/>
        <v>0</v>
      </c>
      <c r="AN187" s="42"/>
      <c r="AO187" s="43"/>
      <c r="AP187" s="43"/>
      <c r="AQ187" s="43"/>
      <c r="AR187" s="43"/>
      <c r="AS187" s="41">
        <f t="shared" si="543"/>
        <v>0</v>
      </c>
      <c r="AT187" s="42"/>
      <c r="AU187" s="43"/>
      <c r="AV187" s="43"/>
      <c r="AW187" s="43"/>
      <c r="AX187" s="43"/>
      <c r="AY187" s="41">
        <f t="shared" si="544"/>
        <v>0</v>
      </c>
      <c r="AZ187" s="42"/>
      <c r="BA187" s="43"/>
      <c r="BB187" s="43"/>
      <c r="BC187" s="43"/>
      <c r="BD187" s="43"/>
      <c r="BE187" s="41">
        <f t="shared" si="545"/>
        <v>0</v>
      </c>
      <c r="BF187" s="44">
        <f t="shared" si="562"/>
        <v>0</v>
      </c>
      <c r="BG187" s="17">
        <f t="shared" si="546"/>
        <v>0</v>
      </c>
      <c r="BH187" s="17">
        <f t="shared" si="547"/>
        <v>0</v>
      </c>
      <c r="BI187" s="17">
        <f t="shared" si="548"/>
        <v>4</v>
      </c>
      <c r="BJ187" s="17">
        <f t="shared" si="549"/>
        <v>0</v>
      </c>
      <c r="BK187" s="17">
        <f t="shared" si="550"/>
        <v>0</v>
      </c>
      <c r="BL187" s="17">
        <f t="shared" si="551"/>
        <v>0</v>
      </c>
      <c r="BM187" s="17">
        <f t="shared" si="552"/>
        <v>0</v>
      </c>
      <c r="BN187" s="17">
        <f t="shared" si="553"/>
        <v>0</v>
      </c>
      <c r="BO187" s="17">
        <f t="shared" si="554"/>
        <v>4</v>
      </c>
      <c r="BP187" s="17">
        <f t="shared" si="555"/>
        <v>654</v>
      </c>
      <c r="BQ187" s="21">
        <f t="shared" si="556"/>
        <v>163.5</v>
      </c>
    </row>
    <row r="188" spans="1:69" ht="15.75" customHeight="1" x14ac:dyDescent="0.25">
      <c r="A188" s="36"/>
      <c r="B188" s="45" t="s">
        <v>83</v>
      </c>
      <c r="C188" s="46" t="s">
        <v>84</v>
      </c>
      <c r="D188" s="42"/>
      <c r="E188" s="43"/>
      <c r="F188" s="43"/>
      <c r="G188" s="43"/>
      <c r="H188" s="43"/>
      <c r="I188" s="41">
        <f t="shared" si="559"/>
        <v>0</v>
      </c>
      <c r="J188" s="42"/>
      <c r="K188" s="43"/>
      <c r="L188" s="43"/>
      <c r="M188" s="43"/>
      <c r="N188" s="43"/>
      <c r="O188" s="41">
        <f t="shared" si="538"/>
        <v>0</v>
      </c>
      <c r="P188" s="42"/>
      <c r="Q188" s="43"/>
      <c r="R188" s="43"/>
      <c r="S188" s="43"/>
      <c r="T188" s="43"/>
      <c r="U188" s="41">
        <f t="shared" si="539"/>
        <v>0</v>
      </c>
      <c r="V188" s="42">
        <v>52</v>
      </c>
      <c r="W188" s="43">
        <f>W15</f>
        <v>129</v>
      </c>
      <c r="X188" s="43">
        <f t="shared" ref="X188:Z188" si="577">X15</f>
        <v>161</v>
      </c>
      <c r="Y188" s="43">
        <f t="shared" si="577"/>
        <v>116</v>
      </c>
      <c r="Z188" s="43">
        <f t="shared" si="577"/>
        <v>124</v>
      </c>
      <c r="AA188" s="41">
        <f t="shared" si="540"/>
        <v>530</v>
      </c>
      <c r="AB188" s="42"/>
      <c r="AC188" s="43"/>
      <c r="AD188" s="43"/>
      <c r="AE188" s="43"/>
      <c r="AF188" s="43"/>
      <c r="AG188" s="41">
        <f t="shared" si="541"/>
        <v>0</v>
      </c>
      <c r="AH188" s="42"/>
      <c r="AI188" s="43"/>
      <c r="AJ188" s="43"/>
      <c r="AK188" s="43"/>
      <c r="AL188" s="43"/>
      <c r="AM188" s="41">
        <f t="shared" si="542"/>
        <v>0</v>
      </c>
      <c r="AN188" s="42"/>
      <c r="AO188" s="43"/>
      <c r="AP188" s="43"/>
      <c r="AQ188" s="43"/>
      <c r="AR188" s="43"/>
      <c r="AS188" s="41">
        <f t="shared" si="543"/>
        <v>0</v>
      </c>
      <c r="AT188" s="42"/>
      <c r="AU188" s="43"/>
      <c r="AV188" s="43"/>
      <c r="AW188" s="43"/>
      <c r="AX188" s="43"/>
      <c r="AY188" s="41">
        <f t="shared" si="544"/>
        <v>0</v>
      </c>
      <c r="AZ188" s="42"/>
      <c r="BA188" s="43"/>
      <c r="BB188" s="43"/>
      <c r="BC188" s="43"/>
      <c r="BD188" s="43"/>
      <c r="BE188" s="41">
        <f t="shared" si="545"/>
        <v>0</v>
      </c>
      <c r="BF188" s="44">
        <f t="shared" si="562"/>
        <v>0</v>
      </c>
      <c r="BG188" s="17">
        <f t="shared" si="546"/>
        <v>0</v>
      </c>
      <c r="BH188" s="17">
        <f t="shared" si="547"/>
        <v>0</v>
      </c>
      <c r="BI188" s="17">
        <f t="shared" si="548"/>
        <v>4</v>
      </c>
      <c r="BJ188" s="17">
        <f t="shared" si="549"/>
        <v>0</v>
      </c>
      <c r="BK188" s="17">
        <f t="shared" si="550"/>
        <v>0</v>
      </c>
      <c r="BL188" s="17">
        <f t="shared" si="551"/>
        <v>0</v>
      </c>
      <c r="BM188" s="17">
        <f t="shared" si="552"/>
        <v>0</v>
      </c>
      <c r="BN188" s="17">
        <f t="shared" si="553"/>
        <v>0</v>
      </c>
      <c r="BO188" s="17">
        <f t="shared" si="554"/>
        <v>4</v>
      </c>
      <c r="BP188" s="17">
        <f t="shared" si="555"/>
        <v>530</v>
      </c>
      <c r="BQ188" s="21">
        <f t="shared" si="556"/>
        <v>132.5</v>
      </c>
    </row>
    <row r="189" spans="1:69" ht="15.75" customHeight="1" x14ac:dyDescent="0.25">
      <c r="A189" s="36"/>
      <c r="B189" s="45"/>
      <c r="C189" s="46"/>
      <c r="D189" s="42"/>
      <c r="E189" s="43"/>
      <c r="F189" s="43"/>
      <c r="G189" s="43"/>
      <c r="H189" s="43"/>
      <c r="I189" s="41">
        <f t="shared" si="559"/>
        <v>0</v>
      </c>
      <c r="J189" s="42"/>
      <c r="K189" s="43"/>
      <c r="L189" s="43"/>
      <c r="M189" s="43"/>
      <c r="N189" s="43"/>
      <c r="O189" s="41">
        <f t="shared" si="538"/>
        <v>0</v>
      </c>
      <c r="P189" s="42"/>
      <c r="Q189" s="43"/>
      <c r="R189" s="43"/>
      <c r="S189" s="43"/>
      <c r="T189" s="43"/>
      <c r="U189" s="41">
        <f t="shared" si="539"/>
        <v>0</v>
      </c>
      <c r="V189" s="42"/>
      <c r="W189" s="43"/>
      <c r="X189" s="43"/>
      <c r="Y189" s="43"/>
      <c r="Z189" s="43"/>
      <c r="AA189" s="41">
        <f t="shared" si="540"/>
        <v>0</v>
      </c>
      <c r="AB189" s="42"/>
      <c r="AC189" s="43"/>
      <c r="AD189" s="43"/>
      <c r="AE189" s="43"/>
      <c r="AF189" s="43"/>
      <c r="AG189" s="41">
        <f t="shared" si="541"/>
        <v>0</v>
      </c>
      <c r="AH189" s="42"/>
      <c r="AI189" s="43"/>
      <c r="AJ189" s="43"/>
      <c r="AK189" s="43"/>
      <c r="AL189" s="43"/>
      <c r="AM189" s="41">
        <f t="shared" si="542"/>
        <v>0</v>
      </c>
      <c r="AN189" s="42"/>
      <c r="AO189" s="43"/>
      <c r="AP189" s="43"/>
      <c r="AQ189" s="43"/>
      <c r="AR189" s="43"/>
      <c r="AS189" s="41">
        <f t="shared" si="543"/>
        <v>0</v>
      </c>
      <c r="AT189" s="42"/>
      <c r="AU189" s="43"/>
      <c r="AV189" s="43"/>
      <c r="AW189" s="43"/>
      <c r="AX189" s="43"/>
      <c r="AY189" s="41">
        <f t="shared" si="544"/>
        <v>0</v>
      </c>
      <c r="AZ189" s="42"/>
      <c r="BA189" s="43"/>
      <c r="BB189" s="43"/>
      <c r="BC189" s="43"/>
      <c r="BD189" s="43"/>
      <c r="BE189" s="41">
        <f t="shared" si="545"/>
        <v>0</v>
      </c>
      <c r="BF189" s="44">
        <f t="shared" si="562"/>
        <v>0</v>
      </c>
      <c r="BG189" s="17">
        <f t="shared" si="546"/>
        <v>0</v>
      </c>
      <c r="BH189" s="17">
        <f t="shared" si="547"/>
        <v>0</v>
      </c>
      <c r="BI189" s="17">
        <f t="shared" si="548"/>
        <v>0</v>
      </c>
      <c r="BJ189" s="17">
        <f t="shared" si="549"/>
        <v>0</v>
      </c>
      <c r="BK189" s="17">
        <f t="shared" si="550"/>
        <v>0</v>
      </c>
      <c r="BL189" s="17">
        <f t="shared" si="551"/>
        <v>0</v>
      </c>
      <c r="BM189" s="17">
        <f t="shared" si="552"/>
        <v>0</v>
      </c>
      <c r="BN189" s="17">
        <f t="shared" si="553"/>
        <v>0</v>
      </c>
      <c r="BO189" s="17">
        <f t="shared" si="554"/>
        <v>0</v>
      </c>
      <c r="BP189" s="17">
        <f t="shared" si="555"/>
        <v>0</v>
      </c>
      <c r="BQ189" s="21" t="e">
        <f t="shared" si="556"/>
        <v>#DIV/0!</v>
      </c>
    </row>
    <row r="190" spans="1:69" ht="15.75" customHeight="1" x14ac:dyDescent="0.25">
      <c r="A190" s="36"/>
      <c r="B190" s="45"/>
      <c r="C190" s="46"/>
      <c r="D190" s="42"/>
      <c r="E190" s="43"/>
      <c r="F190" s="43"/>
      <c r="G190" s="43"/>
      <c r="H190" s="43"/>
      <c r="I190" s="41">
        <f t="shared" si="559"/>
        <v>0</v>
      </c>
      <c r="J190" s="42"/>
      <c r="K190" s="43"/>
      <c r="L190" s="43"/>
      <c r="M190" s="43"/>
      <c r="N190" s="43"/>
      <c r="O190" s="41">
        <f t="shared" si="538"/>
        <v>0</v>
      </c>
      <c r="P190" s="42"/>
      <c r="Q190" s="43"/>
      <c r="R190" s="43"/>
      <c r="S190" s="43"/>
      <c r="T190" s="43"/>
      <c r="U190" s="41">
        <f t="shared" si="539"/>
        <v>0</v>
      </c>
      <c r="V190" s="42"/>
      <c r="W190" s="43"/>
      <c r="X190" s="43"/>
      <c r="Y190" s="43"/>
      <c r="Z190" s="43"/>
      <c r="AA190" s="41">
        <f t="shared" si="540"/>
        <v>0</v>
      </c>
      <c r="AB190" s="42"/>
      <c r="AC190" s="43"/>
      <c r="AD190" s="43"/>
      <c r="AE190" s="43"/>
      <c r="AF190" s="43"/>
      <c r="AG190" s="41">
        <f t="shared" si="541"/>
        <v>0</v>
      </c>
      <c r="AH190" s="42"/>
      <c r="AI190" s="43"/>
      <c r="AJ190" s="43"/>
      <c r="AK190" s="43"/>
      <c r="AL190" s="43"/>
      <c r="AM190" s="41">
        <f t="shared" si="542"/>
        <v>0</v>
      </c>
      <c r="AN190" s="42"/>
      <c r="AO190" s="43"/>
      <c r="AP190" s="43"/>
      <c r="AQ190" s="43"/>
      <c r="AR190" s="43"/>
      <c r="AS190" s="41">
        <f t="shared" si="543"/>
        <v>0</v>
      </c>
      <c r="AT190" s="42"/>
      <c r="AU190" s="43"/>
      <c r="AV190" s="43"/>
      <c r="AW190" s="43"/>
      <c r="AX190" s="43"/>
      <c r="AY190" s="41">
        <f t="shared" si="544"/>
        <v>0</v>
      </c>
      <c r="AZ190" s="42"/>
      <c r="BA190" s="43"/>
      <c r="BB190" s="43"/>
      <c r="BC190" s="43"/>
      <c r="BD190" s="43"/>
      <c r="BE190" s="41">
        <f t="shared" si="545"/>
        <v>0</v>
      </c>
      <c r="BF190" s="44">
        <f t="shared" si="562"/>
        <v>0</v>
      </c>
      <c r="BG190" s="17">
        <f t="shared" si="546"/>
        <v>0</v>
      </c>
      <c r="BH190" s="17">
        <f t="shared" si="547"/>
        <v>0</v>
      </c>
      <c r="BI190" s="17">
        <f t="shared" si="548"/>
        <v>0</v>
      </c>
      <c r="BJ190" s="17">
        <f t="shared" si="549"/>
        <v>0</v>
      </c>
      <c r="BK190" s="17">
        <f t="shared" si="550"/>
        <v>0</v>
      </c>
      <c r="BL190" s="17">
        <f t="shared" si="551"/>
        <v>0</v>
      </c>
      <c r="BM190" s="17">
        <f t="shared" si="552"/>
        <v>0</v>
      </c>
      <c r="BN190" s="17">
        <f t="shared" si="553"/>
        <v>0</v>
      </c>
      <c r="BO190" s="17">
        <f t="shared" si="554"/>
        <v>0</v>
      </c>
      <c r="BP190" s="17">
        <f t="shared" si="555"/>
        <v>0</v>
      </c>
      <c r="BQ190" s="21" t="e">
        <f t="shared" si="556"/>
        <v>#DIV/0!</v>
      </c>
    </row>
    <row r="191" spans="1:69" ht="15.75" customHeight="1" x14ac:dyDescent="0.25">
      <c r="A191" s="36"/>
      <c r="B191" s="45"/>
      <c r="C191" s="46"/>
      <c r="D191" s="42"/>
      <c r="E191" s="43"/>
      <c r="F191" s="43"/>
      <c r="G191" s="43"/>
      <c r="H191" s="43"/>
      <c r="I191" s="41">
        <f>SUM(E191:H191)</f>
        <v>0</v>
      </c>
      <c r="J191" s="42"/>
      <c r="K191" s="43"/>
      <c r="L191" s="43"/>
      <c r="M191" s="43"/>
      <c r="N191" s="43"/>
      <c r="O191" s="41">
        <f t="shared" si="538"/>
        <v>0</v>
      </c>
      <c r="P191" s="42"/>
      <c r="Q191" s="43"/>
      <c r="R191" s="43"/>
      <c r="S191" s="43"/>
      <c r="T191" s="43"/>
      <c r="U191" s="41">
        <f t="shared" si="539"/>
        <v>0</v>
      </c>
      <c r="V191" s="42"/>
      <c r="W191" s="43"/>
      <c r="X191" s="43"/>
      <c r="Y191" s="43"/>
      <c r="Z191" s="43"/>
      <c r="AA191" s="41">
        <f t="shared" si="540"/>
        <v>0</v>
      </c>
      <c r="AB191" s="42"/>
      <c r="AC191" s="43"/>
      <c r="AD191" s="43"/>
      <c r="AE191" s="43"/>
      <c r="AF191" s="43"/>
      <c r="AG191" s="41">
        <f t="shared" si="541"/>
        <v>0</v>
      </c>
      <c r="AH191" s="42"/>
      <c r="AI191" s="43"/>
      <c r="AJ191" s="43"/>
      <c r="AK191" s="43"/>
      <c r="AL191" s="43"/>
      <c r="AM191" s="41">
        <f t="shared" si="542"/>
        <v>0</v>
      </c>
      <c r="AN191" s="42"/>
      <c r="AO191" s="43"/>
      <c r="AP191" s="43"/>
      <c r="AQ191" s="43"/>
      <c r="AR191" s="43"/>
      <c r="AS191" s="41">
        <f t="shared" si="543"/>
        <v>0</v>
      </c>
      <c r="AT191" s="42"/>
      <c r="AU191" s="43"/>
      <c r="AV191" s="43"/>
      <c r="AW191" s="43"/>
      <c r="AX191" s="43"/>
      <c r="AY191" s="41">
        <f t="shared" si="544"/>
        <v>0</v>
      </c>
      <c r="AZ191" s="42"/>
      <c r="BA191" s="43"/>
      <c r="BB191" s="43"/>
      <c r="BC191" s="43"/>
      <c r="BD191" s="43"/>
      <c r="BE191" s="41">
        <f t="shared" si="545"/>
        <v>0</v>
      </c>
      <c r="BF191" s="44">
        <f>SUM((IF(E191&gt;0,1,0)+(IF(F191&gt;0,1,0)+(IF(G191&gt;0,1,0)+(IF(H191&gt;0,1,0))))))</f>
        <v>0</v>
      </c>
      <c r="BG191" s="17">
        <f t="shared" si="546"/>
        <v>0</v>
      </c>
      <c r="BH191" s="17">
        <f t="shared" si="547"/>
        <v>0</v>
      </c>
      <c r="BI191" s="17">
        <f t="shared" si="548"/>
        <v>0</v>
      </c>
      <c r="BJ191" s="17">
        <f t="shared" si="549"/>
        <v>0</v>
      </c>
      <c r="BK191" s="17">
        <f t="shared" si="550"/>
        <v>0</v>
      </c>
      <c r="BL191" s="17">
        <f t="shared" si="551"/>
        <v>0</v>
      </c>
      <c r="BM191" s="17">
        <f t="shared" si="552"/>
        <v>0</v>
      </c>
      <c r="BN191" s="17">
        <f t="shared" si="553"/>
        <v>0</v>
      </c>
      <c r="BO191" s="17">
        <f t="shared" si="554"/>
        <v>0</v>
      </c>
      <c r="BP191" s="17">
        <f t="shared" si="555"/>
        <v>0</v>
      </c>
      <c r="BQ191" s="21" t="e">
        <f t="shared" si="556"/>
        <v>#DIV/0!</v>
      </c>
    </row>
    <row r="192" spans="1:69" ht="15.75" customHeight="1" x14ac:dyDescent="0.25">
      <c r="A192" s="36"/>
      <c r="B192" s="45"/>
      <c r="C192" s="46"/>
      <c r="D192" s="42"/>
      <c r="E192" s="43"/>
      <c r="F192" s="43"/>
      <c r="G192" s="43"/>
      <c r="H192" s="43"/>
      <c r="I192" s="41">
        <f>SUM(E192:H192)</f>
        <v>0</v>
      </c>
      <c r="J192" s="42"/>
      <c r="K192" s="43"/>
      <c r="L192" s="43"/>
      <c r="M192" s="43"/>
      <c r="N192" s="43"/>
      <c r="O192" s="41">
        <f t="shared" si="538"/>
        <v>0</v>
      </c>
      <c r="P192" s="42"/>
      <c r="Q192" s="43"/>
      <c r="R192" s="43"/>
      <c r="S192" s="43"/>
      <c r="T192" s="43"/>
      <c r="U192" s="41">
        <f t="shared" si="539"/>
        <v>0</v>
      </c>
      <c r="V192" s="42"/>
      <c r="W192" s="43"/>
      <c r="X192" s="43"/>
      <c r="Y192" s="43"/>
      <c r="Z192" s="43"/>
      <c r="AA192" s="41">
        <f t="shared" si="540"/>
        <v>0</v>
      </c>
      <c r="AB192" s="42"/>
      <c r="AC192" s="43"/>
      <c r="AD192" s="43"/>
      <c r="AE192" s="43"/>
      <c r="AF192" s="43"/>
      <c r="AG192" s="41">
        <f t="shared" si="541"/>
        <v>0</v>
      </c>
      <c r="AH192" s="42"/>
      <c r="AI192" s="43"/>
      <c r="AJ192" s="43"/>
      <c r="AK192" s="43"/>
      <c r="AL192" s="43"/>
      <c r="AM192" s="41">
        <f t="shared" si="542"/>
        <v>0</v>
      </c>
      <c r="AN192" s="42"/>
      <c r="AO192" s="43"/>
      <c r="AP192" s="43"/>
      <c r="AQ192" s="43"/>
      <c r="AR192" s="43"/>
      <c r="AS192" s="41">
        <f t="shared" si="543"/>
        <v>0</v>
      </c>
      <c r="AT192" s="42"/>
      <c r="AU192" s="43"/>
      <c r="AV192" s="43"/>
      <c r="AW192" s="43"/>
      <c r="AX192" s="43"/>
      <c r="AY192" s="41">
        <f t="shared" si="544"/>
        <v>0</v>
      </c>
      <c r="AZ192" s="42"/>
      <c r="BA192" s="43"/>
      <c r="BB192" s="43"/>
      <c r="BC192" s="43"/>
      <c r="BD192" s="43"/>
      <c r="BE192" s="41">
        <f t="shared" si="545"/>
        <v>0</v>
      </c>
      <c r="BF192" s="44">
        <f>SUM((IF(E192&gt;0,1,0)+(IF(F192&gt;0,1,0)+(IF(G192&gt;0,1,0)+(IF(H192&gt;0,1,0))))))</f>
        <v>0</v>
      </c>
      <c r="BG192" s="17">
        <f t="shared" si="546"/>
        <v>0</v>
      </c>
      <c r="BH192" s="17">
        <f t="shared" si="547"/>
        <v>0</v>
      </c>
      <c r="BI192" s="17">
        <f t="shared" si="548"/>
        <v>0</v>
      </c>
      <c r="BJ192" s="17">
        <f t="shared" si="549"/>
        <v>0</v>
      </c>
      <c r="BK192" s="17">
        <f t="shared" si="550"/>
        <v>0</v>
      </c>
      <c r="BL192" s="17">
        <f t="shared" si="551"/>
        <v>0</v>
      </c>
      <c r="BM192" s="17">
        <f t="shared" si="552"/>
        <v>0</v>
      </c>
      <c r="BN192" s="17">
        <f t="shared" si="553"/>
        <v>0</v>
      </c>
      <c r="BO192" s="17">
        <f t="shared" si="554"/>
        <v>0</v>
      </c>
      <c r="BP192" s="17">
        <f t="shared" si="555"/>
        <v>0</v>
      </c>
      <c r="BQ192" s="21" t="e">
        <f t="shared" si="556"/>
        <v>#DIV/0!</v>
      </c>
    </row>
    <row r="193" spans="1:69" ht="15.75" customHeight="1" x14ac:dyDescent="0.25">
      <c r="A193" s="36"/>
      <c r="B193" s="37" t="s">
        <v>35</v>
      </c>
      <c r="C193" s="46"/>
      <c r="D193" s="42"/>
      <c r="E193" s="40">
        <f>SUM(E182:E192)</f>
        <v>338</v>
      </c>
      <c r="F193" s="40">
        <f>SUM(F182:F192)</f>
        <v>310</v>
      </c>
      <c r="G193" s="40">
        <f>SUM(G182:G192)</f>
        <v>344</v>
      </c>
      <c r="H193" s="40">
        <f>SUM(H182:H192)</f>
        <v>344</v>
      </c>
      <c r="I193" s="41">
        <f>SUM(I182:I192)</f>
        <v>1336</v>
      </c>
      <c r="J193" s="42"/>
      <c r="K193" s="40">
        <f>SUM(K182:K192)</f>
        <v>272</v>
      </c>
      <c r="L193" s="40">
        <f>SUM(L182:L192)</f>
        <v>295</v>
      </c>
      <c r="M193" s="40">
        <f>SUM(M182:M192)</f>
        <v>343</v>
      </c>
      <c r="N193" s="40">
        <f>SUM(N182:N192)</f>
        <v>356</v>
      </c>
      <c r="O193" s="41">
        <f>SUM(O182:O192)</f>
        <v>1266</v>
      </c>
      <c r="P193" s="42"/>
      <c r="Q193" s="40">
        <f>SUM(Q182:Q192)</f>
        <v>354</v>
      </c>
      <c r="R193" s="40">
        <f>SUM(R182:R192)</f>
        <v>308</v>
      </c>
      <c r="S193" s="40">
        <f>SUM(S182:S192)</f>
        <v>326</v>
      </c>
      <c r="T193" s="40">
        <f>SUM(T182:T192)</f>
        <v>304</v>
      </c>
      <c r="U193" s="41">
        <f>SUM(U182:U192)</f>
        <v>1292</v>
      </c>
      <c r="V193" s="42"/>
      <c r="W193" s="40">
        <f>SUM(W182:W192)</f>
        <v>308</v>
      </c>
      <c r="X193" s="40">
        <f>SUM(X182:X192)</f>
        <v>353</v>
      </c>
      <c r="Y193" s="40">
        <f>SUM(Y182:Y192)</f>
        <v>264</v>
      </c>
      <c r="Z193" s="40">
        <f>SUM(Z182:Z192)</f>
        <v>259</v>
      </c>
      <c r="AA193" s="41">
        <f>SUM(AA182:AA192)</f>
        <v>1184</v>
      </c>
      <c r="AB193" s="42"/>
      <c r="AC193" s="40">
        <f>SUM(AC182:AC192)</f>
        <v>0</v>
      </c>
      <c r="AD193" s="40">
        <f>SUM(AD182:AD192)</f>
        <v>0</v>
      </c>
      <c r="AE193" s="40">
        <f>SUM(AE182:AE192)</f>
        <v>0</v>
      </c>
      <c r="AF193" s="40">
        <f>SUM(AF182:AF192)</f>
        <v>0</v>
      </c>
      <c r="AG193" s="41">
        <f>SUM(AG182:AG192)</f>
        <v>0</v>
      </c>
      <c r="AH193" s="42"/>
      <c r="AI193" s="40">
        <f>SUM(AI182:AI192)</f>
        <v>0</v>
      </c>
      <c r="AJ193" s="40">
        <f>SUM(AJ182:AJ192)</f>
        <v>0</v>
      </c>
      <c r="AK193" s="40">
        <f>SUM(AK182:AK192)</f>
        <v>0</v>
      </c>
      <c r="AL193" s="40">
        <f>SUM(AL182:AL192)</f>
        <v>0</v>
      </c>
      <c r="AM193" s="41">
        <f>SUM(AM182:AM192)</f>
        <v>0</v>
      </c>
      <c r="AN193" s="42"/>
      <c r="AO193" s="40">
        <f>SUM(AO182:AO192)</f>
        <v>0</v>
      </c>
      <c r="AP193" s="40">
        <f>SUM(AP182:AP192)</f>
        <v>0</v>
      </c>
      <c r="AQ193" s="40">
        <f>SUM(AQ182:AQ192)</f>
        <v>0</v>
      </c>
      <c r="AR193" s="40">
        <f>SUM(AR182:AR192)</f>
        <v>0</v>
      </c>
      <c r="AS193" s="41">
        <f>SUM(AS182:AS192)</f>
        <v>0</v>
      </c>
      <c r="AT193" s="42"/>
      <c r="AU193" s="40">
        <f>SUM(AU182:AU192)</f>
        <v>0</v>
      </c>
      <c r="AV193" s="40">
        <f>SUM(AV182:AV192)</f>
        <v>0</v>
      </c>
      <c r="AW193" s="40">
        <f>SUM(AW182:AW192)</f>
        <v>0</v>
      </c>
      <c r="AX193" s="40">
        <f>SUM(AX182:AX192)</f>
        <v>0</v>
      </c>
      <c r="AY193" s="41">
        <f>SUM(AY182:AY192)</f>
        <v>0</v>
      </c>
      <c r="AZ193" s="42"/>
      <c r="BA193" s="40">
        <f>SUM(BA182:BA192)</f>
        <v>0</v>
      </c>
      <c r="BB193" s="40">
        <f>SUM(BB182:BB192)</f>
        <v>0</v>
      </c>
      <c r="BC193" s="40">
        <f>SUM(BC182:BC192)</f>
        <v>0</v>
      </c>
      <c r="BD193" s="40">
        <f>SUM(BD182:BD192)</f>
        <v>0</v>
      </c>
      <c r="BE193" s="41">
        <f>SUM(BE182:BE192)</f>
        <v>0</v>
      </c>
      <c r="BF193" s="44">
        <f t="shared" si="562"/>
        <v>4</v>
      </c>
      <c r="BG193" s="17">
        <f t="shared" si="546"/>
        <v>4</v>
      </c>
      <c r="BH193" s="17">
        <f t="shared" si="547"/>
        <v>4</v>
      </c>
      <c r="BI193" s="17">
        <f t="shared" si="548"/>
        <v>4</v>
      </c>
      <c r="BJ193" s="17">
        <f t="shared" si="549"/>
        <v>0</v>
      </c>
      <c r="BK193" s="17">
        <f t="shared" si="550"/>
        <v>0</v>
      </c>
      <c r="BL193" s="17">
        <f t="shared" si="551"/>
        <v>0</v>
      </c>
      <c r="BM193" s="17">
        <f t="shared" si="552"/>
        <v>0</v>
      </c>
      <c r="BN193" s="17">
        <f t="shared" si="553"/>
        <v>0</v>
      </c>
      <c r="BO193" s="17">
        <f t="shared" si="554"/>
        <v>16</v>
      </c>
      <c r="BP193" s="17">
        <f t="shared" si="555"/>
        <v>5078</v>
      </c>
      <c r="BQ193" s="17">
        <f t="shared" si="556"/>
        <v>317.375</v>
      </c>
    </row>
    <row r="194" spans="1:69" ht="15.75" customHeight="1" x14ac:dyDescent="0.25">
      <c r="A194" s="36"/>
      <c r="B194" s="37" t="s">
        <v>36</v>
      </c>
      <c r="C194" s="46"/>
      <c r="D194" s="39">
        <f>SUM(D182:D192)</f>
        <v>78</v>
      </c>
      <c r="E194" s="40">
        <f>E193+$D$194</f>
        <v>416</v>
      </c>
      <c r="F194" s="40">
        <f>F193+$D$194</f>
        <v>388</v>
      </c>
      <c r="G194" s="40">
        <f>G193+$D$194</f>
        <v>422</v>
      </c>
      <c r="H194" s="40">
        <f>H193+$D$194</f>
        <v>422</v>
      </c>
      <c r="I194" s="41">
        <f>E194+F194+G194+H194</f>
        <v>1648</v>
      </c>
      <c r="J194" s="39">
        <f>SUM(J182:J192)</f>
        <v>90</v>
      </c>
      <c r="K194" s="40">
        <f>K193+$J$194</f>
        <v>362</v>
      </c>
      <c r="L194" s="40">
        <f>L193+$J$194</f>
        <v>385</v>
      </c>
      <c r="M194" s="40">
        <f>M193+$J$194</f>
        <v>433</v>
      </c>
      <c r="N194" s="40">
        <f>N193+$J$194</f>
        <v>446</v>
      </c>
      <c r="O194" s="41">
        <f>K194+L194+M194+N194</f>
        <v>1626</v>
      </c>
      <c r="P194" s="39">
        <f>SUM(P182:P192)</f>
        <v>84</v>
      </c>
      <c r="Q194" s="40">
        <f>Q193+$P$194</f>
        <v>438</v>
      </c>
      <c r="R194" s="40">
        <f>R193+$P$194</f>
        <v>392</v>
      </c>
      <c r="S194" s="40">
        <f>S193+$P$194</f>
        <v>410</v>
      </c>
      <c r="T194" s="40">
        <f>T193+$P$194</f>
        <v>388</v>
      </c>
      <c r="U194" s="41">
        <f>Q194+R194+S194+T194</f>
        <v>1628</v>
      </c>
      <c r="V194" s="39">
        <f>SUM(V182:V192)</f>
        <v>87</v>
      </c>
      <c r="W194" s="40">
        <f>W193+$V$194</f>
        <v>395</v>
      </c>
      <c r="X194" s="40">
        <f>X193+$V$194</f>
        <v>440</v>
      </c>
      <c r="Y194" s="40">
        <f>Y193+$V$194</f>
        <v>351</v>
      </c>
      <c r="Z194" s="40">
        <f>Z193+$V$194</f>
        <v>346</v>
      </c>
      <c r="AA194" s="41">
        <f>W194+X194+Y194+Z194</f>
        <v>1532</v>
      </c>
      <c r="AB194" s="39">
        <f>SUM(AB182:AB192)</f>
        <v>0</v>
      </c>
      <c r="AC194" s="40">
        <f>AC193+$AB$194</f>
        <v>0</v>
      </c>
      <c r="AD194" s="40">
        <f>AD193+$AB$194</f>
        <v>0</v>
      </c>
      <c r="AE194" s="40">
        <f>AE193+$AB$194</f>
        <v>0</v>
      </c>
      <c r="AF194" s="40">
        <f>AF193+$AB$194</f>
        <v>0</v>
      </c>
      <c r="AG194" s="41">
        <f>AC194+AD194+AE194+AF194</f>
        <v>0</v>
      </c>
      <c r="AH194" s="39">
        <f>SUM(AH182:AH192)</f>
        <v>0</v>
      </c>
      <c r="AI194" s="40">
        <f>AI193+$AH$194</f>
        <v>0</v>
      </c>
      <c r="AJ194" s="40">
        <f>AJ193+$AH$194</f>
        <v>0</v>
      </c>
      <c r="AK194" s="40">
        <f>AK193+$AH$194</f>
        <v>0</v>
      </c>
      <c r="AL194" s="40">
        <f>AL193+$AH$194</f>
        <v>0</v>
      </c>
      <c r="AM194" s="41">
        <f>AI194+AJ194+AK194+AL194</f>
        <v>0</v>
      </c>
      <c r="AN194" s="39">
        <f>SUM(AN182:AN192)</f>
        <v>0</v>
      </c>
      <c r="AO194" s="40">
        <f>AO193+$AN$194</f>
        <v>0</v>
      </c>
      <c r="AP194" s="40">
        <f>AP193+$AN$194</f>
        <v>0</v>
      </c>
      <c r="AQ194" s="40">
        <f>AQ193+$AN$194</f>
        <v>0</v>
      </c>
      <c r="AR194" s="40">
        <f>AR193+$AN$194</f>
        <v>0</v>
      </c>
      <c r="AS194" s="41">
        <f>AO194+AP194+AQ194+AR194</f>
        <v>0</v>
      </c>
      <c r="AT194" s="39">
        <f>SUM(AT182:AT192)</f>
        <v>0</v>
      </c>
      <c r="AU194" s="40">
        <f>AU193+$AT$194</f>
        <v>0</v>
      </c>
      <c r="AV194" s="40">
        <f>AV193+$AT$194</f>
        <v>0</v>
      </c>
      <c r="AW194" s="40">
        <f>AW193+$AT$194</f>
        <v>0</v>
      </c>
      <c r="AX194" s="40">
        <f>AX193+$AT$194</f>
        <v>0</v>
      </c>
      <c r="AY194" s="41">
        <f>AU194+AV194+AW194+AX194</f>
        <v>0</v>
      </c>
      <c r="AZ194" s="39">
        <f>SUM(AZ182:AZ192)</f>
        <v>0</v>
      </c>
      <c r="BA194" s="40">
        <f>BA193+$AZ$194</f>
        <v>0</v>
      </c>
      <c r="BB194" s="40">
        <f>BB193+$AZ$194</f>
        <v>0</v>
      </c>
      <c r="BC194" s="40">
        <f>BC193+$AZ$194</f>
        <v>0</v>
      </c>
      <c r="BD194" s="40">
        <f>BD193+$AZ$194</f>
        <v>0</v>
      </c>
      <c r="BE194" s="41">
        <f>BA194+BB194+BC194+BD194</f>
        <v>0</v>
      </c>
      <c r="BF194" s="44">
        <f t="shared" si="562"/>
        <v>4</v>
      </c>
      <c r="BG194" s="17">
        <f t="shared" si="546"/>
        <v>4</v>
      </c>
      <c r="BH194" s="17">
        <f t="shared" si="547"/>
        <v>4</v>
      </c>
      <c r="BI194" s="17">
        <f t="shared" si="548"/>
        <v>4</v>
      </c>
      <c r="BJ194" s="17">
        <f t="shared" si="549"/>
        <v>0</v>
      </c>
      <c r="BK194" s="17">
        <f t="shared" si="550"/>
        <v>0</v>
      </c>
      <c r="BL194" s="17">
        <f t="shared" si="551"/>
        <v>0</v>
      </c>
      <c r="BM194" s="17">
        <f t="shared" si="552"/>
        <v>0</v>
      </c>
      <c r="BN194" s="17">
        <f t="shared" si="553"/>
        <v>0</v>
      </c>
      <c r="BO194" s="17">
        <f t="shared" si="554"/>
        <v>16</v>
      </c>
      <c r="BP194" s="17">
        <f t="shared" si="555"/>
        <v>6434</v>
      </c>
      <c r="BQ194" s="17">
        <f t="shared" si="556"/>
        <v>402.125</v>
      </c>
    </row>
    <row r="195" spans="1:69" ht="15.75" customHeight="1" x14ac:dyDescent="0.25">
      <c r="A195" s="36"/>
      <c r="B195" s="37" t="s">
        <v>37</v>
      </c>
      <c r="C195" s="46"/>
      <c r="D195" s="42"/>
      <c r="E195" s="40">
        <f t="shared" ref="E195:I196" si="578">IF($D$194&gt;0,IF(E193=E176,0.5,IF(E193&gt;E176,1,0)),0)</f>
        <v>1</v>
      </c>
      <c r="F195" s="40">
        <f t="shared" si="578"/>
        <v>1</v>
      </c>
      <c r="G195" s="40">
        <f t="shared" si="578"/>
        <v>1</v>
      </c>
      <c r="H195" s="40">
        <f t="shared" si="578"/>
        <v>1</v>
      </c>
      <c r="I195" s="41">
        <f t="shared" si="578"/>
        <v>1</v>
      </c>
      <c r="J195" s="42"/>
      <c r="K195" s="40">
        <f t="shared" ref="K195:O196" si="579">IF($J$194&gt;0,IF(K193=K112,0.5,IF(K193&gt;K112,1,0)),0)</f>
        <v>0</v>
      </c>
      <c r="L195" s="40">
        <f t="shared" si="579"/>
        <v>0</v>
      </c>
      <c r="M195" s="40">
        <f t="shared" si="579"/>
        <v>1</v>
      </c>
      <c r="N195" s="40">
        <f t="shared" si="579"/>
        <v>1</v>
      </c>
      <c r="O195" s="41">
        <f t="shared" si="579"/>
        <v>0</v>
      </c>
      <c r="P195" s="42"/>
      <c r="Q195" s="40">
        <f t="shared" ref="Q195:U196" si="580">IF($P$194&gt;0,IF(Q193=Q52,0.5,IF(Q193&gt;Q52,1,0)),0)</f>
        <v>1</v>
      </c>
      <c r="R195" s="40">
        <f t="shared" si="580"/>
        <v>0</v>
      </c>
      <c r="S195" s="40">
        <f t="shared" si="580"/>
        <v>0</v>
      </c>
      <c r="T195" s="40">
        <f t="shared" si="580"/>
        <v>0</v>
      </c>
      <c r="U195" s="41">
        <f t="shared" si="580"/>
        <v>0</v>
      </c>
      <c r="V195" s="42"/>
      <c r="W195" s="40">
        <f t="shared" ref="W195:AA196" si="581">IF($V$194&gt;0,IF(W193=W66,0.5,IF(W193&gt;W66,1,0)),0)</f>
        <v>0</v>
      </c>
      <c r="X195" s="40">
        <f t="shared" si="581"/>
        <v>1</v>
      </c>
      <c r="Y195" s="40">
        <f t="shared" si="581"/>
        <v>0</v>
      </c>
      <c r="Z195" s="40">
        <f t="shared" si="581"/>
        <v>0</v>
      </c>
      <c r="AA195" s="41">
        <f t="shared" si="581"/>
        <v>0</v>
      </c>
      <c r="AB195" s="42"/>
      <c r="AC195" s="40">
        <f t="shared" ref="AC195:AG196" si="582">IF($AB$194&gt;0,IF(AC193=AC148,0.5,IF(AC193&gt;AC148,1,0)),0)</f>
        <v>0</v>
      </c>
      <c r="AD195" s="40">
        <f t="shared" si="582"/>
        <v>0</v>
      </c>
      <c r="AE195" s="40">
        <f t="shared" si="582"/>
        <v>0</v>
      </c>
      <c r="AF195" s="40">
        <f t="shared" si="582"/>
        <v>0</v>
      </c>
      <c r="AG195" s="41">
        <f t="shared" si="582"/>
        <v>0</v>
      </c>
      <c r="AH195" s="42"/>
      <c r="AI195" s="40">
        <f t="shared" ref="AI195:AM196" si="583">IF($AH$194&gt;0,IF(AI193=AI94,0.5,IF(AI193&gt;AI94,1,0)),0)</f>
        <v>0</v>
      </c>
      <c r="AJ195" s="40">
        <f t="shared" si="583"/>
        <v>0</v>
      </c>
      <c r="AK195" s="40">
        <f t="shared" si="583"/>
        <v>0</v>
      </c>
      <c r="AL195" s="40">
        <f t="shared" si="583"/>
        <v>0</v>
      </c>
      <c r="AM195" s="41">
        <f t="shared" si="583"/>
        <v>0</v>
      </c>
      <c r="AN195" s="42"/>
      <c r="AO195" s="40">
        <f t="shared" ref="AO195:AS196" si="584">IF($AN$194&gt;0,IF(AO193=AO79,0.5,IF(AO193&gt;AO79,1,0)),0)</f>
        <v>0</v>
      </c>
      <c r="AP195" s="40">
        <f t="shared" si="584"/>
        <v>0</v>
      </c>
      <c r="AQ195" s="40">
        <f t="shared" si="584"/>
        <v>0</v>
      </c>
      <c r="AR195" s="40">
        <f t="shared" si="584"/>
        <v>0</v>
      </c>
      <c r="AS195" s="41">
        <f t="shared" si="584"/>
        <v>0</v>
      </c>
      <c r="AT195" s="42"/>
      <c r="AU195" s="40">
        <f t="shared" ref="AU195:AY196" si="585">IF($AT$194&gt;0,IF(AU193=AU130,0.5,IF(AU193&gt;AU130,1,0)),0)</f>
        <v>0</v>
      </c>
      <c r="AV195" s="40">
        <f t="shared" si="585"/>
        <v>0</v>
      </c>
      <c r="AW195" s="40">
        <f t="shared" si="585"/>
        <v>0</v>
      </c>
      <c r="AX195" s="40">
        <f t="shared" si="585"/>
        <v>0</v>
      </c>
      <c r="AY195" s="41">
        <f t="shared" si="585"/>
        <v>0</v>
      </c>
      <c r="AZ195" s="42"/>
      <c r="BA195" s="40">
        <f t="shared" ref="BA195:BE196" si="586">IF($AZ$194&gt;0,IF(BA193=BA164,0.5,IF(BA193&gt;BA164,1,0)),0)</f>
        <v>0</v>
      </c>
      <c r="BB195" s="40">
        <f t="shared" si="586"/>
        <v>0</v>
      </c>
      <c r="BC195" s="40">
        <f t="shared" si="586"/>
        <v>0</v>
      </c>
      <c r="BD195" s="40">
        <f t="shared" si="586"/>
        <v>0</v>
      </c>
      <c r="BE195" s="41">
        <f t="shared" si="586"/>
        <v>0</v>
      </c>
      <c r="BF195" s="47"/>
      <c r="BG195" s="21"/>
      <c r="BH195" s="21"/>
      <c r="BI195" s="21"/>
      <c r="BJ195" s="21"/>
      <c r="BK195" s="21"/>
      <c r="BL195" s="21"/>
      <c r="BM195" s="21"/>
      <c r="BN195" s="21"/>
      <c r="BO195" s="21"/>
      <c r="BP195" s="21"/>
      <c r="BQ195" s="21"/>
    </row>
    <row r="196" spans="1:69" ht="15.75" customHeight="1" x14ac:dyDescent="0.25">
      <c r="A196" s="36"/>
      <c r="B196" s="37" t="s">
        <v>38</v>
      </c>
      <c r="C196" s="46"/>
      <c r="D196" s="42"/>
      <c r="E196" s="40">
        <f t="shared" si="578"/>
        <v>1</v>
      </c>
      <c r="F196" s="40">
        <f t="shared" si="578"/>
        <v>1</v>
      </c>
      <c r="G196" s="40">
        <f t="shared" si="578"/>
        <v>1</v>
      </c>
      <c r="H196" s="40">
        <f t="shared" si="578"/>
        <v>1</v>
      </c>
      <c r="I196" s="41">
        <f t="shared" si="578"/>
        <v>1</v>
      </c>
      <c r="J196" s="42"/>
      <c r="K196" s="40">
        <f t="shared" si="579"/>
        <v>0</v>
      </c>
      <c r="L196" s="40">
        <f t="shared" si="579"/>
        <v>0</v>
      </c>
      <c r="M196" s="40">
        <f t="shared" si="579"/>
        <v>1</v>
      </c>
      <c r="N196" s="40">
        <f t="shared" si="579"/>
        <v>1</v>
      </c>
      <c r="O196" s="41">
        <f t="shared" si="579"/>
        <v>0</v>
      </c>
      <c r="P196" s="42"/>
      <c r="Q196" s="40">
        <f t="shared" si="580"/>
        <v>1</v>
      </c>
      <c r="R196" s="40">
        <f t="shared" si="580"/>
        <v>0</v>
      </c>
      <c r="S196" s="40">
        <f t="shared" si="580"/>
        <v>0</v>
      </c>
      <c r="T196" s="40">
        <f t="shared" si="580"/>
        <v>0</v>
      </c>
      <c r="U196" s="41">
        <f t="shared" si="580"/>
        <v>1</v>
      </c>
      <c r="V196" s="42"/>
      <c r="W196" s="40">
        <f t="shared" si="581"/>
        <v>0</v>
      </c>
      <c r="X196" s="40">
        <f t="shared" si="581"/>
        <v>1</v>
      </c>
      <c r="Y196" s="40">
        <f t="shared" si="581"/>
        <v>0</v>
      </c>
      <c r="Z196" s="40">
        <f t="shared" si="581"/>
        <v>0</v>
      </c>
      <c r="AA196" s="41">
        <f t="shared" si="581"/>
        <v>0</v>
      </c>
      <c r="AB196" s="42"/>
      <c r="AC196" s="40">
        <f t="shared" si="582"/>
        <v>0</v>
      </c>
      <c r="AD196" s="40">
        <f t="shared" si="582"/>
        <v>0</v>
      </c>
      <c r="AE196" s="40">
        <f t="shared" si="582"/>
        <v>0</v>
      </c>
      <c r="AF196" s="40">
        <f t="shared" si="582"/>
        <v>0</v>
      </c>
      <c r="AG196" s="41">
        <f t="shared" si="582"/>
        <v>0</v>
      </c>
      <c r="AH196" s="42"/>
      <c r="AI196" s="40">
        <f t="shared" si="583"/>
        <v>0</v>
      </c>
      <c r="AJ196" s="40">
        <f t="shared" si="583"/>
        <v>0</v>
      </c>
      <c r="AK196" s="40">
        <f t="shared" si="583"/>
        <v>0</v>
      </c>
      <c r="AL196" s="40">
        <f t="shared" si="583"/>
        <v>0</v>
      </c>
      <c r="AM196" s="41">
        <f t="shared" si="583"/>
        <v>0</v>
      </c>
      <c r="AN196" s="42"/>
      <c r="AO196" s="40">
        <f t="shared" si="584"/>
        <v>0</v>
      </c>
      <c r="AP196" s="40">
        <f t="shared" si="584"/>
        <v>0</v>
      </c>
      <c r="AQ196" s="40">
        <f t="shared" si="584"/>
        <v>0</v>
      </c>
      <c r="AR196" s="40">
        <f t="shared" si="584"/>
        <v>0</v>
      </c>
      <c r="AS196" s="41">
        <f t="shared" si="584"/>
        <v>0</v>
      </c>
      <c r="AT196" s="42"/>
      <c r="AU196" s="40">
        <f t="shared" si="585"/>
        <v>0</v>
      </c>
      <c r="AV196" s="40">
        <f t="shared" si="585"/>
        <v>0</v>
      </c>
      <c r="AW196" s="40">
        <f t="shared" si="585"/>
        <v>0</v>
      </c>
      <c r="AX196" s="40">
        <f t="shared" si="585"/>
        <v>0</v>
      </c>
      <c r="AY196" s="41">
        <f t="shared" si="585"/>
        <v>0</v>
      </c>
      <c r="AZ196" s="42"/>
      <c r="BA196" s="40">
        <f t="shared" si="586"/>
        <v>0</v>
      </c>
      <c r="BB196" s="40">
        <f t="shared" si="586"/>
        <v>0</v>
      </c>
      <c r="BC196" s="40">
        <f t="shared" si="586"/>
        <v>0</v>
      </c>
      <c r="BD196" s="40">
        <f t="shared" si="586"/>
        <v>0</v>
      </c>
      <c r="BE196" s="41">
        <f t="shared" si="586"/>
        <v>0</v>
      </c>
      <c r="BF196" s="47"/>
      <c r="BG196" s="21"/>
      <c r="BH196" s="21"/>
      <c r="BI196" s="21"/>
      <c r="BJ196" s="21"/>
      <c r="BK196" s="21"/>
      <c r="BL196" s="21"/>
      <c r="BM196" s="21"/>
      <c r="BN196" s="21"/>
      <c r="BO196" s="21"/>
      <c r="BP196" s="21"/>
      <c r="BQ196" s="21"/>
    </row>
    <row r="197" spans="1:69" ht="14.25" customHeight="1" x14ac:dyDescent="0.25">
      <c r="A197" s="48"/>
      <c r="B197" s="49" t="s">
        <v>39</v>
      </c>
      <c r="C197" s="50"/>
      <c r="D197" s="51"/>
      <c r="E197" s="52"/>
      <c r="F197" s="52"/>
      <c r="G197" s="52"/>
      <c r="H197" s="52"/>
      <c r="I197" s="53">
        <f>SUM(E195+F195+G195+H195+I195+E196+F196+G196+H196+I196)</f>
        <v>10</v>
      </c>
      <c r="J197" s="51"/>
      <c r="K197" s="52"/>
      <c r="L197" s="52"/>
      <c r="M197" s="52"/>
      <c r="N197" s="52"/>
      <c r="O197" s="53">
        <f>SUM(K195+L195+M195+N195+O195+K196+L196+M196+N196+O196)</f>
        <v>4</v>
      </c>
      <c r="P197" s="51"/>
      <c r="Q197" s="52"/>
      <c r="R197" s="52"/>
      <c r="S197" s="52"/>
      <c r="T197" s="52"/>
      <c r="U197" s="53">
        <f>SUM(Q195+R195+S195+T195+U195+Q196+R196+S196+T196+U196)</f>
        <v>3</v>
      </c>
      <c r="V197" s="51"/>
      <c r="W197" s="52"/>
      <c r="X197" s="52"/>
      <c r="Y197" s="52"/>
      <c r="Z197" s="52"/>
      <c r="AA197" s="53">
        <f>SUM(W195+X195+Y195+Z195+AA195+W196+X196+Y196+Z196+AA196)</f>
        <v>2</v>
      </c>
      <c r="AB197" s="51"/>
      <c r="AC197" s="52"/>
      <c r="AD197" s="52"/>
      <c r="AE197" s="52"/>
      <c r="AF197" s="52"/>
      <c r="AG197" s="53">
        <f>SUM(AC195+AD195+AE195+AF195+AG195+AC196+AD196+AE196+AF196+AG196)</f>
        <v>0</v>
      </c>
      <c r="AH197" s="51"/>
      <c r="AI197" s="52"/>
      <c r="AJ197" s="52"/>
      <c r="AK197" s="52"/>
      <c r="AL197" s="52"/>
      <c r="AM197" s="53">
        <f>SUM(AI195+AJ195+AK195+AL195+AM195+AI196+AJ196+AK196+AL196+AM196)</f>
        <v>0</v>
      </c>
      <c r="AN197" s="51"/>
      <c r="AO197" s="52"/>
      <c r="AP197" s="52"/>
      <c r="AQ197" s="52"/>
      <c r="AR197" s="52"/>
      <c r="AS197" s="53">
        <f>SUM(AO195+AP195+AQ195+AR195+AS195+AO196+AP196+AQ196+AR196+AS196)</f>
        <v>0</v>
      </c>
      <c r="AT197" s="51"/>
      <c r="AU197" s="52"/>
      <c r="AV197" s="52"/>
      <c r="AW197" s="52"/>
      <c r="AX197" s="52"/>
      <c r="AY197" s="53">
        <f>SUM(AU195+AV195+AW195+AX195+AY195+AU196+AV196+AW196+AX196+AY196)</f>
        <v>0</v>
      </c>
      <c r="AZ197" s="51"/>
      <c r="BA197" s="52"/>
      <c r="BB197" s="52"/>
      <c r="BC197" s="52"/>
      <c r="BD197" s="52"/>
      <c r="BE197" s="53">
        <f>SUM(BA195+BB195+BC195+BD195+BE195+BA196+BB196+BC196+BD196+BE196)</f>
        <v>0</v>
      </c>
      <c r="BF197" s="54"/>
      <c r="BG197" s="55"/>
      <c r="BH197" s="55"/>
      <c r="BI197" s="55"/>
      <c r="BJ197" s="55"/>
      <c r="BK197" s="55"/>
      <c r="BL197" s="55"/>
      <c r="BM197" s="55"/>
      <c r="BN197" s="55"/>
      <c r="BO197" s="55"/>
      <c r="BP197" s="55"/>
      <c r="BQ197" s="55"/>
    </row>
    <row r="198" spans="1:69" ht="15" customHeight="1" x14ac:dyDescent="0.2">
      <c r="A198" s="59"/>
      <c r="B198" s="60"/>
      <c r="C198" s="61"/>
      <c r="D198" s="62"/>
      <c r="E198" s="63"/>
      <c r="F198" s="63"/>
      <c r="G198" s="63"/>
      <c r="H198" s="63"/>
      <c r="I198" s="64"/>
      <c r="J198" s="62"/>
      <c r="K198" s="63"/>
      <c r="L198" s="63"/>
      <c r="M198" s="63"/>
      <c r="N198" s="63"/>
      <c r="O198" s="64"/>
      <c r="P198" s="62"/>
      <c r="Q198" s="63"/>
      <c r="R198" s="63"/>
      <c r="S198" s="63"/>
      <c r="T198" s="63"/>
      <c r="U198" s="64"/>
      <c r="V198" s="62"/>
      <c r="W198" s="63"/>
      <c r="X198" s="63"/>
      <c r="Y198" s="63"/>
      <c r="Z198" s="63"/>
      <c r="AA198" s="64"/>
      <c r="AB198" s="62"/>
      <c r="AC198" s="63"/>
      <c r="AD198" s="63"/>
      <c r="AE198" s="63"/>
      <c r="AF198" s="63"/>
      <c r="AG198" s="64"/>
      <c r="AH198" s="62"/>
      <c r="AI198" s="63"/>
      <c r="AJ198" s="63"/>
      <c r="AK198" s="63"/>
      <c r="AL198" s="63"/>
      <c r="AM198" s="64"/>
      <c r="AN198" s="62"/>
      <c r="AO198" s="63"/>
      <c r="AP198" s="63"/>
      <c r="AQ198" s="63"/>
      <c r="AR198" s="63"/>
      <c r="AS198" s="64"/>
      <c r="AT198" s="62"/>
      <c r="AU198" s="63"/>
      <c r="AV198" s="63"/>
      <c r="AW198" s="63"/>
      <c r="AX198" s="63"/>
      <c r="AY198" s="64"/>
      <c r="AZ198" s="62"/>
      <c r="BA198" s="63"/>
      <c r="BB198" s="63"/>
      <c r="BC198" s="63"/>
      <c r="BD198" s="63"/>
      <c r="BE198" s="64"/>
      <c r="BF198" s="34"/>
      <c r="BG198" s="35"/>
      <c r="BH198" s="35"/>
      <c r="BI198" s="35"/>
      <c r="BJ198" s="35"/>
      <c r="BK198" s="35"/>
      <c r="BL198" s="35"/>
      <c r="BM198" s="35"/>
      <c r="BN198" s="35"/>
      <c r="BO198" s="35"/>
      <c r="BP198" s="35"/>
      <c r="BQ198" s="35"/>
    </row>
    <row r="199" spans="1:69" ht="15" customHeight="1" x14ac:dyDescent="0.2">
      <c r="A199" s="65"/>
      <c r="B199" s="66"/>
      <c r="C199" s="67"/>
      <c r="D199" s="68"/>
      <c r="E199" s="69"/>
      <c r="F199" s="69"/>
      <c r="G199" s="69"/>
      <c r="H199" s="69"/>
      <c r="I199" s="70"/>
      <c r="J199" s="68"/>
      <c r="K199" s="69"/>
      <c r="L199" s="69"/>
      <c r="M199" s="69"/>
      <c r="N199" s="69"/>
      <c r="O199" s="70"/>
      <c r="P199" s="68"/>
      <c r="Q199" s="69"/>
      <c r="R199" s="69"/>
      <c r="S199" s="69"/>
      <c r="T199" s="69"/>
      <c r="U199" s="70"/>
      <c r="V199" s="68"/>
      <c r="W199" s="69"/>
      <c r="X199" s="69"/>
      <c r="Y199" s="69"/>
      <c r="Z199" s="69"/>
      <c r="AA199" s="70"/>
      <c r="AB199" s="68"/>
      <c r="AC199" s="69"/>
      <c r="AD199" s="69"/>
      <c r="AE199" s="69"/>
      <c r="AF199" s="69"/>
      <c r="AG199" s="70"/>
      <c r="AH199" s="68"/>
      <c r="AI199" s="69"/>
      <c r="AJ199" s="69"/>
      <c r="AK199" s="69"/>
      <c r="AL199" s="69"/>
      <c r="AM199" s="70"/>
      <c r="AN199" s="68"/>
      <c r="AO199" s="69"/>
      <c r="AP199" s="69"/>
      <c r="AQ199" s="69"/>
      <c r="AR199" s="69"/>
      <c r="AS199" s="70"/>
      <c r="AT199" s="68"/>
      <c r="AU199" s="69"/>
      <c r="AV199" s="69"/>
      <c r="AW199" s="69"/>
      <c r="AX199" s="69"/>
      <c r="AY199" s="70"/>
      <c r="AZ199" s="68"/>
      <c r="BA199" s="69"/>
      <c r="BB199" s="69"/>
      <c r="BC199" s="69"/>
      <c r="BD199" s="69"/>
      <c r="BE199" s="70"/>
      <c r="BF199" s="47"/>
      <c r="BG199" s="21"/>
      <c r="BH199" s="21"/>
      <c r="BI199" s="21"/>
      <c r="BJ199" s="21"/>
      <c r="BK199" s="21"/>
      <c r="BL199" s="21"/>
      <c r="BM199" s="21"/>
      <c r="BN199" s="21"/>
      <c r="BO199" s="21"/>
      <c r="BP199" s="21"/>
      <c r="BQ199" s="21"/>
    </row>
    <row r="200" spans="1:69" ht="15" customHeight="1" x14ac:dyDescent="0.2">
      <c r="A200" s="65"/>
      <c r="B200" s="66"/>
      <c r="C200" s="67"/>
      <c r="D200" s="68"/>
      <c r="E200" s="69"/>
      <c r="F200" s="69"/>
      <c r="G200" s="69"/>
      <c r="H200" s="69"/>
      <c r="I200" s="71">
        <f>I193+I176+I164+I148+I130+I112+I94+I79+I66+I52</f>
        <v>12825</v>
      </c>
      <c r="J200" s="68"/>
      <c r="K200" s="69"/>
      <c r="L200" s="69"/>
      <c r="M200" s="69"/>
      <c r="N200" s="69"/>
      <c r="O200" s="71">
        <f>O193+O176+O164+O148+O130+O112+O94+O79+O66+O52</f>
        <v>12635</v>
      </c>
      <c r="P200" s="68"/>
      <c r="Q200" s="69"/>
      <c r="R200" s="69"/>
      <c r="S200" s="69"/>
      <c r="T200" s="69"/>
      <c r="U200" s="71">
        <f>U193+U176+U164+U148+U130+U112+U94+U79+U66+U52</f>
        <v>12325</v>
      </c>
      <c r="V200" s="68"/>
      <c r="W200" s="69"/>
      <c r="X200" s="69"/>
      <c r="Y200" s="69"/>
      <c r="Z200" s="69"/>
      <c r="AA200" s="71">
        <f>AA176+AA164+AA148+AA130+AA112+AA94+AA79+AA66+AA52</f>
        <v>10190</v>
      </c>
      <c r="AB200" s="68"/>
      <c r="AC200" s="69"/>
      <c r="AD200" s="69"/>
      <c r="AE200" s="69"/>
      <c r="AF200" s="69"/>
      <c r="AG200" s="70"/>
      <c r="AH200" s="68"/>
      <c r="AI200" s="69"/>
      <c r="AJ200" s="69"/>
      <c r="AK200" s="69"/>
      <c r="AL200" s="69"/>
      <c r="AM200" s="70"/>
      <c r="AN200" s="68"/>
      <c r="AO200" s="69"/>
      <c r="AP200" s="69"/>
      <c r="AQ200" s="69"/>
      <c r="AR200" s="69"/>
      <c r="AS200" s="70"/>
      <c r="AT200" s="68"/>
      <c r="AU200" s="69"/>
      <c r="AV200" s="69"/>
      <c r="AW200" s="69"/>
      <c r="AX200" s="69"/>
      <c r="AY200" s="70"/>
      <c r="AZ200" s="68"/>
      <c r="BA200" s="69"/>
      <c r="BB200" s="69"/>
      <c r="BC200" s="69"/>
      <c r="BD200" s="69"/>
      <c r="BE200" s="70"/>
      <c r="BF200" s="47"/>
      <c r="BG200" s="21"/>
      <c r="BH200" s="21"/>
      <c r="BI200" s="21"/>
      <c r="BJ200" s="21"/>
      <c r="BK200" s="21"/>
      <c r="BL200" s="21"/>
      <c r="BM200" s="21"/>
      <c r="BN200" s="21"/>
      <c r="BO200" s="21"/>
      <c r="BP200" s="21"/>
      <c r="BQ200" s="21"/>
    </row>
    <row r="201" spans="1:69" ht="15" customHeight="1" x14ac:dyDescent="0.2">
      <c r="A201" s="72"/>
      <c r="B201" s="73"/>
      <c r="C201" s="74"/>
      <c r="D201" s="75"/>
      <c r="E201" s="76"/>
      <c r="F201" s="76"/>
      <c r="G201" s="76"/>
      <c r="H201" s="76"/>
      <c r="I201" s="77">
        <f>I200/80</f>
        <v>160.3125</v>
      </c>
      <c r="J201" s="75"/>
      <c r="K201" s="76"/>
      <c r="L201" s="76"/>
      <c r="M201" s="76"/>
      <c r="N201" s="76"/>
      <c r="O201" s="77">
        <f>O200/80</f>
        <v>157.9375</v>
      </c>
      <c r="P201" s="75"/>
      <c r="Q201" s="76"/>
      <c r="R201" s="76"/>
      <c r="S201" s="76"/>
      <c r="T201" s="76"/>
      <c r="U201" s="77">
        <f>U200/80</f>
        <v>154.0625</v>
      </c>
      <c r="V201" s="75"/>
      <c r="W201" s="76"/>
      <c r="X201" s="76"/>
      <c r="Y201" s="76"/>
      <c r="Z201" s="76"/>
      <c r="AA201" s="77">
        <f>AA200/72</f>
        <v>141.52777777777777</v>
      </c>
      <c r="AB201" s="75"/>
      <c r="AC201" s="76"/>
      <c r="AD201" s="76"/>
      <c r="AE201" s="76"/>
      <c r="AF201" s="76"/>
      <c r="AG201" s="78"/>
      <c r="AH201" s="75"/>
      <c r="AI201" s="76"/>
      <c r="AJ201" s="76"/>
      <c r="AK201" s="76"/>
      <c r="AL201" s="76"/>
      <c r="AM201" s="78"/>
      <c r="AN201" s="75"/>
      <c r="AO201" s="76"/>
      <c r="AP201" s="76"/>
      <c r="AQ201" s="76"/>
      <c r="AR201" s="76"/>
      <c r="AS201" s="78"/>
      <c r="AT201" s="75"/>
      <c r="AU201" s="76"/>
      <c r="AV201" s="76"/>
      <c r="AW201" s="76"/>
      <c r="AX201" s="76"/>
      <c r="AY201" s="78"/>
      <c r="AZ201" s="75"/>
      <c r="BA201" s="76"/>
      <c r="BB201" s="76"/>
      <c r="BC201" s="76"/>
      <c r="BD201" s="76"/>
      <c r="BE201" s="78"/>
      <c r="BF201" s="47"/>
      <c r="BG201" s="21"/>
      <c r="BH201" s="21"/>
      <c r="BI201" s="21"/>
      <c r="BJ201" s="21"/>
      <c r="BK201" s="21"/>
      <c r="BL201" s="21"/>
      <c r="BM201" s="21"/>
      <c r="BN201" s="21"/>
      <c r="BO201" s="21"/>
      <c r="BP201" s="21"/>
      <c r="BQ201" s="21"/>
    </row>
  </sheetData>
  <mergeCells count="19">
    <mergeCell ref="AT1:AY1"/>
    <mergeCell ref="AZ1:BE1"/>
    <mergeCell ref="AN1:AS1"/>
    <mergeCell ref="D1:I1"/>
    <mergeCell ref="B40:C40"/>
    <mergeCell ref="B57:C57"/>
    <mergeCell ref="B71:C71"/>
    <mergeCell ref="AH1:AM1"/>
    <mergeCell ref="AB1:AG1"/>
    <mergeCell ref="V1:AA1"/>
    <mergeCell ref="P1:U1"/>
    <mergeCell ref="J1:O1"/>
    <mergeCell ref="B84:C84"/>
    <mergeCell ref="B181:C181"/>
    <mergeCell ref="B99:C99"/>
    <mergeCell ref="B117:C117"/>
    <mergeCell ref="B135:C135"/>
    <mergeCell ref="B153:C153"/>
    <mergeCell ref="B169:C16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5 U10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tabSelected="1" zoomScale="80" zoomScaleNormal="80" workbookViewId="0">
      <selection sqref="A1:H37"/>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120">
        <v>16</v>
      </c>
      <c r="D2" s="120">
        <v>2395</v>
      </c>
      <c r="E2" s="82">
        <f>'Détail par équipe'!BO3+C2</f>
        <v>24</v>
      </c>
      <c r="F2" s="82">
        <f>'Détail par équipe'!BP3+D2</f>
        <v>3542</v>
      </c>
      <c r="G2" s="89">
        <f>ROUNDDOWN(IF(H2&gt;220,0,((220-H2)*0.7)),0)</f>
        <v>51</v>
      </c>
      <c r="H2" s="85">
        <f>ROUNDDOWN(F2/E2,0)</f>
        <v>147</v>
      </c>
      <c r="I2" s="81"/>
    </row>
    <row r="3" spans="1:9" x14ac:dyDescent="0.2">
      <c r="A3" s="82" t="str">
        <f>'Détail par équipe'!B4</f>
        <v>Blot</v>
      </c>
      <c r="B3" s="82" t="str">
        <f>'Détail par équipe'!C4</f>
        <v>Bernard</v>
      </c>
      <c r="C3" s="83">
        <v>72</v>
      </c>
      <c r="D3" s="83">
        <v>11699</v>
      </c>
      <c r="E3" s="82">
        <f>'Détail par équipe'!BO4+C3</f>
        <v>88</v>
      </c>
      <c r="F3" s="82">
        <f>'Détail par équipe'!BP4+D3</f>
        <v>14221</v>
      </c>
      <c r="G3" s="89">
        <f>ROUNDDOWN(IF(H3&gt;220,0,((220-H3)*0.7)),0)</f>
        <v>41</v>
      </c>
      <c r="H3" s="85">
        <f>ROUNDDOWN(F3/E3,0)</f>
        <v>161</v>
      </c>
      <c r="I3" s="84"/>
    </row>
    <row r="4" spans="1:9" x14ac:dyDescent="0.2">
      <c r="A4" s="82" t="str">
        <f>'Détail par équipe'!B5</f>
        <v>Bottecchia</v>
      </c>
      <c r="B4" s="82" t="str">
        <f>'Détail par équipe'!C5</f>
        <v>Philippe</v>
      </c>
      <c r="C4" s="83">
        <v>64</v>
      </c>
      <c r="D4" s="83">
        <v>9665</v>
      </c>
      <c r="E4" s="82">
        <f>'Détail par équipe'!BO5+C4</f>
        <v>72</v>
      </c>
      <c r="F4" s="82">
        <f>'Détail par équipe'!BP5+D4</f>
        <v>10953</v>
      </c>
      <c r="G4" s="89">
        <f t="shared" ref="G4:G34" si="0">ROUNDDOWN(IF(H4&gt;220,0,((220-H4)*0.7)),0)</f>
        <v>47</v>
      </c>
      <c r="H4" s="85">
        <f t="shared" ref="H4:H35" si="1">ROUNDDOWN(F4/E4,0)</f>
        <v>152</v>
      </c>
      <c r="I4" s="84"/>
    </row>
    <row r="5" spans="1:9" x14ac:dyDescent="0.2">
      <c r="A5" s="82" t="str">
        <f>'Détail par équipe'!B6</f>
        <v>Briere</v>
      </c>
      <c r="B5" s="82" t="str">
        <f>'Détail par équipe'!C6</f>
        <v>Didier</v>
      </c>
      <c r="C5" s="83">
        <v>8</v>
      </c>
      <c r="D5" s="83">
        <v>1374</v>
      </c>
      <c r="E5" s="82">
        <f>'Détail par équipe'!BO6+C5</f>
        <v>20</v>
      </c>
      <c r="F5" s="82">
        <f>'Détail par équipe'!BP6+D5</f>
        <v>3332</v>
      </c>
      <c r="G5" s="89">
        <f t="shared" ref="G5" si="2">ROUNDDOWN(IF(H5&gt;220,0,((220-H5)*0.7)),0)</f>
        <v>37</v>
      </c>
      <c r="H5" s="85">
        <f t="shared" ref="H5" si="3">ROUNDDOWN(F5/E5,0)</f>
        <v>166</v>
      </c>
      <c r="I5" s="84"/>
    </row>
    <row r="6" spans="1:9" x14ac:dyDescent="0.2">
      <c r="A6" s="82" t="str">
        <f>'Détail par équipe'!B7</f>
        <v>Cadic</v>
      </c>
      <c r="B6" s="82" t="str">
        <f>'Détail par équipe'!C7</f>
        <v>Michel</v>
      </c>
      <c r="C6" s="83">
        <v>48</v>
      </c>
      <c r="D6" s="83">
        <v>7937</v>
      </c>
      <c r="E6" s="82">
        <f>'Détail par équipe'!BO7+C6</f>
        <v>56</v>
      </c>
      <c r="F6" s="82">
        <f>'Détail par équipe'!BP7+D6</f>
        <v>9292</v>
      </c>
      <c r="G6" s="89">
        <f t="shared" si="0"/>
        <v>38</v>
      </c>
      <c r="H6" s="85">
        <f t="shared" si="1"/>
        <v>165</v>
      </c>
      <c r="I6" s="84"/>
    </row>
    <row r="7" spans="1:9" x14ac:dyDescent="0.2">
      <c r="A7" s="82" t="str">
        <f>'Détail par équipe'!B8</f>
        <v>Charrier</v>
      </c>
      <c r="B7" s="82" t="str">
        <f>'Détail par équipe'!C8</f>
        <v>Hervé</v>
      </c>
      <c r="C7" s="83">
        <v>11</v>
      </c>
      <c r="D7" s="83">
        <v>1599</v>
      </c>
      <c r="E7" s="82">
        <f>'Détail par équipe'!BO8+C7</f>
        <v>27</v>
      </c>
      <c r="F7" s="82">
        <f>'Détail par équipe'!BP8+D7</f>
        <v>3739</v>
      </c>
      <c r="G7" s="89">
        <f t="shared" ref="G7" si="4">ROUNDDOWN(IF(H7&gt;220,0,((220-H7)*0.7)),0)</f>
        <v>57</v>
      </c>
      <c r="H7" s="85">
        <f t="shared" si="1"/>
        <v>138</v>
      </c>
      <c r="I7" s="84"/>
    </row>
    <row r="8" spans="1:9" x14ac:dyDescent="0.2">
      <c r="A8" s="82" t="str">
        <f>'Détail par équipe'!B9</f>
        <v>Clément</v>
      </c>
      <c r="B8" s="82" t="str">
        <f>'Détail par équipe'!C9</f>
        <v>Michel</v>
      </c>
      <c r="C8" s="83">
        <v>53</v>
      </c>
      <c r="D8" s="83">
        <v>8219</v>
      </c>
      <c r="E8" s="82">
        <f>'Détail par équipe'!BO9+C8</f>
        <v>53</v>
      </c>
      <c r="F8" s="82">
        <f>'Détail par équipe'!BP9+D8</f>
        <v>8219</v>
      </c>
      <c r="G8" s="89">
        <f t="shared" si="0"/>
        <v>45</v>
      </c>
      <c r="H8" s="85">
        <f t="shared" si="1"/>
        <v>155</v>
      </c>
      <c r="I8" s="86"/>
    </row>
    <row r="9" spans="1:9" x14ac:dyDescent="0.2">
      <c r="A9" s="82" t="str">
        <f>'Détail par équipe'!B10</f>
        <v>Darribau</v>
      </c>
      <c r="B9" s="82" t="str">
        <f>'Détail par équipe'!C10</f>
        <v>Hervé</v>
      </c>
      <c r="C9" s="83">
        <v>0</v>
      </c>
      <c r="D9" s="83">
        <v>0</v>
      </c>
      <c r="E9" s="82">
        <f>'Détail par équipe'!BO10+C9</f>
        <v>0</v>
      </c>
      <c r="F9" s="82">
        <f>'Détail par équipe'!BP10+D9</f>
        <v>0</v>
      </c>
      <c r="G9" s="89" t="e">
        <f t="shared" si="0"/>
        <v>#DIV/0!</v>
      </c>
      <c r="H9" s="85" t="e">
        <f t="shared" si="1"/>
        <v>#DIV/0!</v>
      </c>
      <c r="I9" s="84"/>
    </row>
    <row r="10" spans="1:9" x14ac:dyDescent="0.2">
      <c r="A10" s="82" t="str">
        <f>'Détail par équipe'!B11</f>
        <v>Derchez</v>
      </c>
      <c r="B10" s="82" t="str">
        <f>'Détail par équipe'!C11</f>
        <v>Jean-Paul</v>
      </c>
      <c r="C10" s="83">
        <v>36</v>
      </c>
      <c r="D10" s="83">
        <v>6043</v>
      </c>
      <c r="E10" s="82">
        <f>'Détail par équipe'!BO11+C10</f>
        <v>52</v>
      </c>
      <c r="F10" s="82">
        <f>'Détail par équipe'!BP11+D10</f>
        <v>8508</v>
      </c>
      <c r="G10" s="89">
        <f t="shared" si="0"/>
        <v>39</v>
      </c>
      <c r="H10" s="85">
        <f t="shared" si="1"/>
        <v>163</v>
      </c>
      <c r="I10" s="87"/>
    </row>
    <row r="11" spans="1:9" x14ac:dyDescent="0.2">
      <c r="A11" s="82" t="str">
        <f>'Détail par équipe'!B12</f>
        <v>Froloff</v>
      </c>
      <c r="B11" s="82" t="str">
        <f>'Détail par équipe'!C12</f>
        <v>Roger</v>
      </c>
      <c r="C11" s="83">
        <v>8</v>
      </c>
      <c r="D11" s="83">
        <v>1387</v>
      </c>
      <c r="E11" s="82">
        <f>'Détail par équipe'!BO12+C11</f>
        <v>20</v>
      </c>
      <c r="F11" s="82">
        <f>'Détail par équipe'!BP12+D11</f>
        <v>3390</v>
      </c>
      <c r="G11" s="89">
        <f t="shared" si="0"/>
        <v>35</v>
      </c>
      <c r="H11" s="85">
        <f t="shared" si="1"/>
        <v>169</v>
      </c>
      <c r="I11" s="84"/>
    </row>
    <row r="12" spans="1:9" x14ac:dyDescent="0.2">
      <c r="A12" s="82" t="str">
        <f>'Détail par équipe'!B13</f>
        <v>Gateau</v>
      </c>
      <c r="B12" s="82" t="str">
        <f>'Détail par équipe'!C13</f>
        <v>Guy</v>
      </c>
      <c r="C12" s="83">
        <v>0</v>
      </c>
      <c r="D12" s="83">
        <v>0</v>
      </c>
      <c r="E12" s="82">
        <f>'Détail par équipe'!BO13+C12</f>
        <v>0</v>
      </c>
      <c r="F12" s="82">
        <f>'Détail par équipe'!BP13+D12</f>
        <v>0</v>
      </c>
      <c r="G12" s="89" t="e">
        <f t="shared" si="0"/>
        <v>#DIV/0!</v>
      </c>
      <c r="H12" s="85" t="e">
        <f t="shared" si="1"/>
        <v>#DIV/0!</v>
      </c>
      <c r="I12" s="86"/>
    </row>
    <row r="13" spans="1:9" x14ac:dyDescent="0.2">
      <c r="A13" s="82" t="str">
        <f>'Détail par équipe'!B14</f>
        <v>Girardy</v>
      </c>
      <c r="B13" s="82" t="str">
        <f>'Détail par équipe'!C14</f>
        <v>Maguy</v>
      </c>
      <c r="C13" s="83">
        <v>40</v>
      </c>
      <c r="D13" s="83">
        <v>5194</v>
      </c>
      <c r="E13" s="82">
        <f>'Détail par équipe'!BO14+C13</f>
        <v>56</v>
      </c>
      <c r="F13" s="82">
        <f>'Détail par équipe'!BP14+D13</f>
        <v>7248</v>
      </c>
      <c r="G13" s="89">
        <f t="shared" si="0"/>
        <v>63</v>
      </c>
      <c r="H13" s="85">
        <f t="shared" si="1"/>
        <v>129</v>
      </c>
      <c r="I13" s="84"/>
    </row>
    <row r="14" spans="1:9" x14ac:dyDescent="0.2">
      <c r="A14" s="82" t="str">
        <f>'Détail par équipe'!B15</f>
        <v>Godivaux</v>
      </c>
      <c r="B14" s="82" t="str">
        <f>'Détail par équipe'!C15</f>
        <v>Nicole</v>
      </c>
      <c r="C14" s="83">
        <v>24</v>
      </c>
      <c r="D14" s="83">
        <v>3458</v>
      </c>
      <c r="E14" s="82">
        <f>'Détail par équipe'!BO15+C14</f>
        <v>36</v>
      </c>
      <c r="F14" s="82">
        <f>'Détail par équipe'!BP15+D14</f>
        <v>5178</v>
      </c>
      <c r="G14" s="89">
        <f t="shared" si="0"/>
        <v>53</v>
      </c>
      <c r="H14" s="85">
        <f t="shared" si="1"/>
        <v>143</v>
      </c>
      <c r="I14" s="84"/>
    </row>
    <row r="15" spans="1:9" x14ac:dyDescent="0.2">
      <c r="A15" s="82" t="str">
        <f>'Détail par équipe'!B16</f>
        <v>Guille</v>
      </c>
      <c r="B15" s="82" t="str">
        <f>'Détail par équipe'!C16</f>
        <v>Pascal</v>
      </c>
      <c r="C15" s="83">
        <v>68</v>
      </c>
      <c r="D15" s="83">
        <v>9710</v>
      </c>
      <c r="E15" s="82">
        <f>'Détail par équipe'!BO16+C15</f>
        <v>80</v>
      </c>
      <c r="F15" s="82">
        <f>'Détail par équipe'!BP16+D15</f>
        <v>11418</v>
      </c>
      <c r="G15" s="89">
        <f t="shared" si="0"/>
        <v>54</v>
      </c>
      <c r="H15" s="85">
        <f t="shared" si="1"/>
        <v>142</v>
      </c>
      <c r="I15" s="84"/>
    </row>
    <row r="16" spans="1:9" x14ac:dyDescent="0.2">
      <c r="A16" s="82" t="str">
        <f>'Détail par équipe'!B17</f>
        <v>Hasle</v>
      </c>
      <c r="B16" s="82" t="str">
        <f>'Détail par équipe'!C17</f>
        <v>Bernard</v>
      </c>
      <c r="C16" s="83">
        <v>0</v>
      </c>
      <c r="D16" s="83">
        <v>0</v>
      </c>
      <c r="E16" s="82">
        <f>'Détail par équipe'!BO17+C16</f>
        <v>0</v>
      </c>
      <c r="F16" s="82">
        <f>'Détail par équipe'!BP17+D16</f>
        <v>0</v>
      </c>
      <c r="G16" s="89" t="e">
        <f t="shared" si="0"/>
        <v>#DIV/0!</v>
      </c>
      <c r="H16" s="85" t="e">
        <f t="shared" si="1"/>
        <v>#DIV/0!</v>
      </c>
      <c r="I16" s="84"/>
    </row>
    <row r="17" spans="1:9" x14ac:dyDescent="0.2">
      <c r="A17" s="82" t="str">
        <f>'Détail par équipe'!B18</f>
        <v>Ini</v>
      </c>
      <c r="B17" s="82" t="str">
        <f>'Détail par équipe'!C18</f>
        <v>Marc</v>
      </c>
      <c r="C17" s="83">
        <v>12</v>
      </c>
      <c r="D17" s="83">
        <v>1842</v>
      </c>
      <c r="E17" s="82">
        <f>'Détail par équipe'!BO18+C17</f>
        <v>12</v>
      </c>
      <c r="F17" s="82">
        <f>'Détail par équipe'!BP18+D17</f>
        <v>1842</v>
      </c>
      <c r="G17" s="89">
        <f t="shared" si="0"/>
        <v>46</v>
      </c>
      <c r="H17" s="85">
        <f t="shared" si="1"/>
        <v>153</v>
      </c>
      <c r="I17" s="84"/>
    </row>
    <row r="18" spans="1:9" x14ac:dyDescent="0.2">
      <c r="A18" s="82" t="str">
        <f>'Détail par équipe'!B19</f>
        <v xml:space="preserve">Lamy </v>
      </c>
      <c r="B18" s="82" t="str">
        <f>'Détail par équipe'!C19</f>
        <v>Eliane</v>
      </c>
      <c r="C18" s="83">
        <v>28</v>
      </c>
      <c r="D18" s="83">
        <v>4107</v>
      </c>
      <c r="E18" s="82">
        <f>'Détail par équipe'!BO19+C18</f>
        <v>36</v>
      </c>
      <c r="F18" s="82">
        <f>'Détail par équipe'!BP19+D18</f>
        <v>5358</v>
      </c>
      <c r="G18" s="89">
        <f t="shared" si="0"/>
        <v>50</v>
      </c>
      <c r="H18" s="85">
        <f t="shared" si="1"/>
        <v>148</v>
      </c>
      <c r="I18" s="84"/>
    </row>
    <row r="19" spans="1:9" x14ac:dyDescent="0.2">
      <c r="A19" s="82" t="str">
        <f>'Détail par équipe'!B20</f>
        <v>Mager</v>
      </c>
      <c r="B19" s="82" t="str">
        <f>'Détail par équipe'!C20</f>
        <v>Michel</v>
      </c>
      <c r="C19" s="83">
        <v>68</v>
      </c>
      <c r="D19" s="83">
        <v>11634</v>
      </c>
      <c r="E19" s="82">
        <f>'Détail par équipe'!BO20+C19</f>
        <v>84</v>
      </c>
      <c r="F19" s="82">
        <f>'Détail par équipe'!BP20+D19</f>
        <v>14422</v>
      </c>
      <c r="G19" s="89">
        <f t="shared" si="0"/>
        <v>34</v>
      </c>
      <c r="H19" s="85">
        <f t="shared" si="1"/>
        <v>171</v>
      </c>
      <c r="I19" s="86"/>
    </row>
    <row r="20" spans="1:9" x14ac:dyDescent="0.2">
      <c r="A20" s="82" t="str">
        <f>'Détail par équipe'!B21</f>
        <v>Malenfer</v>
      </c>
      <c r="B20" s="82" t="str">
        <f>'Détail par équipe'!C21</f>
        <v>Pascal</v>
      </c>
      <c r="C20" s="83">
        <v>0</v>
      </c>
      <c r="D20" s="83">
        <v>0</v>
      </c>
      <c r="E20" s="82">
        <f>'Détail par équipe'!BO21+C20</f>
        <v>4</v>
      </c>
      <c r="F20" s="82">
        <f>'Détail par équipe'!BP21+D20</f>
        <v>741</v>
      </c>
      <c r="G20" s="89">
        <f t="shared" si="0"/>
        <v>24</v>
      </c>
      <c r="H20" s="85">
        <f t="shared" si="1"/>
        <v>185</v>
      </c>
      <c r="I20" s="84"/>
    </row>
    <row r="21" spans="1:9" x14ac:dyDescent="0.2">
      <c r="A21" s="82" t="str">
        <f>'Détail par équipe'!B22</f>
        <v>Micaud</v>
      </c>
      <c r="B21" s="82" t="str">
        <f>'Détail par équipe'!C22</f>
        <v>Brigitte</v>
      </c>
      <c r="C21" s="83">
        <v>72</v>
      </c>
      <c r="D21" s="83">
        <v>10696</v>
      </c>
      <c r="E21" s="82">
        <f>'Détail par équipe'!BO22+C21</f>
        <v>84</v>
      </c>
      <c r="F21" s="82">
        <f>'Détail par équipe'!BP22+D21</f>
        <v>12513</v>
      </c>
      <c r="G21" s="89">
        <f t="shared" si="0"/>
        <v>50</v>
      </c>
      <c r="H21" s="85">
        <f t="shared" si="1"/>
        <v>148</v>
      </c>
      <c r="I21" s="87"/>
    </row>
    <row r="22" spans="1:9" x14ac:dyDescent="0.2">
      <c r="A22" s="82" t="str">
        <f>'Détail par équipe'!B23</f>
        <v>Milich</v>
      </c>
      <c r="B22" s="82" t="str">
        <f>'Détail par équipe'!C23</f>
        <v>Oscar</v>
      </c>
      <c r="C22" s="83">
        <v>4</v>
      </c>
      <c r="D22" s="83">
        <v>601</v>
      </c>
      <c r="E22" s="82">
        <f>'Détail par équipe'!BO23+C22</f>
        <v>4</v>
      </c>
      <c r="F22" s="82">
        <f>'Détail par équipe'!BP23+D22</f>
        <v>601</v>
      </c>
      <c r="G22" s="89">
        <f t="shared" si="0"/>
        <v>49</v>
      </c>
      <c r="H22" s="85">
        <f t="shared" si="1"/>
        <v>150</v>
      </c>
      <c r="I22" s="84"/>
    </row>
    <row r="23" spans="1:9" x14ac:dyDescent="0.2">
      <c r="A23" s="82" t="str">
        <f>'Détail par équipe'!B24</f>
        <v>Mollet</v>
      </c>
      <c r="B23" s="82" t="str">
        <f>'Détail par équipe'!C24</f>
        <v>Bernard</v>
      </c>
      <c r="C23" s="83">
        <v>12</v>
      </c>
      <c r="D23" s="83">
        <v>1959</v>
      </c>
      <c r="E23" s="82">
        <f>'Détail par équipe'!BO24+C23</f>
        <v>12</v>
      </c>
      <c r="F23" s="82">
        <f>'Détail par équipe'!BP24+D23</f>
        <v>1959</v>
      </c>
      <c r="G23" s="89">
        <f t="shared" si="0"/>
        <v>39</v>
      </c>
      <c r="H23" s="85">
        <f t="shared" si="1"/>
        <v>163</v>
      </c>
      <c r="I23" s="84"/>
    </row>
    <row r="24" spans="1:9" x14ac:dyDescent="0.2">
      <c r="A24" s="82" t="str">
        <f>'Détail par équipe'!B25</f>
        <v>Nguyen</v>
      </c>
      <c r="B24" s="82" t="str">
        <f>'Détail par équipe'!C25</f>
        <v>Jean</v>
      </c>
      <c r="C24" s="83">
        <v>32</v>
      </c>
      <c r="D24" s="83">
        <v>5421</v>
      </c>
      <c r="E24" s="82">
        <f>'Détail par équipe'!BO25+C24</f>
        <v>32</v>
      </c>
      <c r="F24" s="82">
        <f>'Détail par équipe'!BP25+D24</f>
        <v>5421</v>
      </c>
      <c r="G24" s="89">
        <f t="shared" si="0"/>
        <v>35</v>
      </c>
      <c r="H24" s="85">
        <f t="shared" si="1"/>
        <v>169</v>
      </c>
      <c r="I24" s="84"/>
    </row>
    <row r="25" spans="1:9" x14ac:dyDescent="0.2">
      <c r="A25" s="82" t="str">
        <f>'Détail par équipe'!B26</f>
        <v>Parralejo</v>
      </c>
      <c r="B25" s="82" t="str">
        <f>'Détail par équipe'!C26</f>
        <v>Isabel</v>
      </c>
      <c r="C25" s="83">
        <v>48</v>
      </c>
      <c r="D25" s="83">
        <v>6710</v>
      </c>
      <c r="E25" s="82">
        <f>'Détail par équipe'!BO26+C25</f>
        <v>48</v>
      </c>
      <c r="F25" s="82">
        <f>'Détail par équipe'!BP26+D25</f>
        <v>6710</v>
      </c>
      <c r="G25" s="89">
        <f t="shared" si="0"/>
        <v>56</v>
      </c>
      <c r="H25" s="85">
        <f t="shared" si="1"/>
        <v>139</v>
      </c>
      <c r="I25" s="86"/>
    </row>
    <row r="26" spans="1:9" x14ac:dyDescent="0.2">
      <c r="A26" s="82" t="str">
        <f>'Détail par équipe'!B27</f>
        <v>Parralejo</v>
      </c>
      <c r="B26" s="82" t="str">
        <f>'Détail par équipe'!C27</f>
        <v>Tony</v>
      </c>
      <c r="C26" s="83">
        <v>60</v>
      </c>
      <c r="D26" s="83">
        <v>10408</v>
      </c>
      <c r="E26" s="82">
        <f>'Détail par équipe'!BO27+C26</f>
        <v>72</v>
      </c>
      <c r="F26" s="82">
        <f>'Détail par équipe'!BP27+D26</f>
        <v>12324</v>
      </c>
      <c r="G26" s="89">
        <f t="shared" si="0"/>
        <v>34</v>
      </c>
      <c r="H26" s="85">
        <f t="shared" si="1"/>
        <v>171</v>
      </c>
      <c r="I26" s="84"/>
    </row>
    <row r="27" spans="1:9" x14ac:dyDescent="0.2">
      <c r="A27" s="82" t="str">
        <f>'Détail par équipe'!B28</f>
        <v>Puyaubreau</v>
      </c>
      <c r="B27" s="82" t="str">
        <f>'Détail par équipe'!C28</f>
        <v>François</v>
      </c>
      <c r="C27" s="83">
        <v>44</v>
      </c>
      <c r="D27" s="83">
        <v>8206</v>
      </c>
      <c r="E27" s="82">
        <f>'Détail par équipe'!BO28+C27</f>
        <v>56</v>
      </c>
      <c r="F27" s="82">
        <f>'Détail par équipe'!BP28+D27</f>
        <v>10374</v>
      </c>
      <c r="G27" s="89">
        <f t="shared" si="0"/>
        <v>24</v>
      </c>
      <c r="H27" s="85">
        <f t="shared" si="1"/>
        <v>185</v>
      </c>
      <c r="I27" s="84"/>
    </row>
    <row r="28" spans="1:9" x14ac:dyDescent="0.2">
      <c r="A28" s="82" t="str">
        <f>'Détail par équipe'!B29</f>
        <v>Quibeuf</v>
      </c>
      <c r="B28" s="82" t="str">
        <f>'Détail par équipe'!C29</f>
        <v>Catherine</v>
      </c>
      <c r="C28" s="83">
        <v>64</v>
      </c>
      <c r="D28" s="83">
        <v>8918</v>
      </c>
      <c r="E28" s="82">
        <f>'Détail par équipe'!BO29+C28</f>
        <v>80</v>
      </c>
      <c r="F28" s="82">
        <f>'Détail par équipe'!BP29+D28</f>
        <v>11100</v>
      </c>
      <c r="G28" s="89">
        <f t="shared" si="0"/>
        <v>57</v>
      </c>
      <c r="H28" s="85">
        <f t="shared" si="1"/>
        <v>138</v>
      </c>
      <c r="I28" s="84"/>
    </row>
    <row r="29" spans="1:9" x14ac:dyDescent="0.2">
      <c r="A29" s="82" t="str">
        <f>'Détail par équipe'!B30</f>
        <v>Remondin</v>
      </c>
      <c r="B29" s="82" t="str">
        <f>'Détail par équipe'!C30</f>
        <v>Jacky</v>
      </c>
      <c r="C29" s="95">
        <v>48</v>
      </c>
      <c r="D29" s="95">
        <v>8157</v>
      </c>
      <c r="E29" s="82">
        <f>'Détail par équipe'!BO30+C29</f>
        <v>56</v>
      </c>
      <c r="F29" s="82">
        <f>'Détail par équipe'!BP30+D29</f>
        <v>9575</v>
      </c>
      <c r="G29" s="89">
        <f t="shared" si="0"/>
        <v>35</v>
      </c>
      <c r="H29" s="85">
        <f t="shared" si="1"/>
        <v>170</v>
      </c>
      <c r="I29" s="84"/>
    </row>
    <row r="30" spans="1:9" x14ac:dyDescent="0.2">
      <c r="A30" s="82" t="str">
        <f>'Détail par équipe'!B31</f>
        <v>Roussel</v>
      </c>
      <c r="B30" s="82" t="str">
        <f>'Détail par équipe'!C31</f>
        <v>Jacky</v>
      </c>
      <c r="C30" s="95">
        <v>59</v>
      </c>
      <c r="D30" s="95">
        <v>9544</v>
      </c>
      <c r="E30" s="82">
        <f>'Détail par équipe'!BO31+C30</f>
        <v>71</v>
      </c>
      <c r="F30" s="82">
        <f>'Détail par équipe'!BP31+D30</f>
        <v>11539</v>
      </c>
      <c r="G30" s="89">
        <f t="shared" si="0"/>
        <v>40</v>
      </c>
      <c r="H30" s="85">
        <f t="shared" si="1"/>
        <v>162</v>
      </c>
      <c r="I30" s="86"/>
    </row>
    <row r="31" spans="1:9" x14ac:dyDescent="0.2">
      <c r="A31" s="82" t="str">
        <f>'Détail par équipe'!B32</f>
        <v>Schambert</v>
      </c>
      <c r="B31" s="82" t="str">
        <f>'Détail par équipe'!C32</f>
        <v>Bernard</v>
      </c>
      <c r="C31" s="99">
        <v>44</v>
      </c>
      <c r="D31" s="99">
        <v>6821</v>
      </c>
      <c r="E31" s="82">
        <f>'Détail par équipe'!BO32+C31</f>
        <v>56</v>
      </c>
      <c r="F31" s="82">
        <f>'Détail par équipe'!BP32+D31</f>
        <v>8705</v>
      </c>
      <c r="G31" s="89">
        <f t="shared" si="0"/>
        <v>45</v>
      </c>
      <c r="H31" s="85">
        <f t="shared" si="1"/>
        <v>155</v>
      </c>
      <c r="I31" s="84"/>
    </row>
    <row r="32" spans="1:9" x14ac:dyDescent="0.2">
      <c r="A32" s="82" t="str">
        <f>'Détail par équipe'!B33</f>
        <v>Soleihac</v>
      </c>
      <c r="B32" s="82" t="str">
        <f>'Détail par équipe'!C33</f>
        <v>Christian</v>
      </c>
      <c r="C32" s="83">
        <v>16</v>
      </c>
      <c r="D32" s="83">
        <v>2394</v>
      </c>
      <c r="E32" s="82">
        <f>'Détail par équipe'!BO33+C32</f>
        <v>28</v>
      </c>
      <c r="F32" s="82">
        <f>'Détail par équipe'!BP33+D32</f>
        <v>4106</v>
      </c>
      <c r="G32" s="89">
        <f t="shared" si="0"/>
        <v>51</v>
      </c>
      <c r="H32" s="85">
        <f t="shared" si="1"/>
        <v>146</v>
      </c>
      <c r="I32" s="84"/>
    </row>
    <row r="33" spans="1:9" x14ac:dyDescent="0.2">
      <c r="A33" s="82" t="str">
        <f>'Détail par équipe'!B34</f>
        <v>Subacchi</v>
      </c>
      <c r="B33" s="82" t="str">
        <f>'Détail par équipe'!C34</f>
        <v>Claudine</v>
      </c>
      <c r="C33" s="90">
        <v>48</v>
      </c>
      <c r="D33" s="90">
        <v>7669</v>
      </c>
      <c r="E33" s="82">
        <f>'Détail par équipe'!BO34+C33</f>
        <v>64</v>
      </c>
      <c r="F33" s="82">
        <f>'Détail par équipe'!BP34+D33</f>
        <v>10353</v>
      </c>
      <c r="G33" s="89">
        <f t="shared" si="0"/>
        <v>41</v>
      </c>
      <c r="H33" s="85">
        <f t="shared" si="1"/>
        <v>161</v>
      </c>
      <c r="I33" s="84"/>
    </row>
    <row r="34" spans="1:9" x14ac:dyDescent="0.2">
      <c r="A34" s="82" t="str">
        <f>'Détail par équipe'!B35</f>
        <v>Subacchi</v>
      </c>
      <c r="B34" s="82" t="str">
        <f>'Détail par équipe'!C35</f>
        <v>Michel</v>
      </c>
      <c r="C34" s="90">
        <v>72</v>
      </c>
      <c r="D34" s="90">
        <v>11965</v>
      </c>
      <c r="E34" s="82">
        <f>'Détail par équipe'!BO35+C34</f>
        <v>88</v>
      </c>
      <c r="F34" s="82">
        <f>'Détail par équipe'!BP35+D34</f>
        <v>14521</v>
      </c>
      <c r="G34" s="89">
        <f t="shared" si="0"/>
        <v>38</v>
      </c>
      <c r="H34" s="85">
        <f t="shared" si="1"/>
        <v>165</v>
      </c>
      <c r="I34" s="84"/>
    </row>
    <row r="35" spans="1:9" s="98" customFormat="1" x14ac:dyDescent="0.2">
      <c r="A35" s="82" t="str">
        <f>'Détail par équipe'!B36</f>
        <v>Trouvé</v>
      </c>
      <c r="B35" s="82" t="str">
        <f>'Détail par équipe'!C36</f>
        <v>Francis</v>
      </c>
      <c r="C35" s="96">
        <v>24</v>
      </c>
      <c r="D35" s="96">
        <v>4077</v>
      </c>
      <c r="E35" s="82">
        <f>'Détail par équipe'!BO36+C35</f>
        <v>36</v>
      </c>
      <c r="F35" s="82">
        <f>'Détail par équipe'!BP36+D35</f>
        <v>6084</v>
      </c>
      <c r="G35" s="89">
        <f>ROUNDDOWN(IF(H35&gt;220,0,((220-H35)*0.7)),0)</f>
        <v>35</v>
      </c>
      <c r="H35" s="85">
        <f t="shared" si="1"/>
        <v>169</v>
      </c>
      <c r="I35" s="97"/>
    </row>
    <row r="36" spans="1:9" s="98" customFormat="1" x14ac:dyDescent="0.2">
      <c r="A36" s="82" t="str">
        <f>'Détail par équipe'!B37</f>
        <v>Turban</v>
      </c>
      <c r="B36" s="82" t="str">
        <f>'Détail par équipe'!C37</f>
        <v>Patrick</v>
      </c>
      <c r="C36" s="96">
        <v>4</v>
      </c>
      <c r="D36" s="96">
        <v>686</v>
      </c>
      <c r="E36" s="82">
        <f>'Détail par équipe'!BO37+C36</f>
        <v>4</v>
      </c>
      <c r="F36" s="82">
        <f>'Détail par équipe'!BP37+D36</f>
        <v>686</v>
      </c>
      <c r="G36" s="89">
        <f>ROUNDDOWN(IF(H36&gt;220,0,((220-H36)*0.7)),0)</f>
        <v>34</v>
      </c>
      <c r="H36" s="85">
        <f t="shared" ref="H36" si="5">ROUNDDOWN(F36/E36,0)</f>
        <v>171</v>
      </c>
      <c r="I36" s="119"/>
    </row>
    <row r="37" spans="1:9" x14ac:dyDescent="0.2">
      <c r="A37" s="82" t="str">
        <f>'Détail par équipe'!B38</f>
        <v>Wosinski</v>
      </c>
      <c r="B37" s="82" t="str">
        <f>'Détail par équipe'!C38</f>
        <v>Stéphane</v>
      </c>
      <c r="C37" s="96">
        <v>48</v>
      </c>
      <c r="D37" s="96">
        <v>8666</v>
      </c>
      <c r="E37" s="82">
        <f>'Détail par équipe'!BO38+C37</f>
        <v>64</v>
      </c>
      <c r="F37" s="82">
        <f>'Détail par équipe'!BP38+D37</f>
        <v>11500</v>
      </c>
      <c r="G37" s="89">
        <f t="shared" ref="G37" si="6">ROUNDDOWN(IF(H37&gt;220,0,((220-H37)*0.7)),0)</f>
        <v>28</v>
      </c>
      <c r="H37" s="85">
        <f t="shared" ref="H37" si="7">ROUNDDOWN(F37/E37,0)</f>
        <v>179</v>
      </c>
    </row>
  </sheetData>
  <sortState xmlns:xlrd2="http://schemas.microsoft.com/office/spreadsheetml/2017/richdata2" ref="A3:H35">
    <sortCondition ref="A3:A35"/>
    <sortCondition ref="B3:B35"/>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2024-04-02T10:08:39Z</cp:lastPrinted>
  <dcterms:created xsi:type="dcterms:W3CDTF">2022-09-19T13:35:18Z</dcterms:created>
  <dcterms:modified xsi:type="dcterms:W3CDTF">2024-04-02T10:08:46Z</dcterms:modified>
</cp:coreProperties>
</file>