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E4C62E6-3F40-4F06-A589-6687AFC0A306}" xr6:coauthVersionLast="47" xr6:coauthVersionMax="47" xr10:uidLastSave="{00000000-0000-0000-0000-000000000000}"/>
  <bookViews>
    <workbookView xWindow="-120" yWindow="-120" windowWidth="20730" windowHeight="11160" tabRatio="100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BK72" i="3" l="1"/>
  <c r="F79" i="4"/>
  <c r="E79" i="4"/>
  <c r="B5" i="4"/>
  <c r="B52" i="4"/>
  <c r="E21" i="2"/>
  <c r="F21" i="2"/>
  <c r="G21" i="2"/>
  <c r="H21" i="2"/>
  <c r="I21" i="2"/>
  <c r="J21" i="2"/>
  <c r="K21" i="2"/>
  <c r="L21" i="2"/>
  <c r="M21" i="2"/>
  <c r="E20" i="2"/>
  <c r="F20" i="2"/>
  <c r="G20" i="2"/>
  <c r="G28" i="2" s="1"/>
  <c r="H20" i="2"/>
  <c r="I20" i="2"/>
  <c r="J20" i="2"/>
  <c r="K20" i="2"/>
  <c r="K28" i="2" s="1"/>
  <c r="L20" i="2"/>
  <c r="M20" i="2"/>
  <c r="D21" i="2"/>
  <c r="D20" i="2"/>
  <c r="BW85" i="3"/>
  <c r="BW86" i="3"/>
  <c r="BW87" i="3"/>
  <c r="BW88" i="3"/>
  <c r="BW89" i="3"/>
  <c r="A52" i="4"/>
  <c r="B75" i="4"/>
  <c r="A75" i="4"/>
  <c r="B73" i="4"/>
  <c r="A73" i="4"/>
  <c r="B78" i="4"/>
  <c r="A78" i="4"/>
  <c r="B55" i="4"/>
  <c r="A55" i="4"/>
  <c r="B64" i="4"/>
  <c r="A64" i="4"/>
  <c r="B70" i="4"/>
  <c r="A70" i="4"/>
  <c r="B48" i="4"/>
  <c r="A48" i="4"/>
  <c r="B57" i="4"/>
  <c r="A57" i="4"/>
  <c r="B63" i="4"/>
  <c r="A63" i="4"/>
  <c r="B40" i="4"/>
  <c r="A40" i="4"/>
  <c r="B49" i="4"/>
  <c r="A49" i="4"/>
  <c r="B60" i="4"/>
  <c r="A60" i="4"/>
  <c r="B62" i="4"/>
  <c r="A62" i="4"/>
  <c r="B58" i="4"/>
  <c r="A58" i="4"/>
  <c r="B59" i="4"/>
  <c r="A59" i="4"/>
  <c r="B53" i="4"/>
  <c r="A53" i="4"/>
  <c r="B67" i="4"/>
  <c r="A67" i="4"/>
  <c r="B43" i="4"/>
  <c r="A43" i="4"/>
  <c r="B65" i="4"/>
  <c r="A65" i="4"/>
  <c r="B66" i="4"/>
  <c r="A66" i="4"/>
  <c r="B61" i="4"/>
  <c r="A61" i="4"/>
  <c r="B41" i="4"/>
  <c r="A41" i="4"/>
  <c r="B56" i="4"/>
  <c r="A56" i="4"/>
  <c r="B39" i="4"/>
  <c r="A39" i="4"/>
  <c r="B38" i="4"/>
  <c r="A38" i="4"/>
  <c r="B37" i="4"/>
  <c r="A37" i="4"/>
  <c r="B36" i="4"/>
  <c r="A36" i="4"/>
  <c r="B35" i="4"/>
  <c r="A35" i="4"/>
  <c r="B34" i="4"/>
  <c r="A34" i="4"/>
  <c r="B33" i="4"/>
  <c r="A33" i="4"/>
  <c r="B31" i="4"/>
  <c r="A31" i="4"/>
  <c r="B30" i="4"/>
  <c r="A30" i="4"/>
  <c r="B29" i="4"/>
  <c r="A29" i="4"/>
  <c r="B28" i="4"/>
  <c r="A28" i="4"/>
  <c r="B27" i="4"/>
  <c r="A27" i="4"/>
  <c r="B26" i="4"/>
  <c r="A26" i="4"/>
  <c r="B32" i="4"/>
  <c r="A32" i="4"/>
  <c r="B25" i="4"/>
  <c r="A25" i="4"/>
  <c r="B24" i="4"/>
  <c r="A24" i="4"/>
  <c r="B23" i="4"/>
  <c r="A23" i="4"/>
  <c r="B22" i="4"/>
  <c r="A22" i="4"/>
  <c r="B21" i="4"/>
  <c r="A21" i="4"/>
  <c r="B20" i="4"/>
  <c r="A20" i="4"/>
  <c r="B19" i="4"/>
  <c r="A19" i="4"/>
  <c r="B18" i="4"/>
  <c r="A18" i="4"/>
  <c r="B69" i="4"/>
  <c r="A69" i="4"/>
  <c r="B17" i="4"/>
  <c r="A17" i="4"/>
  <c r="B16" i="4"/>
  <c r="A16" i="4"/>
  <c r="B68" i="4"/>
  <c r="A68" i="4"/>
  <c r="B15" i="4"/>
  <c r="A15" i="4"/>
  <c r="B14" i="4"/>
  <c r="A14" i="4"/>
  <c r="B13" i="4"/>
  <c r="A13" i="4"/>
  <c r="B12" i="4"/>
  <c r="A12" i="4"/>
  <c r="B11" i="4"/>
  <c r="A11" i="4"/>
  <c r="B8" i="4"/>
  <c r="A8" i="4"/>
  <c r="B51" i="4"/>
  <c r="A51" i="4"/>
  <c r="B46" i="4"/>
  <c r="A46" i="4"/>
  <c r="B42" i="4"/>
  <c r="A42" i="4"/>
  <c r="B71" i="4"/>
  <c r="A71" i="4"/>
  <c r="B7" i="4"/>
  <c r="A7" i="4"/>
  <c r="B9" i="4"/>
  <c r="A9" i="4"/>
  <c r="B6" i="4"/>
  <c r="A6" i="4"/>
  <c r="B74" i="4"/>
  <c r="A74" i="4"/>
  <c r="B44" i="4"/>
  <c r="A44" i="4"/>
  <c r="B10" i="4"/>
  <c r="A10" i="4"/>
  <c r="B76" i="4"/>
  <c r="A76" i="4"/>
  <c r="B4" i="4"/>
  <c r="A4" i="4"/>
  <c r="B45" i="4"/>
  <c r="A45" i="4"/>
  <c r="B50" i="4"/>
  <c r="A50" i="4"/>
  <c r="B77" i="4"/>
  <c r="A77" i="4"/>
  <c r="B81" i="4"/>
  <c r="A81" i="4"/>
  <c r="B72" i="4"/>
  <c r="A72" i="4"/>
  <c r="A5" i="4"/>
  <c r="B2" i="4"/>
  <c r="A2" i="4"/>
  <c r="B54" i="4"/>
  <c r="A54" i="4"/>
  <c r="B80" i="4"/>
  <c r="A80" i="4"/>
  <c r="B3" i="4"/>
  <c r="A3" i="4"/>
  <c r="B47" i="4"/>
  <c r="A47"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B87" i="3"/>
  <c r="CA87" i="3"/>
  <c r="BZ87" i="3"/>
  <c r="BY87" i="3"/>
  <c r="BX87" i="3"/>
  <c r="BV87" i="3"/>
  <c r="BU87" i="3"/>
  <c r="BT87" i="3"/>
  <c r="BS87" i="3"/>
  <c r="BR87" i="3"/>
  <c r="BQ87" i="3"/>
  <c r="BK87" i="3"/>
  <c r="BE87" i="3"/>
  <c r="AY87" i="3"/>
  <c r="AS87" i="3"/>
  <c r="AM87" i="3"/>
  <c r="AG87" i="3"/>
  <c r="AA87" i="3"/>
  <c r="U87" i="3"/>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CC45" i="3" s="1"/>
  <c r="E7"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5" i="2"/>
  <c r="C2" i="2"/>
  <c r="C8" i="2"/>
  <c r="C9" i="2"/>
  <c r="C3" i="2"/>
  <c r="C10" i="2"/>
  <c r="C13" i="2"/>
  <c r="C11" i="2"/>
  <c r="C4" i="2"/>
  <c r="C7" i="2"/>
  <c r="C12" i="2"/>
  <c r="C6" i="2"/>
  <c r="N1" i="2"/>
  <c r="M1" i="2"/>
  <c r="L1" i="2"/>
  <c r="K1" i="2"/>
  <c r="J1" i="2"/>
  <c r="I1" i="2"/>
  <c r="H1" i="2"/>
  <c r="G1" i="2"/>
  <c r="F1" i="2"/>
  <c r="E1" i="2"/>
  <c r="D1" i="2"/>
  <c r="BH37" i="3" l="1"/>
  <c r="CC18" i="3"/>
  <c r="E50" i="4" s="1"/>
  <c r="CD45" i="3"/>
  <c r="CD61" i="3"/>
  <c r="CC61" i="3"/>
  <c r="E6" i="4" s="1"/>
  <c r="CC153" i="3"/>
  <c r="E16" i="4" s="1"/>
  <c r="CC157" i="3"/>
  <c r="E37" i="4" s="1"/>
  <c r="CD48" i="3"/>
  <c r="F34" i="4" s="1"/>
  <c r="CD49" i="3"/>
  <c r="CD128" i="3"/>
  <c r="CD60" i="3"/>
  <c r="CD8" i="3"/>
  <c r="CC8" i="3"/>
  <c r="E28" i="4" s="1"/>
  <c r="CC49" i="3"/>
  <c r="E36" i="4" s="1"/>
  <c r="CD63" i="3"/>
  <c r="F23" i="4" s="1"/>
  <c r="CC75" i="3"/>
  <c r="E13" i="4" s="1"/>
  <c r="CD101" i="3"/>
  <c r="F53" i="4" s="1"/>
  <c r="CC101" i="3"/>
  <c r="CC19" i="3"/>
  <c r="E76" i="4" s="1"/>
  <c r="CC33" i="3"/>
  <c r="E17" i="4" s="1"/>
  <c r="CD46" i="3"/>
  <c r="CC46" i="3"/>
  <c r="E19" i="4" s="1"/>
  <c r="CD47" i="3"/>
  <c r="F31" i="4" s="1"/>
  <c r="CD88" i="3"/>
  <c r="CD153" i="3"/>
  <c r="CD155" i="3"/>
  <c r="F33" i="4" s="1"/>
  <c r="CD157" i="3"/>
  <c r="CE157" i="3" s="1"/>
  <c r="O21" i="2"/>
  <c r="BP37" i="3"/>
  <c r="CC47" i="3"/>
  <c r="E31" i="4" s="1"/>
  <c r="CD50" i="3"/>
  <c r="F38" i="4" s="1"/>
  <c r="CC50" i="3"/>
  <c r="E38" i="4" s="1"/>
  <c r="CC74" i="3"/>
  <c r="E10" i="4" s="1"/>
  <c r="CD87" i="3"/>
  <c r="CD141" i="3"/>
  <c r="F27" i="4" s="1"/>
  <c r="CD152" i="3"/>
  <c r="CD156" i="3"/>
  <c r="CC156" i="3"/>
  <c r="E35" i="4" s="1"/>
  <c r="Z79" i="3"/>
  <c r="Y11" i="3"/>
  <c r="Y162" i="3"/>
  <c r="Y92" i="3"/>
  <c r="Y94" i="3" s="1"/>
  <c r="T131" i="3"/>
  <c r="CD76" i="3"/>
  <c r="F24" i="4" s="1"/>
  <c r="CC76" i="3"/>
  <c r="E24" i="4" s="1"/>
  <c r="G79" i="4"/>
  <c r="H79" i="4" s="1"/>
  <c r="N106" i="3"/>
  <c r="M162" i="3"/>
  <c r="K162" i="3"/>
  <c r="H163" i="3"/>
  <c r="H132" i="3"/>
  <c r="E93" i="3"/>
  <c r="G67" i="3"/>
  <c r="H53" i="3"/>
  <c r="H38" i="3"/>
  <c r="F25" i="3"/>
  <c r="F12" i="3"/>
  <c r="BJ66" i="3"/>
  <c r="BB79" i="3"/>
  <c r="G11" i="3"/>
  <c r="F37" i="3"/>
  <c r="Y37" i="3"/>
  <c r="E53" i="3"/>
  <c r="I52" i="3"/>
  <c r="BQ23" i="3"/>
  <c r="BP24" i="3"/>
  <c r="BM24" i="3"/>
  <c r="BP162" i="3"/>
  <c r="BP131" i="3"/>
  <c r="BP118" i="3"/>
  <c r="BM118" i="3"/>
  <c r="BQ36" i="3"/>
  <c r="BN37" i="3"/>
  <c r="BH53" i="3"/>
  <c r="BB162" i="3"/>
  <c r="BD79" i="3"/>
  <c r="AY23" i="3"/>
  <c r="AU53" i="3"/>
  <c r="AU144" i="3"/>
  <c r="AV66" i="3"/>
  <c r="AW66" i="3"/>
  <c r="AW162" i="3"/>
  <c r="AP144" i="3"/>
  <c r="AR105" i="3"/>
  <c r="AP79" i="3"/>
  <c r="AR79" i="3"/>
  <c r="AR107" i="3" s="1"/>
  <c r="AO79" i="3"/>
  <c r="AP118" i="3"/>
  <c r="AR162" i="3"/>
  <c r="AK162" i="3"/>
  <c r="AK164" i="3" s="1"/>
  <c r="AK131" i="3"/>
  <c r="AL93" i="3"/>
  <c r="AK24" i="3"/>
  <c r="AF25" i="3"/>
  <c r="AE24" i="3"/>
  <c r="AC24" i="3"/>
  <c r="AD162" i="3"/>
  <c r="AD131" i="3"/>
  <c r="CC32" i="3"/>
  <c r="E71" i="4" s="1"/>
  <c r="AD79" i="3"/>
  <c r="AF79" i="3"/>
  <c r="AG65" i="3"/>
  <c r="AC105" i="3"/>
  <c r="AD105" i="3"/>
  <c r="AF144" i="3"/>
  <c r="CC140" i="3"/>
  <c r="Y80" i="3"/>
  <c r="AA117" i="3"/>
  <c r="CC100" i="3"/>
  <c r="E51" i="4" s="1"/>
  <c r="CD100" i="3"/>
  <c r="F51" i="4" s="1"/>
  <c r="CD99" i="3"/>
  <c r="CC99" i="3"/>
  <c r="E47" i="4" s="1"/>
  <c r="T162" i="3"/>
  <c r="S66" i="3"/>
  <c r="T66" i="3"/>
  <c r="CC139" i="3"/>
  <c r="CD139" i="3"/>
  <c r="CD126" i="3"/>
  <c r="F46" i="4" s="1"/>
  <c r="CC126" i="3"/>
  <c r="E46" i="4" s="1"/>
  <c r="S11" i="3"/>
  <c r="U36" i="3"/>
  <c r="M131" i="3"/>
  <c r="M144" i="3"/>
  <c r="CD138" i="3"/>
  <c r="F72" i="4" s="1"/>
  <c r="M38" i="3"/>
  <c r="H162" i="3"/>
  <c r="G162" i="3"/>
  <c r="F162" i="3"/>
  <c r="G144" i="3"/>
  <c r="G131" i="3"/>
  <c r="F118" i="3"/>
  <c r="F105" i="3"/>
  <c r="G105" i="3"/>
  <c r="H92" i="3"/>
  <c r="F92" i="3"/>
  <c r="F94" i="3" s="1"/>
  <c r="G66" i="3"/>
  <c r="E66" i="3"/>
  <c r="F66" i="3"/>
  <c r="F53" i="3"/>
  <c r="F55" i="3" s="1"/>
  <c r="G37" i="3"/>
  <c r="F24" i="3"/>
  <c r="F26" i="3" s="1"/>
  <c r="G25" i="3"/>
  <c r="G12" i="3"/>
  <c r="F11" i="3"/>
  <c r="I36" i="3"/>
  <c r="I10" i="3"/>
  <c r="CD18" i="3"/>
  <c r="F50" i="4" s="1"/>
  <c r="CD20" i="3"/>
  <c r="CD33" i="3"/>
  <c r="CE33" i="3" s="1"/>
  <c r="AV37" i="3"/>
  <c r="AO11" i="3"/>
  <c r="CC60" i="3"/>
  <c r="E45" i="4" s="1"/>
  <c r="CC88" i="3"/>
  <c r="E20" i="4" s="1"/>
  <c r="BJ92" i="3"/>
  <c r="AS104" i="3"/>
  <c r="CD114" i="3"/>
  <c r="F69" i="4" s="1"/>
  <c r="BK117" i="3"/>
  <c r="BQ143" i="3"/>
  <c r="CC138" i="3"/>
  <c r="E72" i="4" s="1"/>
  <c r="CC152" i="3"/>
  <c r="E8" i="4" s="1"/>
  <c r="F131" i="3"/>
  <c r="Q144" i="3"/>
  <c r="AC144" i="3"/>
  <c r="AC146" i="3" s="1"/>
  <c r="E145" i="3"/>
  <c r="O130" i="3"/>
  <c r="AM130" i="3"/>
  <c r="H144" i="3"/>
  <c r="H131" i="3"/>
  <c r="AE144" i="3"/>
  <c r="CD86" i="3"/>
  <c r="F5" i="4" s="1"/>
  <c r="BR91" i="3"/>
  <c r="AE105" i="3"/>
  <c r="G119" i="3"/>
  <c r="I91" i="3"/>
  <c r="I104" i="3"/>
  <c r="AG104" i="3"/>
  <c r="T118" i="3"/>
  <c r="T39" i="3" s="1"/>
  <c r="CD74" i="3"/>
  <c r="F10" i="4" s="1"/>
  <c r="G10" i="4" s="1"/>
  <c r="H10" i="4" s="1"/>
  <c r="AJ79" i="3"/>
  <c r="K53" i="3"/>
  <c r="AI53" i="3"/>
  <c r="AL79" i="3"/>
  <c r="H11" i="3"/>
  <c r="I23" i="3"/>
  <c r="H24" i="3"/>
  <c r="AL24" i="3"/>
  <c r="F54" i="3"/>
  <c r="CC63" i="3"/>
  <c r="E23" i="4" s="1"/>
  <c r="BN66" i="3"/>
  <c r="BN68" i="3" s="1"/>
  <c r="BO66" i="3"/>
  <c r="BO68" i="3" s="1"/>
  <c r="BM67" i="3"/>
  <c r="BM66" i="3"/>
  <c r="BM26" i="3" s="1"/>
  <c r="BP66" i="3"/>
  <c r="BP26" i="3" s="1"/>
  <c r="BN67" i="3"/>
  <c r="CD21" i="3"/>
  <c r="CE21" i="3" s="1"/>
  <c r="CC21" i="3"/>
  <c r="E21"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78" i="4" s="1"/>
  <c r="BN118" i="3"/>
  <c r="BN120" i="3" s="1"/>
  <c r="BM119" i="3"/>
  <c r="BN80" i="3"/>
  <c r="BP79" i="3"/>
  <c r="CB78" i="3"/>
  <c r="BM79" i="3"/>
  <c r="BN79" i="3"/>
  <c r="CB36" i="3"/>
  <c r="CC34" i="3"/>
  <c r="E22"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K145" i="3" s="1"/>
  <c r="BI144" i="3"/>
  <c r="BI146" i="3" s="1"/>
  <c r="BJ145" i="3"/>
  <c r="BH92" i="3"/>
  <c r="BJ93" i="3"/>
  <c r="BI92" i="3"/>
  <c r="BI94" i="3" s="1"/>
  <c r="BG93" i="3"/>
  <c r="BI93" i="3"/>
  <c r="CD89" i="3"/>
  <c r="F30" i="4" s="1"/>
  <c r="CA23" i="3"/>
  <c r="BJ24" i="3"/>
  <c r="BG24" i="3"/>
  <c r="BH25" i="3"/>
  <c r="BH24" i="3"/>
  <c r="BG25" i="3"/>
  <c r="BK10" i="3"/>
  <c r="BH11" i="3"/>
  <c r="BH55" i="3" s="1"/>
  <c r="BI11" i="3"/>
  <c r="BG54" i="3"/>
  <c r="BI53" i="3"/>
  <c r="BG53" i="3"/>
  <c r="BH119" i="3"/>
  <c r="BK104" i="3"/>
  <c r="BC105" i="3"/>
  <c r="BB105" i="3"/>
  <c r="BB107" i="3" s="1"/>
  <c r="BH105" i="3"/>
  <c r="BH107" i="3" s="1"/>
  <c r="BG106" i="3"/>
  <c r="BJ106" i="3"/>
  <c r="BG105" i="3"/>
  <c r="BI105" i="3"/>
  <c r="BI120"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C131" i="3"/>
  <c r="BD131" i="3"/>
  <c r="BD132" i="3"/>
  <c r="BE91" i="3"/>
  <c r="BB92" i="3"/>
  <c r="BD118" i="3"/>
  <c r="CC112" i="3"/>
  <c r="E54" i="4" s="1"/>
  <c r="BZ117" i="3"/>
  <c r="CD112" i="3"/>
  <c r="F54"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D81" i="3" s="1"/>
  <c r="BA11" i="3"/>
  <c r="BA12" i="3"/>
  <c r="BE78" i="3"/>
  <c r="CD7" i="3"/>
  <c r="CC7" i="3"/>
  <c r="E18"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X146" i="3" s="1"/>
  <c r="AV145" i="3"/>
  <c r="AW145" i="3"/>
  <c r="AV144" i="3"/>
  <c r="AW144" i="3"/>
  <c r="AW146" i="3" s="1"/>
  <c r="AW92" i="3"/>
  <c r="AU92" i="3"/>
  <c r="AW93" i="3"/>
  <c r="BY91" i="3"/>
  <c r="AU93" i="3"/>
  <c r="AX92" i="3"/>
  <c r="AV92" i="3"/>
  <c r="AV94" i="3" s="1"/>
  <c r="AV93" i="3"/>
  <c r="CD113" i="3"/>
  <c r="AY117" i="3"/>
  <c r="AX118" i="3"/>
  <c r="AV118" i="3"/>
  <c r="AV120" i="3" s="1"/>
  <c r="CD154" i="3"/>
  <c r="F29" i="4" s="1"/>
  <c r="AX162" i="3"/>
  <c r="AV162" i="3"/>
  <c r="AU162" i="3"/>
  <c r="AY65" i="3"/>
  <c r="AU67" i="3"/>
  <c r="AX66" i="3"/>
  <c r="AW131" i="3"/>
  <c r="BY130" i="3"/>
  <c r="AX131" i="3"/>
  <c r="AV131" i="3"/>
  <c r="AV133" i="3" s="1"/>
  <c r="AU131" i="3"/>
  <c r="AU132" i="3"/>
  <c r="AS143" i="3"/>
  <c r="AQ144" i="3"/>
  <c r="AR144" i="3"/>
  <c r="AQ145" i="3"/>
  <c r="BX143" i="3"/>
  <c r="AO144" i="3"/>
  <c r="AO39" i="3" s="1"/>
  <c r="AS36" i="3"/>
  <c r="AS38" i="3" s="1"/>
  <c r="AO37" i="3"/>
  <c r="BX36" i="3"/>
  <c r="AR37" i="3"/>
  <c r="AP38" i="3"/>
  <c r="AP37" i="3"/>
  <c r="AP39" i="3" s="1"/>
  <c r="AQ80" i="3"/>
  <c r="AR81" i="3"/>
  <c r="AQ79" i="3"/>
  <c r="BX78" i="3"/>
  <c r="AP80" i="3"/>
  <c r="AQ105" i="3"/>
  <c r="AP105" i="3"/>
  <c r="AR106" i="3"/>
  <c r="AQ118" i="3"/>
  <c r="AR118" i="3"/>
  <c r="AO118" i="3"/>
  <c r="AO119" i="3"/>
  <c r="AS10" i="3"/>
  <c r="AP11" i="3"/>
  <c r="AP13" i="3" s="1"/>
  <c r="AR12" i="3"/>
  <c r="AR11" i="3"/>
  <c r="AS130" i="3"/>
  <c r="AO131" i="3"/>
  <c r="AQ131" i="3"/>
  <c r="AP131" i="3"/>
  <c r="AR131" i="3"/>
  <c r="AP132" i="3"/>
  <c r="AP24" i="3"/>
  <c r="AP26" i="3" s="1"/>
  <c r="AO24" i="3"/>
  <c r="AS23" i="3"/>
  <c r="AQ24" i="3"/>
  <c r="AO25"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L66" i="3"/>
  <c r="AJ67" i="3"/>
  <c r="AJ118" i="3"/>
  <c r="AL118" i="3"/>
  <c r="CD115" i="3"/>
  <c r="F32" i="4" s="1"/>
  <c r="AM117" i="3"/>
  <c r="AK118" i="3"/>
  <c r="AK120" i="3" s="1"/>
  <c r="AJ92" i="3"/>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J37" i="3"/>
  <c r="AK38" i="3"/>
  <c r="AL37" i="3"/>
  <c r="AI37" i="3"/>
  <c r="AM10" i="3"/>
  <c r="AJ11" i="3"/>
  <c r="CC6" i="3"/>
  <c r="E9" i="4" s="1"/>
  <c r="AK11" i="3"/>
  <c r="AL12" i="3"/>
  <c r="AL11" i="3"/>
  <c r="AK144" i="3"/>
  <c r="AM143" i="3"/>
  <c r="AJ144" i="3"/>
  <c r="AL145" i="3"/>
  <c r="AJ131" i="3"/>
  <c r="AJ133" i="3" s="1"/>
  <c r="AL131" i="3"/>
  <c r="AI131" i="3"/>
  <c r="AK132" i="3"/>
  <c r="CD73" i="3"/>
  <c r="F77" i="4" s="1"/>
  <c r="AI80" i="3"/>
  <c r="AK80" i="3"/>
  <c r="AI79" i="3"/>
  <c r="AK79" i="3"/>
  <c r="AL80" i="3"/>
  <c r="AM78" i="3"/>
  <c r="AC53" i="3"/>
  <c r="AG52" i="3"/>
  <c r="AF53" i="3"/>
  <c r="AE54" i="3"/>
  <c r="AD53" i="3"/>
  <c r="AD54" i="3"/>
  <c r="AG23" i="3"/>
  <c r="AD24" i="3"/>
  <c r="AD25" i="3"/>
  <c r="AF24" i="3"/>
  <c r="AE25" i="3"/>
  <c r="AE162" i="3"/>
  <c r="AG161" i="3"/>
  <c r="AF162" i="3"/>
  <c r="AF163" i="3"/>
  <c r="AF132" i="3"/>
  <c r="AG130" i="3"/>
  <c r="AG132" i="3" s="1"/>
  <c r="AE131" i="3"/>
  <c r="AF131" i="3"/>
  <c r="CD34" i="3"/>
  <c r="F22" i="4" s="1"/>
  <c r="AE37" i="3"/>
  <c r="AG36" i="3"/>
  <c r="AG38" i="3" s="1"/>
  <c r="AF38" i="3"/>
  <c r="AD37" i="3"/>
  <c r="AD39" i="3" s="1"/>
  <c r="AG78" i="3"/>
  <c r="AG80" i="3" s="1"/>
  <c r="AC80" i="3"/>
  <c r="AF80" i="3"/>
  <c r="AE79" i="3"/>
  <c r="AC66" i="3"/>
  <c r="BV65" i="3"/>
  <c r="AD66" i="3"/>
  <c r="AE67" i="3"/>
  <c r="AF66" i="3"/>
  <c r="AE66" i="3"/>
  <c r="AF67" i="3"/>
  <c r="BV10" i="3"/>
  <c r="AE12" i="3"/>
  <c r="AG10" i="3"/>
  <c r="AF11" i="3"/>
  <c r="AD11" i="3"/>
  <c r="AG91" i="3"/>
  <c r="AG93" i="3" s="1"/>
  <c r="BV91" i="3"/>
  <c r="AF118" i="3"/>
  <c r="AD118" i="3"/>
  <c r="AE118" i="3"/>
  <c r="BV117" i="3"/>
  <c r="AC118" i="3"/>
  <c r="CC115" i="3"/>
  <c r="E32" i="4" s="1"/>
  <c r="CD102" i="3"/>
  <c r="F25" i="4" s="1"/>
  <c r="CC102" i="3"/>
  <c r="E25" i="4" s="1"/>
  <c r="AD106" i="3"/>
  <c r="AE107" i="3"/>
  <c r="BU36" i="3"/>
  <c r="X38" i="3"/>
  <c r="X37" i="3"/>
  <c r="Y39" i="3"/>
  <c r="Z37" i="3"/>
  <c r="W38" i="3"/>
  <c r="CD31" i="3"/>
  <c r="F80" i="4" s="1"/>
  <c r="W37" i="3"/>
  <c r="AA10" i="3"/>
  <c r="CD6" i="3"/>
  <c r="F9" i="4" s="1"/>
  <c r="Y12" i="3"/>
  <c r="CC3" i="3"/>
  <c r="E59" i="4" s="1"/>
  <c r="Z11" i="3"/>
  <c r="Z13" i="3" s="1"/>
  <c r="BU78" i="3"/>
  <c r="W79" i="3"/>
  <c r="W80" i="3"/>
  <c r="Y79" i="3"/>
  <c r="X79" i="3"/>
  <c r="X80" i="3"/>
  <c r="Z144" i="3"/>
  <c r="AA143" i="3"/>
  <c r="X144" i="3"/>
  <c r="X146" i="3" s="1"/>
  <c r="X145" i="3"/>
  <c r="W144" i="3"/>
  <c r="Y144" i="3"/>
  <c r="Y146" i="3" s="1"/>
  <c r="CD44" i="3"/>
  <c r="F3" i="4" s="1"/>
  <c r="CC44" i="3"/>
  <c r="E3" i="4" s="1"/>
  <c r="Z53" i="3"/>
  <c r="Y53" i="3"/>
  <c r="W53" i="3"/>
  <c r="Y54" i="3"/>
  <c r="X131" i="3"/>
  <c r="W131" i="3"/>
  <c r="W133" i="3" s="1"/>
  <c r="W132" i="3"/>
  <c r="Y131" i="3"/>
  <c r="Z131" i="3"/>
  <c r="Z133" i="3" s="1"/>
  <c r="AA23" i="3"/>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5" i="4" s="1"/>
  <c r="S93" i="3"/>
  <c r="Q92" i="3"/>
  <c r="S92" i="3"/>
  <c r="BT91" i="3"/>
  <c r="R92" i="3"/>
  <c r="T92" i="3"/>
  <c r="CC73" i="3"/>
  <c r="E77" i="4" s="1"/>
  <c r="CD71" i="3"/>
  <c r="F62" i="4" s="1"/>
  <c r="CD16" i="3"/>
  <c r="F49" i="4" s="1"/>
  <c r="BT23" i="3"/>
  <c r="U23" i="3"/>
  <c r="S24" i="3"/>
  <c r="T24" i="3"/>
  <c r="Q25" i="3"/>
  <c r="R25" i="3"/>
  <c r="R24" i="3"/>
  <c r="T25" i="3"/>
  <c r="BT104" i="3"/>
  <c r="U104" i="3"/>
  <c r="S105" i="3"/>
  <c r="T105" i="3"/>
  <c r="R105" i="3"/>
  <c r="T106" i="3"/>
  <c r="CD150" i="3"/>
  <c r="R163" i="3"/>
  <c r="Q162" i="3"/>
  <c r="R162" i="3"/>
  <c r="S162" i="3"/>
  <c r="S68" i="3" s="1"/>
  <c r="Q67" i="3"/>
  <c r="CC58" i="3"/>
  <c r="E67" i="4" s="1"/>
  <c r="R67" i="3"/>
  <c r="Q66" i="3"/>
  <c r="Q164" i="3" s="1"/>
  <c r="R66" i="3"/>
  <c r="T53" i="3"/>
  <c r="R53" i="3"/>
  <c r="BT52" i="3"/>
  <c r="Q54" i="3"/>
  <c r="T54" i="3"/>
  <c r="S53" i="3"/>
  <c r="CC136" i="3"/>
  <c r="E70" i="4" s="1"/>
  <c r="S144" i="3"/>
  <c r="T144" i="3"/>
  <c r="T146" i="3" s="1"/>
  <c r="U143" i="3"/>
  <c r="CD137" i="3"/>
  <c r="F57" i="4" s="1"/>
  <c r="BT143" i="3"/>
  <c r="R144" i="3"/>
  <c r="U130" i="3"/>
  <c r="R132" i="3"/>
  <c r="CD124" i="3"/>
  <c r="F73" i="4" s="1"/>
  <c r="CC124" i="3"/>
  <c r="E73" i="4" s="1"/>
  <c r="R131" i="3"/>
  <c r="S131" i="3"/>
  <c r="S13" i="3" s="1"/>
  <c r="Q131" i="3"/>
  <c r="CD125" i="3"/>
  <c r="CC125" i="3"/>
  <c r="T11" i="3"/>
  <c r="BT10" i="3"/>
  <c r="U10" i="3"/>
  <c r="CD5" i="3"/>
  <c r="F4" i="4" s="1"/>
  <c r="CC5" i="3"/>
  <c r="E4" i="4" s="1"/>
  <c r="R37" i="3"/>
  <c r="BT36" i="3"/>
  <c r="Q37" i="3"/>
  <c r="R38" i="3"/>
  <c r="S37" i="3"/>
  <c r="S120" i="3" s="1"/>
  <c r="T37" i="3"/>
  <c r="Q119" i="3"/>
  <c r="R118" i="3"/>
  <c r="CD111" i="3"/>
  <c r="F61" i="4" s="1"/>
  <c r="S118" i="3"/>
  <c r="Q118" i="3"/>
  <c r="CC113" i="3"/>
  <c r="O104" i="3"/>
  <c r="CC98" i="3"/>
  <c r="E75" i="4" s="1"/>
  <c r="K105" i="3"/>
  <c r="M105" i="3"/>
  <c r="M133" i="3" s="1"/>
  <c r="CD97" i="3"/>
  <c r="F40" i="4" s="1"/>
  <c r="CC97" i="3"/>
  <c r="E40" i="4" s="1"/>
  <c r="K106" i="3"/>
  <c r="BS130" i="3"/>
  <c r="K131" i="3"/>
  <c r="M132" i="3"/>
  <c r="N131" i="3"/>
  <c r="L131" i="3"/>
  <c r="L133" i="3" s="1"/>
  <c r="N92" i="3"/>
  <c r="CC84" i="3"/>
  <c r="E41" i="4" s="1"/>
  <c r="M93" i="3"/>
  <c r="N93" i="3"/>
  <c r="M92" i="3"/>
  <c r="L92" i="3"/>
  <c r="O10" i="3"/>
  <c r="CC4" i="3"/>
  <c r="E65" i="4" s="1"/>
  <c r="CD4" i="3"/>
  <c r="F65" i="4" s="1"/>
  <c r="L118" i="3"/>
  <c r="CC137" i="3"/>
  <c r="E57" i="4" s="1"/>
  <c r="L144" i="3"/>
  <c r="N145" i="3"/>
  <c r="CC111" i="3"/>
  <c r="E61" i="4" s="1"/>
  <c r="O117" i="3"/>
  <c r="CC30" i="3"/>
  <c r="L37" i="3"/>
  <c r="L39" i="3" s="1"/>
  <c r="M37" i="3"/>
  <c r="M164" i="3" s="1"/>
  <c r="CC29" i="3"/>
  <c r="E43" i="4" s="1"/>
  <c r="N37" i="3"/>
  <c r="N38" i="3"/>
  <c r="K37" i="3"/>
  <c r="K39" i="3" s="1"/>
  <c r="CC150" i="3"/>
  <c r="N162" i="3"/>
  <c r="BS162" i="3" s="1"/>
  <c r="BS161" i="3"/>
  <c r="CC149" i="3"/>
  <c r="E58" i="4" s="1"/>
  <c r="M163" i="3"/>
  <c r="CC17" i="3"/>
  <c r="E55" i="4" s="1"/>
  <c r="BS23" i="3"/>
  <c r="N80" i="3"/>
  <c r="CC16" i="3"/>
  <c r="E49" i="4" s="1"/>
  <c r="L24" i="3"/>
  <c r="K24" i="3"/>
  <c r="M24" i="3"/>
  <c r="N24" i="3"/>
  <c r="L25" i="3"/>
  <c r="M25" i="3"/>
  <c r="BS78" i="3"/>
  <c r="CC71" i="3"/>
  <c r="E62" i="4" s="1"/>
  <c r="O78" i="3"/>
  <c r="N79" i="3"/>
  <c r="L79" i="3"/>
  <c r="K80" i="3"/>
  <c r="M79" i="3"/>
  <c r="M80" i="3"/>
  <c r="CD59" i="3"/>
  <c r="N66" i="3"/>
  <c r="CC43" i="3"/>
  <c r="E63" i="4" s="1"/>
  <c r="L53" i="3"/>
  <c r="CD42" i="3"/>
  <c r="F52" i="4" s="1"/>
  <c r="CC42" i="3"/>
  <c r="E52" i="4" s="1"/>
  <c r="M53" i="3"/>
  <c r="K54" i="3"/>
  <c r="E26" i="3"/>
  <c r="F18" i="4"/>
  <c r="G18" i="4" s="1"/>
  <c r="H18" i="4" s="1"/>
  <c r="F28" i="4"/>
  <c r="G28" i="4" s="1"/>
  <c r="H28" i="4" s="1"/>
  <c r="CE8" i="3"/>
  <c r="F12" i="4"/>
  <c r="R12" i="3"/>
  <c r="BI12" i="3"/>
  <c r="S12" i="3"/>
  <c r="BR36" i="3"/>
  <c r="E37" i="3"/>
  <c r="BC53" i="3"/>
  <c r="BZ52" i="3"/>
  <c r="CD58" i="3"/>
  <c r="I65" i="3"/>
  <c r="BY65" i="3"/>
  <c r="AU66" i="3"/>
  <c r="AU68" i="3" s="1"/>
  <c r="F42" i="4"/>
  <c r="K11" i="3"/>
  <c r="BS10" i="3"/>
  <c r="BR10" i="3"/>
  <c r="BX10" i="3"/>
  <c r="L11" i="3"/>
  <c r="Q11" i="3"/>
  <c r="W12" i="3"/>
  <c r="AF12" i="3"/>
  <c r="BB11" i="3"/>
  <c r="BB81" i="3" s="1"/>
  <c r="BM11" i="3"/>
  <c r="BM164" i="3" s="1"/>
  <c r="N12" i="3"/>
  <c r="T12" i="3"/>
  <c r="Z12" i="3"/>
  <c r="BG12" i="3"/>
  <c r="BM12" i="3"/>
  <c r="Y13" i="3"/>
  <c r="CD17" i="3"/>
  <c r="BU23" i="3"/>
  <c r="BZ23" i="3"/>
  <c r="G24" i="3"/>
  <c r="Q24" i="3"/>
  <c r="X25" i="3"/>
  <c r="AV25" i="3"/>
  <c r="BI24" i="3"/>
  <c r="Z25" i="3"/>
  <c r="AA36" i="3"/>
  <c r="AY36" i="3"/>
  <c r="AY25" i="3" s="1"/>
  <c r="BV36" i="3"/>
  <c r="AC37" i="3"/>
  <c r="AQ37" i="3"/>
  <c r="AQ39" i="3" s="1"/>
  <c r="O52" i="3"/>
  <c r="AM52" i="3"/>
  <c r="BK52" i="3"/>
  <c r="BK54" i="3" s="1"/>
  <c r="F19" i="4"/>
  <c r="CE46" i="3"/>
  <c r="F36" i="4"/>
  <c r="Q53" i="3"/>
  <c r="G80" i="3"/>
  <c r="F80" i="3"/>
  <c r="H79" i="3"/>
  <c r="H80" i="3"/>
  <c r="G79" i="3"/>
  <c r="AV79" i="3"/>
  <c r="AI11" i="3"/>
  <c r="BW10" i="3"/>
  <c r="M12" i="3"/>
  <c r="BN12" i="3"/>
  <c r="L12" i="3"/>
  <c r="BP13" i="3"/>
  <c r="CC20" i="3"/>
  <c r="E12" i="4" s="1"/>
  <c r="X24" i="3"/>
  <c r="CB23" i="3"/>
  <c r="BV23" i="3"/>
  <c r="AU24" i="3"/>
  <c r="H25" i="3"/>
  <c r="AU25" i="3"/>
  <c r="CD29" i="3"/>
  <c r="CD30" i="3"/>
  <c r="F44" i="4" s="1"/>
  <c r="BZ36" i="3"/>
  <c r="BA37" i="3"/>
  <c r="F7" i="4"/>
  <c r="G7" i="4" s="1"/>
  <c r="H7" i="4" s="1"/>
  <c r="CE45" i="3"/>
  <c r="G53" i="3"/>
  <c r="G39" i="3" s="1"/>
  <c r="G54" i="3"/>
  <c r="BR52" i="3"/>
  <c r="M66" i="3"/>
  <c r="M55" i="3" s="1"/>
  <c r="BS65" i="3"/>
  <c r="Y67" i="3"/>
  <c r="Y68" i="3"/>
  <c r="X67" i="3"/>
  <c r="W67" i="3"/>
  <c r="Z66" i="3"/>
  <c r="W66" i="3"/>
  <c r="Z67" i="3"/>
  <c r="T79" i="3"/>
  <c r="BT78" i="3"/>
  <c r="Q80" i="3"/>
  <c r="T80" i="3"/>
  <c r="R80" i="3"/>
  <c r="S79" i="3"/>
  <c r="E80" i="3"/>
  <c r="AP93" i="3"/>
  <c r="AO93" i="3"/>
  <c r="AR93" i="3"/>
  <c r="AQ93" i="3"/>
  <c r="AR92" i="3"/>
  <c r="CC31" i="3"/>
  <c r="E80" i="4" s="1"/>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F45" i="4"/>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O65" i="3"/>
  <c r="AM65" i="3"/>
  <c r="BK65" i="3"/>
  <c r="F6" i="4"/>
  <c r="G6" i="4" s="1"/>
  <c r="H6" i="4" s="1"/>
  <c r="CE61" i="3"/>
  <c r="K67" i="3"/>
  <c r="N67" i="3"/>
  <c r="L66" i="3"/>
  <c r="BG67" i="3"/>
  <c r="BJ67" i="3"/>
  <c r="BH66" i="3"/>
  <c r="Q79" i="3"/>
  <c r="Q94" i="3" s="1"/>
  <c r="BV78" i="3"/>
  <c r="AC79" i="3"/>
  <c r="AC81" i="3" s="1"/>
  <c r="AF93" i="3"/>
  <c r="AE92" i="3"/>
  <c r="AE93" i="3"/>
  <c r="AD93" i="3"/>
  <c r="AC93" i="3"/>
  <c r="AF92" i="3"/>
  <c r="AF94" i="3" s="1"/>
  <c r="F14" i="4"/>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C55" i="3"/>
  <c r="U65" i="3"/>
  <c r="AS65" i="3"/>
  <c r="BQ65" i="3"/>
  <c r="BQ25" i="3" s="1"/>
  <c r="BU65" i="3"/>
  <c r="AK66" i="3"/>
  <c r="BR65" i="3"/>
  <c r="BZ65" i="3"/>
  <c r="K66" i="3"/>
  <c r="K68" i="3" s="1"/>
  <c r="AW67" i="3"/>
  <c r="AW68" i="3"/>
  <c r="AV67" i="3"/>
  <c r="BG66" i="3"/>
  <c r="L67" i="3"/>
  <c r="AX67" i="3"/>
  <c r="BH67" i="3"/>
  <c r="U78" i="3"/>
  <c r="AS78" i="3"/>
  <c r="AS80" i="3" s="1"/>
  <c r="BQ78" i="3"/>
  <c r="R79" i="3"/>
  <c r="BC80" i="3"/>
  <c r="BB80" i="3"/>
  <c r="BP81" i="3"/>
  <c r="BM80" i="3"/>
  <c r="BP80" i="3"/>
  <c r="BA80" i="3"/>
  <c r="BO80" i="3"/>
  <c r="CC87" i="3"/>
  <c r="E42" i="4" s="1"/>
  <c r="F20"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1" i="4" s="1"/>
  <c r="BT65" i="3"/>
  <c r="X66" i="3"/>
  <c r="CB65" i="3"/>
  <c r="AI67" i="3"/>
  <c r="AL67" i="3"/>
  <c r="AJ66" i="3"/>
  <c r="M67" i="3"/>
  <c r="BI67" i="3"/>
  <c r="N68" i="3"/>
  <c r="AA78" i="3"/>
  <c r="AY78" i="3"/>
  <c r="CD72" i="3"/>
  <c r="CC72" i="3"/>
  <c r="E66" i="4" s="1"/>
  <c r="CD75" i="3"/>
  <c r="CE76" i="3"/>
  <c r="BR78" i="3"/>
  <c r="E79" i="3"/>
  <c r="I78" i="3"/>
  <c r="BZ78" i="3"/>
  <c r="BA79" i="3"/>
  <c r="BA81" i="3" s="1"/>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F107" i="3"/>
  <c r="BM105" i="3"/>
  <c r="CD110" i="3"/>
  <c r="I117" i="3"/>
  <c r="AG117" i="3"/>
  <c r="BE117" i="3"/>
  <c r="BE54" i="3" s="1"/>
  <c r="BU117" i="3"/>
  <c r="W118" i="3"/>
  <c r="F26" i="4"/>
  <c r="F35" i="4"/>
  <c r="CE156" i="3"/>
  <c r="E67" i="3"/>
  <c r="S67" i="3"/>
  <c r="AC67" i="3"/>
  <c r="AQ67" i="3"/>
  <c r="BA67" i="3"/>
  <c r="BO67" i="3"/>
  <c r="BP68" i="3"/>
  <c r="U91" i="3"/>
  <c r="AS91" i="3"/>
  <c r="BQ91" i="3"/>
  <c r="BQ93" i="3" s="1"/>
  <c r="CC85" i="3"/>
  <c r="E64" i="4" s="1"/>
  <c r="BU91" i="3"/>
  <c r="AI92" i="3"/>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30" i="4" s="1"/>
  <c r="AD92" i="3"/>
  <c r="AD94" i="3" s="1"/>
  <c r="AO92" i="3"/>
  <c r="BZ91" i="3"/>
  <c r="BG92" i="3"/>
  <c r="CA91" i="3"/>
  <c r="H93" i="3"/>
  <c r="G92" i="3"/>
  <c r="G94" i="3" s="1"/>
  <c r="G93" i="3"/>
  <c r="F93" i="3"/>
  <c r="R93" i="3"/>
  <c r="Q93" i="3"/>
  <c r="T93" i="3"/>
  <c r="BE93" i="3"/>
  <c r="CD98" i="3"/>
  <c r="Q105" i="3"/>
  <c r="U117" i="3"/>
  <c r="AS117" i="3"/>
  <c r="BQ117" i="3"/>
  <c r="BQ119" i="3" s="1"/>
  <c r="CC114" i="3"/>
  <c r="E69" i="4" s="1"/>
  <c r="M118" i="3"/>
  <c r="N118" i="3"/>
  <c r="Z118" i="3"/>
  <c r="AI119" i="3"/>
  <c r="AL119" i="3"/>
  <c r="AK119" i="3"/>
  <c r="AJ119" i="3"/>
  <c r="AI118" i="3"/>
  <c r="AW119" i="3"/>
  <c r="AV119" i="3"/>
  <c r="AU119" i="3"/>
  <c r="AX119" i="3"/>
  <c r="CD84" i="3"/>
  <c r="E92" i="3"/>
  <c r="E107" i="3" s="1"/>
  <c r="AC92" i="3"/>
  <c r="AC94" i="3" s="1"/>
  <c r="BA92" i="3"/>
  <c r="K93" i="3"/>
  <c r="BR104" i="3"/>
  <c r="BV104" i="3"/>
  <c r="BZ104" i="3"/>
  <c r="N105" i="3"/>
  <c r="AL105" i="3"/>
  <c r="BJ105" i="3"/>
  <c r="BJ107" i="3" s="1"/>
  <c r="G106" i="3"/>
  <c r="L106" i="3"/>
  <c r="Q106" i="3"/>
  <c r="Z106" i="3"/>
  <c r="AE106" i="3"/>
  <c r="AJ106" i="3"/>
  <c r="AO106" i="3"/>
  <c r="AX106" i="3"/>
  <c r="BC106" i="3"/>
  <c r="BH106" i="3"/>
  <c r="BM106" i="3"/>
  <c r="BQ106" i="3"/>
  <c r="BI107" i="3"/>
  <c r="BA118" i="3"/>
  <c r="BS117" i="3"/>
  <c r="BW117" i="3"/>
  <c r="CA117" i="3"/>
  <c r="G118" i="3"/>
  <c r="BG119" i="3"/>
  <c r="BJ119" i="3"/>
  <c r="BI119" i="3"/>
  <c r="CC127" i="3"/>
  <c r="E15" i="4" s="1"/>
  <c r="CD140" i="3"/>
  <c r="K144" i="3"/>
  <c r="BS143" i="3"/>
  <c r="O143" i="3"/>
  <c r="O145" i="3" s="1"/>
  <c r="BN144" i="3"/>
  <c r="AC145" i="3"/>
  <c r="F8" i="4"/>
  <c r="CE152" i="3"/>
  <c r="L93" i="3"/>
  <c r="Z93" i="3"/>
  <c r="AJ93" i="3"/>
  <c r="AX93" i="3"/>
  <c r="BH93" i="3"/>
  <c r="BS104" i="3"/>
  <c r="BW104" i="3"/>
  <c r="CA104" i="3"/>
  <c r="H106" i="3"/>
  <c r="M106" i="3"/>
  <c r="R106" i="3"/>
  <c r="W106" i="3"/>
  <c r="AF106" i="3"/>
  <c r="AK106" i="3"/>
  <c r="AP106" i="3"/>
  <c r="AU106" i="3"/>
  <c r="BD106" i="3"/>
  <c r="BI106" i="3"/>
  <c r="BN106" i="3"/>
  <c r="AW118" i="3"/>
  <c r="AW164" i="3" s="1"/>
  <c r="BG118" i="3"/>
  <c r="BT117" i="3"/>
  <c r="BX117" i="3"/>
  <c r="CB117" i="3"/>
  <c r="F119" i="3"/>
  <c r="E119" i="3"/>
  <c r="H119" i="3"/>
  <c r="T119" i="3"/>
  <c r="S119" i="3"/>
  <c r="R119" i="3"/>
  <c r="AD119" i="3"/>
  <c r="AC119" i="3"/>
  <c r="AF119" i="3"/>
  <c r="AR119" i="3"/>
  <c r="AQ119" i="3"/>
  <c r="AQ120" i="3"/>
  <c r="AP119" i="3"/>
  <c r="AE119" i="3"/>
  <c r="AA130" i="3"/>
  <c r="AY130" i="3"/>
  <c r="CC123" i="3"/>
  <c r="E56" i="4" s="1"/>
  <c r="CD127" i="3"/>
  <c r="BR130" i="3"/>
  <c r="E131" i="3"/>
  <c r="E120" i="3" s="1"/>
  <c r="I130" i="3"/>
  <c r="BW130" i="3"/>
  <c r="I143" i="3"/>
  <c r="AG143" i="3"/>
  <c r="AG145" i="3" s="1"/>
  <c r="BE143" i="3"/>
  <c r="F144" i="3"/>
  <c r="F146" i="3" s="1"/>
  <c r="BR143" i="3"/>
  <c r="AI144" i="3"/>
  <c r="BW143" i="3"/>
  <c r="H105" i="3"/>
  <c r="H94" i="3" s="1"/>
  <c r="AF105" i="3"/>
  <c r="BD105" i="3"/>
  <c r="E106" i="3"/>
  <c r="S106" i="3"/>
  <c r="AC106" i="3"/>
  <c r="AG106" i="3"/>
  <c r="AQ106" i="3"/>
  <c r="BA106" i="3"/>
  <c r="BO106" i="3"/>
  <c r="BB119" i="3"/>
  <c r="BA119" i="3"/>
  <c r="BD119" i="3"/>
  <c r="BC119" i="3"/>
  <c r="CD123" i="3"/>
  <c r="CC128" i="3"/>
  <c r="E26" i="4" s="1"/>
  <c r="BU130" i="3"/>
  <c r="BV130" i="3"/>
  <c r="AC131" i="3"/>
  <c r="CC141" i="3"/>
  <c r="E27" i="4" s="1"/>
  <c r="AD144" i="3"/>
  <c r="AD107" i="3" s="1"/>
  <c r="BV143" i="3"/>
  <c r="BG144" i="3"/>
  <c r="BG146" i="3" s="1"/>
  <c r="CA143" i="3"/>
  <c r="H145" i="3"/>
  <c r="G145" i="3"/>
  <c r="F145" i="3"/>
  <c r="R145" i="3"/>
  <c r="Q145" i="3"/>
  <c r="T145" i="3"/>
  <c r="AF145" i="3"/>
  <c r="AE145" i="3"/>
  <c r="AD145" i="3"/>
  <c r="AP145" i="3"/>
  <c r="AP146" i="3"/>
  <c r="AO145" i="3"/>
  <c r="AR145" i="3"/>
  <c r="BD145" i="3"/>
  <c r="BC145" i="3"/>
  <c r="BB145" i="3"/>
  <c r="BM146" i="3"/>
  <c r="BP146" i="3"/>
  <c r="BN145" i="3"/>
  <c r="BQ145" i="3"/>
  <c r="BM145" i="3"/>
  <c r="BP145" i="3"/>
  <c r="S145" i="3"/>
  <c r="AA161" i="3"/>
  <c r="CD149" i="3"/>
  <c r="AY161" i="3"/>
  <c r="BN119" i="3"/>
  <c r="BO120" i="3"/>
  <c r="BT130" i="3"/>
  <c r="BX130" i="3"/>
  <c r="CB130" i="3"/>
  <c r="E132" i="3"/>
  <c r="N132" i="3"/>
  <c r="S132" i="3"/>
  <c r="X132" i="3"/>
  <c r="AC132" i="3"/>
  <c r="AL132" i="3"/>
  <c r="AQ132" i="3"/>
  <c r="AV132" i="3"/>
  <c r="BA132" i="3"/>
  <c r="BE132" i="3"/>
  <c r="BJ132" i="3"/>
  <c r="BO132" i="3"/>
  <c r="BP133" i="3"/>
  <c r="CD136" i="3"/>
  <c r="BU143" i="3"/>
  <c r="BY143" i="3"/>
  <c r="K145" i="3"/>
  <c r="Y145" i="3"/>
  <c r="AI145" i="3"/>
  <c r="BG145" i="3"/>
  <c r="F16" i="4"/>
  <c r="G16" i="4" s="1"/>
  <c r="H16" i="4" s="1"/>
  <c r="CE153" i="3"/>
  <c r="CC155" i="3"/>
  <c r="BR161" i="3"/>
  <c r="E162" i="3"/>
  <c r="E146" i="3" s="1"/>
  <c r="I161" i="3"/>
  <c r="BW161" i="3"/>
  <c r="BO119" i="3"/>
  <c r="BP120" i="3"/>
  <c r="F132" i="3"/>
  <c r="K132" i="3"/>
  <c r="T132" i="3"/>
  <c r="Y132" i="3"/>
  <c r="AD132" i="3"/>
  <c r="AI132" i="3"/>
  <c r="AR132" i="3"/>
  <c r="AW132" i="3"/>
  <c r="BB132" i="3"/>
  <c r="BG132" i="3"/>
  <c r="BK132" i="3"/>
  <c r="BP132" i="3"/>
  <c r="N144" i="3"/>
  <c r="AJ146" i="3"/>
  <c r="AL144" i="3"/>
  <c r="BJ144" i="3"/>
  <c r="BJ68" i="3" s="1"/>
  <c r="L145" i="3"/>
  <c r="Z145" i="3"/>
  <c r="AJ145" i="3"/>
  <c r="AX145" i="3"/>
  <c r="BH145" i="3"/>
  <c r="O161" i="3"/>
  <c r="O38" i="3" s="1"/>
  <c r="AM161" i="3"/>
  <c r="BK161" i="3"/>
  <c r="CC151" i="3"/>
  <c r="E2" i="4" s="1"/>
  <c r="CC158" i="3"/>
  <c r="E39" i="4" s="1"/>
  <c r="BV161" i="3"/>
  <c r="AC162" i="3"/>
  <c r="AC164" i="3" s="1"/>
  <c r="CA161" i="3"/>
  <c r="BO162" i="3"/>
  <c r="BP119" i="3"/>
  <c r="BM120" i="3"/>
  <c r="G132" i="3"/>
  <c r="L132" i="3"/>
  <c r="Q132" i="3"/>
  <c r="Z132" i="3"/>
  <c r="AE132" i="3"/>
  <c r="AJ132" i="3"/>
  <c r="AO132" i="3"/>
  <c r="AX132" i="3"/>
  <c r="BC132" i="3"/>
  <c r="BH132" i="3"/>
  <c r="BM132" i="3"/>
  <c r="BQ132" i="3"/>
  <c r="M145" i="3"/>
  <c r="W145" i="3"/>
  <c r="AK145" i="3"/>
  <c r="AU145" i="3"/>
  <c r="BI145" i="3"/>
  <c r="U161" i="3"/>
  <c r="U163" i="3" s="1"/>
  <c r="AS161" i="3"/>
  <c r="BQ161" i="3"/>
  <c r="BQ12" i="3" s="1"/>
  <c r="CD151" i="3"/>
  <c r="CC154" i="3"/>
  <c r="CD158" i="3"/>
  <c r="BY161" i="3"/>
  <c r="BZ161" i="3"/>
  <c r="BA162" i="3"/>
  <c r="BT161" i="3"/>
  <c r="BX161" i="3"/>
  <c r="AE164" i="3"/>
  <c r="AO164" i="3"/>
  <c r="AR163" i="3"/>
  <c r="AQ163" i="3"/>
  <c r="BC164" i="3"/>
  <c r="BB163" i="3"/>
  <c r="BA163" i="3"/>
  <c r="BP163" i="3"/>
  <c r="BO163" i="3"/>
  <c r="E163" i="3"/>
  <c r="N163" i="3"/>
  <c r="S163" i="3"/>
  <c r="X163" i="3"/>
  <c r="AC163" i="3"/>
  <c r="AL163" i="3"/>
  <c r="BC163" i="3"/>
  <c r="BM163" i="3"/>
  <c r="F163" i="3"/>
  <c r="K163" i="3"/>
  <c r="T163" i="3"/>
  <c r="AD163" i="3"/>
  <c r="AI163" i="3"/>
  <c r="AU163" i="3"/>
  <c r="BD163" i="3"/>
  <c r="BN163" i="3"/>
  <c r="Y164" i="3"/>
  <c r="AW163" i="3"/>
  <c r="AV163" i="3"/>
  <c r="BG163" i="3"/>
  <c r="BJ163" i="3"/>
  <c r="G163" i="3"/>
  <c r="L163" i="3"/>
  <c r="Q163" i="3"/>
  <c r="Z163" i="3"/>
  <c r="AE163" i="3"/>
  <c r="AJ163" i="3"/>
  <c r="AO163" i="3"/>
  <c r="AX163" i="3"/>
  <c r="BH163" i="3"/>
  <c r="BJ94" i="3" l="1"/>
  <c r="BH94" i="3"/>
  <c r="BG94" i="3"/>
  <c r="BG120" i="3"/>
  <c r="BK119" i="3"/>
  <c r="BH120" i="3"/>
  <c r="BJ120" i="3"/>
  <c r="BK80" i="3"/>
  <c r="BI133" i="3"/>
  <c r="BH133" i="3"/>
  <c r="AW39" i="3"/>
  <c r="BC13" i="3"/>
  <c r="BE163" i="3"/>
  <c r="BB164" i="3"/>
  <c r="BD13" i="3"/>
  <c r="BE119" i="3"/>
  <c r="BC120" i="3"/>
  <c r="BB120" i="3"/>
  <c r="BE38" i="3"/>
  <c r="BD68" i="3"/>
  <c r="BE145" i="3"/>
  <c r="BB94" i="3"/>
  <c r="AX26" i="3"/>
  <c r="AY80" i="3"/>
  <c r="AW133" i="3"/>
  <c r="AX68" i="3"/>
  <c r="AV107" i="3"/>
  <c r="AP120" i="3"/>
  <c r="AO120" i="3"/>
  <c r="AP164" i="3"/>
  <c r="AR164" i="3"/>
  <c r="AQ146" i="3"/>
  <c r="AR146" i="3"/>
  <c r="CE60" i="3"/>
  <c r="AS93" i="3"/>
  <c r="AO94" i="3"/>
  <c r="G50" i="4"/>
  <c r="H50" i="4" s="1"/>
  <c r="AP133" i="3"/>
  <c r="K146" i="3"/>
  <c r="U119" i="3"/>
  <c r="AF81" i="3"/>
  <c r="H81" i="3"/>
  <c r="BR24" i="3"/>
  <c r="AF133" i="3"/>
  <c r="AG54" i="3"/>
  <c r="AM132" i="3"/>
  <c r="G133" i="3"/>
  <c r="H164" i="3"/>
  <c r="AG67" i="3"/>
  <c r="AK26" i="3"/>
  <c r="E81" i="3"/>
  <c r="AK68" i="3"/>
  <c r="AD81" i="3"/>
  <c r="AE39" i="3"/>
  <c r="AJ94" i="3"/>
  <c r="F164" i="3"/>
  <c r="AE94" i="3"/>
  <c r="N13" i="3"/>
  <c r="F17" i="4"/>
  <c r="G17" i="4" s="1"/>
  <c r="H17" i="4" s="1"/>
  <c r="AC39" i="3"/>
  <c r="H13" i="3"/>
  <c r="I106" i="3"/>
  <c r="G164" i="3"/>
  <c r="T68" i="3"/>
  <c r="AC107" i="3"/>
  <c r="E55" i="3"/>
  <c r="G38" i="4"/>
  <c r="H38" i="4" s="1"/>
  <c r="AI55" i="3"/>
  <c r="AK13" i="3"/>
  <c r="AM67" i="3"/>
  <c r="AJ68" i="3"/>
  <c r="AK81" i="3"/>
  <c r="CE128" i="3"/>
  <c r="G36" i="4"/>
  <c r="H36" i="4" s="1"/>
  <c r="G31" i="4"/>
  <c r="H31" i="4" s="1"/>
  <c r="AG12" i="3"/>
  <c r="AJ81" i="3"/>
  <c r="AK39" i="3"/>
  <c r="AJ39" i="3"/>
  <c r="AG119" i="3"/>
  <c r="AG105" i="3"/>
  <c r="AG107" i="3" s="1"/>
  <c r="AD133" i="3"/>
  <c r="L164" i="3"/>
  <c r="CE102" i="3"/>
  <c r="CE50" i="3"/>
  <c r="CE18" i="3"/>
  <c r="T13" i="3"/>
  <c r="E14" i="4"/>
  <c r="E53" i="4"/>
  <c r="F37" i="4"/>
  <c r="G37" i="4" s="1"/>
  <c r="H37" i="4" s="1"/>
  <c r="AA163" i="3"/>
  <c r="I132" i="3"/>
  <c r="G35" i="4"/>
  <c r="H35" i="4" s="1"/>
  <c r="I80" i="3"/>
  <c r="O67" i="3"/>
  <c r="F81" i="3"/>
  <c r="O25" i="3"/>
  <c r="CE47" i="3"/>
  <c r="G19" i="4"/>
  <c r="H19" i="4" s="1"/>
  <c r="F21" i="4"/>
  <c r="N26" i="3"/>
  <c r="BU92" i="3"/>
  <c r="X94" i="3"/>
  <c r="BX79" i="3"/>
  <c r="H26" i="3"/>
  <c r="O132" i="3"/>
  <c r="G14" i="4"/>
  <c r="H14" i="4" s="1"/>
  <c r="Z146" i="3"/>
  <c r="G107" i="3"/>
  <c r="M13" i="3"/>
  <c r="CE49" i="3"/>
  <c r="M26" i="3"/>
  <c r="I12" i="3"/>
  <c r="AA119" i="3"/>
  <c r="I38" i="3"/>
  <c r="W81" i="3"/>
  <c r="G25" i="4"/>
  <c r="H25" i="4" s="1"/>
  <c r="E81" i="4"/>
  <c r="E74" i="4"/>
  <c r="F81" i="4"/>
  <c r="F74" i="4"/>
  <c r="W68" i="3"/>
  <c r="W39" i="3"/>
  <c r="AA12" i="3"/>
  <c r="X39" i="3"/>
  <c r="Z39" i="3"/>
  <c r="AA25" i="3"/>
  <c r="Z26" i="3"/>
  <c r="T164" i="3"/>
  <c r="U132" i="3"/>
  <c r="T133" i="3"/>
  <c r="S94" i="3"/>
  <c r="G24" i="4"/>
  <c r="H24" i="4" s="1"/>
  <c r="T81" i="3"/>
  <c r="U93" i="3"/>
  <c r="T120" i="3"/>
  <c r="S39" i="3"/>
  <c r="R39" i="3"/>
  <c r="U54" i="3"/>
  <c r="M94" i="3"/>
  <c r="O106" i="3"/>
  <c r="N107" i="3"/>
  <c r="G146" i="3"/>
  <c r="H146" i="3"/>
  <c r="F120" i="3"/>
  <c r="I93" i="3"/>
  <c r="I67" i="3"/>
  <c r="F60" i="4"/>
  <c r="F68" i="4"/>
  <c r="E60" i="4"/>
  <c r="E68" i="4"/>
  <c r="I66" i="3"/>
  <c r="I54" i="3"/>
  <c r="E48" i="4"/>
  <c r="E44" i="4"/>
  <c r="F13" i="3"/>
  <c r="I25" i="3"/>
  <c r="I11" i="3"/>
  <c r="G51" i="4"/>
  <c r="H51"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20" i="4"/>
  <c r="H20" i="4" s="1"/>
  <c r="AY163" i="3"/>
  <c r="AX164" i="3"/>
  <c r="AO146" i="3"/>
  <c r="AR13" i="3"/>
  <c r="BX11" i="3"/>
  <c r="AQ26" i="3"/>
  <c r="AP55" i="3"/>
  <c r="AI164" i="3"/>
  <c r="AM25" i="3"/>
  <c r="AJ26" i="3"/>
  <c r="AM12" i="3"/>
  <c r="AI13" i="3"/>
  <c r="AL13" i="3"/>
  <c r="AJ13" i="3"/>
  <c r="AM80" i="3"/>
  <c r="BW131" i="3"/>
  <c r="AD164" i="3"/>
  <c r="CE126" i="3"/>
  <c r="G46" i="4"/>
  <c r="H46" i="4" s="1"/>
  <c r="AG163" i="3"/>
  <c r="AF164" i="3"/>
  <c r="AL68" i="3"/>
  <c r="AI68" i="3"/>
  <c r="AM38" i="3"/>
  <c r="AK107" i="3"/>
  <c r="AJ55" i="3"/>
  <c r="AI26" i="3"/>
  <c r="AD26" i="3"/>
  <c r="AC26" i="3"/>
  <c r="AF26" i="3"/>
  <c r="AG25" i="3"/>
  <c r="AE133" i="3"/>
  <c r="AE81" i="3"/>
  <c r="AC13" i="3"/>
  <c r="G44" i="4"/>
  <c r="H44" i="4" s="1"/>
  <c r="AE146" i="3"/>
  <c r="BV144" i="3"/>
  <c r="G5" i="4"/>
  <c r="H5" i="4" s="1"/>
  <c r="G72" i="4"/>
  <c r="H72" i="4" s="1"/>
  <c r="W13" i="3"/>
  <c r="AA145" i="3"/>
  <c r="Y55" i="3"/>
  <c r="Y120" i="3"/>
  <c r="W120" i="3"/>
  <c r="Z120" i="3"/>
  <c r="CE100" i="3"/>
  <c r="Z68" i="3"/>
  <c r="Z94" i="3"/>
  <c r="S81" i="3"/>
  <c r="R107" i="3"/>
  <c r="CE99" i="3"/>
  <c r="F47" i="4"/>
  <c r="G47" i="4" s="1"/>
  <c r="H47" i="4" s="1"/>
  <c r="S146" i="3"/>
  <c r="T55" i="3"/>
  <c r="CE139" i="3"/>
  <c r="BT144" i="3"/>
  <c r="Q55" i="3"/>
  <c r="R55" i="3"/>
  <c r="S133" i="3"/>
  <c r="U131" i="3"/>
  <c r="R13" i="3"/>
  <c r="Q13" i="3"/>
  <c r="BT37" i="3"/>
  <c r="R120" i="3"/>
  <c r="G23" i="4"/>
  <c r="H23" i="4" s="1"/>
  <c r="G22" i="4"/>
  <c r="H22" i="4" s="1"/>
  <c r="CE138" i="3"/>
  <c r="G45" i="4"/>
  <c r="H45" i="4" s="1"/>
  <c r="L55" i="3"/>
  <c r="F133" i="3"/>
  <c r="F68" i="3"/>
  <c r="E68" i="3"/>
  <c r="G9" i="4"/>
  <c r="H9" i="4" s="1"/>
  <c r="BR144" i="3"/>
  <c r="CE7" i="3"/>
  <c r="G65" i="4"/>
  <c r="H65" i="4" s="1"/>
  <c r="AS37" i="3"/>
  <c r="BA13" i="3"/>
  <c r="CE74" i="3"/>
  <c r="BI13" i="3"/>
  <c r="BE12" i="3"/>
  <c r="CB66" i="3"/>
  <c r="BJ13" i="3"/>
  <c r="BK12" i="3"/>
  <c r="BP39" i="3"/>
  <c r="BN55" i="3"/>
  <c r="CE86" i="3"/>
  <c r="BX118" i="3"/>
  <c r="BB55" i="3"/>
  <c r="G54" i="4"/>
  <c r="H54" i="4" s="1"/>
  <c r="BO39" i="3"/>
  <c r="AO81" i="3"/>
  <c r="BQ38" i="3"/>
  <c r="AY12" i="3"/>
  <c r="AP81" i="3"/>
  <c r="BM55" i="3"/>
  <c r="AU13" i="3"/>
  <c r="BO55" i="3"/>
  <c r="BQ54" i="3"/>
  <c r="AX13" i="3"/>
  <c r="AW13" i="3"/>
  <c r="BC26" i="3"/>
  <c r="G8" i="4"/>
  <c r="H8"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1" i="4"/>
  <c r="H21" i="4" s="1"/>
  <c r="BQ24" i="3"/>
  <c r="BO26" i="3"/>
  <c r="BN164" i="3"/>
  <c r="BM13" i="3"/>
  <c r="BO164" i="3"/>
  <c r="CB162" i="3"/>
  <c r="BN146" i="3"/>
  <c r="BQ131" i="3"/>
  <c r="CB131" i="3"/>
  <c r="BO146" i="3"/>
  <c r="BN81" i="3"/>
  <c r="CB118" i="3"/>
  <c r="BQ80" i="3"/>
  <c r="BQ118" i="3"/>
  <c r="BQ120" i="3" s="1"/>
  <c r="BQ121" i="3" s="1"/>
  <c r="N4"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2" i="4"/>
  <c r="H32" i="4" s="1"/>
  <c r="AS12" i="3"/>
  <c r="AS11" i="3"/>
  <c r="AS13" i="3" s="1"/>
  <c r="AQ13" i="3"/>
  <c r="AS25" i="3"/>
  <c r="BX131" i="3"/>
  <c r="AS131" i="3"/>
  <c r="AO26" i="3"/>
  <c r="BX24" i="3"/>
  <c r="AS24" i="3"/>
  <c r="AS54" i="3"/>
  <c r="BX162" i="3"/>
  <c r="AS162" i="3"/>
  <c r="AS164" i="3" s="1"/>
  <c r="G3" i="4"/>
  <c r="H3"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2" i="4"/>
  <c r="H12" i="4" s="1"/>
  <c r="G77" i="4"/>
  <c r="H77" i="4" s="1"/>
  <c r="AA38" i="3"/>
  <c r="X13" i="3"/>
  <c r="AA37" i="3"/>
  <c r="AA79" i="3"/>
  <c r="BU79" i="3"/>
  <c r="Y81" i="3"/>
  <c r="AA144" i="3"/>
  <c r="W146" i="3"/>
  <c r="BU144" i="3"/>
  <c r="AA53" i="3"/>
  <c r="AA55" i="3" s="1"/>
  <c r="BU53" i="3"/>
  <c r="AA132" i="3"/>
  <c r="W55" i="3"/>
  <c r="X133" i="3"/>
  <c r="AA133" i="3"/>
  <c r="X55" i="3"/>
  <c r="BU131" i="3"/>
  <c r="Y133" i="3"/>
  <c r="X120" i="3"/>
  <c r="CE16" i="3"/>
  <c r="G49" i="4"/>
  <c r="H49" i="4" s="1"/>
  <c r="AA24" i="3"/>
  <c r="BU24" i="3"/>
  <c r="CE114" i="3"/>
  <c r="AA106" i="3"/>
  <c r="BU105" i="3"/>
  <c r="AA67" i="3"/>
  <c r="AA105" i="3"/>
  <c r="X68" i="3"/>
  <c r="CE150" i="3"/>
  <c r="Z164" i="3"/>
  <c r="AA162" i="3"/>
  <c r="AA93" i="3"/>
  <c r="BU162" i="3"/>
  <c r="X164" i="3"/>
  <c r="W94" i="3"/>
  <c r="CE87" i="3"/>
  <c r="G4" i="4"/>
  <c r="H4" i="4" s="1"/>
  <c r="G61" i="4"/>
  <c r="H61" i="4" s="1"/>
  <c r="BT92" i="3"/>
  <c r="U92" i="3"/>
  <c r="R94" i="3"/>
  <c r="R81" i="3"/>
  <c r="CD91" i="3"/>
  <c r="U80" i="3"/>
  <c r="S107" i="3"/>
  <c r="CC23" i="3"/>
  <c r="T107" i="3"/>
  <c r="U106" i="3"/>
  <c r="Q107" i="3"/>
  <c r="CE97" i="3"/>
  <c r="G40" i="4"/>
  <c r="H40" i="4" s="1"/>
  <c r="S164" i="3"/>
  <c r="BT162" i="3"/>
  <c r="U162" i="3"/>
  <c r="R68" i="3"/>
  <c r="U67" i="3"/>
  <c r="Q68" i="3"/>
  <c r="BT66" i="3"/>
  <c r="S55" i="3"/>
  <c r="CE42" i="3"/>
  <c r="CD52" i="3"/>
  <c r="Q146" i="3"/>
  <c r="U145" i="3"/>
  <c r="U144" i="3"/>
  <c r="CE137" i="3"/>
  <c r="R146" i="3"/>
  <c r="G73" i="4"/>
  <c r="H73" i="4" s="1"/>
  <c r="CE124" i="3"/>
  <c r="Q133" i="3"/>
  <c r="CE125" i="3"/>
  <c r="U12" i="3"/>
  <c r="CE5" i="3"/>
  <c r="Q120" i="3"/>
  <c r="U37" i="3"/>
  <c r="U118" i="3"/>
  <c r="U168" i="3"/>
  <c r="U169" i="3" s="1"/>
  <c r="M107" i="3"/>
  <c r="N133" i="3"/>
  <c r="G53" i="4"/>
  <c r="H53" i="4" s="1"/>
  <c r="G57" i="4"/>
  <c r="H57" i="4" s="1"/>
  <c r="G27" i="4"/>
  <c r="H27" i="4" s="1"/>
  <c r="G62" i="4"/>
  <c r="H62" i="4" s="1"/>
  <c r="G30" i="4"/>
  <c r="H30"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2" i="4"/>
  <c r="H52" i="4" s="1"/>
  <c r="N55" i="3"/>
  <c r="CD161" i="3"/>
  <c r="I163" i="3"/>
  <c r="F70" i="4"/>
  <c r="G70" i="4" s="1"/>
  <c r="H70" i="4" s="1"/>
  <c r="CE136" i="3"/>
  <c r="F56" i="4"/>
  <c r="G56" i="4" s="1"/>
  <c r="H56" i="4" s="1"/>
  <c r="CE123" i="3"/>
  <c r="BV79" i="3"/>
  <c r="AG79" i="3"/>
  <c r="F39" i="4"/>
  <c r="G39" i="4" s="1"/>
  <c r="H39" i="4" s="1"/>
  <c r="CE158" i="3"/>
  <c r="AG144" i="3"/>
  <c r="CC130" i="3"/>
  <c r="CE140" i="3"/>
  <c r="I105" i="3"/>
  <c r="H39" i="3"/>
  <c r="H55" i="3"/>
  <c r="CA79" i="3"/>
  <c r="BK79" i="3"/>
  <c r="BK81" i="3" s="1"/>
  <c r="E34" i="4"/>
  <c r="G34" i="4" s="1"/>
  <c r="H34" i="4" s="1"/>
  <c r="CE48" i="3"/>
  <c r="CD36" i="3"/>
  <c r="G81" i="3"/>
  <c r="G68" i="3"/>
  <c r="E29" i="4"/>
  <c r="G29" i="4" s="1"/>
  <c r="H29" i="4" s="1"/>
  <c r="CE154" i="3"/>
  <c r="F58" i="4"/>
  <c r="G58" i="4" s="1"/>
  <c r="H58" i="4" s="1"/>
  <c r="CE149" i="3"/>
  <c r="BZ145" i="3"/>
  <c r="BT145" i="3"/>
  <c r="CC143" i="3"/>
  <c r="F15" i="4"/>
  <c r="G15" i="4" s="1"/>
  <c r="H15" i="4" s="1"/>
  <c r="CE127" i="3"/>
  <c r="I145" i="3"/>
  <c r="BS144" i="3"/>
  <c r="O144" i="3"/>
  <c r="BW118" i="3"/>
  <c r="AM118" i="3"/>
  <c r="F64" i="4"/>
  <c r="G64" i="4" s="1"/>
  <c r="H64" i="4" s="1"/>
  <c r="CE85" i="3"/>
  <c r="BR105" i="3"/>
  <c r="BU118" i="3"/>
  <c r="AA118" i="3"/>
  <c r="CD117" i="3"/>
  <c r="I119" i="3"/>
  <c r="F59" i="4"/>
  <c r="G59" i="4" s="1"/>
  <c r="H59" i="4" s="1"/>
  <c r="CE3" i="3"/>
  <c r="BK53" i="3"/>
  <c r="BK24" i="3"/>
  <c r="CA24" i="3"/>
  <c r="BS11" i="3"/>
  <c r="O11" i="3"/>
  <c r="F67" i="4"/>
  <c r="G67" i="4" s="1"/>
  <c r="H67" i="4" s="1"/>
  <c r="CE58" i="3"/>
  <c r="CA145" i="3"/>
  <c r="BV131" i="3"/>
  <c r="AG131" i="3"/>
  <c r="O105" i="3"/>
  <c r="BS105" i="3"/>
  <c r="F41" i="4"/>
  <c r="G41" i="4" s="1"/>
  <c r="H41" i="4" s="1"/>
  <c r="CE84" i="3"/>
  <c r="BT105" i="3"/>
  <c r="U105" i="3"/>
  <c r="E33" i="4"/>
  <c r="G33" i="4" s="1"/>
  <c r="H33" i="4" s="1"/>
  <c r="CE155" i="3"/>
  <c r="AA168" i="3"/>
  <c r="AA169" i="3" s="1"/>
  <c r="CB144" i="3"/>
  <c r="BQ144" i="3"/>
  <c r="BQ146" i="3" s="1"/>
  <c r="H107" i="3"/>
  <c r="CC104" i="3"/>
  <c r="BR92" i="3"/>
  <c r="I92" i="3"/>
  <c r="F75" i="4"/>
  <c r="G75" i="4" s="1"/>
  <c r="H75" i="4" s="1"/>
  <c r="CE98" i="3"/>
  <c r="E94" i="3"/>
  <c r="CB92" i="3"/>
  <c r="CC78" i="3"/>
  <c r="F66" i="4"/>
  <c r="G66" i="4" s="1"/>
  <c r="H66" i="4" s="1"/>
  <c r="CE72" i="3"/>
  <c r="BW66" i="3"/>
  <c r="AM66" i="3"/>
  <c r="F11" i="4"/>
  <c r="G11" i="4" s="1"/>
  <c r="H11" i="4" s="1"/>
  <c r="CE62" i="3"/>
  <c r="AY53" i="3"/>
  <c r="BY53" i="3"/>
  <c r="F48" i="4"/>
  <c r="CE30" i="3"/>
  <c r="AS92" i="3"/>
  <c r="AS94" i="3" s="1"/>
  <c r="AS95" i="3" s="1"/>
  <c r="J7" i="2" s="1"/>
  <c r="BX92" i="3"/>
  <c r="F78" i="4"/>
  <c r="G78" i="4" s="1"/>
  <c r="H78" i="4" s="1"/>
  <c r="CE110" i="3"/>
  <c r="CA66" i="3"/>
  <c r="BK66" i="3"/>
  <c r="BV11" i="3"/>
  <c r="AG11" i="3"/>
  <c r="G55" i="3"/>
  <c r="I53" i="3"/>
  <c r="F43" i="4"/>
  <c r="G43" i="4" s="1"/>
  <c r="H43"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AG40" i="3" s="1"/>
  <c r="H8" i="2" s="1"/>
  <c r="G13" i="3"/>
  <c r="G26" i="3"/>
  <c r="CB11" i="3"/>
  <c r="BQ11" i="3"/>
  <c r="BQ13" i="3" s="1"/>
  <c r="BT11" i="3"/>
  <c r="U11" i="3"/>
  <c r="U13" i="3" s="1"/>
  <c r="CD65" i="3"/>
  <c r="BR37" i="3"/>
  <c r="I37" i="3"/>
  <c r="E39" i="3"/>
  <c r="I24" i="3"/>
  <c r="BW92" i="3"/>
  <c r="AM92" i="3"/>
  <c r="CC65" i="3"/>
  <c r="I68"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6" i="4"/>
  <c r="H26" i="4" s="1"/>
  <c r="BX105" i="3"/>
  <c r="AS105" i="3"/>
  <c r="CD78" i="3"/>
  <c r="F13" i="4"/>
  <c r="G13" i="4" s="1"/>
  <c r="H13" i="4" s="1"/>
  <c r="CE75" i="3"/>
  <c r="G69" i="4"/>
  <c r="H69" i="4" s="1"/>
  <c r="BS66" i="3"/>
  <c r="O66" i="3"/>
  <c r="CC117" i="3"/>
  <c r="U79" i="3"/>
  <c r="BT79" i="3"/>
  <c r="O79" i="3"/>
  <c r="BS79" i="3"/>
  <c r="BR66" i="3"/>
  <c r="H68" i="3"/>
  <c r="F63" i="4"/>
  <c r="G63" i="4" s="1"/>
  <c r="H63" i="4" s="1"/>
  <c r="CE43" i="3"/>
  <c r="F71" i="4"/>
  <c r="G71" i="4" s="1"/>
  <c r="H71" i="4" s="1"/>
  <c r="CE32" i="3"/>
  <c r="F76" i="4"/>
  <c r="G76" i="4" s="1"/>
  <c r="H76" i="4" s="1"/>
  <c r="CE19" i="3"/>
  <c r="BV53" i="3"/>
  <c r="BT24" i="3"/>
  <c r="U24" i="3"/>
  <c r="F55" i="4"/>
  <c r="G55" i="4" s="1"/>
  <c r="H55" i="4" s="1"/>
  <c r="CE17" i="3"/>
  <c r="CC10" i="3"/>
  <c r="G42" i="4"/>
  <c r="H42" i="4" s="1"/>
  <c r="G80" i="4"/>
  <c r="H80" i="4" s="1"/>
  <c r="BK94" i="3" l="1"/>
  <c r="BK120" i="3"/>
  <c r="BK121" i="3" s="1"/>
  <c r="M4" i="2" s="1"/>
  <c r="BK133" i="3"/>
  <c r="BE13" i="3"/>
  <c r="AY146" i="3"/>
  <c r="AS107" i="3"/>
  <c r="AS108" i="3" s="1"/>
  <c r="J9" i="2" s="1"/>
  <c r="BX146" i="3"/>
  <c r="O146" i="3"/>
  <c r="AG146" i="3"/>
  <c r="O26" i="3"/>
  <c r="O27" i="3" s="1"/>
  <c r="E11" i="2" s="1"/>
  <c r="BY146" i="3"/>
  <c r="AG108" i="3"/>
  <c r="H9" i="2" s="1"/>
  <c r="BR146" i="3"/>
  <c r="AG95" i="3"/>
  <c r="H7" i="2" s="1"/>
  <c r="AM94" i="3"/>
  <c r="I13" i="3"/>
  <c r="G48" i="4"/>
  <c r="H48" i="4" s="1"/>
  <c r="G81" i="4"/>
  <c r="H81" i="4" s="1"/>
  <c r="G74" i="4"/>
  <c r="H74" i="4" s="1"/>
  <c r="AA39" i="3"/>
  <c r="AA40" i="3" s="1"/>
  <c r="G8" i="2" s="1"/>
  <c r="U164" i="3"/>
  <c r="U165" i="3" s="1"/>
  <c r="F13" i="2" s="1"/>
  <c r="U39" i="3"/>
  <c r="U40" i="3" s="1"/>
  <c r="F8" i="2" s="1"/>
  <c r="U55" i="3"/>
  <c r="U56" i="3" s="1"/>
  <c r="F12" i="2" s="1"/>
  <c r="O94" i="3"/>
  <c r="O68" i="3"/>
  <c r="I146" i="3"/>
  <c r="I147" i="3" s="1"/>
  <c r="D3" i="2" s="1"/>
  <c r="G68" i="4"/>
  <c r="H68" i="4" s="1"/>
  <c r="G60" i="4"/>
  <c r="H60" i="4" s="1"/>
  <c r="BK13" i="3"/>
  <c r="BK14" i="3" s="1"/>
  <c r="M10" i="2" s="1"/>
  <c r="BQ133" i="3"/>
  <c r="BQ134" i="3" s="1"/>
  <c r="N2" i="2" s="1"/>
  <c r="AS165" i="3"/>
  <c r="J13" i="2" s="1"/>
  <c r="BE133" i="3"/>
  <c r="BE134" i="3" s="1"/>
  <c r="L2" i="2" s="1"/>
  <c r="AM133" i="3"/>
  <c r="AM134" i="3" s="1"/>
  <c r="I2" i="2" s="1"/>
  <c r="AM107" i="3"/>
  <c r="AM108" i="3" s="1"/>
  <c r="I9" i="2" s="1"/>
  <c r="BE68" i="3"/>
  <c r="BE69" i="3" s="1"/>
  <c r="L5" i="2" s="1"/>
  <c r="AY81" i="3"/>
  <c r="AY82" i="3" s="1"/>
  <c r="K6" i="2" s="1"/>
  <c r="AY39" i="3"/>
  <c r="AY40" i="3" s="1"/>
  <c r="K8" i="2" s="1"/>
  <c r="AS133" i="3"/>
  <c r="AS134" i="3" s="1"/>
  <c r="J2" i="2" s="1"/>
  <c r="AS120" i="3"/>
  <c r="AS121" i="3" s="1"/>
  <c r="J4" i="2" s="1"/>
  <c r="U26" i="3"/>
  <c r="U27" i="3" s="1"/>
  <c r="F11" i="2" s="1"/>
  <c r="AA26" i="3"/>
  <c r="AA27" i="3" s="1"/>
  <c r="G11" i="2" s="1"/>
  <c r="O107" i="3"/>
  <c r="O108" i="3" s="1"/>
  <c r="E9" i="2" s="1"/>
  <c r="O39" i="3"/>
  <c r="AA81" i="3"/>
  <c r="AA82" i="3" s="1"/>
  <c r="G6" i="2" s="1"/>
  <c r="AS146" i="3"/>
  <c r="AS147" i="3" s="1"/>
  <c r="J3" i="2" s="1"/>
  <c r="BQ14" i="3"/>
  <c r="N10" i="2" s="1"/>
  <c r="CB146" i="3"/>
  <c r="BK82" i="3"/>
  <c r="M6" i="2" s="1"/>
  <c r="BK39" i="3"/>
  <c r="BK40" i="3" s="1"/>
  <c r="M8" i="2" s="1"/>
  <c r="BE120" i="3"/>
  <c r="BE121" i="3" s="1"/>
  <c r="L4" i="2" s="1"/>
  <c r="BE39" i="3"/>
  <c r="BE40" i="3" s="1"/>
  <c r="L8" i="2" s="1"/>
  <c r="BZ146" i="3"/>
  <c r="BE81" i="3"/>
  <c r="BE82" i="3" s="1"/>
  <c r="L6" i="2" s="1"/>
  <c r="AY107" i="3"/>
  <c r="AY108" i="3" s="1"/>
  <c r="K9" i="2" s="1"/>
  <c r="AY94" i="3"/>
  <c r="AY95" i="3" s="1"/>
  <c r="K7" i="2" s="1"/>
  <c r="AY147" i="3"/>
  <c r="K3" i="2" s="1"/>
  <c r="AM26" i="3"/>
  <c r="AM27" i="3" s="1"/>
  <c r="I11" i="2" s="1"/>
  <c r="AM13" i="3"/>
  <c r="AM14" i="3" s="1"/>
  <c r="I10" i="2" s="1"/>
  <c r="AG165" i="3"/>
  <c r="H13" i="2" s="1"/>
  <c r="AM68" i="3"/>
  <c r="AM69" i="3" s="1"/>
  <c r="I5" i="2" s="1"/>
  <c r="AM39" i="3"/>
  <c r="AM40" i="3" s="1"/>
  <c r="I8" i="2" s="1"/>
  <c r="AG26" i="3"/>
  <c r="AG27" i="3" s="1"/>
  <c r="H11" i="2" s="1"/>
  <c r="AG56" i="3"/>
  <c r="H12" i="2" s="1"/>
  <c r="U81" i="3"/>
  <c r="U82" i="3" s="1"/>
  <c r="F6" i="2" s="1"/>
  <c r="O95" i="3"/>
  <c r="E7" i="2" s="1"/>
  <c r="BS146" i="3"/>
  <c r="I69" i="3"/>
  <c r="D5" i="2" s="1"/>
  <c r="BQ40" i="3"/>
  <c r="N8" i="2" s="1"/>
  <c r="BE14" i="3"/>
  <c r="L10" i="2" s="1"/>
  <c r="AY69" i="3"/>
  <c r="K5" i="2" s="1"/>
  <c r="BQ69" i="3"/>
  <c r="N5" i="2" s="1"/>
  <c r="BQ55" i="3"/>
  <c r="BQ56" i="3" s="1"/>
  <c r="N12" i="2" s="1"/>
  <c r="AS81" i="3"/>
  <c r="AS82" i="3" s="1"/>
  <c r="J6" i="2" s="1"/>
  <c r="AY13" i="3"/>
  <c r="AY14" i="3" s="1"/>
  <c r="K10" i="2" s="1"/>
  <c r="BE107" i="3"/>
  <c r="BE108" i="3" s="1"/>
  <c r="L9" i="2" s="1"/>
  <c r="O147" i="3"/>
  <c r="E3" i="2" s="1"/>
  <c r="AA164" i="3"/>
  <c r="AA165" i="3" s="1"/>
  <c r="G13" i="2" s="1"/>
  <c r="BV146" i="3"/>
  <c r="AG147" i="3"/>
  <c r="H3" i="2" s="1"/>
  <c r="BT146" i="3"/>
  <c r="AA107" i="3"/>
  <c r="AA108" i="3" s="1"/>
  <c r="G9" i="2" s="1"/>
  <c r="U94" i="3"/>
  <c r="U95" i="3" s="1"/>
  <c r="F7" i="2" s="1"/>
  <c r="U133" i="3"/>
  <c r="U134" i="3" s="1"/>
  <c r="F2" i="2" s="1"/>
  <c r="BW146" i="3"/>
  <c r="AG68" i="3"/>
  <c r="AG69" i="3" s="1"/>
  <c r="H5" i="2" s="1"/>
  <c r="BQ26" i="3"/>
  <c r="BQ27" i="3" s="1"/>
  <c r="N11" i="2" s="1"/>
  <c r="BQ164" i="3"/>
  <c r="BQ165" i="3" s="1"/>
  <c r="N13" i="2" s="1"/>
  <c r="BQ147" i="3"/>
  <c r="N3" i="2" s="1"/>
  <c r="BQ81" i="3"/>
  <c r="BQ82" i="3" s="1"/>
  <c r="N6" i="2" s="1"/>
  <c r="BQ94" i="3"/>
  <c r="BQ95" i="3" s="1"/>
  <c r="N7" i="2" s="1"/>
  <c r="BQ107" i="3"/>
  <c r="BQ108" i="3" s="1"/>
  <c r="N9" i="2" s="1"/>
  <c r="BK164" i="3"/>
  <c r="BK165" i="3" s="1"/>
  <c r="M13" i="2" s="1"/>
  <c r="BK147" i="3"/>
  <c r="M3" i="2" s="1"/>
  <c r="BK68" i="3"/>
  <c r="BK69" i="3" s="1"/>
  <c r="M5" i="2" s="1"/>
  <c r="BK95" i="3"/>
  <c r="M7" i="2" s="1"/>
  <c r="BK26" i="3"/>
  <c r="BK27" i="3" s="1"/>
  <c r="M11" i="2" s="1"/>
  <c r="BK55" i="3"/>
  <c r="BK56" i="3" s="1"/>
  <c r="M12" i="2" s="1"/>
  <c r="BK107" i="3"/>
  <c r="BK108" i="3" s="1"/>
  <c r="M9" i="2" s="1"/>
  <c r="BE165" i="3"/>
  <c r="L13" i="2" s="1"/>
  <c r="BE26" i="3"/>
  <c r="BE27" i="3" s="1"/>
  <c r="L11" i="2" s="1"/>
  <c r="BE146" i="3"/>
  <c r="BE147" i="3" s="1"/>
  <c r="L3" i="2" s="1"/>
  <c r="BK134" i="3"/>
  <c r="M2" i="2" s="1"/>
  <c r="BE94" i="3"/>
  <c r="BE95" i="3" s="1"/>
  <c r="L7" i="2" s="1"/>
  <c r="BE55" i="3"/>
  <c r="BE56" i="3" s="1"/>
  <c r="L12" i="2" s="1"/>
  <c r="CE10" i="3"/>
  <c r="CE104" i="3"/>
  <c r="AY26" i="3"/>
  <c r="AY27" i="3" s="1"/>
  <c r="K11" i="2" s="1"/>
  <c r="AY55" i="3"/>
  <c r="AY56" i="3" s="1"/>
  <c r="K12" i="2" s="1"/>
  <c r="AY121" i="3"/>
  <c r="K4" i="2" s="1"/>
  <c r="AY164" i="3"/>
  <c r="AY165" i="3" s="1"/>
  <c r="K13" i="2" s="1"/>
  <c r="AY133" i="3"/>
  <c r="AY134" i="3" s="1"/>
  <c r="K2" i="2" s="1"/>
  <c r="AS39" i="3"/>
  <c r="AS40" i="3" s="1"/>
  <c r="J8" i="2" s="1"/>
  <c r="AS14" i="3"/>
  <c r="J10" i="2" s="1"/>
  <c r="AS26" i="3"/>
  <c r="AS27" i="3" s="1"/>
  <c r="J11" i="2" s="1"/>
  <c r="AS55" i="3"/>
  <c r="AS56" i="3" s="1"/>
  <c r="J12" i="2" s="1"/>
  <c r="AS68" i="3"/>
  <c r="AS69" i="3" s="1"/>
  <c r="J5" i="2" s="1"/>
  <c r="AM120" i="3"/>
  <c r="AM121" i="3" s="1"/>
  <c r="I4" i="2" s="1"/>
  <c r="AM95" i="3"/>
  <c r="I7" i="2" s="1"/>
  <c r="AM55" i="3"/>
  <c r="AM56" i="3" s="1"/>
  <c r="I12" i="2" s="1"/>
  <c r="AM164" i="3"/>
  <c r="AM165" i="3" s="1"/>
  <c r="I13" i="2" s="1"/>
  <c r="AM146" i="3"/>
  <c r="AM147" i="3" s="1"/>
  <c r="I3" i="2" s="1"/>
  <c r="CC144" i="3"/>
  <c r="AM81" i="3"/>
  <c r="AM82" i="3" s="1"/>
  <c r="I6" i="2" s="1"/>
  <c r="AG133" i="3"/>
  <c r="AG134" i="3" s="1"/>
  <c r="H2" i="2" s="1"/>
  <c r="AG81" i="3"/>
  <c r="AG82" i="3" s="1"/>
  <c r="H6" i="2" s="1"/>
  <c r="AG13" i="3"/>
  <c r="AG14" i="3" s="1"/>
  <c r="H10" i="2" s="1"/>
  <c r="AG120" i="3"/>
  <c r="AG121" i="3" s="1"/>
  <c r="H4" i="2" s="1"/>
  <c r="CC118" i="3"/>
  <c r="AA13" i="3"/>
  <c r="AA14" i="3" s="1"/>
  <c r="G10" i="2" s="1"/>
  <c r="AA146" i="3"/>
  <c r="AA147" i="3" s="1"/>
  <c r="G3" i="2" s="1"/>
  <c r="BU146" i="3"/>
  <c r="AA56" i="3"/>
  <c r="G12" i="2" s="1"/>
  <c r="AA134" i="3"/>
  <c r="G2" i="2" s="1"/>
  <c r="CE23" i="3"/>
  <c r="AA120" i="3"/>
  <c r="AA121" i="3" s="1"/>
  <c r="G4" i="2" s="1"/>
  <c r="AA68" i="3"/>
  <c r="AA69" i="3" s="1"/>
  <c r="G5" i="2" s="1"/>
  <c r="AA94" i="3"/>
  <c r="AA95" i="3" s="1"/>
  <c r="G7" i="2" s="1"/>
  <c r="CE91" i="3"/>
  <c r="U107" i="3"/>
  <c r="U108" i="3" s="1"/>
  <c r="F9" i="2" s="1"/>
  <c r="U68" i="3"/>
  <c r="U69" i="3" s="1"/>
  <c r="F5" i="2" s="1"/>
  <c r="CE52" i="3"/>
  <c r="U146" i="3"/>
  <c r="U147" i="3" s="1"/>
  <c r="F3" i="2" s="1"/>
  <c r="U14" i="3"/>
  <c r="F10" i="2" s="1"/>
  <c r="CC11" i="3"/>
  <c r="U120" i="3"/>
  <c r="U121" i="3" s="1"/>
  <c r="F4" i="2" s="1"/>
  <c r="O133" i="3"/>
  <c r="O134" i="3" s="1"/>
  <c r="E2" i="2" s="1"/>
  <c r="CE130" i="3"/>
  <c r="CD11" i="3"/>
  <c r="O13" i="3"/>
  <c r="O14" i="3" s="1"/>
  <c r="E10" i="2" s="1"/>
  <c r="CE143" i="3"/>
  <c r="CD144" i="3"/>
  <c r="CD118" i="3"/>
  <c r="O120" i="3"/>
  <c r="O121" i="3" s="1"/>
  <c r="E4" i="2" s="1"/>
  <c r="O40" i="3"/>
  <c r="E8" i="2" s="1"/>
  <c r="O164" i="3"/>
  <c r="O165" i="3" s="1"/>
  <c r="E13" i="2" s="1"/>
  <c r="CE36" i="3"/>
  <c r="CC24" i="3"/>
  <c r="O81" i="3"/>
  <c r="O82" i="3" s="1"/>
  <c r="E6" i="2" s="1"/>
  <c r="O69" i="3"/>
  <c r="E5" i="2" s="1"/>
  <c r="CE65" i="3"/>
  <c r="O55" i="3"/>
  <c r="O56" i="3" s="1"/>
  <c r="E12" i="2" s="1"/>
  <c r="CD66" i="3"/>
  <c r="I14" i="3"/>
  <c r="D10" i="2" s="1"/>
  <c r="CD131" i="3"/>
  <c r="I133" i="3"/>
  <c r="I134" i="3" s="1"/>
  <c r="D2" i="2" s="1"/>
  <c r="CC92" i="3"/>
  <c r="CE161" i="3"/>
  <c r="CD162" i="3"/>
  <c r="I164" i="3"/>
  <c r="I165" i="3" s="1"/>
  <c r="D13" i="2" s="1"/>
  <c r="CD79" i="3"/>
  <c r="I81" i="3"/>
  <c r="I82" i="3" s="1"/>
  <c r="D6" i="2" s="1"/>
  <c r="CC131" i="3"/>
  <c r="CD53" i="3"/>
  <c r="I55" i="3"/>
  <c r="I56" i="3" s="1"/>
  <c r="D12" i="2" s="1"/>
  <c r="I26" i="3"/>
  <c r="I27" i="3" s="1"/>
  <c r="D11" i="2" s="1"/>
  <c r="CD24" i="3"/>
  <c r="CC66" i="3"/>
  <c r="CC162" i="3"/>
  <c r="CD37" i="3"/>
  <c r="I39" i="3"/>
  <c r="I40" i="3" s="1"/>
  <c r="D8" i="2" s="1"/>
  <c r="CC53" i="3"/>
  <c r="CE117" i="3"/>
  <c r="CC105" i="3"/>
  <c r="I120" i="3"/>
  <c r="I121" i="3" s="1"/>
  <c r="D4" i="2" s="1"/>
  <c r="CE78" i="3"/>
  <c r="CC79" i="3"/>
  <c r="CC37" i="3"/>
  <c r="CD92" i="3"/>
  <c r="I94" i="3"/>
  <c r="I95" i="3" s="1"/>
  <c r="D7" i="2" s="1"/>
  <c r="CD105" i="3"/>
  <c r="I107" i="3"/>
  <c r="I108" i="3" s="1"/>
  <c r="D9" i="2" s="1"/>
  <c r="N16" i="2" l="1"/>
  <c r="M16" i="2"/>
  <c r="L16" i="2"/>
  <c r="K16" i="2"/>
  <c r="J16" i="2"/>
  <c r="O11" i="2"/>
  <c r="CE118" i="3"/>
  <c r="I16" i="2"/>
  <c r="CE144" i="3"/>
  <c r="H16" i="2"/>
  <c r="O3" i="2"/>
  <c r="O5" i="2"/>
  <c r="G16" i="2"/>
  <c r="O7" i="2"/>
  <c r="O8" i="2"/>
  <c r="CE24" i="3"/>
  <c r="O9" i="2"/>
  <c r="CE11" i="3"/>
  <c r="F16" i="2"/>
  <c r="CE105" i="3"/>
  <c r="O2" i="2"/>
  <c r="CE92" i="3"/>
  <c r="O10" i="2"/>
  <c r="O4" i="2"/>
  <c r="O13" i="2"/>
  <c r="CE37" i="3"/>
  <c r="CE162" i="3"/>
  <c r="E16" i="2"/>
  <c r="CE66" i="3"/>
  <c r="O12" i="2"/>
  <c r="O6"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<sst xmlns="http://schemas.openxmlformats.org/spreadsheetml/2006/main" count="1000" uniqueCount="132">
  <si>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</si>
  <si>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</si>
  <si>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</si>
  <si>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</si>
  <si>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</si>
  <si>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</si>
  <si>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</si>
  <si>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</si>
  <si>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</si>
  <si>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</si>
  <si>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</si>
  <si>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</si>
  <si>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</si>
  <si>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</si>
  <si>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</si>
  <si>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</si>
  <si>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</si>
  <si>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</si>
  <si>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</si>
  <si>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</si>
  <si>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</si>
  <si>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</si>
  <si>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</si>
  <si>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</si>
  <si>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</si>
  <si>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</si>
  <si>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</si>
  <si>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</si>
  <si>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</si>
  <si>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</si>
  <si>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</si>
  <si>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</si>
  <si>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</si>
  <si>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</si>
  <si>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</si>
  <si>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</si>
  <si>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</si>
  <si>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</si>
  <si>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</si>
  <si>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</si>
  <si>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</si>
  <si>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</si>
  <si>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</si>
  <si>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</si>
  <si>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</si>
  <si>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</si>
  <si>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Freddy</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</si>
  <si>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</si>
  <si>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</si>
  <si>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</si>
  <si>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</si>
  <si>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</si>
  <si>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</si>
  <si>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</si>
  <si>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</si>
  <si>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</si>
  <si>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</si>
  <si>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</si>
  <si>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</si>
  <si>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</si>
  <si>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</si>
  <si>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</si>
  <si>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</si>
  <si>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</si>
  <si>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</si>
  <si>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</si>
  <si>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</si>
  <si>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</si>
  <si>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Joël</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</si>
  <si>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</si>
  <si>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</si>
  <si>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</si>
  <si>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</si>
  <si>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</si>
  <si>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</si>
  <si>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</si>
  <si>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</si>
  <si>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</si>
  <si>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</si>
  <si>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</si>
  <si>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</si>
  <si>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</si>
  <si>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</si>
  <si>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</si>
  <si>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</si>
  <si>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</si>
  <si>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</si>
  <si>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</si>
  <si>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</si>
  <si>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</si>
  <si>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</si>
  <si>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</si>
  <si>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</si>
  <si>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</si>
  <si>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</si>
  <si>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</si>
  <si>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</si>
  <si>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</si>
  <si>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</si>
  <si>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</si>
  <si>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</si>
  <si>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</si>
  <si>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</si>
  <si>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</si>
  <si>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</si>
  <si>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</si>
  <si>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</si>
  <si>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</si>
  <si>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</si>
  <si>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 xml:space="preserve">Lerouge </t>
  </si>
  <si>
    <t>Loraux</t>
  </si>
  <si>
    <t>Menou</t>
  </si>
  <si>
    <t>Christophe</t>
  </si>
  <si>
    <t>Jugie</t>
  </si>
  <si>
    <t>Jean Pierre</t>
  </si>
  <si>
    <t>Joachim</t>
  </si>
  <si>
    <t>Mary</t>
  </si>
  <si>
    <t>Assouline</t>
  </si>
  <si>
    <t>David</t>
  </si>
  <si>
    <t>Tran</t>
  </si>
  <si>
    <t>Minh</t>
  </si>
  <si>
    <t>Mosmant</t>
  </si>
  <si>
    <t>Christian</t>
  </si>
  <si>
    <t>Massif</t>
  </si>
  <si>
    <t>Subacchi</t>
  </si>
  <si>
    <t>Michel</t>
  </si>
  <si>
    <t>Charrier</t>
  </si>
  <si>
    <t>Hervé</t>
  </si>
  <si>
    <t>Grosjean</t>
  </si>
  <si>
    <t>Louis</t>
  </si>
  <si>
    <t>Blind</t>
  </si>
  <si>
    <t>Claudine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</si>
</sst>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9"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Arial Narrow"/>
      <family val="2"/>
    </font>
    <font>
      <b/>
      <sz val="10"/>
      <color indexed="8"/>
      <name val="Arial Narrow"/>
      <family val="2"/>
    </font>
    <font>
      <b/>
      <sz val="12"/>
      <color indexed="8"/>
      <name val="Arial Narrow"/>
      <family val="2"/>
    </font>
    <font>
      <b/>
      <sz val="8"/>
      <color indexed="8"/>
      <name val="Verdana"/>
      <family val="2"/>
    </font>
    <font>
      <b/>
      <sz val="10"/>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Times New Roman"/>
      <family val="1"/>
    </font>
    <font>
      <b/>
      <sz val="12"/>
      <color indexed="18"/>
      <name val="Verdana"/>
      <family val="2"/>
    </font>
    <font>
      <b/>
      <sz val="12"/>
      <color rgb="FFFF0000"/>
      <name val="Times New Roman"/>
      <family val="1"/>
    </font>
    <font>
      <sz val="12"/>
      <color indexed="8"/>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1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6" borderId="4" xfId="0" applyNumberFormat="1" applyFont="1" applyFill="1" applyBorder="1" applyAlignment="1">
      <alignment horizontal="center"/>
    </xf>
    <xf numFmtId="0" fontId="0" fillId="0" borderId="0" xfId="0" applyNumberFormat="1" applyBorder="1"/>
    <xf numFmtId="0" fontId="0" fillId="0" borderId="2" xfId="0" applyNumberFormat="1" applyFill="1" applyBorder="1"/>
    <xf numFmtId="0" fontId="0" fillId="0" borderId="32" xfId="0" applyNumberFormat="1" applyBorder="1"/>
    <xf numFmtId="0" fontId="16" fillId="5" borderId="4" xfId="0" applyNumberFormat="1"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0" fontId="17" fillId="5" borderId="3" xfId="0" applyFont="1" applyFill="1" applyBorder="1" applyAlignment="1">
      <alignment horizontal="left"/>
    </xf>
    <xf numFmtId="0" fontId="17" fillId="5" borderId="4" xfId="0" applyNumberFormat="1" applyFont="1" applyFill="1" applyBorder="1"/>
    <xf numFmtId="0" fontId="17" fillId="5" borderId="19" xfId="0" applyFont="1" applyFill="1" applyBorder="1"/>
    <xf numFmtId="0" fontId="17" fillId="6" borderId="20" xfId="0" applyFont="1" applyFill="1" applyBorder="1" applyAlignment="1">
      <alignment horizontal="center"/>
    </xf>
    <xf numFmtId="0" fontId="17" fillId="6" borderId="4" xfId="0" applyFont="1" applyFill="1" applyBorder="1" applyAlignment="1">
      <alignment horizontal="center"/>
    </xf>
    <xf numFmtId="0" fontId="17" fillId="6" borderId="19" xfId="0" applyNumberFormat="1" applyFont="1" applyFill="1" applyBorder="1" applyAlignment="1">
      <alignment horizontal="center"/>
    </xf>
    <xf numFmtId="0" fontId="18" fillId="4" borderId="21" xfId="0" applyNumberFormat="1" applyFont="1" applyFill="1" applyBorder="1"/>
    <xf numFmtId="0" fontId="18" fillId="4" borderId="2" xfId="0" applyNumberFormat="1" applyFont="1" applyFill="1" applyBorder="1"/>
    <xf numFmtId="0" fontId="18" fillId="4" borderId="2" xfId="0" applyFont="1" applyFill="1" applyBorder="1"/>
    <xf numFmtId="0" fontId="18" fillId="0" borderId="0" xfId="0" applyNumberFormat="1" applyFo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98" t="s">
        <v>0</v>
      </c>
      <c r="C3" s="99"/>
      <c r="D3" s="9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69</v>
      </c>
      <c r="C13" s="2"/>
      <c r="D13" s="2"/>
    </row>
    <row r="14" spans="2:4" ht="15" x14ac:dyDescent="0.2">
      <c r="B14" s="3"/>
      <c r="C14" s="3" t="s">
        <v>5</v>
      </c>
      <c r="D14" s="4" t="s">
        <v>69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2" sqref="O2"/>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45273</v>
      </c>
      <c r="E1" s="8">
        <f>'Détail par équipe'!J1</f>
        <v>45280</v>
      </c>
      <c r="F1" s="8">
        <f>'Détail par équipe'!P1</f>
        <v>45301</v>
      </c>
      <c r="G1" s="8">
        <f>'Détail par équipe'!V1</f>
        <v>45308</v>
      </c>
      <c r="H1" s="8">
        <f>'Détail par équipe'!AB1</f>
        <v>45315</v>
      </c>
      <c r="I1" s="8">
        <f>'Détail par équipe'!AH1</f>
        <v>45322</v>
      </c>
      <c r="J1" s="8">
        <f>'Détail par équipe'!AN1</f>
        <v>45329</v>
      </c>
      <c r="K1" s="8">
        <f>'Détail par équipe'!AT1</f>
        <v>45350</v>
      </c>
      <c r="L1" s="8">
        <f>'Détail par équipe'!AZ1</f>
        <v>45357</v>
      </c>
      <c r="M1" s="8">
        <f>'Détail par équipe'!BF1</f>
        <v>45364</v>
      </c>
      <c r="N1" s="8">
        <f>'Détail par équipe'!BL1</f>
        <v>45371</v>
      </c>
      <c r="O1" s="9" t="s">
        <v>7</v>
      </c>
      <c r="P1" s="10" t="s">
        <v>8</v>
      </c>
    </row>
    <row r="2" spans="1:16" ht="23.1" customHeight="1" x14ac:dyDescent="0.25">
      <c r="A2" s="11">
        <v>1</v>
      </c>
      <c r="B2" s="12">
        <v>12</v>
      </c>
      <c r="C2" s="13" t="str">
        <f>'Détail par équipe'!B122</f>
        <v>Les Poulbots</v>
      </c>
      <c r="D2" s="14">
        <f>'Détail par équipe'!I134</f>
        <v>5</v>
      </c>
      <c r="E2" s="15">
        <f>'Détail par équipe'!O134</f>
        <v>10</v>
      </c>
      <c r="F2" s="15">
        <f>'Détail par équipe'!U134</f>
        <v>8</v>
      </c>
      <c r="G2" s="15">
        <f>'Détail par équipe'!AA134</f>
        <v>10</v>
      </c>
      <c r="H2" s="15">
        <f>'Détail par équipe'!AG134</f>
        <v>10</v>
      </c>
      <c r="I2" s="15">
        <f>'Détail par équipe'!AM134</f>
        <v>10</v>
      </c>
      <c r="J2" s="15">
        <f>'Détail par équipe'!AS134</f>
        <v>9</v>
      </c>
      <c r="K2" s="15">
        <f>'Détail par équipe'!AY134</f>
        <v>5</v>
      </c>
      <c r="L2" s="15">
        <f>'Détail par équipe'!BE134</f>
        <v>9</v>
      </c>
      <c r="M2" s="15">
        <f>'Détail par équipe'!BK134</f>
        <v>6</v>
      </c>
      <c r="N2" s="15">
        <f>'Détail par équipe'!BQ134</f>
        <v>0</v>
      </c>
      <c r="O2" s="16">
        <f>D2+E2+F2+G2+H2+I2+J2+K2+L2+M2+N2</f>
        <v>82</v>
      </c>
      <c r="P2" s="17">
        <f>O2*3.04</f>
        <v>249.28</v>
      </c>
    </row>
    <row r="3" spans="1:16" ht="23.1" customHeight="1" x14ac:dyDescent="0.25">
      <c r="A3" s="11">
        <v>2</v>
      </c>
      <c r="B3" s="12">
        <v>1</v>
      </c>
      <c r="C3" s="13" t="str">
        <f>'Détail par équipe'!B135</f>
        <v>ABC Idf</v>
      </c>
      <c r="D3" s="14">
        <f>'Détail par équipe'!I147</f>
        <v>9</v>
      </c>
      <c r="E3" s="15">
        <f>'Détail par équipe'!O147</f>
        <v>5</v>
      </c>
      <c r="F3" s="15">
        <f>'Détail par équipe'!U147</f>
        <v>9</v>
      </c>
      <c r="G3" s="15">
        <f>'Détail par équipe'!AA147</f>
        <v>10</v>
      </c>
      <c r="H3" s="15">
        <f>'Détail par équipe'!AG147</f>
        <v>4</v>
      </c>
      <c r="I3" s="15">
        <f>'Détail par équipe'!AM147</f>
        <v>7</v>
      </c>
      <c r="J3" s="15">
        <f>'Détail par équipe'!AS147</f>
        <v>10</v>
      </c>
      <c r="K3" s="15">
        <f>'Détail par équipe'!AY147</f>
        <v>10</v>
      </c>
      <c r="L3" s="15">
        <f>'Détail par équipe'!BE147</f>
        <v>8</v>
      </c>
      <c r="M3" s="15">
        <f>'Détail par équipe'!BK147</f>
        <v>5</v>
      </c>
      <c r="N3" s="15">
        <f>'Détail par équipe'!BQ147</f>
        <v>0</v>
      </c>
      <c r="O3" s="16">
        <f>D3+E3+F3+G3+H3+I3+J3+K3+L3+M3+N3</f>
        <v>77</v>
      </c>
      <c r="P3" s="17">
        <f t="shared" ref="P3:P13" si="0">O3*3.04</f>
        <v>234.08</v>
      </c>
    </row>
    <row r="4" spans="1:16" ht="23.1" customHeight="1" x14ac:dyDescent="0.25">
      <c r="A4" s="11">
        <v>3</v>
      </c>
      <c r="B4" s="12">
        <v>2</v>
      </c>
      <c r="C4" s="13" t="str">
        <f>'Détail par équipe'!B109</f>
        <v>BZV</v>
      </c>
      <c r="D4" s="14">
        <f>'Détail par équipe'!I121</f>
        <v>5</v>
      </c>
      <c r="E4" s="15">
        <f>'Détail par équipe'!O121</f>
        <v>5</v>
      </c>
      <c r="F4" s="15">
        <f>'Détail par équipe'!U121</f>
        <v>8</v>
      </c>
      <c r="G4" s="15">
        <f>'Détail par équipe'!AA121</f>
        <v>10</v>
      </c>
      <c r="H4" s="15">
        <f>'Détail par équipe'!AG121</f>
        <v>6</v>
      </c>
      <c r="I4" s="15">
        <f>'Détail par équipe'!AM121</f>
        <v>9</v>
      </c>
      <c r="J4" s="15">
        <f>'Détail par équipe'!AS121</f>
        <v>10</v>
      </c>
      <c r="K4" s="15">
        <f>'Détail par équipe'!AY121</f>
        <v>8</v>
      </c>
      <c r="L4" s="15">
        <f>'Détail par équipe'!BE121</f>
        <v>10</v>
      </c>
      <c r="M4" s="15">
        <f>'Détail par équipe'!BK121</f>
        <v>3</v>
      </c>
      <c r="N4" s="15">
        <f>'Détail par équipe'!BQ121</f>
        <v>0</v>
      </c>
      <c r="O4" s="16">
        <f>D4+E4+F4+G4+H4+I4+J4+K4+L4+M4+N4</f>
        <v>74</v>
      </c>
      <c r="P4" s="17">
        <f t="shared" si="0"/>
        <v>224.96</v>
      </c>
    </row>
    <row r="5" spans="1:16" ht="23.1" customHeight="1" x14ac:dyDescent="0.25">
      <c r="A5" s="11">
        <v>4</v>
      </c>
      <c r="B5" s="12">
        <v>7</v>
      </c>
      <c r="C5" s="13" t="str">
        <f>'Détail par équipe'!B57</f>
        <v>Wizards 7</v>
      </c>
      <c r="D5" s="14">
        <f>'Détail par équipe'!I69</f>
        <v>1</v>
      </c>
      <c r="E5" s="15">
        <f>'Détail par équipe'!O69</f>
        <v>4</v>
      </c>
      <c r="F5" s="15">
        <f>'Détail par équipe'!U69</f>
        <v>8</v>
      </c>
      <c r="G5" s="15">
        <f>'Détail par équipe'!AA69</f>
        <v>8</v>
      </c>
      <c r="H5" s="15">
        <f>'Détail par équipe'!AG69</f>
        <v>5</v>
      </c>
      <c r="I5" s="15">
        <f>'Détail par équipe'!AM69</f>
        <v>1</v>
      </c>
      <c r="J5" s="15">
        <f>'Détail par équipe'!AS69</f>
        <v>9</v>
      </c>
      <c r="K5" s="15">
        <f>'Détail par équipe'!AY69</f>
        <v>5</v>
      </c>
      <c r="L5" s="15">
        <f>'Détail par équipe'!BE69</f>
        <v>6.5</v>
      </c>
      <c r="M5" s="15">
        <f>'Détail par équipe'!BK69</f>
        <v>5</v>
      </c>
      <c r="N5" s="15">
        <f>'Détail par équipe'!BQ69</f>
        <v>0</v>
      </c>
      <c r="O5" s="16">
        <f>D5+E5+F5+G5+H5+I5+J5+K5+L5+M5+N5</f>
        <v>52.5</v>
      </c>
      <c r="P5" s="17">
        <f t="shared" si="0"/>
        <v>159.6</v>
      </c>
    </row>
    <row r="6" spans="1:16" ht="23.1" customHeight="1" x14ac:dyDescent="0.25">
      <c r="A6" s="11">
        <v>5</v>
      </c>
      <c r="B6" s="12">
        <v>5</v>
      </c>
      <c r="C6" s="13" t="str">
        <f>'Détail par équipe'!B70</f>
        <v>Wizards 2</v>
      </c>
      <c r="D6" s="14">
        <f>'Détail par équipe'!I82</f>
        <v>9</v>
      </c>
      <c r="E6" s="15">
        <f>'Détail par équipe'!O82</f>
        <v>5</v>
      </c>
      <c r="F6" s="15">
        <f>'Détail par équipe'!U82</f>
        <v>0</v>
      </c>
      <c r="G6" s="15">
        <f>'Détail par équipe'!AA82</f>
        <v>0</v>
      </c>
      <c r="H6" s="15">
        <f>'Détail par équipe'!AG82</f>
        <v>9</v>
      </c>
      <c r="I6" s="15">
        <f>'Détail par équipe'!AM82</f>
        <v>0</v>
      </c>
      <c r="J6" s="15">
        <f>'Détail par équipe'!AS82</f>
        <v>4</v>
      </c>
      <c r="K6" s="15">
        <f>'Détail par équipe'!AY82</f>
        <v>9</v>
      </c>
      <c r="L6" s="15">
        <f>'Détail par équipe'!BE82</f>
        <v>10</v>
      </c>
      <c r="M6" s="15">
        <f>'Détail par équipe'!BK82</f>
        <v>4</v>
      </c>
      <c r="N6" s="15">
        <f>'Détail par équipe'!BQ82</f>
        <v>0</v>
      </c>
      <c r="O6" s="16">
        <f>D6+E6+F6+G6+H6+I6+J6+K6+L6+M6+N6</f>
        <v>50</v>
      </c>
      <c r="P6" s="17">
        <f t="shared" si="0"/>
        <v>152</v>
      </c>
    </row>
    <row r="7" spans="1:16" ht="23.1" customHeight="1" x14ac:dyDescent="0.25">
      <c r="A7" s="11">
        <v>6</v>
      </c>
      <c r="B7" s="12">
        <v>8</v>
      </c>
      <c r="C7" s="13" t="str">
        <f>'Détail par équipe'!B83</f>
        <v>Wizards 1</v>
      </c>
      <c r="D7" s="14">
        <f>'Détail par équipe'!I95</f>
        <v>3</v>
      </c>
      <c r="E7" s="15">
        <f>'Détail par équipe'!O95</f>
        <v>7</v>
      </c>
      <c r="F7" s="15">
        <f>'Détail par équipe'!U95</f>
        <v>10</v>
      </c>
      <c r="G7" s="15">
        <f>'Détail par équipe'!AA95</f>
        <v>10</v>
      </c>
      <c r="H7" s="15">
        <f>'Détail par équipe'!AG95</f>
        <v>4</v>
      </c>
      <c r="I7" s="15">
        <f>'Détail par équipe'!AM95</f>
        <v>5</v>
      </c>
      <c r="J7" s="15">
        <f>'Détail par équipe'!AS95</f>
        <v>1</v>
      </c>
      <c r="K7" s="15">
        <f>'Détail par équipe'!AY95</f>
        <v>0</v>
      </c>
      <c r="L7" s="15">
        <f>'Détail par équipe'!BE95</f>
        <v>1</v>
      </c>
      <c r="M7" s="15">
        <f>'Détail par équipe'!BK95</f>
        <v>6</v>
      </c>
      <c r="N7" s="15">
        <f>'Détail par équipe'!BQ95</f>
        <v>0</v>
      </c>
      <c r="O7" s="16">
        <f>D7+E7+F7+G7+H7+I7+J7+K7+L7+M7+N7</f>
        <v>47</v>
      </c>
      <c r="P7" s="17">
        <f t="shared" si="0"/>
        <v>142.88</v>
      </c>
    </row>
    <row r="8" spans="1:16" ht="23.1" customHeight="1" x14ac:dyDescent="0.25">
      <c r="A8" s="11">
        <v>7</v>
      </c>
      <c r="B8" s="12">
        <v>3</v>
      </c>
      <c r="C8" s="13" t="str">
        <f>'Détail par équipe'!B28</f>
        <v>Friends Team</v>
      </c>
      <c r="D8" s="14">
        <f>'Détail par équipe'!I40</f>
        <v>6</v>
      </c>
      <c r="E8" s="15">
        <f>'Détail par équipe'!O40</f>
        <v>8</v>
      </c>
      <c r="F8" s="15">
        <f>'Détail par équipe'!U40</f>
        <v>2</v>
      </c>
      <c r="G8" s="15">
        <f>'Détail par équipe'!AA40</f>
        <v>2</v>
      </c>
      <c r="H8" s="15">
        <f>'Détail par équipe'!AG40</f>
        <v>1</v>
      </c>
      <c r="I8" s="15">
        <f>'Détail par équipe'!AM40</f>
        <v>8</v>
      </c>
      <c r="J8" s="15">
        <f>'Détail par équipe'!AS40</f>
        <v>0</v>
      </c>
      <c r="K8" s="15">
        <f>'Détail par équipe'!AY40</f>
        <v>9</v>
      </c>
      <c r="L8" s="15">
        <f>'Détail par équipe'!BE40</f>
        <v>3.5</v>
      </c>
      <c r="M8" s="15">
        <f>'Détail par équipe'!BK40</f>
        <v>4</v>
      </c>
      <c r="N8" s="15">
        <f>'Détail par équipe'!BQ40</f>
        <v>0</v>
      </c>
      <c r="O8" s="16">
        <f>D8+E8+F8+G8+H8+I8+J8+K8+L8+M8+N8</f>
        <v>43.5</v>
      </c>
      <c r="P8" s="17">
        <f t="shared" si="0"/>
        <v>132.24</v>
      </c>
    </row>
    <row r="9" spans="1:16" ht="23.1" customHeight="1" x14ac:dyDescent="0.25">
      <c r="A9" s="11">
        <v>8</v>
      </c>
      <c r="B9" s="12">
        <v>6</v>
      </c>
      <c r="C9" s="13" t="str">
        <f>'Détail par équipe'!B96</f>
        <v>BNP</v>
      </c>
      <c r="D9" s="14">
        <f>'Détail par équipe'!I108</f>
        <v>7</v>
      </c>
      <c r="E9" s="15">
        <f>'Détail par équipe'!O108</f>
        <v>0</v>
      </c>
      <c r="F9" s="15">
        <f>'Détail par équipe'!U108</f>
        <v>2</v>
      </c>
      <c r="G9" s="15">
        <f>'Détail par équipe'!AA108</f>
        <v>2</v>
      </c>
      <c r="H9" s="15">
        <f>'Détail par équipe'!AG108</f>
        <v>6</v>
      </c>
      <c r="I9" s="15">
        <f>'Détail par équipe'!AM108</f>
        <v>2</v>
      </c>
      <c r="J9" s="15">
        <f>'Détail par équipe'!AS108</f>
        <v>6</v>
      </c>
      <c r="K9" s="15">
        <f>'Détail par équipe'!AY108</f>
        <v>2</v>
      </c>
      <c r="L9" s="15">
        <f>'Détail par équipe'!BE108</f>
        <v>8</v>
      </c>
      <c r="M9" s="15">
        <f>'Détail par équipe'!BK108</f>
        <v>7</v>
      </c>
      <c r="N9" s="15">
        <f>'Détail par équipe'!BQ108</f>
        <v>0</v>
      </c>
      <c r="O9" s="16">
        <f>D9+E9+F9+G9+H9+I9+J9+K9+L9+M9+N9</f>
        <v>42</v>
      </c>
      <c r="P9" s="17">
        <f t="shared" si="0"/>
        <v>127.68</v>
      </c>
    </row>
    <row r="10" spans="1:16" ht="23.1" customHeight="1" x14ac:dyDescent="0.25">
      <c r="A10" s="11">
        <v>9</v>
      </c>
      <c r="B10" s="12">
        <v>10</v>
      </c>
      <c r="C10" s="13" t="str">
        <f>'Détail par équipe'!B2</f>
        <v>Wizards 4</v>
      </c>
      <c r="D10" s="14">
        <f>'Détail par équipe'!I14</f>
        <v>6</v>
      </c>
      <c r="E10" s="15">
        <f>'Détail par équipe'!O14</f>
        <v>3</v>
      </c>
      <c r="F10" s="15">
        <f>'Détail par équipe'!U14</f>
        <v>2</v>
      </c>
      <c r="G10" s="15">
        <f>'Détail par équipe'!AA14</f>
        <v>8</v>
      </c>
      <c r="H10" s="15">
        <f>'Détail par équipe'!AG14</f>
        <v>5</v>
      </c>
      <c r="I10" s="15">
        <f>'Détail par équipe'!AM14</f>
        <v>3</v>
      </c>
      <c r="J10" s="15">
        <f>'Détail par équipe'!AS14</f>
        <v>0</v>
      </c>
      <c r="K10" s="15">
        <f>'Détail par équipe'!AY14</f>
        <v>8</v>
      </c>
      <c r="L10" s="15">
        <f>'Détail par équipe'!BE14</f>
        <v>0</v>
      </c>
      <c r="M10" s="15">
        <f>'Détail par équipe'!BK14</f>
        <v>6</v>
      </c>
      <c r="N10" s="15">
        <f>'Détail par équipe'!BQ14</f>
        <v>0</v>
      </c>
      <c r="O10" s="16">
        <f>D10+E10+F10+G10+H10+I10+J10+K10+L10+M10+N10</f>
        <v>41</v>
      </c>
      <c r="P10" s="17">
        <f t="shared" si="0"/>
        <v>124.64</v>
      </c>
    </row>
    <row r="11" spans="1:16" ht="23.1" customHeight="1" x14ac:dyDescent="0.25">
      <c r="A11" s="11">
        <v>10</v>
      </c>
      <c r="B11" s="12">
        <v>11</v>
      </c>
      <c r="C11" s="13" t="str">
        <f>'Détail par équipe'!B15</f>
        <v>Wizards 5</v>
      </c>
      <c r="D11" s="14">
        <f>'Détail par équipe'!I27</f>
        <v>4</v>
      </c>
      <c r="E11" s="15">
        <f>'Détail par équipe'!O27</f>
        <v>5</v>
      </c>
      <c r="F11" s="15">
        <f>'Détail par équipe'!U27</f>
        <v>8</v>
      </c>
      <c r="G11" s="15">
        <f>'Détail par équipe'!AA27</f>
        <v>0</v>
      </c>
      <c r="H11" s="15">
        <f>'Détail par équipe'!AG27</f>
        <v>5</v>
      </c>
      <c r="I11" s="15">
        <f>'Détail par équipe'!AM27</f>
        <v>2</v>
      </c>
      <c r="J11" s="15">
        <f>'Détail par équipe'!AS27</f>
        <v>1</v>
      </c>
      <c r="K11" s="15">
        <f>'Détail par équipe'!AY27</f>
        <v>1</v>
      </c>
      <c r="L11" s="15">
        <f>'Détail par équipe'!BE27</f>
        <v>2</v>
      </c>
      <c r="M11" s="15">
        <f>'Détail par équipe'!BK27</f>
        <v>4</v>
      </c>
      <c r="N11" s="15">
        <f>'Détail par équipe'!BQ27</f>
        <v>0</v>
      </c>
      <c r="O11" s="16">
        <f>D11+E11+F11+G11+H11+I11+J11+K11+L11+M11+N11</f>
        <v>32</v>
      </c>
      <c r="P11" s="17">
        <f t="shared" si="0"/>
        <v>97.28</v>
      </c>
    </row>
    <row r="12" spans="1:16" ht="23.1" customHeight="1" x14ac:dyDescent="0.25">
      <c r="A12" s="11">
        <v>11</v>
      </c>
      <c r="B12" s="12">
        <v>11</v>
      </c>
      <c r="C12" s="13" t="str">
        <f>'Détail par équipe'!B41</f>
        <v>Wizards 6</v>
      </c>
      <c r="D12" s="14">
        <f>'Détail par équipe'!I56</f>
        <v>4</v>
      </c>
      <c r="E12" s="15">
        <f>'Détail par équipe'!O56</f>
        <v>6</v>
      </c>
      <c r="F12" s="15">
        <f>'Détail par équipe'!U56</f>
        <v>1</v>
      </c>
      <c r="G12" s="15">
        <f>'Détail par équipe'!AA56</f>
        <v>0</v>
      </c>
      <c r="H12" s="15">
        <f>'Détail par équipe'!AG56</f>
        <v>5</v>
      </c>
      <c r="I12" s="15">
        <f>'Détail par équipe'!AM56</f>
        <v>5</v>
      </c>
      <c r="J12" s="15">
        <f>'Détail par équipe'!AS56</f>
        <v>5</v>
      </c>
      <c r="K12" s="15">
        <f>'Détail par équipe'!AY56</f>
        <v>1</v>
      </c>
      <c r="L12" s="15">
        <f>'Détail par équipe'!BE56</f>
        <v>0</v>
      </c>
      <c r="M12" s="15">
        <f>'Détail par équipe'!BK56</f>
        <v>4</v>
      </c>
      <c r="N12" s="15">
        <f>'Détail par équipe'!BQ56</f>
        <v>0</v>
      </c>
      <c r="O12" s="16">
        <f>D12+E12+F12+G12+H12+I12+J12+K12+L12+M12+N12</f>
        <v>31</v>
      </c>
      <c r="P12" s="17">
        <f t="shared" si="0"/>
        <v>94.24</v>
      </c>
    </row>
    <row r="13" spans="1:16" ht="23.1" customHeight="1" x14ac:dyDescent="0.25">
      <c r="A13" s="11">
        <v>12</v>
      </c>
      <c r="B13" s="12">
        <v>4</v>
      </c>
      <c r="C13" s="13" t="str">
        <f>'Détail par équipe'!B148</f>
        <v>Wizards 3</v>
      </c>
      <c r="D13" s="14">
        <f>'Détail par équipe'!I165</f>
        <v>1</v>
      </c>
      <c r="E13" s="15">
        <f>'Détail par équipe'!O165</f>
        <v>2</v>
      </c>
      <c r="F13" s="15">
        <f>'Détail par équipe'!U165</f>
        <v>2</v>
      </c>
      <c r="G13" s="15">
        <f>'Détail par équipe'!AA165</f>
        <v>0</v>
      </c>
      <c r="H13" s="15">
        <f>'Détail par équipe'!AG165</f>
        <v>0</v>
      </c>
      <c r="I13" s="15">
        <f>'Détail par équipe'!AM165</f>
        <v>8</v>
      </c>
      <c r="J13" s="15">
        <f>'Détail par équipe'!AS165</f>
        <v>5</v>
      </c>
      <c r="K13" s="15">
        <f>'Détail par équipe'!AY165</f>
        <v>2</v>
      </c>
      <c r="L13" s="15">
        <f>'Détail par équipe'!BE165</f>
        <v>2</v>
      </c>
      <c r="M13" s="15">
        <f>'Détail par équipe'!BK165</f>
        <v>6</v>
      </c>
      <c r="N13" s="15">
        <f>'Détail par équipe'!BQ165</f>
        <v>0</v>
      </c>
      <c r="O13" s="16">
        <f>D13+E13+F13+G13+H13+I13+J13+K13+L13+M13+N13</f>
        <v>28</v>
      </c>
      <c r="P13" s="17">
        <f t="shared" si="0"/>
        <v>85.12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0</v>
      </c>
      <c r="O16" s="17">
        <f>D16+E16+F16+G16+H16+I16+J16+K16+L16+M16+N16</f>
        <v>600</v>
      </c>
      <c r="P16" s="17">
        <f>SUM(P2:P13)</f>
        <v>1824.0000000000005</v>
      </c>
    </row>
    <row r="17" spans="1:16" ht="15" customHeight="1" x14ac:dyDescent="0.2">
      <c r="A17" s="19"/>
      <c r="B17" s="19"/>
      <c r="C17" s="19"/>
      <c r="D17" s="19"/>
      <c r="E17" s="19"/>
      <c r="F17" s="19"/>
      <c r="G17" s="19"/>
      <c r="H17" s="19"/>
      <c r="I17" s="19"/>
      <c r="J17" s="19"/>
      <c r="K17" s="19"/>
      <c r="L17" s="19"/>
      <c r="M17" s="19"/>
      <c r="N17" s="19"/>
      <c r="O17" s="20">
        <f>O16*3.04</f>
        <v>1824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930.24000000000012</v>
      </c>
    </row>
    <row r="22" spans="1:16" ht="15" customHeight="1" x14ac:dyDescent="0.2">
      <c r="A22" s="19"/>
      <c r="B22" s="19"/>
      <c r="C22" s="19"/>
      <c r="D22" s="19"/>
      <c r="E22" s="19"/>
      <c r="F22" s="19"/>
      <c r="G22" s="19"/>
      <c r="H22" s="19"/>
      <c r="I22" s="19"/>
      <c r="J22" s="19"/>
      <c r="K22" s="19"/>
      <c r="L22" s="19"/>
      <c r="M22" s="19"/>
      <c r="N22" s="19"/>
      <c r="O22" s="21"/>
      <c r="P22" s="19">
        <f>O21-P21</f>
        <v>240.15999999999997</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988</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57" zoomScaleNormal="57" workbookViewId="0">
      <pane xSplit="2700" ySplit="525" topLeftCell="AJ113" activePane="bottomRight"/>
      <selection activeCell="BD44" sqref="BD44"/>
      <selection pane="topRight" activeCell="BR1" sqref="BR1"/>
      <selection pane="bottomLeft" activeCell="A19" sqref="A19:XFD19"/>
      <selection pane="bottomRight" activeCell="BF140" sqref="BF140"/>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0">
        <v>45273</v>
      </c>
      <c r="E1" s="101"/>
      <c r="F1" s="101"/>
      <c r="G1" s="101"/>
      <c r="H1" s="101"/>
      <c r="I1" s="102"/>
      <c r="J1" s="100">
        <v>45280</v>
      </c>
      <c r="K1" s="101"/>
      <c r="L1" s="101"/>
      <c r="M1" s="101"/>
      <c r="N1" s="101"/>
      <c r="O1" s="102"/>
      <c r="P1" s="100">
        <v>45301</v>
      </c>
      <c r="Q1" s="101"/>
      <c r="R1" s="101"/>
      <c r="S1" s="101"/>
      <c r="T1" s="101"/>
      <c r="U1" s="102"/>
      <c r="V1" s="100">
        <v>45308</v>
      </c>
      <c r="W1" s="101"/>
      <c r="X1" s="101"/>
      <c r="Y1" s="101"/>
      <c r="Z1" s="101"/>
      <c r="AA1" s="102"/>
      <c r="AB1" s="100">
        <v>45315</v>
      </c>
      <c r="AC1" s="101"/>
      <c r="AD1" s="101"/>
      <c r="AE1" s="101"/>
      <c r="AF1" s="101"/>
      <c r="AG1" s="102"/>
      <c r="AH1" s="100">
        <v>45322</v>
      </c>
      <c r="AI1" s="101"/>
      <c r="AJ1" s="101"/>
      <c r="AK1" s="101"/>
      <c r="AL1" s="101"/>
      <c r="AM1" s="102"/>
      <c r="AN1" s="100">
        <v>45329</v>
      </c>
      <c r="AO1" s="101"/>
      <c r="AP1" s="101"/>
      <c r="AQ1" s="101"/>
      <c r="AR1" s="101"/>
      <c r="AS1" s="102"/>
      <c r="AT1" s="100">
        <v>45350</v>
      </c>
      <c r="AU1" s="101"/>
      <c r="AV1" s="101"/>
      <c r="AW1" s="101"/>
      <c r="AX1" s="101"/>
      <c r="AY1" s="102"/>
      <c r="AZ1" s="100">
        <v>45357</v>
      </c>
      <c r="BA1" s="101"/>
      <c r="BB1" s="101"/>
      <c r="BC1" s="101"/>
      <c r="BD1" s="101"/>
      <c r="BE1" s="102"/>
      <c r="BF1" s="100">
        <v>45364</v>
      </c>
      <c r="BG1" s="101"/>
      <c r="BH1" s="101"/>
      <c r="BI1" s="101"/>
      <c r="BJ1" s="101"/>
      <c r="BK1" s="102"/>
      <c r="BL1" s="100">
        <v>45371</v>
      </c>
      <c r="BM1" s="101"/>
      <c r="BN1" s="101"/>
      <c r="BO1" s="101"/>
      <c r="BP1" s="101"/>
      <c r="BQ1" s="102"/>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3" t="s">
        <v>58</v>
      </c>
      <c r="C2" s="104"/>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110</v>
      </c>
      <c r="C3" s="35" t="s">
        <v>41</v>
      </c>
      <c r="D3" s="36">
        <v>37</v>
      </c>
      <c r="E3" s="37">
        <v>206</v>
      </c>
      <c r="F3" s="37">
        <v>167</v>
      </c>
      <c r="G3" s="37">
        <v>186</v>
      </c>
      <c r="H3" s="37">
        <v>171</v>
      </c>
      <c r="I3" s="38">
        <f t="shared" ref="I3:I9" si="0">SUM(E3:H3)</f>
        <v>730</v>
      </c>
      <c r="J3" s="39">
        <v>37</v>
      </c>
      <c r="K3" s="40">
        <v>183</v>
      </c>
      <c r="L3" s="40">
        <v>169</v>
      </c>
      <c r="M3" s="40">
        <v>188</v>
      </c>
      <c r="N3" s="40">
        <v>170</v>
      </c>
      <c r="O3" s="38">
        <f t="shared" ref="O3:O9" si="1">SUM(K3:N3)</f>
        <v>710</v>
      </c>
      <c r="P3" s="39">
        <v>36</v>
      </c>
      <c r="Q3" s="40">
        <v>155</v>
      </c>
      <c r="R3" s="40">
        <v>161</v>
      </c>
      <c r="S3" s="40">
        <v>193</v>
      </c>
      <c r="T3" s="40">
        <v>217</v>
      </c>
      <c r="U3" s="38">
        <f t="shared" ref="U3:U9" si="2">SUM(Q3:T3)</f>
        <v>726</v>
      </c>
      <c r="V3" s="39">
        <v>35</v>
      </c>
      <c r="W3" s="40">
        <v>180</v>
      </c>
      <c r="X3" s="40">
        <v>198</v>
      </c>
      <c r="Y3" s="40">
        <v>201</v>
      </c>
      <c r="Z3" s="40">
        <v>222</v>
      </c>
      <c r="AA3" s="38">
        <f t="shared" ref="AA3:AA9" si="3">SUM(W3:Z3)</f>
        <v>801</v>
      </c>
      <c r="AB3" s="39">
        <v>35</v>
      </c>
      <c r="AC3" s="40">
        <v>151</v>
      </c>
      <c r="AD3" s="40">
        <v>153</v>
      </c>
      <c r="AE3" s="40">
        <v>180</v>
      </c>
      <c r="AF3" s="40">
        <v>159</v>
      </c>
      <c r="AG3" s="38">
        <f t="shared" ref="AG3:AG9" si="4">SUM(AC3:AF3)</f>
        <v>643</v>
      </c>
      <c r="AH3" s="39">
        <v>34</v>
      </c>
      <c r="AI3" s="40">
        <v>212</v>
      </c>
      <c r="AJ3" s="40">
        <v>171</v>
      </c>
      <c r="AK3" s="40">
        <v>172</v>
      </c>
      <c r="AL3" s="40">
        <v>186</v>
      </c>
      <c r="AM3" s="38">
        <f t="shared" ref="AM3:AM9" si="5">SUM(AI3:AL3)</f>
        <v>741</v>
      </c>
      <c r="AN3" s="39">
        <v>34</v>
      </c>
      <c r="AO3" s="40">
        <v>140</v>
      </c>
      <c r="AP3" s="40">
        <v>178</v>
      </c>
      <c r="AQ3" s="40">
        <v>151</v>
      </c>
      <c r="AR3" s="40">
        <v>171</v>
      </c>
      <c r="AS3" s="38">
        <f t="shared" ref="AS3:AS9" si="6">SUM(AO3:AR3)</f>
        <v>640</v>
      </c>
      <c r="AT3" s="39">
        <v>34</v>
      </c>
      <c r="AU3" s="40">
        <v>135</v>
      </c>
      <c r="AV3" s="40">
        <v>169</v>
      </c>
      <c r="AW3" s="40">
        <v>170</v>
      </c>
      <c r="AX3" s="40">
        <v>184</v>
      </c>
      <c r="AY3" s="38">
        <f t="shared" ref="AY3:AY9" si="7">SUM(AU3:AX3)</f>
        <v>658</v>
      </c>
      <c r="AZ3" s="39">
        <v>34</v>
      </c>
      <c r="BA3" s="40">
        <v>140</v>
      </c>
      <c r="BB3" s="40">
        <v>178</v>
      </c>
      <c r="BC3" s="40">
        <v>151</v>
      </c>
      <c r="BD3" s="40">
        <v>171</v>
      </c>
      <c r="BE3" s="38">
        <f t="shared" ref="BE3:BE9" si="8">SUM(BA3:BD3)</f>
        <v>640</v>
      </c>
      <c r="BF3" s="39">
        <v>35</v>
      </c>
      <c r="BG3" s="40">
        <v>154</v>
      </c>
      <c r="BH3" s="40">
        <v>186</v>
      </c>
      <c r="BI3" s="40">
        <v>214</v>
      </c>
      <c r="BJ3" s="40">
        <v>165</v>
      </c>
      <c r="BK3" s="38">
        <f t="shared" ref="BK3:BK9" si="9">SUM(BG3:BJ3)</f>
        <v>719</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0</v>
      </c>
      <c r="CC3" s="17">
        <f t="shared" ref="CC3:CC8" si="22">SUM(BR3:CB3)</f>
        <v>40</v>
      </c>
      <c r="CD3" s="17">
        <f t="shared" ref="CD3:CD8" si="23">I3+O3+U3+AA3+AG3+AM3+AS3+AY3+BE3+BK3+BQ3</f>
        <v>7008</v>
      </c>
      <c r="CE3" s="17">
        <f t="shared" ref="CE3:CE8" si="24">CD3/CC3</f>
        <v>175.2</v>
      </c>
    </row>
    <row r="4" spans="1:83" ht="15.75" customHeight="1" x14ac:dyDescent="0.25">
      <c r="A4" s="33"/>
      <c r="B4" s="34" t="s">
        <v>111</v>
      </c>
      <c r="C4" s="35" t="s">
        <v>112</v>
      </c>
      <c r="D4" s="36">
        <v>50</v>
      </c>
      <c r="E4" s="37">
        <v>131</v>
      </c>
      <c r="F4" s="37">
        <v>127</v>
      </c>
      <c r="G4" s="37">
        <v>180</v>
      </c>
      <c r="H4" s="37">
        <v>219</v>
      </c>
      <c r="I4" s="38">
        <f t="shared" si="0"/>
        <v>657</v>
      </c>
      <c r="J4" s="39">
        <v>49</v>
      </c>
      <c r="K4" s="40">
        <v>172</v>
      </c>
      <c r="L4" s="40">
        <v>159</v>
      </c>
      <c r="M4" s="40">
        <v>176</v>
      </c>
      <c r="N4" s="40">
        <v>152</v>
      </c>
      <c r="O4" s="38">
        <f t="shared" si="1"/>
        <v>659</v>
      </c>
      <c r="P4" s="39">
        <v>48</v>
      </c>
      <c r="Q4" s="40">
        <v>170</v>
      </c>
      <c r="R4" s="40">
        <v>154</v>
      </c>
      <c r="S4" s="40">
        <v>133</v>
      </c>
      <c r="T4" s="40">
        <v>152</v>
      </c>
      <c r="U4" s="38">
        <f t="shared" si="2"/>
        <v>609</v>
      </c>
      <c r="V4" s="39">
        <v>48</v>
      </c>
      <c r="W4" s="40">
        <v>196</v>
      </c>
      <c r="X4" s="40">
        <v>157</v>
      </c>
      <c r="Y4" s="40">
        <v>149</v>
      </c>
      <c r="Z4" s="40">
        <v>207</v>
      </c>
      <c r="AA4" s="38">
        <f t="shared" si="3"/>
        <v>709</v>
      </c>
      <c r="AB4" s="39">
        <v>48</v>
      </c>
      <c r="AC4" s="40">
        <v>160</v>
      </c>
      <c r="AD4" s="40">
        <v>162</v>
      </c>
      <c r="AE4" s="40">
        <v>128</v>
      </c>
      <c r="AF4" s="40">
        <v>158</v>
      </c>
      <c r="AG4" s="38">
        <f t="shared" si="4"/>
        <v>608</v>
      </c>
      <c r="AH4" s="39">
        <v>46</v>
      </c>
      <c r="AI4" s="40">
        <v>157</v>
      </c>
      <c r="AJ4" s="40">
        <v>167</v>
      </c>
      <c r="AK4" s="40">
        <v>118</v>
      </c>
      <c r="AL4" s="40">
        <v>168</v>
      </c>
      <c r="AM4" s="38">
        <f t="shared" si="5"/>
        <v>610</v>
      </c>
      <c r="AN4" s="39">
        <v>46</v>
      </c>
      <c r="AO4" s="40">
        <v>138</v>
      </c>
      <c r="AP4" s="40">
        <v>171</v>
      </c>
      <c r="AQ4" s="40">
        <v>138</v>
      </c>
      <c r="AR4" s="40">
        <v>145</v>
      </c>
      <c r="AS4" s="38">
        <f t="shared" si="6"/>
        <v>592</v>
      </c>
      <c r="AT4" s="39">
        <v>46</v>
      </c>
      <c r="AU4" s="40">
        <v>199</v>
      </c>
      <c r="AV4" s="40">
        <v>205</v>
      </c>
      <c r="AW4" s="40">
        <v>120</v>
      </c>
      <c r="AX4" s="40">
        <v>141</v>
      </c>
      <c r="AY4" s="38">
        <f t="shared" si="7"/>
        <v>665</v>
      </c>
      <c r="AZ4" s="39">
        <v>46</v>
      </c>
      <c r="BA4" s="40">
        <v>138</v>
      </c>
      <c r="BB4" s="40">
        <v>171</v>
      </c>
      <c r="BC4" s="40">
        <v>138</v>
      </c>
      <c r="BD4" s="40">
        <v>145</v>
      </c>
      <c r="BE4" s="38">
        <f t="shared" si="8"/>
        <v>592</v>
      </c>
      <c r="BF4" s="39">
        <v>46</v>
      </c>
      <c r="BG4" s="40">
        <v>152</v>
      </c>
      <c r="BH4" s="40">
        <v>175</v>
      </c>
      <c r="BI4" s="40">
        <v>147</v>
      </c>
      <c r="BJ4" s="40">
        <v>113</v>
      </c>
      <c r="BK4" s="38">
        <f t="shared" si="9"/>
        <v>587</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4</v>
      </c>
      <c r="CB4" s="17">
        <f t="shared" si="21"/>
        <v>0</v>
      </c>
      <c r="CC4" s="17">
        <f t="shared" si="22"/>
        <v>40</v>
      </c>
      <c r="CD4" s="17">
        <f t="shared" si="23"/>
        <v>6288</v>
      </c>
      <c r="CE4" s="17">
        <f t="shared" si="24"/>
        <v>157.19999999999999</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337</v>
      </c>
      <c r="F10" s="37">
        <f>SUM(F3:F9)</f>
        <v>294</v>
      </c>
      <c r="G10" s="37">
        <f>SUM(G3:G9)</f>
        <v>366</v>
      </c>
      <c r="H10" s="37">
        <f>SUM(H3:H9)</f>
        <v>390</v>
      </c>
      <c r="I10" s="38">
        <f>SUM(I3:I9)</f>
        <v>1387</v>
      </c>
      <c r="J10" s="39"/>
      <c r="K10" s="37">
        <f>SUM(K3:K9)</f>
        <v>355</v>
      </c>
      <c r="L10" s="37">
        <f>SUM(L3:L9)</f>
        <v>328</v>
      </c>
      <c r="M10" s="37">
        <f>SUM(M3:M9)</f>
        <v>364</v>
      </c>
      <c r="N10" s="37">
        <f>SUM(N3:N9)</f>
        <v>322</v>
      </c>
      <c r="O10" s="38">
        <f>SUM(O3:O9)</f>
        <v>1369</v>
      </c>
      <c r="P10" s="39"/>
      <c r="Q10" s="37">
        <f>SUM(Q3:Q9)</f>
        <v>325</v>
      </c>
      <c r="R10" s="37">
        <f>SUM(R3:R9)</f>
        <v>315</v>
      </c>
      <c r="S10" s="37">
        <f>SUM(S3:S9)</f>
        <v>326</v>
      </c>
      <c r="T10" s="37">
        <f>SUM(T3:T9)</f>
        <v>369</v>
      </c>
      <c r="U10" s="38">
        <f>SUM(U3:U9)</f>
        <v>1335</v>
      </c>
      <c r="V10" s="39"/>
      <c r="W10" s="37">
        <f>SUM(W3:W9)</f>
        <v>376</v>
      </c>
      <c r="X10" s="37">
        <f>SUM(X3:X9)</f>
        <v>355</v>
      </c>
      <c r="Y10" s="37">
        <f>SUM(Y3:Y9)</f>
        <v>350</v>
      </c>
      <c r="Z10" s="37">
        <f>SUM(Z3:Z9)</f>
        <v>429</v>
      </c>
      <c r="AA10" s="38">
        <f>SUM(AA3:AA9)</f>
        <v>1510</v>
      </c>
      <c r="AB10" s="39"/>
      <c r="AC10" s="37">
        <f>SUM(AC3:AC9)</f>
        <v>311</v>
      </c>
      <c r="AD10" s="37">
        <f>SUM(AD3:AD9)</f>
        <v>315</v>
      </c>
      <c r="AE10" s="37">
        <f>SUM(AE3:AE9)</f>
        <v>308</v>
      </c>
      <c r="AF10" s="37">
        <f>SUM(AF3:AF9)</f>
        <v>317</v>
      </c>
      <c r="AG10" s="38">
        <f>SUM(AG3:AG9)</f>
        <v>1251</v>
      </c>
      <c r="AH10" s="39"/>
      <c r="AI10" s="37">
        <f>SUM(AI3:AI9)</f>
        <v>369</v>
      </c>
      <c r="AJ10" s="37">
        <f>SUM(AJ3:AJ9)</f>
        <v>338</v>
      </c>
      <c r="AK10" s="37">
        <f>SUM(AK3:AK9)</f>
        <v>290</v>
      </c>
      <c r="AL10" s="37">
        <f>SUM(AL3:AL9)</f>
        <v>354</v>
      </c>
      <c r="AM10" s="38">
        <f>SUM(AM3:AM9)</f>
        <v>1351</v>
      </c>
      <c r="AN10" s="39"/>
      <c r="AO10" s="37">
        <f>SUM(AO3:AO9)</f>
        <v>278</v>
      </c>
      <c r="AP10" s="37">
        <f>SUM(AP3:AP9)</f>
        <v>349</v>
      </c>
      <c r="AQ10" s="37">
        <f>SUM(AQ3:AQ9)</f>
        <v>289</v>
      </c>
      <c r="AR10" s="37">
        <f>SUM(AR3:AR9)</f>
        <v>316</v>
      </c>
      <c r="AS10" s="38">
        <f>SUM(AS3:AS9)</f>
        <v>1232</v>
      </c>
      <c r="AT10" s="39"/>
      <c r="AU10" s="37">
        <f>SUM(AU3:AU9)</f>
        <v>334</v>
      </c>
      <c r="AV10" s="37">
        <f>SUM(AV3:AV9)</f>
        <v>374</v>
      </c>
      <c r="AW10" s="37">
        <f>SUM(AW3:AW9)</f>
        <v>290</v>
      </c>
      <c r="AX10" s="37">
        <f>SUM(AX3:AX9)</f>
        <v>325</v>
      </c>
      <c r="AY10" s="38">
        <f>SUM(AY3:AY9)</f>
        <v>1323</v>
      </c>
      <c r="AZ10" s="39"/>
      <c r="BA10" s="37">
        <f>SUM(BA3:BA9)</f>
        <v>278</v>
      </c>
      <c r="BB10" s="37">
        <f>SUM(BB3:BB9)</f>
        <v>349</v>
      </c>
      <c r="BC10" s="37">
        <f>SUM(BC3:BC9)</f>
        <v>289</v>
      </c>
      <c r="BD10" s="37">
        <f>SUM(BD3:BD9)</f>
        <v>316</v>
      </c>
      <c r="BE10" s="38">
        <f>SUM(BE3:BE9)</f>
        <v>1232</v>
      </c>
      <c r="BF10" s="39"/>
      <c r="BG10" s="37">
        <f>SUM(BG3:BG9)</f>
        <v>306</v>
      </c>
      <c r="BH10" s="37">
        <f>SUM(BH3:BH9)</f>
        <v>361</v>
      </c>
      <c r="BI10" s="37">
        <f>SUM(BI3:BI9)</f>
        <v>361</v>
      </c>
      <c r="BJ10" s="37">
        <f>SUM(BJ3:BJ9)</f>
        <v>278</v>
      </c>
      <c r="BK10" s="38">
        <f>SUM(BK3:BK9)</f>
        <v>1306</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13296</v>
      </c>
      <c r="CE10" s="17">
        <f>CD10/CC10</f>
        <v>332.4</v>
      </c>
    </row>
    <row r="11" spans="1:83" ht="15.75" customHeight="1" x14ac:dyDescent="0.25">
      <c r="A11" s="33"/>
      <c r="B11" s="34" t="s">
        <v>36</v>
      </c>
      <c r="C11" s="43"/>
      <c r="D11" s="36">
        <f>SUM(D3:D8)</f>
        <v>87</v>
      </c>
      <c r="E11" s="37">
        <f>E10+$D$11-E9</f>
        <v>424</v>
      </c>
      <c r="F11" s="37">
        <f>F10+$D$11-F9</f>
        <v>381</v>
      </c>
      <c r="G11" s="37">
        <f>G10+$D$11-G9</f>
        <v>453</v>
      </c>
      <c r="H11" s="37">
        <f>H10+$D$11-H9</f>
        <v>477</v>
      </c>
      <c r="I11" s="38">
        <f>SUM(E11:H11)</f>
        <v>1735</v>
      </c>
      <c r="J11" s="36">
        <f>SUM(J3:J8)</f>
        <v>86</v>
      </c>
      <c r="K11" s="37">
        <f>K10+$J$11-K9</f>
        <v>441</v>
      </c>
      <c r="L11" s="37">
        <f>L10+$J$11-L9</f>
        <v>414</v>
      </c>
      <c r="M11" s="37">
        <f>M10+$J$11-M9</f>
        <v>450</v>
      </c>
      <c r="N11" s="37">
        <f>N10+$J$11-N9</f>
        <v>408</v>
      </c>
      <c r="O11" s="38">
        <f>SUM(K11:N11)</f>
        <v>1713</v>
      </c>
      <c r="P11" s="36">
        <f>SUM(P3:P8)</f>
        <v>84</v>
      </c>
      <c r="Q11" s="37">
        <f>Q10+$P$11-Q9</f>
        <v>409</v>
      </c>
      <c r="R11" s="37">
        <f>R10+$P$11-R9</f>
        <v>399</v>
      </c>
      <c r="S11" s="37">
        <f>S10+$P$11-S9</f>
        <v>410</v>
      </c>
      <c r="T11" s="37">
        <f>T10+$P$11-T9</f>
        <v>453</v>
      </c>
      <c r="U11" s="38">
        <f>SUM(Q11:T11)</f>
        <v>1671</v>
      </c>
      <c r="V11" s="36">
        <f>SUM(V3:V8)</f>
        <v>83</v>
      </c>
      <c r="W11" s="37">
        <f>W10+$V$11-W9</f>
        <v>459</v>
      </c>
      <c r="X11" s="37">
        <f>X10+$V$11-X9</f>
        <v>438</v>
      </c>
      <c r="Y11" s="37">
        <f>Y10+$V$11-Y9</f>
        <v>433</v>
      </c>
      <c r="Z11" s="37">
        <f>Z10+$V$11-Z9</f>
        <v>512</v>
      </c>
      <c r="AA11" s="38">
        <f>SUM(W11:Z11)</f>
        <v>1842</v>
      </c>
      <c r="AB11" s="36">
        <f>SUM(AB3:AB8)</f>
        <v>83</v>
      </c>
      <c r="AC11" s="37">
        <f>AC10+$AB$11-AC9</f>
        <v>394</v>
      </c>
      <c r="AD11" s="37">
        <f>AD10+$AB$11-AD9</f>
        <v>398</v>
      </c>
      <c r="AE11" s="37">
        <f>AE10+$AB$11-AE9</f>
        <v>391</v>
      </c>
      <c r="AF11" s="37">
        <f>AF10+$AB$11-AF9</f>
        <v>400</v>
      </c>
      <c r="AG11" s="38">
        <f>SUM(AC11:AF11)</f>
        <v>1583</v>
      </c>
      <c r="AH11" s="36">
        <f>SUM(AH3:AH8)</f>
        <v>80</v>
      </c>
      <c r="AI11" s="37">
        <f>AI10+$AH$11-AI9</f>
        <v>449</v>
      </c>
      <c r="AJ11" s="37">
        <f>AJ10+$AH$11-AJ9</f>
        <v>418</v>
      </c>
      <c r="AK11" s="37">
        <f>AK10+$AH$11-AK9</f>
        <v>370</v>
      </c>
      <c r="AL11" s="37">
        <f>AL10+$AH$11-AL9</f>
        <v>434</v>
      </c>
      <c r="AM11" s="38">
        <f>SUM(AI11:AL11)</f>
        <v>1671</v>
      </c>
      <c r="AN11" s="36">
        <f>SUM(AN3:AN8)</f>
        <v>80</v>
      </c>
      <c r="AO11" s="37">
        <f>AO10+$AN$11-AO9</f>
        <v>358</v>
      </c>
      <c r="AP11" s="37">
        <f>AP10+$AN$11-AP9</f>
        <v>429</v>
      </c>
      <c r="AQ11" s="37">
        <f>AQ10+$AN$11-AQ9</f>
        <v>369</v>
      </c>
      <c r="AR11" s="37">
        <f>AR10+$AN$11-AR9</f>
        <v>396</v>
      </c>
      <c r="AS11" s="38">
        <f>SUM(AO11:AR11)</f>
        <v>1552</v>
      </c>
      <c r="AT11" s="36">
        <f>SUM(AT3:AT8)</f>
        <v>80</v>
      </c>
      <c r="AU11" s="37">
        <f>AU10+$AT$11-AU9</f>
        <v>414</v>
      </c>
      <c r="AV11" s="37">
        <f>AV10+$AT$11-AV9</f>
        <v>454</v>
      </c>
      <c r="AW11" s="37">
        <f>AW10+$AT$11-AW9</f>
        <v>370</v>
      </c>
      <c r="AX11" s="37">
        <f>AX10+$AT$11-AX9</f>
        <v>405</v>
      </c>
      <c r="AY11" s="38">
        <f>SUM(AU11:AX11)</f>
        <v>1643</v>
      </c>
      <c r="AZ11" s="36">
        <f>SUM(AZ3:AZ8)</f>
        <v>80</v>
      </c>
      <c r="BA11" s="37">
        <f>BA10+$AZ$11-BA9</f>
        <v>358</v>
      </c>
      <c r="BB11" s="37">
        <f>BB10+$AZ$11-BB9</f>
        <v>429</v>
      </c>
      <c r="BC11" s="37">
        <f>BC10+$AZ$11-BC9</f>
        <v>369</v>
      </c>
      <c r="BD11" s="37">
        <f>BD10+$AZ$11-BD9</f>
        <v>396</v>
      </c>
      <c r="BE11" s="38">
        <f>SUM(BA11:BD11)</f>
        <v>1552</v>
      </c>
      <c r="BF11" s="36">
        <f>SUM(BF3:BF8)</f>
        <v>81</v>
      </c>
      <c r="BG11" s="37">
        <f>BG10+$BF$11-BG9</f>
        <v>387</v>
      </c>
      <c r="BH11" s="37">
        <f>BH10+$BF$11-BH9</f>
        <v>442</v>
      </c>
      <c r="BI11" s="37">
        <f>BI10+$BF$11-BI9</f>
        <v>442</v>
      </c>
      <c r="BJ11" s="37">
        <f>BJ10+$BF$11-BJ9</f>
        <v>359</v>
      </c>
      <c r="BK11" s="38">
        <f>SUM(BG11:BJ11)</f>
        <v>1630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16592</v>
      </c>
      <c r="CE11" s="17">
        <f>CD11/CC11</f>
        <v>414.8</v>
      </c>
    </row>
    <row r="12" spans="1:83" ht="15.75" customHeight="1" x14ac:dyDescent="0.25">
      <c r="A12" s="33"/>
      <c r="B12" s="34" t="s">
        <v>37</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0</v>
      </c>
      <c r="L12" s="37">
        <f t="shared" si="26"/>
        <v>0</v>
      </c>
      <c r="M12" s="37">
        <f t="shared" si="26"/>
        <v>1</v>
      </c>
      <c r="N12" s="37">
        <f t="shared" si="26"/>
        <v>0</v>
      </c>
      <c r="O12" s="38">
        <f t="shared" si="26"/>
        <v>0</v>
      </c>
      <c r="P12" s="39"/>
      <c r="Q12" s="37">
        <f t="shared" ref="Q12:U13" si="27">IF($P$11&gt;0,IF(Q10=Q130,0.5,IF(Q10&gt;Q130,1,0)),0)</f>
        <v>0</v>
      </c>
      <c r="R12" s="37">
        <f t="shared" si="27"/>
        <v>0</v>
      </c>
      <c r="S12" s="37">
        <f t="shared" si="27"/>
        <v>0</v>
      </c>
      <c r="T12" s="37">
        <f t="shared" si="27"/>
        <v>1</v>
      </c>
      <c r="U12" s="38">
        <f t="shared" si="27"/>
        <v>0</v>
      </c>
      <c r="V12" s="39"/>
      <c r="W12" s="37">
        <f t="shared" ref="W12:AA13" si="28">IF($V$11&gt;0,IF(W10=W36,0.5,IF(W10&gt;W36,1,0)),0)</f>
        <v>1</v>
      </c>
      <c r="X12" s="37">
        <f t="shared" si="28"/>
        <v>0</v>
      </c>
      <c r="Y12" s="37">
        <f t="shared" si="28"/>
        <v>0</v>
      </c>
      <c r="Z12" s="37">
        <f t="shared" si="28"/>
        <v>1</v>
      </c>
      <c r="AA12" s="38">
        <f t="shared" si="28"/>
        <v>1</v>
      </c>
      <c r="AB12" s="39"/>
      <c r="AC12" s="37">
        <f t="shared" ref="AC12:AG13" si="29">IF($AB$11&gt;0,IF(AC10=AC65,0.5,IF(AC10&gt;AC65,1,0)),0)</f>
        <v>0</v>
      </c>
      <c r="AD12" s="37">
        <f t="shared" si="29"/>
        <v>0</v>
      </c>
      <c r="AE12" s="37">
        <f t="shared" si="29"/>
        <v>1</v>
      </c>
      <c r="AF12" s="37">
        <f t="shared" si="29"/>
        <v>1</v>
      </c>
      <c r="AG12" s="38">
        <f t="shared" si="29"/>
        <v>1</v>
      </c>
      <c r="AH12" s="39"/>
      <c r="AI12" s="37">
        <f t="shared" ref="AI12:AM13" si="30">IF($AH$11&gt;0,IF(AI10=AI143,0.5,IF(AI10&gt;AI143,1,0)),0)</f>
        <v>0</v>
      </c>
      <c r="AJ12" s="37">
        <f t="shared" si="30"/>
        <v>1</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1</v>
      </c>
      <c r="AV12" s="37">
        <f t="shared" si="32"/>
        <v>1</v>
      </c>
      <c r="AW12" s="37">
        <f t="shared" si="32"/>
        <v>0</v>
      </c>
      <c r="AX12" s="37">
        <f t="shared" si="32"/>
        <v>1</v>
      </c>
      <c r="AY12" s="38">
        <f t="shared" si="32"/>
        <v>1</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1</v>
      </c>
      <c r="BI12" s="37">
        <f t="shared" si="34"/>
        <v>1</v>
      </c>
      <c r="BJ12" s="37">
        <f t="shared" si="34"/>
        <v>0</v>
      </c>
      <c r="BK12" s="38">
        <f t="shared" si="34"/>
        <v>1</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1</v>
      </c>
      <c r="F13" s="37">
        <f t="shared" si="25"/>
        <v>0</v>
      </c>
      <c r="G13" s="37">
        <f t="shared" si="25"/>
        <v>0</v>
      </c>
      <c r="H13" s="37">
        <f t="shared" si="25"/>
        <v>1</v>
      </c>
      <c r="I13" s="38">
        <f t="shared" si="25"/>
        <v>1</v>
      </c>
      <c r="J13" s="39"/>
      <c r="K13" s="37">
        <f t="shared" si="26"/>
        <v>1</v>
      </c>
      <c r="L13" s="37">
        <f t="shared" si="26"/>
        <v>0</v>
      </c>
      <c r="M13" s="37">
        <f t="shared" si="26"/>
        <v>1</v>
      </c>
      <c r="N13" s="37">
        <f t="shared" si="26"/>
        <v>0</v>
      </c>
      <c r="O13" s="38">
        <f t="shared" si="26"/>
        <v>0</v>
      </c>
      <c r="P13" s="39"/>
      <c r="Q13" s="37">
        <f t="shared" si="27"/>
        <v>0</v>
      </c>
      <c r="R13" s="37">
        <f t="shared" si="27"/>
        <v>0</v>
      </c>
      <c r="S13" s="37">
        <f t="shared" si="27"/>
        <v>0</v>
      </c>
      <c r="T13" s="37">
        <f t="shared" si="27"/>
        <v>1</v>
      </c>
      <c r="U13" s="38">
        <f t="shared" si="27"/>
        <v>0</v>
      </c>
      <c r="V13" s="39"/>
      <c r="W13" s="37">
        <f t="shared" si="28"/>
        <v>1</v>
      </c>
      <c r="X13" s="37">
        <f t="shared" si="28"/>
        <v>1</v>
      </c>
      <c r="Y13" s="37">
        <f t="shared" si="28"/>
        <v>1</v>
      </c>
      <c r="Z13" s="37">
        <f t="shared" si="28"/>
        <v>1</v>
      </c>
      <c r="AA13" s="38">
        <f t="shared" si="28"/>
        <v>1</v>
      </c>
      <c r="AB13" s="39"/>
      <c r="AC13" s="37">
        <f t="shared" si="29"/>
        <v>0</v>
      </c>
      <c r="AD13" s="37">
        <f t="shared" si="29"/>
        <v>0</v>
      </c>
      <c r="AE13" s="37">
        <f t="shared" si="29"/>
        <v>1</v>
      </c>
      <c r="AF13" s="37">
        <f t="shared" si="29"/>
        <v>1</v>
      </c>
      <c r="AG13" s="38">
        <f t="shared" si="29"/>
        <v>0</v>
      </c>
      <c r="AH13" s="39"/>
      <c r="AI13" s="37">
        <f t="shared" si="30"/>
        <v>1</v>
      </c>
      <c r="AJ13" s="37">
        <f t="shared" si="30"/>
        <v>1</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1</v>
      </c>
      <c r="AV13" s="37">
        <f t="shared" si="32"/>
        <v>1</v>
      </c>
      <c r="AW13" s="37">
        <f t="shared" si="32"/>
        <v>0</v>
      </c>
      <c r="AX13" s="37">
        <f t="shared" si="32"/>
        <v>1</v>
      </c>
      <c r="AY13" s="38">
        <f t="shared" si="32"/>
        <v>1</v>
      </c>
      <c r="AZ13" s="39"/>
      <c r="BA13" s="37">
        <f t="shared" si="33"/>
        <v>0</v>
      </c>
      <c r="BB13" s="37">
        <f t="shared" si="33"/>
        <v>0</v>
      </c>
      <c r="BC13" s="37">
        <f t="shared" si="33"/>
        <v>0</v>
      </c>
      <c r="BD13" s="37">
        <f t="shared" si="33"/>
        <v>0</v>
      </c>
      <c r="BE13" s="38">
        <f t="shared" si="33"/>
        <v>0</v>
      </c>
      <c r="BF13" s="39"/>
      <c r="BG13" s="37">
        <f t="shared" si="34"/>
        <v>0</v>
      </c>
      <c r="BH13" s="37">
        <f t="shared" si="34"/>
        <v>1</v>
      </c>
      <c r="BI13" s="37">
        <f t="shared" si="34"/>
        <v>1</v>
      </c>
      <c r="BJ13" s="37">
        <f t="shared" si="34"/>
        <v>0</v>
      </c>
      <c r="BK13" s="38">
        <f t="shared" si="34"/>
        <v>1</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6</v>
      </c>
      <c r="J14" s="56"/>
      <c r="K14" s="57"/>
      <c r="L14" s="57"/>
      <c r="M14" s="57"/>
      <c r="N14" s="57"/>
      <c r="O14" s="58">
        <f>SUM(K12+L12+M12+N12+O12+K13+L13+M13+N13+O13)</f>
        <v>3</v>
      </c>
      <c r="P14" s="56"/>
      <c r="Q14" s="57"/>
      <c r="R14" s="57"/>
      <c r="S14" s="57"/>
      <c r="T14" s="57"/>
      <c r="U14" s="58">
        <f>SUM(Q12+R12+S12+T12+U12+Q13+R13+S13+T13+U13)</f>
        <v>2</v>
      </c>
      <c r="V14" s="56"/>
      <c r="W14" s="57"/>
      <c r="X14" s="57"/>
      <c r="Y14" s="57"/>
      <c r="Z14" s="57"/>
      <c r="AA14" s="58">
        <f>SUM(W12+X12+Y12+Z12+AA12+W13+X13+Y13+Z13+AA13)</f>
        <v>8</v>
      </c>
      <c r="AB14" s="56"/>
      <c r="AC14" s="57"/>
      <c r="AD14" s="57"/>
      <c r="AE14" s="57"/>
      <c r="AF14" s="57"/>
      <c r="AG14" s="58">
        <f>SUM(AC12+AD12+AE12+AF12+AG12+AC13+AD13+AE13+AF13+AG13)</f>
        <v>5</v>
      </c>
      <c r="AH14" s="56"/>
      <c r="AI14" s="57"/>
      <c r="AJ14" s="57"/>
      <c r="AK14" s="57"/>
      <c r="AL14" s="57"/>
      <c r="AM14" s="58">
        <f>SUM(AI12+AJ12+AK12+AL12+AM12+AI13+AJ13+AK13+AL13+AM13)</f>
        <v>3</v>
      </c>
      <c r="AN14" s="56"/>
      <c r="AO14" s="57"/>
      <c r="AP14" s="57"/>
      <c r="AQ14" s="57"/>
      <c r="AR14" s="57"/>
      <c r="AS14" s="58">
        <f>SUM(AO12+AP12+AQ12+AR12+AS12+AO13+AP13+AQ13+AR13+AS13)</f>
        <v>0</v>
      </c>
      <c r="AT14" s="56"/>
      <c r="AU14" s="57"/>
      <c r="AV14" s="57"/>
      <c r="AW14" s="57"/>
      <c r="AX14" s="57"/>
      <c r="AY14" s="58">
        <f>SUM(AU12+AV12+AW12+AX12+AY12+AU13+AV13+AW13+AX13+AY13)</f>
        <v>8</v>
      </c>
      <c r="AZ14" s="56"/>
      <c r="BA14" s="57"/>
      <c r="BB14" s="57"/>
      <c r="BC14" s="57"/>
      <c r="BD14" s="57"/>
      <c r="BE14" s="58">
        <f>SUM(BA12+BB12+BC12+BD12+BE12+BA13+BB13+BC13+BD13+BE13)</f>
        <v>0</v>
      </c>
      <c r="BF14" s="56"/>
      <c r="BG14" s="57"/>
      <c r="BH14" s="57"/>
      <c r="BI14" s="57"/>
      <c r="BJ14" s="57"/>
      <c r="BK14" s="58">
        <f>SUM(BG12+BH12+BI12+BJ12+BK12+BG13+BH13+BI13+BJ13+BK13)</f>
        <v>6</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3" t="s">
        <v>67</v>
      </c>
      <c r="C15" s="104"/>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108</v>
      </c>
      <c r="C16" s="35" t="s">
        <v>45</v>
      </c>
      <c r="D16" s="36">
        <v>42</v>
      </c>
      <c r="E16" s="37">
        <v>139</v>
      </c>
      <c r="F16" s="37">
        <v>185</v>
      </c>
      <c r="G16" s="37">
        <v>193</v>
      </c>
      <c r="H16" s="37">
        <v>145</v>
      </c>
      <c r="I16" s="38">
        <f t="shared" ref="I16:I22" si="36">SUM(E16:H16)</f>
        <v>662</v>
      </c>
      <c r="J16" s="39">
        <v>42</v>
      </c>
      <c r="K16" s="40">
        <v>166</v>
      </c>
      <c r="L16" s="40">
        <v>169</v>
      </c>
      <c r="M16" s="40">
        <v>192</v>
      </c>
      <c r="N16" s="40">
        <v>180</v>
      </c>
      <c r="O16" s="38">
        <f t="shared" ref="O16:O22" si="37">SUM(K16:N16)</f>
        <v>707</v>
      </c>
      <c r="P16" s="39">
        <v>41</v>
      </c>
      <c r="Q16" s="40">
        <v>224</v>
      </c>
      <c r="R16" s="40">
        <v>159</v>
      </c>
      <c r="S16" s="40">
        <v>189</v>
      </c>
      <c r="T16" s="40">
        <v>151</v>
      </c>
      <c r="U16" s="38">
        <f t="shared" ref="U16:U22" si="38">SUM(Q16:T16)</f>
        <v>723</v>
      </c>
      <c r="V16" s="39">
        <v>40</v>
      </c>
      <c r="W16" s="40">
        <v>137</v>
      </c>
      <c r="X16" s="40">
        <v>133</v>
      </c>
      <c r="Y16" s="40">
        <v>173</v>
      </c>
      <c r="Z16" s="40">
        <v>130</v>
      </c>
      <c r="AA16" s="38">
        <f t="shared" ref="AA16:AA22" si="39">SUM(W16:Z16)</f>
        <v>573</v>
      </c>
      <c r="AB16" s="39">
        <v>40</v>
      </c>
      <c r="AC16" s="40">
        <v>174</v>
      </c>
      <c r="AD16" s="40">
        <v>141</v>
      </c>
      <c r="AE16" s="40">
        <v>169</v>
      </c>
      <c r="AF16" s="40">
        <v>176</v>
      </c>
      <c r="AG16" s="38">
        <f t="shared" ref="AG16:AG22" si="40">SUM(AC16:AF16)</f>
        <v>660</v>
      </c>
      <c r="AH16" s="39">
        <v>41</v>
      </c>
      <c r="AI16" s="40">
        <v>135</v>
      </c>
      <c r="AJ16" s="40">
        <v>183</v>
      </c>
      <c r="AK16" s="40">
        <v>199</v>
      </c>
      <c r="AL16" s="40">
        <v>138</v>
      </c>
      <c r="AM16" s="38">
        <f t="shared" ref="AM16:AM22" si="41">SUM(AI16:AL16)</f>
        <v>655</v>
      </c>
      <c r="AN16" s="39">
        <v>41</v>
      </c>
      <c r="AO16" s="40">
        <v>176</v>
      </c>
      <c r="AP16" s="40">
        <v>161</v>
      </c>
      <c r="AQ16" s="40">
        <v>151</v>
      </c>
      <c r="AR16" s="40">
        <v>142</v>
      </c>
      <c r="AS16" s="38">
        <f t="shared" ref="AS16:AS22" si="42">SUM(AO16:AR16)</f>
        <v>630</v>
      </c>
      <c r="AT16" s="39">
        <v>41</v>
      </c>
      <c r="AU16" s="40">
        <v>135</v>
      </c>
      <c r="AV16" s="40">
        <v>190</v>
      </c>
      <c r="AW16" s="40">
        <v>192</v>
      </c>
      <c r="AX16" s="40">
        <v>181</v>
      </c>
      <c r="AY16" s="38">
        <f t="shared" ref="AY16:AY22" si="43">SUM(AU16:AX16)</f>
        <v>698</v>
      </c>
      <c r="AZ16" s="39">
        <v>41</v>
      </c>
      <c r="BA16" s="40">
        <v>176</v>
      </c>
      <c r="BB16" s="40">
        <v>161</v>
      </c>
      <c r="BC16" s="40">
        <v>151</v>
      </c>
      <c r="BD16" s="40">
        <v>142</v>
      </c>
      <c r="BE16" s="38">
        <f t="shared" ref="BE16:BE22" si="44">SUM(BA16:BD16)</f>
        <v>630</v>
      </c>
      <c r="BF16" s="39">
        <v>40</v>
      </c>
      <c r="BG16" s="40">
        <v>164</v>
      </c>
      <c r="BH16" s="40">
        <v>194</v>
      </c>
      <c r="BI16" s="40">
        <v>193</v>
      </c>
      <c r="BJ16" s="40">
        <v>152</v>
      </c>
      <c r="BK16" s="38">
        <f t="shared" ref="BK16:BK22" si="45">SUM(BG16:BJ16)</f>
        <v>703</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0</v>
      </c>
      <c r="CC16" s="17">
        <f t="shared" ref="CC16:CC21" si="58">SUM(BR16:CB16)</f>
        <v>40</v>
      </c>
      <c r="CD16" s="17">
        <f t="shared" ref="CD16:CD21" si="59">I16+O16+U16+AA16+AG16+AM16+AS16+AY16+BE16+BK16+BQ16</f>
        <v>6641</v>
      </c>
      <c r="CE16" s="17">
        <f t="shared" ref="CE16:CE21" si="60">CD16/CC16</f>
        <v>166.02500000000001</v>
      </c>
    </row>
    <row r="17" spans="1:83" ht="15.75" customHeight="1" x14ac:dyDescent="0.25">
      <c r="A17" s="33"/>
      <c r="B17" s="34" t="s">
        <v>109</v>
      </c>
      <c r="C17" s="35" t="s">
        <v>68</v>
      </c>
      <c r="D17" s="36">
        <v>44</v>
      </c>
      <c r="E17" s="37">
        <v>144</v>
      </c>
      <c r="F17" s="37">
        <v>168</v>
      </c>
      <c r="G17" s="37">
        <v>176</v>
      </c>
      <c r="H17" s="37">
        <v>164</v>
      </c>
      <c r="I17" s="38">
        <f t="shared" si="36"/>
        <v>652</v>
      </c>
      <c r="J17" s="39">
        <v>44</v>
      </c>
      <c r="K17" s="40">
        <v>163</v>
      </c>
      <c r="L17" s="40">
        <v>208</v>
      </c>
      <c r="M17" s="40">
        <v>197</v>
      </c>
      <c r="N17" s="40">
        <v>151</v>
      </c>
      <c r="O17" s="38">
        <f t="shared" si="37"/>
        <v>719</v>
      </c>
      <c r="P17" s="39">
        <v>43</v>
      </c>
      <c r="Q17" s="40">
        <v>181</v>
      </c>
      <c r="R17" s="40">
        <v>207</v>
      </c>
      <c r="S17" s="40">
        <v>163</v>
      </c>
      <c r="T17" s="40">
        <v>159</v>
      </c>
      <c r="U17" s="38">
        <f t="shared" si="38"/>
        <v>710</v>
      </c>
      <c r="V17" s="39">
        <v>42</v>
      </c>
      <c r="W17" s="40">
        <v>123</v>
      </c>
      <c r="X17" s="40">
        <v>158</v>
      </c>
      <c r="Y17" s="40">
        <v>171</v>
      </c>
      <c r="Z17" s="40">
        <v>157</v>
      </c>
      <c r="AA17" s="38">
        <f t="shared" si="39"/>
        <v>609</v>
      </c>
      <c r="AB17" s="39">
        <v>42</v>
      </c>
      <c r="AC17" s="40">
        <v>145</v>
      </c>
      <c r="AD17" s="40">
        <v>165</v>
      </c>
      <c r="AE17" s="40">
        <v>136</v>
      </c>
      <c r="AF17" s="40">
        <v>148</v>
      </c>
      <c r="AG17" s="38">
        <f t="shared" si="40"/>
        <v>594</v>
      </c>
      <c r="AH17" s="39">
        <v>42</v>
      </c>
      <c r="AI17" s="40">
        <v>172</v>
      </c>
      <c r="AJ17" s="40">
        <v>139</v>
      </c>
      <c r="AK17" s="40">
        <v>128</v>
      </c>
      <c r="AL17" s="40">
        <v>189</v>
      </c>
      <c r="AM17" s="38">
        <f t="shared" si="41"/>
        <v>628</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v>43</v>
      </c>
      <c r="BG17" s="40">
        <v>179</v>
      </c>
      <c r="BH17" s="40">
        <v>133</v>
      </c>
      <c r="BI17" s="40">
        <v>138</v>
      </c>
      <c r="BJ17" s="40">
        <v>157</v>
      </c>
      <c r="BK17" s="38">
        <f t="shared" si="45"/>
        <v>607</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4</v>
      </c>
      <c r="CB17" s="17">
        <f t="shared" si="57"/>
        <v>0</v>
      </c>
      <c r="CC17" s="17">
        <f t="shared" si="58"/>
        <v>28</v>
      </c>
      <c r="CD17" s="17">
        <f t="shared" si="59"/>
        <v>4519</v>
      </c>
      <c r="CE17" s="17">
        <f t="shared" si="60"/>
        <v>161.39285714285714</v>
      </c>
    </row>
    <row r="18" spans="1:83" ht="15.75" customHeight="1" x14ac:dyDescent="0.25">
      <c r="A18" s="33"/>
      <c r="B18" s="42" t="s">
        <v>128</v>
      </c>
      <c r="C18" s="43" t="s">
        <v>129</v>
      </c>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v>37</v>
      </c>
      <c r="AO18" s="40">
        <v>151</v>
      </c>
      <c r="AP18" s="40">
        <v>168</v>
      </c>
      <c r="AQ18" s="40">
        <v>182</v>
      </c>
      <c r="AR18" s="40">
        <v>164</v>
      </c>
      <c r="AS18" s="38">
        <f t="shared" si="42"/>
        <v>665</v>
      </c>
      <c r="AT18" s="39"/>
      <c r="AU18" s="40"/>
      <c r="AV18" s="40"/>
      <c r="AW18" s="40"/>
      <c r="AX18" s="40"/>
      <c r="AY18" s="38">
        <f t="shared" si="43"/>
        <v>0</v>
      </c>
      <c r="AZ18" s="39">
        <v>37</v>
      </c>
      <c r="BA18" s="40">
        <v>151</v>
      </c>
      <c r="BB18" s="40">
        <v>168</v>
      </c>
      <c r="BC18" s="40">
        <v>182</v>
      </c>
      <c r="BD18" s="40">
        <v>164</v>
      </c>
      <c r="BE18" s="38">
        <f t="shared" si="44"/>
        <v>665</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4</v>
      </c>
      <c r="BY18" s="17">
        <f t="shared" si="54"/>
        <v>0</v>
      </c>
      <c r="BZ18" s="17">
        <f t="shared" si="55"/>
        <v>4</v>
      </c>
      <c r="CA18" s="17">
        <f t="shared" si="56"/>
        <v>0</v>
      </c>
      <c r="CB18" s="17">
        <f t="shared" si="57"/>
        <v>0</v>
      </c>
      <c r="CC18" s="17">
        <f t="shared" si="58"/>
        <v>8</v>
      </c>
      <c r="CD18" s="17">
        <f t="shared" si="59"/>
        <v>1330</v>
      </c>
      <c r="CE18" s="19">
        <f t="shared" si="60"/>
        <v>166.25</v>
      </c>
    </row>
    <row r="19" spans="1:83" s="115" customFormat="1" ht="15.75" customHeight="1" x14ac:dyDescent="0.25">
      <c r="A19" s="106"/>
      <c r="B19" s="107" t="s">
        <v>124</v>
      </c>
      <c r="C19" s="108" t="s">
        <v>131</v>
      </c>
      <c r="D19" s="109"/>
      <c r="E19" s="110"/>
      <c r="F19" s="110"/>
      <c r="G19" s="110"/>
      <c r="H19" s="110"/>
      <c r="I19" s="111">
        <f t="shared" si="36"/>
        <v>0</v>
      </c>
      <c r="J19" s="109"/>
      <c r="K19" s="110"/>
      <c r="L19" s="110"/>
      <c r="M19" s="110"/>
      <c r="N19" s="110"/>
      <c r="O19" s="111">
        <f t="shared" si="37"/>
        <v>0</v>
      </c>
      <c r="P19" s="109"/>
      <c r="Q19" s="110"/>
      <c r="R19" s="110"/>
      <c r="S19" s="110"/>
      <c r="T19" s="110"/>
      <c r="U19" s="111">
        <f t="shared" si="38"/>
        <v>0</v>
      </c>
      <c r="V19" s="109"/>
      <c r="W19" s="110"/>
      <c r="X19" s="110"/>
      <c r="Y19" s="110"/>
      <c r="Z19" s="110"/>
      <c r="AA19" s="111">
        <f t="shared" si="39"/>
        <v>0</v>
      </c>
      <c r="AB19" s="109"/>
      <c r="AC19" s="110"/>
      <c r="AD19" s="110"/>
      <c r="AE19" s="110"/>
      <c r="AF19" s="110"/>
      <c r="AG19" s="111">
        <f t="shared" si="40"/>
        <v>0</v>
      </c>
      <c r="AH19" s="109"/>
      <c r="AI19" s="110"/>
      <c r="AJ19" s="110"/>
      <c r="AK19" s="110"/>
      <c r="AL19" s="110"/>
      <c r="AM19" s="111">
        <f t="shared" si="41"/>
        <v>0</v>
      </c>
      <c r="AN19" s="109"/>
      <c r="AO19" s="110"/>
      <c r="AP19" s="110"/>
      <c r="AQ19" s="110"/>
      <c r="AR19" s="110"/>
      <c r="AS19" s="111">
        <f t="shared" si="42"/>
        <v>0</v>
      </c>
      <c r="AT19" s="109">
        <v>49</v>
      </c>
      <c r="AU19" s="110">
        <v>128</v>
      </c>
      <c r="AV19" s="110">
        <v>156</v>
      </c>
      <c r="AW19" s="110">
        <v>146</v>
      </c>
      <c r="AX19" s="110">
        <v>168</v>
      </c>
      <c r="AY19" s="111">
        <f t="shared" si="43"/>
        <v>598</v>
      </c>
      <c r="AZ19" s="109"/>
      <c r="BA19" s="110"/>
      <c r="BB19" s="110"/>
      <c r="BC19" s="110"/>
      <c r="BD19" s="110"/>
      <c r="BE19" s="111">
        <f t="shared" si="44"/>
        <v>0</v>
      </c>
      <c r="BF19" s="109"/>
      <c r="BG19" s="110"/>
      <c r="BH19" s="110"/>
      <c r="BI19" s="110"/>
      <c r="BJ19" s="110"/>
      <c r="BK19" s="111">
        <f t="shared" si="45"/>
        <v>0</v>
      </c>
      <c r="BL19" s="109"/>
      <c r="BM19" s="110"/>
      <c r="BN19" s="110"/>
      <c r="BO19" s="110"/>
      <c r="BP19" s="110"/>
      <c r="BQ19" s="111">
        <f t="shared" si="46"/>
        <v>0</v>
      </c>
      <c r="BR19" s="112">
        <f t="shared" si="47"/>
        <v>0</v>
      </c>
      <c r="BS19" s="113">
        <f t="shared" si="48"/>
        <v>0</v>
      </c>
      <c r="BT19" s="113">
        <f t="shared" si="49"/>
        <v>0</v>
      </c>
      <c r="BU19" s="113">
        <f t="shared" si="50"/>
        <v>0</v>
      </c>
      <c r="BV19" s="113">
        <f t="shared" si="51"/>
        <v>0</v>
      </c>
      <c r="BW19" s="113">
        <f t="shared" si="52"/>
        <v>0</v>
      </c>
      <c r="BX19" s="113">
        <f t="shared" si="53"/>
        <v>0</v>
      </c>
      <c r="BY19" s="113">
        <f t="shared" si="54"/>
        <v>4</v>
      </c>
      <c r="BZ19" s="113">
        <f t="shared" si="55"/>
        <v>0</v>
      </c>
      <c r="CA19" s="113">
        <f t="shared" si="56"/>
        <v>0</v>
      </c>
      <c r="CB19" s="113">
        <f t="shared" si="57"/>
        <v>0</v>
      </c>
      <c r="CC19" s="113">
        <f t="shared" si="58"/>
        <v>4</v>
      </c>
      <c r="CD19" s="113">
        <f t="shared" si="59"/>
        <v>598</v>
      </c>
      <c r="CE19" s="114">
        <f t="shared" si="60"/>
        <v>149.5</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283</v>
      </c>
      <c r="F23" s="37">
        <f>SUM(F16:F22)</f>
        <v>353</v>
      </c>
      <c r="G23" s="37">
        <f>SUM(G16:G22)</f>
        <v>369</v>
      </c>
      <c r="H23" s="37">
        <f>SUM(H16:H22)</f>
        <v>309</v>
      </c>
      <c r="I23" s="38">
        <f>SUM(I16:I22)</f>
        <v>1314</v>
      </c>
      <c r="J23" s="39"/>
      <c r="K23" s="37">
        <f>SUM(K16:K22)</f>
        <v>329</v>
      </c>
      <c r="L23" s="37">
        <f>SUM(L16:L22)</f>
        <v>377</v>
      </c>
      <c r="M23" s="37">
        <f>SUM(M16:M22)</f>
        <v>389</v>
      </c>
      <c r="N23" s="37">
        <f>SUM(N16:N22)</f>
        <v>331</v>
      </c>
      <c r="O23" s="38">
        <f>SUM(O16:O22)</f>
        <v>1426</v>
      </c>
      <c r="P23" s="39"/>
      <c r="Q23" s="37">
        <f>SUM(Q16:Q22)</f>
        <v>405</v>
      </c>
      <c r="R23" s="37">
        <f>SUM(R16:R22)</f>
        <v>366</v>
      </c>
      <c r="S23" s="37">
        <f>SUM(S16:S22)</f>
        <v>352</v>
      </c>
      <c r="T23" s="37">
        <f>SUM(T16:T22)</f>
        <v>310</v>
      </c>
      <c r="U23" s="38">
        <f>SUM(U16:U22)</f>
        <v>1433</v>
      </c>
      <c r="V23" s="39"/>
      <c r="W23" s="37">
        <f>SUM(W16:W22)</f>
        <v>260</v>
      </c>
      <c r="X23" s="37">
        <f>SUM(X16:X22)</f>
        <v>291</v>
      </c>
      <c r="Y23" s="37">
        <f>SUM(Y16:Y22)</f>
        <v>344</v>
      </c>
      <c r="Z23" s="37">
        <f>SUM(Z16:Z22)</f>
        <v>287</v>
      </c>
      <c r="AA23" s="38">
        <f>SUM(AA16:AA22)</f>
        <v>1182</v>
      </c>
      <c r="AB23" s="39"/>
      <c r="AC23" s="37">
        <f>SUM(AC16:AC22)</f>
        <v>319</v>
      </c>
      <c r="AD23" s="37">
        <f>SUM(AD16:AD22)</f>
        <v>306</v>
      </c>
      <c r="AE23" s="37">
        <f>SUM(AE16:AE22)</f>
        <v>305</v>
      </c>
      <c r="AF23" s="37">
        <f>SUM(AF16:AF22)</f>
        <v>324</v>
      </c>
      <c r="AG23" s="38">
        <f>SUM(AG16:AG22)</f>
        <v>1254</v>
      </c>
      <c r="AH23" s="39"/>
      <c r="AI23" s="37">
        <f>SUM(AI16:AI22)</f>
        <v>307</v>
      </c>
      <c r="AJ23" s="37">
        <f>SUM(AJ16:AJ22)</f>
        <v>322</v>
      </c>
      <c r="AK23" s="37">
        <f>SUM(AK16:AK22)</f>
        <v>327</v>
      </c>
      <c r="AL23" s="37">
        <f>SUM(AL16:AL22)</f>
        <v>327</v>
      </c>
      <c r="AM23" s="38">
        <f>SUM(AM16:AM22)</f>
        <v>1283</v>
      </c>
      <c r="AN23" s="39"/>
      <c r="AO23" s="37">
        <f>SUM(AO16:AO22)</f>
        <v>327</v>
      </c>
      <c r="AP23" s="37">
        <f>SUM(AP16:AP22)</f>
        <v>329</v>
      </c>
      <c r="AQ23" s="37">
        <f>SUM(AQ16:AQ22)</f>
        <v>333</v>
      </c>
      <c r="AR23" s="37">
        <f>SUM(AR16:AR22)</f>
        <v>306</v>
      </c>
      <c r="AS23" s="38">
        <f>SUM(AS16:AS22)</f>
        <v>1295</v>
      </c>
      <c r="AT23" s="39"/>
      <c r="AU23" s="37">
        <f>SUM(AU16:AU22)</f>
        <v>263</v>
      </c>
      <c r="AV23" s="37">
        <f>SUM(AV16:AV22)</f>
        <v>346</v>
      </c>
      <c r="AW23" s="37">
        <f>SUM(AW16:AW22)</f>
        <v>338</v>
      </c>
      <c r="AX23" s="37">
        <f>SUM(AX16:AX22)</f>
        <v>349</v>
      </c>
      <c r="AY23" s="38">
        <f>SUM(AY16:AY22)</f>
        <v>1296</v>
      </c>
      <c r="AZ23" s="39"/>
      <c r="BA23" s="37">
        <f>SUM(BA16:BA22)</f>
        <v>327</v>
      </c>
      <c r="BB23" s="37">
        <f>SUM(BB16:BB22)</f>
        <v>329</v>
      </c>
      <c r="BC23" s="37">
        <f>SUM(BC16:BC22)</f>
        <v>333</v>
      </c>
      <c r="BD23" s="37">
        <f>SUM(BD16:BD22)</f>
        <v>306</v>
      </c>
      <c r="BE23" s="38">
        <f>SUM(BE16:BE22)</f>
        <v>1295</v>
      </c>
      <c r="BF23" s="39"/>
      <c r="BG23" s="37">
        <f>SUM(BG16:BG22)</f>
        <v>343</v>
      </c>
      <c r="BH23" s="37">
        <f>SUM(BH16:BH22)</f>
        <v>327</v>
      </c>
      <c r="BI23" s="37">
        <f>SUM(BI16:BI22)</f>
        <v>331</v>
      </c>
      <c r="BJ23" s="37">
        <f>SUM(BJ16:BJ22)</f>
        <v>309</v>
      </c>
      <c r="BK23" s="38">
        <f>SUM(BK16:BK22)</f>
        <v>1310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13088</v>
      </c>
      <c r="CE23" s="17">
        <f>CD23/CC23</f>
        <v>327.2</v>
      </c>
    </row>
    <row r="24" spans="1:83" ht="15.75" customHeight="1" x14ac:dyDescent="0.25">
      <c r="A24" s="33"/>
      <c r="B24" s="34" t="s">
        <v>36</v>
      </c>
      <c r="C24" s="43"/>
      <c r="D24" s="36">
        <f>SUM(D16:D21)</f>
        <v>86</v>
      </c>
      <c r="E24" s="37">
        <f>E23+$D$24-E22</f>
        <v>369</v>
      </c>
      <c r="F24" s="37">
        <f>F23+$D$24-F22</f>
        <v>439</v>
      </c>
      <c r="G24" s="37">
        <f>G23+$D$24-G22</f>
        <v>455</v>
      </c>
      <c r="H24" s="37">
        <f>H23+$D$24-H22</f>
        <v>395</v>
      </c>
      <c r="I24" s="38">
        <f>SUM(E24:H24)</f>
        <v>1658</v>
      </c>
      <c r="J24" s="36">
        <f>SUM(J16:J21)</f>
        <v>86</v>
      </c>
      <c r="K24" s="37">
        <f>K23+$J$24-K22</f>
        <v>415</v>
      </c>
      <c r="L24" s="37">
        <f>L23+$J$24-L22</f>
        <v>463</v>
      </c>
      <c r="M24" s="37">
        <f>M23+$J$24-M22</f>
        <v>475</v>
      </c>
      <c r="N24" s="37">
        <f>N23+$J$24-N22</f>
        <v>417</v>
      </c>
      <c r="O24" s="38">
        <f>SUM(K24:N24)</f>
        <v>1770</v>
      </c>
      <c r="P24" s="36">
        <f>SUM(P16:P21)</f>
        <v>84</v>
      </c>
      <c r="Q24" s="37">
        <f>Q23+$P$24-Q22</f>
        <v>489</v>
      </c>
      <c r="R24" s="37">
        <f>R23+$P$24-R22</f>
        <v>450</v>
      </c>
      <c r="S24" s="37">
        <f>S23+$P$24-S22</f>
        <v>436</v>
      </c>
      <c r="T24" s="37">
        <f>T23+$P$24-T22</f>
        <v>394</v>
      </c>
      <c r="U24" s="38">
        <f>SUM(Q24:T24)</f>
        <v>1769</v>
      </c>
      <c r="V24" s="36">
        <f>SUM(V16:V21)</f>
        <v>82</v>
      </c>
      <c r="W24" s="37">
        <f>W23+$V$24-W22</f>
        <v>342</v>
      </c>
      <c r="X24" s="37">
        <f>X23+$V$24-X22</f>
        <v>373</v>
      </c>
      <c r="Y24" s="37">
        <f>Y23+$V$24-Y22</f>
        <v>426</v>
      </c>
      <c r="Z24" s="37">
        <f>Z23+$V$24-Z22</f>
        <v>369</v>
      </c>
      <c r="AA24" s="38">
        <f>SUM(W24:Z24)</f>
        <v>1510</v>
      </c>
      <c r="AB24" s="36">
        <f>SUM(AB16:AB21)</f>
        <v>82</v>
      </c>
      <c r="AC24" s="37">
        <f>AC23+$AB$24-AC22</f>
        <v>401</v>
      </c>
      <c r="AD24" s="37">
        <f>AD23+$AB$24-AD22</f>
        <v>388</v>
      </c>
      <c r="AE24" s="37">
        <f>AE23+$AB$24-AE22</f>
        <v>387</v>
      </c>
      <c r="AF24" s="37">
        <f>AF23+$AB$24-AF22</f>
        <v>406</v>
      </c>
      <c r="AG24" s="38">
        <f>SUM(AC24:AF24)</f>
        <v>1582</v>
      </c>
      <c r="AH24" s="36">
        <f>SUM(AH16:AH21)</f>
        <v>83</v>
      </c>
      <c r="AI24" s="37">
        <f>AI23+$AH$24-AI22</f>
        <v>390</v>
      </c>
      <c r="AJ24" s="37">
        <f>AJ23+$AH$24-AJ22</f>
        <v>405</v>
      </c>
      <c r="AK24" s="37">
        <f>AK23+$AH$24-AK22</f>
        <v>410</v>
      </c>
      <c r="AL24" s="37">
        <f>AL23+$AH$24-AL22</f>
        <v>410</v>
      </c>
      <c r="AM24" s="38">
        <f>SUM(AI24:AL24)</f>
        <v>1615</v>
      </c>
      <c r="AN24" s="36">
        <f>SUM(AN16:AN21)</f>
        <v>78</v>
      </c>
      <c r="AO24" s="37">
        <f>AO23+$AN$24-AO22</f>
        <v>405</v>
      </c>
      <c r="AP24" s="37">
        <f>AP23+$AN$24-AP22</f>
        <v>407</v>
      </c>
      <c r="AQ24" s="37">
        <f>AQ23+$AN$24-AQ22</f>
        <v>411</v>
      </c>
      <c r="AR24" s="37">
        <f>AR23+$AN$24-AR22</f>
        <v>384</v>
      </c>
      <c r="AS24" s="38">
        <f>SUM(AO24:AR24)</f>
        <v>1607</v>
      </c>
      <c r="AT24" s="36">
        <f>SUM(AT16:AT21)</f>
        <v>90</v>
      </c>
      <c r="AU24" s="37">
        <f>AU23+$AT$24-AU22</f>
        <v>353</v>
      </c>
      <c r="AV24" s="37">
        <f>AV23+$AT$24-AV22</f>
        <v>436</v>
      </c>
      <c r="AW24" s="37">
        <f>AW23+$AT$24-AW22</f>
        <v>428</v>
      </c>
      <c r="AX24" s="37">
        <f>AX23+$AT$24-AX22</f>
        <v>439</v>
      </c>
      <c r="AY24" s="38">
        <f>SUM(AU24:AX24)</f>
        <v>1656</v>
      </c>
      <c r="AZ24" s="36">
        <f>SUM(AZ16:AZ21)</f>
        <v>78</v>
      </c>
      <c r="BA24" s="37">
        <f>BA23+$AZ$24-BA22</f>
        <v>405</v>
      </c>
      <c r="BB24" s="37">
        <f>BB23+$AZ$24-BB22</f>
        <v>407</v>
      </c>
      <c r="BC24" s="37">
        <f>BC23+$AZ$24-BC22</f>
        <v>411</v>
      </c>
      <c r="BD24" s="37">
        <f>BD23+$AZ$24-BD22</f>
        <v>384</v>
      </c>
      <c r="BE24" s="38">
        <f>SUM(BA24:BD24)</f>
        <v>1607</v>
      </c>
      <c r="BF24" s="36">
        <f>SUM(BF16:BF21)</f>
        <v>83</v>
      </c>
      <c r="BG24" s="37">
        <f>BG23+$BF$24-BG22</f>
        <v>426</v>
      </c>
      <c r="BH24" s="37">
        <f>BH23+$BF$24-BH22</f>
        <v>410</v>
      </c>
      <c r="BI24" s="37">
        <f>BI23+$BF$24-BI22</f>
        <v>414</v>
      </c>
      <c r="BJ24" s="37">
        <f>BJ23+$BF$24-BJ22</f>
        <v>392</v>
      </c>
      <c r="BK24" s="38">
        <f>SUM(BG24:BJ24)</f>
        <v>1642</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16416</v>
      </c>
      <c r="CE24" s="17">
        <f>CD24/CC24</f>
        <v>410.4</v>
      </c>
    </row>
    <row r="25" spans="1:83" ht="15.75" customHeight="1" x14ac:dyDescent="0.25">
      <c r="A25" s="33"/>
      <c r="B25" s="34" t="s">
        <v>37</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1</v>
      </c>
      <c r="S25" s="37">
        <f t="shared" si="63"/>
        <v>1</v>
      </c>
      <c r="T25" s="37">
        <f t="shared" si="63"/>
        <v>0</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0</v>
      </c>
      <c r="AF25" s="37">
        <f t="shared" si="65"/>
        <v>0</v>
      </c>
      <c r="AG25" s="38">
        <f t="shared" si="65"/>
        <v>1</v>
      </c>
      <c r="AH25" s="39"/>
      <c r="AI25" s="37">
        <f t="shared" ref="AI25:AM26" si="66">IF($AH$24&gt;0,IF(AI23=AI161,0.5,IF(AI23&gt;AI161,1,0)),0)</f>
        <v>1</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1</v>
      </c>
      <c r="BB25" s="37">
        <f t="shared" si="69"/>
        <v>0</v>
      </c>
      <c r="BC25" s="37">
        <f t="shared" si="69"/>
        <v>0</v>
      </c>
      <c r="BD25" s="37">
        <f t="shared" si="69"/>
        <v>0</v>
      </c>
      <c r="BE25" s="38">
        <f t="shared" si="69"/>
        <v>0</v>
      </c>
      <c r="BF25" s="39"/>
      <c r="BG25" s="37">
        <f t="shared" ref="BG25:BK26" si="70">IF($BF$24&gt;0,IF(BG23=BG91,0.5,IF(BG23&gt;BG91,1,0)),0)</f>
        <v>1</v>
      </c>
      <c r="BH25" s="37">
        <f t="shared" si="70"/>
        <v>0</v>
      </c>
      <c r="BI25" s="37">
        <f t="shared" si="70"/>
        <v>1</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0</v>
      </c>
      <c r="F26" s="37">
        <f t="shared" si="61"/>
        <v>1</v>
      </c>
      <c r="G26" s="37">
        <f t="shared" si="61"/>
        <v>1</v>
      </c>
      <c r="H26" s="37">
        <f t="shared" si="61"/>
        <v>0</v>
      </c>
      <c r="I26" s="38">
        <f t="shared" si="61"/>
        <v>0</v>
      </c>
      <c r="J26" s="39"/>
      <c r="K26" s="37">
        <f t="shared" si="62"/>
        <v>0</v>
      </c>
      <c r="L26" s="37">
        <f t="shared" si="62"/>
        <v>1</v>
      </c>
      <c r="M26" s="37">
        <f t="shared" si="62"/>
        <v>1</v>
      </c>
      <c r="N26" s="37">
        <f t="shared" si="62"/>
        <v>0</v>
      </c>
      <c r="O26" s="38">
        <f t="shared" si="62"/>
        <v>1</v>
      </c>
      <c r="P26" s="39"/>
      <c r="Q26" s="37">
        <f t="shared" si="63"/>
        <v>1</v>
      </c>
      <c r="R26" s="37">
        <f t="shared" si="63"/>
        <v>1</v>
      </c>
      <c r="S26" s="37">
        <f t="shared" si="63"/>
        <v>1</v>
      </c>
      <c r="T26" s="37">
        <f t="shared" si="63"/>
        <v>0</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0</v>
      </c>
      <c r="AF26" s="37">
        <f t="shared" si="65"/>
        <v>0</v>
      </c>
      <c r="AG26" s="38">
        <f t="shared" si="65"/>
        <v>0</v>
      </c>
      <c r="AH26" s="39"/>
      <c r="AI26" s="37">
        <f t="shared" si="66"/>
        <v>1</v>
      </c>
      <c r="AJ26" s="37">
        <f t="shared" si="66"/>
        <v>0</v>
      </c>
      <c r="AK26" s="37">
        <f t="shared" si="66"/>
        <v>0</v>
      </c>
      <c r="AL26" s="37">
        <f t="shared" si="66"/>
        <v>0</v>
      </c>
      <c r="AM26" s="38">
        <f t="shared" si="66"/>
        <v>0</v>
      </c>
      <c r="AN26" s="39"/>
      <c r="AO26" s="37">
        <f t="shared" si="67"/>
        <v>0</v>
      </c>
      <c r="AP26" s="37">
        <f t="shared" si="67"/>
        <v>0</v>
      </c>
      <c r="AQ26" s="37">
        <f t="shared" si="67"/>
        <v>1</v>
      </c>
      <c r="AR26" s="37">
        <f t="shared" si="67"/>
        <v>0</v>
      </c>
      <c r="AS26" s="38">
        <f t="shared" si="67"/>
        <v>0</v>
      </c>
      <c r="AT26" s="39"/>
      <c r="AU26" s="37">
        <f t="shared" si="68"/>
        <v>0</v>
      </c>
      <c r="AV26" s="37">
        <f t="shared" si="68"/>
        <v>1</v>
      </c>
      <c r="AW26" s="37">
        <f t="shared" si="68"/>
        <v>0</v>
      </c>
      <c r="AX26" s="37">
        <f t="shared" si="68"/>
        <v>0</v>
      </c>
      <c r="AY26" s="38">
        <f t="shared" si="68"/>
        <v>0</v>
      </c>
      <c r="AZ26" s="39"/>
      <c r="BA26" s="37">
        <f t="shared" si="69"/>
        <v>1</v>
      </c>
      <c r="BB26" s="37">
        <f t="shared" si="69"/>
        <v>0</v>
      </c>
      <c r="BC26" s="37">
        <f t="shared" si="69"/>
        <v>0</v>
      </c>
      <c r="BD26" s="37">
        <f t="shared" si="69"/>
        <v>0</v>
      </c>
      <c r="BE26" s="38">
        <f t="shared" si="69"/>
        <v>0</v>
      </c>
      <c r="BF26" s="39"/>
      <c r="BG26" s="37">
        <f t="shared" si="70"/>
        <v>1</v>
      </c>
      <c r="BH26" s="37">
        <f t="shared" si="70"/>
        <v>0</v>
      </c>
      <c r="BI26" s="37">
        <f t="shared" si="70"/>
        <v>1</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4</v>
      </c>
      <c r="J27" s="56"/>
      <c r="K27" s="57"/>
      <c r="L27" s="57"/>
      <c r="M27" s="57"/>
      <c r="N27" s="57"/>
      <c r="O27" s="58">
        <f>SUM(K25+L25+M25+N25+O25+K26+L26+M26+N26+O26)</f>
        <v>5</v>
      </c>
      <c r="P27" s="56"/>
      <c r="Q27" s="57"/>
      <c r="R27" s="57"/>
      <c r="S27" s="57"/>
      <c r="T27" s="57"/>
      <c r="U27" s="58">
        <f>SUM(Q25+R25+S25+T25+U25+Q26+R26+S26+T26+U26)</f>
        <v>8</v>
      </c>
      <c r="V27" s="56"/>
      <c r="W27" s="57"/>
      <c r="X27" s="57"/>
      <c r="Y27" s="57"/>
      <c r="Z27" s="57"/>
      <c r="AA27" s="58">
        <f>SUM(W25+X25+Y25+Z25+AA25+W26+X26+Y26+Z26+AA26)</f>
        <v>0</v>
      </c>
      <c r="AB27" s="56"/>
      <c r="AC27" s="57"/>
      <c r="AD27" s="57"/>
      <c r="AE27" s="57"/>
      <c r="AF27" s="57"/>
      <c r="AG27" s="58">
        <f>SUM(AC25+AD25+AE25+AF25+AG25+AC26+AD26+AE26+AF26+AG26)</f>
        <v>5</v>
      </c>
      <c r="AH27" s="56"/>
      <c r="AI27" s="57"/>
      <c r="AJ27" s="57"/>
      <c r="AK27" s="57"/>
      <c r="AL27" s="57"/>
      <c r="AM27" s="58">
        <f>SUM(AI25+AJ25+AK25+AL25+AM25+AI26+AJ26+AK26+AL26+AM26)</f>
        <v>2</v>
      </c>
      <c r="AN27" s="56"/>
      <c r="AO27" s="57"/>
      <c r="AP27" s="57"/>
      <c r="AQ27" s="57"/>
      <c r="AR27" s="57"/>
      <c r="AS27" s="58">
        <f>SUM(AO25+AP25+AQ25+AR25+AS25+AO26+AP26+AQ26+AR26+AS26)</f>
        <v>1</v>
      </c>
      <c r="AT27" s="56"/>
      <c r="AU27" s="57"/>
      <c r="AV27" s="57"/>
      <c r="AW27" s="57"/>
      <c r="AX27" s="57"/>
      <c r="AY27" s="58">
        <f>SUM(AU25+AV25+AW25+AX25+AY25+AU26+AV26+AW26+AX26+AY26)</f>
        <v>1</v>
      </c>
      <c r="AZ27" s="56"/>
      <c r="BA27" s="57"/>
      <c r="BB27" s="57"/>
      <c r="BC27" s="57"/>
      <c r="BD27" s="57"/>
      <c r="BE27" s="58">
        <f>SUM(BA25+BB25+BC25+BD25+BE25+BA26+BB26+BC26+BD26+BE26)</f>
        <v>2</v>
      </c>
      <c r="BF27" s="56"/>
      <c r="BG27" s="57"/>
      <c r="BH27" s="57"/>
      <c r="BI27" s="57"/>
      <c r="BJ27" s="57"/>
      <c r="BK27" s="58">
        <f>SUM(BG25+BH25+BI25+BJ25+BK25+BG26+BH26+BI26+BJ26+BK26)</f>
        <v>4</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3" t="s">
        <v>27</v>
      </c>
      <c r="C28" s="104"/>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80</v>
      </c>
      <c r="C29" s="35" t="s">
        <v>81</v>
      </c>
      <c r="D29" s="36"/>
      <c r="E29" s="37"/>
      <c r="F29" s="37"/>
      <c r="G29" s="37"/>
      <c r="H29" s="37"/>
      <c r="I29" s="38">
        <f t="shared" ref="I29:I35" si="72">SUM(E29:H29)</f>
        <v>0</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v>38</v>
      </c>
      <c r="AO29" s="40">
        <v>111</v>
      </c>
      <c r="AP29" s="40">
        <v>198</v>
      </c>
      <c r="AQ29" s="40">
        <v>182</v>
      </c>
      <c r="AR29" s="40">
        <v>146</v>
      </c>
      <c r="AS29" s="38">
        <f t="shared" ref="AS29:AS35" si="78">SUM(AO29:AR29)</f>
        <v>637</v>
      </c>
      <c r="AT29" s="39">
        <v>38</v>
      </c>
      <c r="AU29" s="40">
        <v>135</v>
      </c>
      <c r="AV29" s="40">
        <v>190</v>
      </c>
      <c r="AW29" s="40">
        <v>192</v>
      </c>
      <c r="AX29" s="40">
        <v>181</v>
      </c>
      <c r="AY29" s="38">
        <f t="shared" ref="AY29:AY35" si="79">SUM(AU29:AX29)</f>
        <v>698</v>
      </c>
      <c r="AZ29" s="39">
        <v>38</v>
      </c>
      <c r="BA29" s="40">
        <v>111</v>
      </c>
      <c r="BB29" s="40">
        <v>198</v>
      </c>
      <c r="BC29" s="40">
        <v>182</v>
      </c>
      <c r="BD29" s="40">
        <v>146</v>
      </c>
      <c r="BE29" s="38">
        <f t="shared" ref="BE29:BE35" si="80">SUM(BA29:BD29)</f>
        <v>637</v>
      </c>
      <c r="BF29" s="39">
        <v>38</v>
      </c>
      <c r="BG29" s="40">
        <v>144</v>
      </c>
      <c r="BH29" s="40">
        <v>178</v>
      </c>
      <c r="BI29" s="40">
        <v>192</v>
      </c>
      <c r="BJ29" s="40">
        <v>181</v>
      </c>
      <c r="BK29" s="38">
        <f t="shared" ref="BK29:BK35" si="81">SUM(BG29:BJ29)</f>
        <v>695</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0</v>
      </c>
      <c r="CC29" s="17">
        <f t="shared" ref="CC29:CC34" si="94">SUM(BR29:CB29)</f>
        <v>16</v>
      </c>
      <c r="CD29" s="17">
        <f t="shared" ref="CD29:CD34" si="95">I29+O29+U29+AA29+AG29+AM29+AS29+AY29+BE29+BK29+BQ29</f>
        <v>2667</v>
      </c>
      <c r="CE29" s="17">
        <f t="shared" ref="CE29:CE34" si="96">CD29/CC29</f>
        <v>166.6875</v>
      </c>
    </row>
    <row r="30" spans="1:83" ht="15.75" customHeight="1" x14ac:dyDescent="0.25">
      <c r="A30" s="33"/>
      <c r="B30" s="34" t="s">
        <v>33</v>
      </c>
      <c r="C30" s="35" t="s">
        <v>107</v>
      </c>
      <c r="D30" s="36">
        <v>46</v>
      </c>
      <c r="E30" s="37">
        <v>158</v>
      </c>
      <c r="F30" s="37">
        <v>151</v>
      </c>
      <c r="G30" s="37">
        <v>170</v>
      </c>
      <c r="H30" s="37">
        <v>138</v>
      </c>
      <c r="I30" s="38">
        <f t="shared" si="72"/>
        <v>617</v>
      </c>
      <c r="J30" s="39"/>
      <c r="K30" s="40"/>
      <c r="L30" s="40"/>
      <c r="M30" s="40"/>
      <c r="N30" s="40"/>
      <c r="O30" s="38">
        <f t="shared" si="73"/>
        <v>0</v>
      </c>
      <c r="P30" s="39">
        <v>46</v>
      </c>
      <c r="Q30" s="40">
        <v>135</v>
      </c>
      <c r="R30" s="40">
        <v>138</v>
      </c>
      <c r="S30" s="40">
        <v>144</v>
      </c>
      <c r="T30" s="40">
        <v>114</v>
      </c>
      <c r="U30" s="38">
        <f t="shared" si="74"/>
        <v>531</v>
      </c>
      <c r="V30" s="39"/>
      <c r="W30" s="40"/>
      <c r="X30" s="40"/>
      <c r="Y30" s="40"/>
      <c r="Z30" s="40"/>
      <c r="AA30" s="38">
        <f t="shared" si="75"/>
        <v>0</v>
      </c>
      <c r="AB30" s="39">
        <v>48</v>
      </c>
      <c r="AC30" s="40">
        <v>161</v>
      </c>
      <c r="AD30" s="40">
        <v>136</v>
      </c>
      <c r="AE30" s="40">
        <v>155</v>
      </c>
      <c r="AF30" s="40">
        <v>147</v>
      </c>
      <c r="AG30" s="38">
        <f t="shared" si="76"/>
        <v>599</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0</v>
      </c>
      <c r="CA30" s="17">
        <f t="shared" si="92"/>
        <v>0</v>
      </c>
      <c r="CB30" s="17">
        <f t="shared" si="93"/>
        <v>0</v>
      </c>
      <c r="CC30" s="17">
        <f t="shared" si="94"/>
        <v>12</v>
      </c>
      <c r="CD30" s="17">
        <f t="shared" si="95"/>
        <v>1747</v>
      </c>
      <c r="CE30" s="17">
        <f t="shared" si="96"/>
        <v>145.58333333333334</v>
      </c>
    </row>
    <row r="31" spans="1:83" ht="15.75" customHeight="1" x14ac:dyDescent="0.25">
      <c r="A31" s="33"/>
      <c r="B31" s="42" t="s">
        <v>86</v>
      </c>
      <c r="C31" s="43" t="s">
        <v>87</v>
      </c>
      <c r="D31" s="39">
        <v>29</v>
      </c>
      <c r="E31" s="40">
        <v>200</v>
      </c>
      <c r="F31" s="40">
        <v>168</v>
      </c>
      <c r="G31" s="40">
        <v>184</v>
      </c>
      <c r="H31" s="40">
        <v>165</v>
      </c>
      <c r="I31" s="38">
        <f t="shared" si="72"/>
        <v>717</v>
      </c>
      <c r="J31" s="39">
        <v>29</v>
      </c>
      <c r="K31" s="40">
        <v>190</v>
      </c>
      <c r="L31" s="40">
        <v>187</v>
      </c>
      <c r="M31" s="40">
        <v>143</v>
      </c>
      <c r="N31" s="40">
        <v>212</v>
      </c>
      <c r="O31" s="38">
        <f t="shared" si="73"/>
        <v>732</v>
      </c>
      <c r="P31" s="39">
        <v>28</v>
      </c>
      <c r="Q31" s="40">
        <v>160</v>
      </c>
      <c r="R31" s="40">
        <v>224</v>
      </c>
      <c r="S31" s="40">
        <v>199</v>
      </c>
      <c r="T31" s="40">
        <v>193</v>
      </c>
      <c r="U31" s="38">
        <f t="shared" si="74"/>
        <v>776</v>
      </c>
      <c r="V31" s="39">
        <v>27</v>
      </c>
      <c r="W31" s="40">
        <v>181</v>
      </c>
      <c r="X31" s="40">
        <v>212</v>
      </c>
      <c r="Y31" s="40">
        <v>198</v>
      </c>
      <c r="Z31" s="40">
        <v>199</v>
      </c>
      <c r="AA31" s="38">
        <f t="shared" si="75"/>
        <v>790</v>
      </c>
      <c r="AB31" s="39"/>
      <c r="AC31" s="40"/>
      <c r="AD31" s="40"/>
      <c r="AE31" s="40"/>
      <c r="AF31" s="40"/>
      <c r="AG31" s="38">
        <f t="shared" si="76"/>
        <v>0</v>
      </c>
      <c r="AH31" s="39">
        <v>25</v>
      </c>
      <c r="AI31" s="40">
        <v>187</v>
      </c>
      <c r="AJ31" s="40">
        <v>167</v>
      </c>
      <c r="AK31" s="40">
        <v>159</v>
      </c>
      <c r="AL31" s="40">
        <v>226</v>
      </c>
      <c r="AM31" s="38">
        <f t="shared" si="77"/>
        <v>739</v>
      </c>
      <c r="AN31" s="39">
        <v>25</v>
      </c>
      <c r="AO31" s="40">
        <v>180</v>
      </c>
      <c r="AP31" s="40">
        <v>176</v>
      </c>
      <c r="AQ31" s="40">
        <v>171</v>
      </c>
      <c r="AR31" s="40">
        <v>150</v>
      </c>
      <c r="AS31" s="38">
        <f t="shared" si="78"/>
        <v>677</v>
      </c>
      <c r="AT31" s="39">
        <v>25</v>
      </c>
      <c r="AU31" s="40">
        <v>190</v>
      </c>
      <c r="AV31" s="40">
        <v>169</v>
      </c>
      <c r="AW31" s="40">
        <v>194</v>
      </c>
      <c r="AX31" s="40">
        <v>202</v>
      </c>
      <c r="AY31" s="38">
        <f t="shared" si="79"/>
        <v>755</v>
      </c>
      <c r="AZ31" s="39">
        <v>25</v>
      </c>
      <c r="BA31" s="40">
        <v>180</v>
      </c>
      <c r="BB31" s="40">
        <v>176</v>
      </c>
      <c r="BC31" s="40">
        <v>171</v>
      </c>
      <c r="BD31" s="40">
        <v>150</v>
      </c>
      <c r="BE31" s="38">
        <f t="shared" si="80"/>
        <v>677</v>
      </c>
      <c r="BF31" s="39">
        <v>27</v>
      </c>
      <c r="BG31" s="40">
        <v>157</v>
      </c>
      <c r="BH31" s="40">
        <v>199</v>
      </c>
      <c r="BI31" s="40">
        <v>195</v>
      </c>
      <c r="BJ31" s="40">
        <v>137</v>
      </c>
      <c r="BK31" s="38">
        <f t="shared" si="81"/>
        <v>688</v>
      </c>
      <c r="BL31" s="39"/>
      <c r="BM31" s="40"/>
      <c r="BN31" s="40"/>
      <c r="BO31" s="40"/>
      <c r="BP31" s="40"/>
      <c r="BQ31" s="38">
        <f t="shared" si="82"/>
        <v>0</v>
      </c>
      <c r="BR31" s="41">
        <f t="shared" si="83"/>
        <v>4</v>
      </c>
      <c r="BS31" s="17">
        <f t="shared" si="84"/>
        <v>4</v>
      </c>
      <c r="BT31" s="17">
        <f t="shared" si="85"/>
        <v>4</v>
      </c>
      <c r="BU31" s="17">
        <f t="shared" si="86"/>
        <v>4</v>
      </c>
      <c r="BV31" s="17">
        <f t="shared" si="87"/>
        <v>0</v>
      </c>
      <c r="BW31" s="17">
        <f t="shared" si="88"/>
        <v>4</v>
      </c>
      <c r="BX31" s="17">
        <f t="shared" si="89"/>
        <v>4</v>
      </c>
      <c r="BY31" s="17">
        <f t="shared" si="90"/>
        <v>4</v>
      </c>
      <c r="BZ31" s="17">
        <f t="shared" si="91"/>
        <v>4</v>
      </c>
      <c r="CA31" s="17">
        <f t="shared" si="92"/>
        <v>4</v>
      </c>
      <c r="CB31" s="17">
        <f t="shared" si="93"/>
        <v>0</v>
      </c>
      <c r="CC31" s="17">
        <f t="shared" si="94"/>
        <v>36</v>
      </c>
      <c r="CD31" s="17">
        <f t="shared" si="95"/>
        <v>6551</v>
      </c>
      <c r="CE31" s="19">
        <f t="shared" si="96"/>
        <v>181.97222222222223</v>
      </c>
    </row>
    <row r="32" spans="1:83" ht="15.75" customHeight="1" x14ac:dyDescent="0.25">
      <c r="A32" s="33"/>
      <c r="B32" s="42" t="s">
        <v>100</v>
      </c>
      <c r="C32" s="43" t="s">
        <v>101</v>
      </c>
      <c r="D32" s="39"/>
      <c r="E32" s="40"/>
      <c r="F32" s="40"/>
      <c r="G32" s="40"/>
      <c r="H32" s="40"/>
      <c r="I32" s="38">
        <f t="shared" si="72"/>
        <v>0</v>
      </c>
      <c r="J32" s="39">
        <v>34</v>
      </c>
      <c r="K32" s="40">
        <v>171</v>
      </c>
      <c r="L32" s="40">
        <v>212</v>
      </c>
      <c r="M32" s="40">
        <v>202</v>
      </c>
      <c r="N32" s="40">
        <v>214</v>
      </c>
      <c r="O32" s="38">
        <f t="shared" si="73"/>
        <v>799</v>
      </c>
      <c r="P32" s="39"/>
      <c r="Q32" s="40"/>
      <c r="R32" s="40"/>
      <c r="S32" s="40"/>
      <c r="T32" s="40"/>
      <c r="U32" s="38">
        <f t="shared" si="74"/>
        <v>0</v>
      </c>
      <c r="V32" s="39">
        <v>30</v>
      </c>
      <c r="W32" s="40">
        <v>173</v>
      </c>
      <c r="X32" s="40">
        <v>154</v>
      </c>
      <c r="Y32" s="40">
        <v>175</v>
      </c>
      <c r="Z32" s="40">
        <v>189</v>
      </c>
      <c r="AA32" s="38">
        <f t="shared" si="75"/>
        <v>691</v>
      </c>
      <c r="AB32" s="39">
        <v>30</v>
      </c>
      <c r="AC32" s="40">
        <v>194</v>
      </c>
      <c r="AD32" s="40">
        <v>160</v>
      </c>
      <c r="AE32" s="40">
        <v>169</v>
      </c>
      <c r="AF32" s="40">
        <v>176</v>
      </c>
      <c r="AG32" s="38">
        <f t="shared" si="76"/>
        <v>699</v>
      </c>
      <c r="AH32" s="39">
        <v>31</v>
      </c>
      <c r="AI32" s="40">
        <v>143</v>
      </c>
      <c r="AJ32" s="40">
        <v>172</v>
      </c>
      <c r="AK32" s="40">
        <v>197</v>
      </c>
      <c r="AL32" s="40">
        <v>135</v>
      </c>
      <c r="AM32" s="38">
        <f t="shared" si="77"/>
        <v>647</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4</v>
      </c>
      <c r="BT32" s="17">
        <f t="shared" si="85"/>
        <v>0</v>
      </c>
      <c r="BU32" s="17">
        <f t="shared" si="86"/>
        <v>4</v>
      </c>
      <c r="BV32" s="17">
        <f t="shared" si="87"/>
        <v>4</v>
      </c>
      <c r="BW32" s="17">
        <f t="shared" si="88"/>
        <v>4</v>
      </c>
      <c r="BX32" s="17">
        <f t="shared" si="89"/>
        <v>0</v>
      </c>
      <c r="BY32" s="17">
        <f t="shared" si="90"/>
        <v>0</v>
      </c>
      <c r="BZ32" s="17">
        <f t="shared" si="91"/>
        <v>0</v>
      </c>
      <c r="CA32" s="17">
        <f t="shared" si="92"/>
        <v>0</v>
      </c>
      <c r="CB32" s="17">
        <f t="shared" si="93"/>
        <v>0</v>
      </c>
      <c r="CC32" s="17">
        <f t="shared" si="94"/>
        <v>16</v>
      </c>
      <c r="CD32" s="17">
        <f t="shared" si="95"/>
        <v>2836</v>
      </c>
      <c r="CE32" s="19">
        <f t="shared" si="96"/>
        <v>177.25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358</v>
      </c>
      <c r="F36" s="37">
        <f>SUM(F29:F35)</f>
        <v>319</v>
      </c>
      <c r="G36" s="37">
        <f>SUM(G29:G35)</f>
        <v>354</v>
      </c>
      <c r="H36" s="37">
        <f>SUM(H29:H35)</f>
        <v>303</v>
      </c>
      <c r="I36" s="38">
        <f>SUM(I29:I35)</f>
        <v>1334</v>
      </c>
      <c r="J36" s="39"/>
      <c r="K36" s="37">
        <f>SUM(K29:K35)</f>
        <v>361</v>
      </c>
      <c r="L36" s="37">
        <f>SUM(L29:L35)</f>
        <v>399</v>
      </c>
      <c r="M36" s="37">
        <f>SUM(M29:M35)</f>
        <v>345</v>
      </c>
      <c r="N36" s="37">
        <f>SUM(N29:N35)</f>
        <v>426</v>
      </c>
      <c r="O36" s="38">
        <f>SUM(O29:O35)</f>
        <v>1531</v>
      </c>
      <c r="P36" s="39"/>
      <c r="Q36" s="37">
        <f>SUM(Q29:Q35)</f>
        <v>295</v>
      </c>
      <c r="R36" s="37">
        <f>SUM(R29:R35)</f>
        <v>362</v>
      </c>
      <c r="S36" s="37">
        <f>SUM(S29:S35)</f>
        <v>343</v>
      </c>
      <c r="T36" s="37">
        <f>SUM(T29:T35)</f>
        <v>307</v>
      </c>
      <c r="U36" s="38">
        <f>SUM(U29:U35)</f>
        <v>1307</v>
      </c>
      <c r="V36" s="39"/>
      <c r="W36" s="37">
        <f>SUM(W29:W35)</f>
        <v>354</v>
      </c>
      <c r="X36" s="37">
        <f>SUM(X29:X35)</f>
        <v>366</v>
      </c>
      <c r="Y36" s="37">
        <f>SUM(Y29:Y35)</f>
        <v>373</v>
      </c>
      <c r="Z36" s="37">
        <f>SUM(Z29:Z35)</f>
        <v>388</v>
      </c>
      <c r="AA36" s="38">
        <f>SUM(AA29:AA35)</f>
        <v>1481</v>
      </c>
      <c r="AB36" s="39"/>
      <c r="AC36" s="37">
        <f>SUM(AC29:AC35)</f>
        <v>355</v>
      </c>
      <c r="AD36" s="37">
        <f>SUM(AD29:AD35)</f>
        <v>296</v>
      </c>
      <c r="AE36" s="37">
        <f>SUM(AE29:AE35)</f>
        <v>324</v>
      </c>
      <c r="AF36" s="37">
        <f>SUM(AF29:AF35)</f>
        <v>323</v>
      </c>
      <c r="AG36" s="38">
        <f>SUM(AG29:AG35)</f>
        <v>1298</v>
      </c>
      <c r="AH36" s="39"/>
      <c r="AI36" s="37">
        <f>SUM(AI29:AI35)</f>
        <v>330</v>
      </c>
      <c r="AJ36" s="37">
        <f>SUM(AJ29:AJ35)</f>
        <v>339</v>
      </c>
      <c r="AK36" s="37">
        <f>SUM(AK29:AK35)</f>
        <v>356</v>
      </c>
      <c r="AL36" s="37">
        <f>SUM(AL29:AL35)</f>
        <v>361</v>
      </c>
      <c r="AM36" s="38">
        <f>SUM(AM29:AM35)</f>
        <v>1386</v>
      </c>
      <c r="AN36" s="39"/>
      <c r="AO36" s="37">
        <f>SUM(AO29:AO35)</f>
        <v>291</v>
      </c>
      <c r="AP36" s="37">
        <f>SUM(AP29:AP35)</f>
        <v>374</v>
      </c>
      <c r="AQ36" s="37">
        <f>SUM(AQ29:AQ35)</f>
        <v>353</v>
      </c>
      <c r="AR36" s="37">
        <f>SUM(AR29:AR35)</f>
        <v>296</v>
      </c>
      <c r="AS36" s="38">
        <f>SUM(AS29:AS35)</f>
        <v>1314</v>
      </c>
      <c r="AT36" s="39"/>
      <c r="AU36" s="37">
        <f>SUM(AU29:AU35)</f>
        <v>325</v>
      </c>
      <c r="AV36" s="37">
        <f>SUM(AV29:AV35)</f>
        <v>359</v>
      </c>
      <c r="AW36" s="37">
        <f>SUM(AW29:AW35)</f>
        <v>386</v>
      </c>
      <c r="AX36" s="37">
        <f>SUM(AX29:AX35)</f>
        <v>383</v>
      </c>
      <c r="AY36" s="38">
        <f>SUM(AY29:AY35)</f>
        <v>1453</v>
      </c>
      <c r="AZ36" s="39"/>
      <c r="BA36" s="37">
        <f>SUM(BA29:BA35)</f>
        <v>291</v>
      </c>
      <c r="BB36" s="37">
        <f>SUM(BB29:BB35)</f>
        <v>374</v>
      </c>
      <c r="BC36" s="37">
        <f>SUM(BC29:BC35)</f>
        <v>353</v>
      </c>
      <c r="BD36" s="37">
        <f>SUM(BD29:BD35)</f>
        <v>296</v>
      </c>
      <c r="BE36" s="38">
        <f>SUM(BE29:BE35)</f>
        <v>1314</v>
      </c>
      <c r="BF36" s="39"/>
      <c r="BG36" s="37">
        <f>SUM(BG29:BG35)</f>
        <v>301</v>
      </c>
      <c r="BH36" s="37">
        <f>SUM(BH29:BH35)</f>
        <v>377</v>
      </c>
      <c r="BI36" s="37">
        <f>SUM(BI29:BI35)</f>
        <v>387</v>
      </c>
      <c r="BJ36" s="37">
        <f>SUM(BJ29:BJ35)</f>
        <v>318</v>
      </c>
      <c r="BK36" s="38">
        <f>SUM(BK29:BK35)</f>
        <v>1383</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0</v>
      </c>
      <c r="CC36" s="17">
        <f>SUM(BR36:CB36)</f>
        <v>40</v>
      </c>
      <c r="CD36" s="17">
        <f>I36+O36+U36+AA36+AG36+AM36+AS36+AY36+BE36+BK36+BQ36</f>
        <v>13801</v>
      </c>
      <c r="CE36" s="17">
        <f>CD36/CC36</f>
        <v>345.02499999999998</v>
      </c>
    </row>
    <row r="37" spans="1:83" ht="15.75" customHeight="1" x14ac:dyDescent="0.25">
      <c r="A37" s="33"/>
      <c r="B37" s="34" t="s">
        <v>36</v>
      </c>
      <c r="C37" s="43"/>
      <c r="D37" s="36">
        <f>SUM(D29:D34)</f>
        <v>75</v>
      </c>
      <c r="E37" s="37">
        <f>E36+$D$37-E35</f>
        <v>433</v>
      </c>
      <c r="F37" s="37">
        <f>F36+$D$37-F35</f>
        <v>394</v>
      </c>
      <c r="G37" s="37">
        <f>G36+$D$37-G35</f>
        <v>429</v>
      </c>
      <c r="H37" s="37">
        <f>H36+$D$37-H35</f>
        <v>378</v>
      </c>
      <c r="I37" s="38">
        <f>E37+F37+G37+H37</f>
        <v>1634</v>
      </c>
      <c r="J37" s="36">
        <f>SUM(J29:J34)</f>
        <v>63</v>
      </c>
      <c r="K37" s="37">
        <f>K36+$J$37-K35</f>
        <v>424</v>
      </c>
      <c r="L37" s="37">
        <f>L36+$J$37-L35</f>
        <v>462</v>
      </c>
      <c r="M37" s="37">
        <f>M36+$J$37-M35</f>
        <v>408</v>
      </c>
      <c r="N37" s="37">
        <f>N36+$J$37-N35</f>
        <v>489</v>
      </c>
      <c r="O37" s="38">
        <f>K37+L37+M37+N37</f>
        <v>1783</v>
      </c>
      <c r="P37" s="36">
        <f>SUM(P29:P34)</f>
        <v>74</v>
      </c>
      <c r="Q37" s="37">
        <f>Q36+$P$37-Q35</f>
        <v>369</v>
      </c>
      <c r="R37" s="37">
        <f>R36+$P$37-R35</f>
        <v>436</v>
      </c>
      <c r="S37" s="37">
        <f>S36+$P$37-S35</f>
        <v>417</v>
      </c>
      <c r="T37" s="37">
        <f>T36+$P$37-T35</f>
        <v>381</v>
      </c>
      <c r="U37" s="38">
        <f>Q37+R37+S37+T37</f>
        <v>1603</v>
      </c>
      <c r="V37" s="36">
        <f>SUM(V29:V34)</f>
        <v>57</v>
      </c>
      <c r="W37" s="37">
        <f>W36+$V$37-W35</f>
        <v>411</v>
      </c>
      <c r="X37" s="37">
        <f>X36+$V$37-X35</f>
        <v>423</v>
      </c>
      <c r="Y37" s="37">
        <f>Y36+$V$37-Y35</f>
        <v>430</v>
      </c>
      <c r="Z37" s="37">
        <f>Z36+$V$37-Z35</f>
        <v>445</v>
      </c>
      <c r="AA37" s="38">
        <f>W37+X37+Y37+Z37</f>
        <v>1709</v>
      </c>
      <c r="AB37" s="36">
        <f>SUM(AB29:AB34)</f>
        <v>78</v>
      </c>
      <c r="AC37" s="37">
        <f>AC36+$AB$37-AC35</f>
        <v>433</v>
      </c>
      <c r="AD37" s="37">
        <f>AD36+$AB$37-AD35</f>
        <v>374</v>
      </c>
      <c r="AE37" s="37">
        <f>AE36+$AB$37-AE35</f>
        <v>402</v>
      </c>
      <c r="AF37" s="37">
        <f>AF36+$AB$37-AF35</f>
        <v>401</v>
      </c>
      <c r="AG37" s="38">
        <f>AC37+AD37+AE37+AF37</f>
        <v>1610</v>
      </c>
      <c r="AH37" s="36">
        <f>SUM(AH29:AH34)</f>
        <v>56</v>
      </c>
      <c r="AI37" s="37">
        <f>AI36+$AH$37-AI35</f>
        <v>386</v>
      </c>
      <c r="AJ37" s="37">
        <f>AJ36+$AH$37-AJ35</f>
        <v>395</v>
      </c>
      <c r="AK37" s="37">
        <f>AK36+$AH$37-AK35</f>
        <v>412</v>
      </c>
      <c r="AL37" s="37">
        <f>AL36+$AH$37-AL35</f>
        <v>417</v>
      </c>
      <c r="AM37" s="38">
        <f>AI37+AJ37+AK37+AL37</f>
        <v>1610</v>
      </c>
      <c r="AN37" s="36">
        <f>SUM(AN29:AN34)</f>
        <v>63</v>
      </c>
      <c r="AO37" s="37">
        <f>AO36+$AN$37-AO35</f>
        <v>354</v>
      </c>
      <c r="AP37" s="37">
        <f>AP36+$AN$37-AP35</f>
        <v>437</v>
      </c>
      <c r="AQ37" s="37">
        <f>AQ36+$AN$37-AQ35</f>
        <v>416</v>
      </c>
      <c r="AR37" s="37">
        <f>AR36+$AN$37-AR35</f>
        <v>359</v>
      </c>
      <c r="AS37" s="38">
        <f>AO37+AP37+AQ37+AR37</f>
        <v>1566</v>
      </c>
      <c r="AT37" s="36">
        <f>SUM(AT29:AT34)</f>
        <v>63</v>
      </c>
      <c r="AU37" s="37">
        <f>AU36+$AT$37-AU35</f>
        <v>388</v>
      </c>
      <c r="AV37" s="37">
        <f>AV36+$AT$37-AV35</f>
        <v>422</v>
      </c>
      <c r="AW37" s="37">
        <f>AW36+$AT$37-AW35</f>
        <v>449</v>
      </c>
      <c r="AX37" s="37">
        <f>AX36+$AT$37-AX35</f>
        <v>446</v>
      </c>
      <c r="AY37" s="38">
        <f>AU37+AV37+AW37+AX37</f>
        <v>1705</v>
      </c>
      <c r="AZ37" s="36">
        <f>SUM(AZ29:AZ34)</f>
        <v>63</v>
      </c>
      <c r="BA37" s="37">
        <f>BA36+$AZ$37-BA35</f>
        <v>354</v>
      </c>
      <c r="BB37" s="37">
        <f>BB36+$AZ$37-BB35</f>
        <v>437</v>
      </c>
      <c r="BC37" s="37">
        <f>BC36+$AZ$37-BC35</f>
        <v>416</v>
      </c>
      <c r="BD37" s="37">
        <f>BD36+$AZ$37-BD35</f>
        <v>359</v>
      </c>
      <c r="BE37" s="38">
        <f>BA37+BB37+BC37+BD37</f>
        <v>1566</v>
      </c>
      <c r="BF37" s="36">
        <f>SUM(BF29:BF34)</f>
        <v>65</v>
      </c>
      <c r="BG37" s="37">
        <f>BG36+$BF$37-BG35</f>
        <v>366</v>
      </c>
      <c r="BH37" s="37">
        <f>BH36+$BF$37-BH35</f>
        <v>442</v>
      </c>
      <c r="BI37" s="37">
        <f>BI36+$BF$37-BI35</f>
        <v>452</v>
      </c>
      <c r="BJ37" s="37">
        <f>BJ36+$BF$37-BJ35</f>
        <v>383</v>
      </c>
      <c r="BK37" s="38">
        <f>BG37+BH37+BI37+BJ37</f>
        <v>1643</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0</v>
      </c>
      <c r="CC37" s="17">
        <f>SUM(BR37:CB37)</f>
        <v>40</v>
      </c>
      <c r="CD37" s="17">
        <f>I37+O37+U37+AA37+AG37+AM37+AS37+AY37+BE37+BK37+BQ37</f>
        <v>16429</v>
      </c>
      <c r="CE37" s="17">
        <f>CD37/CC37</f>
        <v>410.72500000000002</v>
      </c>
    </row>
    <row r="38" spans="1:83" ht="15.75" customHeight="1" x14ac:dyDescent="0.25">
      <c r="A38" s="33"/>
      <c r="B38" s="34" t="s">
        <v>37</v>
      </c>
      <c r="C38" s="43"/>
      <c r="D38" s="39"/>
      <c r="E38" s="37">
        <f t="shared" ref="E38:I39" si="97">IF($D$37&gt;0,IF(E36=E52,0.5,IF(E36&gt;E52,1,0)),0)</f>
        <v>1</v>
      </c>
      <c r="F38" s="37">
        <f t="shared" si="97"/>
        <v>0</v>
      </c>
      <c r="G38" s="37">
        <f t="shared" si="97"/>
        <v>1</v>
      </c>
      <c r="H38" s="37">
        <f t="shared" si="97"/>
        <v>0</v>
      </c>
      <c r="I38" s="38">
        <f t="shared" si="97"/>
        <v>1</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1</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1</v>
      </c>
      <c r="AK38" s="37">
        <f t="shared" si="102"/>
        <v>1</v>
      </c>
      <c r="AL38" s="37">
        <f t="shared" si="102"/>
        <v>1</v>
      </c>
      <c r="AM38" s="38">
        <f t="shared" si="102"/>
        <v>1</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1</v>
      </c>
      <c r="AV38" s="37">
        <f t="shared" si="104"/>
        <v>1</v>
      </c>
      <c r="AW38" s="37">
        <f t="shared" si="104"/>
        <v>1</v>
      </c>
      <c r="AX38" s="37">
        <f t="shared" si="104"/>
        <v>1</v>
      </c>
      <c r="AY38" s="38">
        <f t="shared" si="104"/>
        <v>1</v>
      </c>
      <c r="AZ38" s="39"/>
      <c r="BA38" s="37">
        <f t="shared" ref="BA38:BE39" si="105">IF($AZ$37&gt;0,IF(BA36=BA65,0.5,IF(BA36&gt;BA65,1,0)),0)</f>
        <v>0</v>
      </c>
      <c r="BB38" s="37">
        <f t="shared" si="105"/>
        <v>1</v>
      </c>
      <c r="BC38" s="37">
        <f t="shared" si="105"/>
        <v>0</v>
      </c>
      <c r="BD38" s="37">
        <f t="shared" si="105"/>
        <v>0.5</v>
      </c>
      <c r="BE38" s="38">
        <f t="shared" si="105"/>
        <v>1</v>
      </c>
      <c r="BF38" s="39"/>
      <c r="BG38" s="37">
        <f t="shared" ref="BG38:BK39" si="106">IF($BF$37&gt;0,IF(BG36=BG130,0.5,IF(BG36&gt;BG130,1,0)),0)</f>
        <v>0</v>
      </c>
      <c r="BH38" s="37">
        <f t="shared" si="106"/>
        <v>1</v>
      </c>
      <c r="BI38" s="37">
        <f t="shared" si="106"/>
        <v>1</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1</v>
      </c>
      <c r="F39" s="37">
        <f t="shared" si="97"/>
        <v>0</v>
      </c>
      <c r="G39" s="37">
        <f t="shared" si="97"/>
        <v>1</v>
      </c>
      <c r="H39" s="37">
        <f t="shared" si="97"/>
        <v>0</v>
      </c>
      <c r="I39" s="38">
        <f t="shared" si="97"/>
        <v>1</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1</v>
      </c>
      <c r="AD39" s="37">
        <f t="shared" si="101"/>
        <v>0</v>
      </c>
      <c r="AE39" s="37">
        <f t="shared" si="101"/>
        <v>0</v>
      </c>
      <c r="AF39" s="37">
        <f t="shared" si="101"/>
        <v>0</v>
      </c>
      <c r="AG39" s="38">
        <f t="shared" si="101"/>
        <v>0</v>
      </c>
      <c r="AH39" s="39"/>
      <c r="AI39" s="37">
        <f t="shared" si="102"/>
        <v>0</v>
      </c>
      <c r="AJ39" s="37">
        <f t="shared" si="102"/>
        <v>1</v>
      </c>
      <c r="AK39" s="37">
        <f t="shared" si="102"/>
        <v>1</v>
      </c>
      <c r="AL39" s="37">
        <f t="shared" si="102"/>
        <v>1</v>
      </c>
      <c r="AM39" s="38">
        <f t="shared" si="102"/>
        <v>1</v>
      </c>
      <c r="AN39" s="39"/>
      <c r="AO39" s="37">
        <f t="shared" si="103"/>
        <v>0</v>
      </c>
      <c r="AP39" s="37">
        <f t="shared" si="103"/>
        <v>0</v>
      </c>
      <c r="AQ39" s="37">
        <f t="shared" si="103"/>
        <v>0</v>
      </c>
      <c r="AR39" s="37">
        <f t="shared" si="103"/>
        <v>0</v>
      </c>
      <c r="AS39" s="38">
        <f t="shared" si="103"/>
        <v>0</v>
      </c>
      <c r="AT39" s="39"/>
      <c r="AU39" s="37">
        <f t="shared" si="104"/>
        <v>1</v>
      </c>
      <c r="AV39" s="37">
        <f t="shared" si="104"/>
        <v>0</v>
      </c>
      <c r="AW39" s="37">
        <f t="shared" si="104"/>
        <v>1</v>
      </c>
      <c r="AX39" s="37">
        <f t="shared" si="104"/>
        <v>1</v>
      </c>
      <c r="AY39" s="38">
        <f t="shared" si="104"/>
        <v>1</v>
      </c>
      <c r="AZ39" s="39"/>
      <c r="BA39" s="37">
        <f t="shared" si="105"/>
        <v>0</v>
      </c>
      <c r="BB39" s="37">
        <f t="shared" si="105"/>
        <v>1</v>
      </c>
      <c r="BC39" s="37">
        <f t="shared" si="105"/>
        <v>0</v>
      </c>
      <c r="BD39" s="37">
        <f t="shared" si="105"/>
        <v>0</v>
      </c>
      <c r="BE39" s="38">
        <f t="shared" si="105"/>
        <v>0</v>
      </c>
      <c r="BF39" s="39"/>
      <c r="BG39" s="37">
        <f t="shared" si="106"/>
        <v>0</v>
      </c>
      <c r="BH39" s="37">
        <f t="shared" si="106"/>
        <v>1</v>
      </c>
      <c r="BI39" s="37">
        <f t="shared" si="106"/>
        <v>1</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2</v>
      </c>
      <c r="AB40" s="56"/>
      <c r="AC40" s="57"/>
      <c r="AD40" s="57"/>
      <c r="AE40" s="57"/>
      <c r="AF40" s="57"/>
      <c r="AG40" s="58">
        <f>SUM(AC38+AD38+AE38+AF38+AG38+AC39+AD39+AE39+AF39+AG39)</f>
        <v>1</v>
      </c>
      <c r="AH40" s="56"/>
      <c r="AI40" s="57"/>
      <c r="AJ40" s="57"/>
      <c r="AK40" s="57"/>
      <c r="AL40" s="57"/>
      <c r="AM40" s="58">
        <f>SUM(AI38+AJ38+AK38+AL38+AM38+AI39+AJ39+AK39+AL39+AM39)</f>
        <v>8</v>
      </c>
      <c r="AN40" s="56"/>
      <c r="AO40" s="57"/>
      <c r="AP40" s="57"/>
      <c r="AQ40" s="57"/>
      <c r="AR40" s="57"/>
      <c r="AS40" s="58">
        <f>SUM(AO38+AP38+AQ38+AR38+AS38+AO39+AP39+AQ39+AR39+AS39)</f>
        <v>0</v>
      </c>
      <c r="AT40" s="56"/>
      <c r="AU40" s="57"/>
      <c r="AV40" s="57"/>
      <c r="AW40" s="57"/>
      <c r="AX40" s="57"/>
      <c r="AY40" s="58">
        <f>SUM(AU38+AV38+AW38+AX38+AY38+AU39+AV39+AW39+AX39+AY39)</f>
        <v>9</v>
      </c>
      <c r="AZ40" s="56"/>
      <c r="BA40" s="57"/>
      <c r="BB40" s="57"/>
      <c r="BC40" s="57"/>
      <c r="BD40" s="57"/>
      <c r="BE40" s="58">
        <f>SUM(BA38+BB38+BC38+BD38+BE38+BA39+BB39+BC39+BD39+BE39)</f>
        <v>3.5</v>
      </c>
      <c r="BF40" s="56"/>
      <c r="BG40" s="57"/>
      <c r="BH40" s="57"/>
      <c r="BI40" s="57"/>
      <c r="BJ40" s="57"/>
      <c r="BK40" s="58">
        <f>SUM(BG38+BH38+BI38+BJ38+BK38+BG39+BH39+BI39+BJ39+BK39)</f>
        <v>4</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3" t="s">
        <v>57</v>
      </c>
      <c r="C41" s="105"/>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115</v>
      </c>
      <c r="C42" s="35" t="s">
        <v>52</v>
      </c>
      <c r="D42" s="36">
        <v>44</v>
      </c>
      <c r="E42" s="37">
        <v>154</v>
      </c>
      <c r="F42" s="37">
        <v>179</v>
      </c>
      <c r="G42" s="37">
        <v>162</v>
      </c>
      <c r="H42" s="37">
        <v>180</v>
      </c>
      <c r="I42" s="38">
        <f t="shared" ref="I42:I51" si="108">SUM(E42:H42)</f>
        <v>675</v>
      </c>
      <c r="J42" s="39">
        <v>44</v>
      </c>
      <c r="K42" s="40">
        <v>186</v>
      </c>
      <c r="L42" s="40">
        <v>153</v>
      </c>
      <c r="M42" s="40">
        <v>130</v>
      </c>
      <c r="N42" s="40">
        <v>151</v>
      </c>
      <c r="O42" s="38">
        <f t="shared" ref="O42:O51" si="109">SUM(K42:N42)</f>
        <v>620</v>
      </c>
      <c r="P42" s="39">
        <v>44</v>
      </c>
      <c r="Q42" s="40">
        <v>147</v>
      </c>
      <c r="R42" s="40">
        <v>145</v>
      </c>
      <c r="S42" s="40">
        <v>163</v>
      </c>
      <c r="T42" s="40">
        <v>193</v>
      </c>
      <c r="U42" s="38">
        <f t="shared" ref="U42:U51" si="110">SUM(Q42:T42)</f>
        <v>648</v>
      </c>
      <c r="V42" s="39">
        <v>44</v>
      </c>
      <c r="W42" s="40">
        <v>177</v>
      </c>
      <c r="X42" s="40">
        <v>158</v>
      </c>
      <c r="Y42" s="40">
        <v>170</v>
      </c>
      <c r="Z42" s="40">
        <v>166</v>
      </c>
      <c r="AA42" s="38">
        <f t="shared" ref="AA42:AA51" si="111">SUM(W42:Z42)</f>
        <v>671</v>
      </c>
      <c r="AB42" s="39">
        <v>44</v>
      </c>
      <c r="AC42" s="40">
        <v>152</v>
      </c>
      <c r="AD42" s="40">
        <v>128</v>
      </c>
      <c r="AE42" s="40">
        <v>144</v>
      </c>
      <c r="AF42" s="40">
        <v>185</v>
      </c>
      <c r="AG42" s="38">
        <f t="shared" ref="AG42:AG51" si="112">SUM(AC42:AF42)</f>
        <v>609</v>
      </c>
      <c r="AH42" s="39">
        <v>43</v>
      </c>
      <c r="AI42" s="40">
        <v>167</v>
      </c>
      <c r="AJ42" s="40">
        <v>161</v>
      </c>
      <c r="AK42" s="40">
        <v>149</v>
      </c>
      <c r="AL42" s="40">
        <v>167</v>
      </c>
      <c r="AM42" s="38">
        <f t="shared" ref="AM42:AM51" si="113">SUM(AI42:AL42)</f>
        <v>644</v>
      </c>
      <c r="AN42" s="39">
        <v>44</v>
      </c>
      <c r="AO42" s="40">
        <v>177</v>
      </c>
      <c r="AP42" s="40">
        <v>145</v>
      </c>
      <c r="AQ42" s="40">
        <v>193</v>
      </c>
      <c r="AR42" s="40">
        <v>146</v>
      </c>
      <c r="AS42" s="38">
        <f t="shared" ref="AS42:AS51" si="114">SUM(AO42:AR42)</f>
        <v>661</v>
      </c>
      <c r="AT42" s="39">
        <v>44</v>
      </c>
      <c r="AU42" s="40">
        <v>166</v>
      </c>
      <c r="AV42" s="40">
        <v>161</v>
      </c>
      <c r="AW42" s="40">
        <v>153</v>
      </c>
      <c r="AX42" s="40">
        <v>147</v>
      </c>
      <c r="AY42" s="38">
        <f t="shared" ref="AY42:AY51" si="115">SUM(AU42:AX42)</f>
        <v>627</v>
      </c>
      <c r="AZ42" s="39">
        <v>44</v>
      </c>
      <c r="BA42" s="40">
        <v>177</v>
      </c>
      <c r="BB42" s="40">
        <v>145</v>
      </c>
      <c r="BC42" s="40">
        <v>193</v>
      </c>
      <c r="BD42" s="40">
        <v>146</v>
      </c>
      <c r="BE42" s="38">
        <f t="shared" ref="BE42:BE51" si="116">SUM(BA42:BD42)</f>
        <v>661</v>
      </c>
      <c r="BF42" s="39">
        <v>43</v>
      </c>
      <c r="BG42" s="40">
        <v>175</v>
      </c>
      <c r="BH42" s="40">
        <v>155</v>
      </c>
      <c r="BI42" s="40">
        <v>115</v>
      </c>
      <c r="BJ42" s="40">
        <v>178</v>
      </c>
      <c r="BK42" s="38">
        <f t="shared" ref="BK42:BK51" si="117">SUM(BG42:BJ42)</f>
        <v>623</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0</v>
      </c>
      <c r="CC42" s="17">
        <f t="shared" ref="CC42:CC50" si="130">SUM(BR42:CB42)</f>
        <v>40</v>
      </c>
      <c r="CD42" s="17">
        <f t="shared" ref="CD42:CD50" si="131">I42+O42+U42+AA42+AG42+AM42+AS42+AY42+BE42+BK42+BQ42</f>
        <v>6439</v>
      </c>
      <c r="CE42" s="17">
        <f t="shared" ref="CE42:CE50" si="132">CD42/CC42</f>
        <v>160.97499999999999</v>
      </c>
    </row>
    <row r="43" spans="1:83" ht="15.75" customHeight="1" x14ac:dyDescent="0.25">
      <c r="A43" s="33"/>
      <c r="B43" s="34" t="s">
        <v>116</v>
      </c>
      <c r="C43" s="35" t="s">
        <v>46</v>
      </c>
      <c r="D43" s="36">
        <v>50</v>
      </c>
      <c r="E43" s="37">
        <v>144</v>
      </c>
      <c r="F43" s="37">
        <v>157</v>
      </c>
      <c r="G43" s="37">
        <v>137</v>
      </c>
      <c r="H43" s="37">
        <v>141</v>
      </c>
      <c r="I43" s="38">
        <f t="shared" si="108"/>
        <v>579</v>
      </c>
      <c r="J43" s="39">
        <v>50</v>
      </c>
      <c r="K43" s="40">
        <v>182</v>
      </c>
      <c r="L43" s="40">
        <v>164</v>
      </c>
      <c r="M43" s="40">
        <v>174</v>
      </c>
      <c r="N43" s="40">
        <v>134</v>
      </c>
      <c r="O43" s="38">
        <f t="shared" si="109"/>
        <v>654</v>
      </c>
      <c r="P43" s="39">
        <v>49</v>
      </c>
      <c r="Q43" s="40">
        <v>158</v>
      </c>
      <c r="R43" s="40">
        <v>137</v>
      </c>
      <c r="S43" s="40">
        <v>126</v>
      </c>
      <c r="T43" s="40">
        <v>134</v>
      </c>
      <c r="U43" s="38">
        <f t="shared" si="110"/>
        <v>555</v>
      </c>
      <c r="V43" s="39">
        <v>50</v>
      </c>
      <c r="W43" s="40">
        <v>186</v>
      </c>
      <c r="X43" s="40">
        <v>135</v>
      </c>
      <c r="Y43" s="40">
        <v>147</v>
      </c>
      <c r="Z43" s="40">
        <v>181</v>
      </c>
      <c r="AA43" s="38">
        <f t="shared" si="111"/>
        <v>649</v>
      </c>
      <c r="AB43" s="39">
        <v>50</v>
      </c>
      <c r="AC43" s="40">
        <v>138</v>
      </c>
      <c r="AD43" s="40">
        <v>143</v>
      </c>
      <c r="AE43" s="40">
        <v>179</v>
      </c>
      <c r="AF43" s="40">
        <v>176</v>
      </c>
      <c r="AG43" s="38">
        <f t="shared" si="112"/>
        <v>636</v>
      </c>
      <c r="AH43" s="39">
        <v>49</v>
      </c>
      <c r="AI43" s="40">
        <v>196</v>
      </c>
      <c r="AJ43" s="40">
        <v>149</v>
      </c>
      <c r="AK43" s="40">
        <v>181</v>
      </c>
      <c r="AL43" s="40">
        <v>156</v>
      </c>
      <c r="AM43" s="38">
        <f t="shared" si="113"/>
        <v>682</v>
      </c>
      <c r="AN43" s="39">
        <v>48</v>
      </c>
      <c r="AO43" s="40">
        <v>117</v>
      </c>
      <c r="AP43" s="40">
        <v>175</v>
      </c>
      <c r="AQ43" s="40">
        <v>169</v>
      </c>
      <c r="AR43" s="40">
        <v>162</v>
      </c>
      <c r="AS43" s="38">
        <f t="shared" si="114"/>
        <v>623</v>
      </c>
      <c r="AT43" s="39">
        <v>48</v>
      </c>
      <c r="AU43" s="40">
        <v>168</v>
      </c>
      <c r="AV43" s="40">
        <v>165</v>
      </c>
      <c r="AW43" s="40">
        <v>147</v>
      </c>
      <c r="AX43" s="40">
        <v>155</v>
      </c>
      <c r="AY43" s="38">
        <f t="shared" si="115"/>
        <v>635</v>
      </c>
      <c r="AZ43" s="39">
        <v>48</v>
      </c>
      <c r="BA43" s="40">
        <v>117</v>
      </c>
      <c r="BB43" s="40">
        <v>175</v>
      </c>
      <c r="BC43" s="40">
        <v>169</v>
      </c>
      <c r="BD43" s="40">
        <v>162</v>
      </c>
      <c r="BE43" s="38">
        <f t="shared" si="116"/>
        <v>623</v>
      </c>
      <c r="BF43" s="39">
        <v>47</v>
      </c>
      <c r="BG43" s="40">
        <v>154</v>
      </c>
      <c r="BH43" s="40">
        <v>151</v>
      </c>
      <c r="BI43" s="40">
        <v>195</v>
      </c>
      <c r="BJ43" s="40">
        <v>132</v>
      </c>
      <c r="BK43" s="38">
        <f t="shared" si="117"/>
        <v>632</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4</v>
      </c>
      <c r="CA43" s="17">
        <f t="shared" si="128"/>
        <v>4</v>
      </c>
      <c r="CB43" s="17">
        <f t="shared" si="129"/>
        <v>0</v>
      </c>
      <c r="CC43" s="17">
        <f t="shared" si="130"/>
        <v>40</v>
      </c>
      <c r="CD43" s="17">
        <f t="shared" si="131"/>
        <v>6268</v>
      </c>
      <c r="CE43" s="17">
        <f t="shared" si="132"/>
        <v>156.69999999999999</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298</v>
      </c>
      <c r="F52" s="37">
        <f>SUM(F42:F51)</f>
        <v>336</v>
      </c>
      <c r="G52" s="37">
        <f>SUM(G42:G51)</f>
        <v>299</v>
      </c>
      <c r="H52" s="37">
        <f>SUM(H42:H51)</f>
        <v>321</v>
      </c>
      <c r="I52" s="38">
        <f>SUM(I42:I51)</f>
        <v>1254</v>
      </c>
      <c r="J52" s="39"/>
      <c r="K52" s="37">
        <f>SUM(K42:K51)</f>
        <v>368</v>
      </c>
      <c r="L52" s="37">
        <f>SUM(L42:L51)</f>
        <v>317</v>
      </c>
      <c r="M52" s="37">
        <f>SUM(M42:M51)</f>
        <v>304</v>
      </c>
      <c r="N52" s="37">
        <f>SUM(N42:N51)</f>
        <v>285</v>
      </c>
      <c r="O52" s="38">
        <f>SUM(O42:O51)</f>
        <v>1274</v>
      </c>
      <c r="P52" s="39"/>
      <c r="Q52" s="37">
        <f>SUM(Q42:Q51)</f>
        <v>305</v>
      </c>
      <c r="R52" s="37">
        <f>SUM(R42:R51)</f>
        <v>282</v>
      </c>
      <c r="S52" s="37">
        <f>SUM(S42:S51)</f>
        <v>289</v>
      </c>
      <c r="T52" s="37">
        <f>SUM(T42:T51)</f>
        <v>327</v>
      </c>
      <c r="U52" s="38">
        <f>SUM(U42:U51)</f>
        <v>1203</v>
      </c>
      <c r="V52" s="39"/>
      <c r="W52" s="37">
        <f>SUM(W42:W51)</f>
        <v>363</v>
      </c>
      <c r="X52" s="37">
        <f>SUM(X42:X51)</f>
        <v>293</v>
      </c>
      <c r="Y52" s="37">
        <f>SUM(Y42:Y51)</f>
        <v>317</v>
      </c>
      <c r="Z52" s="37">
        <f>SUM(Z42:Z51)</f>
        <v>347</v>
      </c>
      <c r="AA52" s="38">
        <f>SUM(AA42:AA51)</f>
        <v>1320</v>
      </c>
      <c r="AB52" s="39"/>
      <c r="AC52" s="37">
        <f>SUM(AC42:AC51)</f>
        <v>290</v>
      </c>
      <c r="AD52" s="37">
        <f>SUM(AD42:AD51)</f>
        <v>271</v>
      </c>
      <c r="AE52" s="37">
        <f>SUM(AE42:AE51)</f>
        <v>323</v>
      </c>
      <c r="AF52" s="37">
        <f>SUM(AF42:AF51)</f>
        <v>361</v>
      </c>
      <c r="AG52" s="38">
        <f>SUM(AG42:AG51)</f>
        <v>1245</v>
      </c>
      <c r="AH52" s="39"/>
      <c r="AI52" s="37">
        <f>SUM(AI42:AI51)</f>
        <v>363</v>
      </c>
      <c r="AJ52" s="37">
        <f>SUM(AJ42:AJ51)</f>
        <v>310</v>
      </c>
      <c r="AK52" s="37">
        <f>SUM(AK42:AK51)</f>
        <v>330</v>
      </c>
      <c r="AL52" s="37">
        <f>SUM(AL42:AL51)</f>
        <v>323</v>
      </c>
      <c r="AM52" s="38">
        <f>SUM(AM42:AM51)</f>
        <v>1326</v>
      </c>
      <c r="AN52" s="39"/>
      <c r="AO52" s="37">
        <f>SUM(AO42:AO51)</f>
        <v>294</v>
      </c>
      <c r="AP52" s="37">
        <f>SUM(AP42:AP51)</f>
        <v>320</v>
      </c>
      <c r="AQ52" s="37">
        <f>SUM(AQ42:AQ51)</f>
        <v>362</v>
      </c>
      <c r="AR52" s="37">
        <f>SUM(AR42:AR51)</f>
        <v>308</v>
      </c>
      <c r="AS52" s="38">
        <f>SUM(AS42:AS51)</f>
        <v>1284</v>
      </c>
      <c r="AT52" s="39"/>
      <c r="AU52" s="37">
        <f>SUM(AU42:AU51)</f>
        <v>334</v>
      </c>
      <c r="AV52" s="37">
        <f>SUM(AV42:AV51)</f>
        <v>326</v>
      </c>
      <c r="AW52" s="37">
        <f>SUM(AW42:AW51)</f>
        <v>300</v>
      </c>
      <c r="AX52" s="37">
        <f>SUM(AX42:AX51)</f>
        <v>302</v>
      </c>
      <c r="AY52" s="38">
        <f>SUM(AY42:AY51)</f>
        <v>1262</v>
      </c>
      <c r="AZ52" s="39"/>
      <c r="BA52" s="37">
        <f>SUM(BA42:BA51)</f>
        <v>294</v>
      </c>
      <c r="BB52" s="37">
        <f>SUM(BB42:BB51)</f>
        <v>320</v>
      </c>
      <c r="BC52" s="37">
        <f>SUM(BC42:BC51)</f>
        <v>362</v>
      </c>
      <c r="BD52" s="37">
        <f>SUM(BD42:BD51)</f>
        <v>308</v>
      </c>
      <c r="BE52" s="38">
        <f>SUM(BE42:BE51)</f>
        <v>1284</v>
      </c>
      <c r="BF52" s="39"/>
      <c r="BG52" s="37">
        <f>SUM(BG42:BG51)</f>
        <v>329</v>
      </c>
      <c r="BH52" s="37">
        <f>SUM(BH42:BH51)</f>
        <v>306</v>
      </c>
      <c r="BI52" s="37">
        <f>SUM(BI42:BI51)</f>
        <v>310</v>
      </c>
      <c r="BJ52" s="37">
        <f>SUM(BJ42:BJ51)</f>
        <v>310</v>
      </c>
      <c r="BK52" s="38">
        <f>SUM(BK42:BK51)</f>
        <v>1255</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12707</v>
      </c>
      <c r="CE52" s="17">
        <f>CD52/CC52</f>
        <v>317.67500000000001</v>
      </c>
    </row>
    <row r="53" spans="1:83" ht="15.75" customHeight="1" x14ac:dyDescent="0.25">
      <c r="A53" s="33"/>
      <c r="B53" s="34" t="s">
        <v>36</v>
      </c>
      <c r="C53" s="43"/>
      <c r="D53" s="36">
        <f>SUM(D42:D50)</f>
        <v>94</v>
      </c>
      <c r="E53" s="37">
        <f>E52+$D$53-E51</f>
        <v>392</v>
      </c>
      <c r="F53" s="37">
        <f>F52+$D$53-F51</f>
        <v>430</v>
      </c>
      <c r="G53" s="37">
        <f>G52+$D$53-G51</f>
        <v>393</v>
      </c>
      <c r="H53" s="37">
        <f>H52+$D$53-H51</f>
        <v>415</v>
      </c>
      <c r="I53" s="38">
        <f>E53+F53+G53+H53</f>
        <v>1630</v>
      </c>
      <c r="J53" s="36">
        <f>SUM(J42:J50)</f>
        <v>94</v>
      </c>
      <c r="K53" s="37">
        <f>K52+$J$53-K51</f>
        <v>462</v>
      </c>
      <c r="L53" s="37">
        <f>L52+$J$53-L51</f>
        <v>411</v>
      </c>
      <c r="M53" s="37">
        <f>M52+$J$53-M51</f>
        <v>398</v>
      </c>
      <c r="N53" s="37">
        <f>N52+$J$53-N51</f>
        <v>379</v>
      </c>
      <c r="O53" s="38">
        <f>K53+L53+M53+N53</f>
        <v>1650</v>
      </c>
      <c r="P53" s="36">
        <f>SUM(P42:P50)</f>
        <v>93</v>
      </c>
      <c r="Q53" s="37">
        <f>Q52+$P$53-Q51</f>
        <v>398</v>
      </c>
      <c r="R53" s="37">
        <f>R52+$P$53-R51</f>
        <v>375</v>
      </c>
      <c r="S53" s="37">
        <f>S52+$P$53-S51</f>
        <v>382</v>
      </c>
      <c r="T53" s="37">
        <f>T52+$P$53-T51</f>
        <v>420</v>
      </c>
      <c r="U53" s="38">
        <f>Q53+R53+S53+T53</f>
        <v>1575</v>
      </c>
      <c r="V53" s="36">
        <f>SUM(V42:V50)</f>
        <v>94</v>
      </c>
      <c r="W53" s="37">
        <f>W52+$V$53-W51</f>
        <v>457</v>
      </c>
      <c r="X53" s="37">
        <f>X52+$V$53-X51</f>
        <v>387</v>
      </c>
      <c r="Y53" s="37">
        <f>Y52+$V$53-Y51</f>
        <v>411</v>
      </c>
      <c r="Z53" s="37">
        <f>Z52+$V$53-Z51</f>
        <v>441</v>
      </c>
      <c r="AA53" s="38">
        <f>W53+X53+Y53+Z53</f>
        <v>1696</v>
      </c>
      <c r="AB53" s="36">
        <f>SUM(AB42:AB50)</f>
        <v>94</v>
      </c>
      <c r="AC53" s="37">
        <f>AC52+$AB$53-AC51</f>
        <v>384</v>
      </c>
      <c r="AD53" s="37">
        <f>AD52+$AB$53-AD51</f>
        <v>365</v>
      </c>
      <c r="AE53" s="37">
        <f>AE52+$AB$53-AE51</f>
        <v>417</v>
      </c>
      <c r="AF53" s="37">
        <f>AF52+$AB$53-AF51</f>
        <v>455</v>
      </c>
      <c r="AG53" s="38">
        <f>AC53+AD53+AE53+AF53</f>
        <v>1621</v>
      </c>
      <c r="AH53" s="36">
        <f>SUM(AH42:AH50)</f>
        <v>92</v>
      </c>
      <c r="AI53" s="37">
        <f>AI52+$AH$53-AI51</f>
        <v>455</v>
      </c>
      <c r="AJ53" s="37">
        <f>AJ52+$AH$53-AJ51</f>
        <v>402</v>
      </c>
      <c r="AK53" s="37">
        <f>AK52+$AH$53-AK51</f>
        <v>422</v>
      </c>
      <c r="AL53" s="37">
        <f>AL52+$AH$53-AL51</f>
        <v>415</v>
      </c>
      <c r="AM53" s="38">
        <f>AI53+AJ53+AK53+AL53</f>
        <v>1694</v>
      </c>
      <c r="AN53" s="36">
        <f>SUM(AN42:AN50)</f>
        <v>92</v>
      </c>
      <c r="AO53" s="37">
        <f>AO52+$AN$53-AO51</f>
        <v>386</v>
      </c>
      <c r="AP53" s="37">
        <f>AP52+$AN$53-AP51</f>
        <v>412</v>
      </c>
      <c r="AQ53" s="37">
        <f>AQ52+$AN$53-AQ51</f>
        <v>454</v>
      </c>
      <c r="AR53" s="37">
        <f>AR52+$AN$53-AR51</f>
        <v>400</v>
      </c>
      <c r="AS53" s="38">
        <f>AO53+AP53+AQ53+AR53</f>
        <v>1652</v>
      </c>
      <c r="AT53" s="36">
        <f>SUM(AT42:AT50)</f>
        <v>92</v>
      </c>
      <c r="AU53" s="37">
        <f>AU52+$AT$53-AU51</f>
        <v>426</v>
      </c>
      <c r="AV53" s="37">
        <f>AV52+$AT$53-AV51</f>
        <v>418</v>
      </c>
      <c r="AW53" s="37">
        <f>AW52+$AT$53-AW51</f>
        <v>392</v>
      </c>
      <c r="AX53" s="37">
        <f>AX52+$AT$53-AX51</f>
        <v>394</v>
      </c>
      <c r="AY53" s="38">
        <f>AU53+AV53+AW53+AX53</f>
        <v>1630</v>
      </c>
      <c r="AZ53" s="36">
        <f>SUM(AZ42:AZ50)</f>
        <v>92</v>
      </c>
      <c r="BA53" s="37">
        <f>BA52+$AZ$53-BA51</f>
        <v>386</v>
      </c>
      <c r="BB53" s="37">
        <f>BB52+$AZ$53-BB51</f>
        <v>412</v>
      </c>
      <c r="BC53" s="37">
        <f>BC52+$AZ$53-BC51</f>
        <v>454</v>
      </c>
      <c r="BD53" s="37">
        <f>BD52+$AZ$53-BD51</f>
        <v>400</v>
      </c>
      <c r="BE53" s="38">
        <f>BA53+BB53+BC53+BD53</f>
        <v>1652</v>
      </c>
      <c r="BF53" s="36">
        <f>SUM(BF42:BF50)</f>
        <v>90</v>
      </c>
      <c r="BG53" s="37">
        <f>BG52+$BF$53-BG51</f>
        <v>419</v>
      </c>
      <c r="BH53" s="37">
        <f>BH52+$BF$53-BH51</f>
        <v>396</v>
      </c>
      <c r="BI53" s="37">
        <f>BI52+$BF$53-BI51</f>
        <v>400</v>
      </c>
      <c r="BJ53" s="37">
        <f>BJ52+$BF$53-BJ51</f>
        <v>400</v>
      </c>
      <c r="BK53" s="38">
        <f>BG53+BH53+BI53+BJ53</f>
        <v>1615</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16415</v>
      </c>
      <c r="CE53" s="17">
        <f>CD53/CC53</f>
        <v>410.375</v>
      </c>
    </row>
    <row r="54" spans="1:83" ht="15.75" customHeight="1" x14ac:dyDescent="0.25">
      <c r="A54" s="33"/>
      <c r="B54" s="34" t="s">
        <v>37</v>
      </c>
      <c r="C54" s="43"/>
      <c r="D54" s="39"/>
      <c r="E54" s="37">
        <f t="shared" ref="E54:I55" si="133">IF($D$53&gt;0,IF(E52=E36,0.5,IF(E52&gt;E36,1,0)),0)</f>
        <v>0</v>
      </c>
      <c r="F54" s="37">
        <f t="shared" si="133"/>
        <v>1</v>
      </c>
      <c r="G54" s="37">
        <f t="shared" si="133"/>
        <v>0</v>
      </c>
      <c r="H54" s="37">
        <f t="shared" si="133"/>
        <v>1</v>
      </c>
      <c r="I54" s="38">
        <f t="shared" si="133"/>
        <v>0</v>
      </c>
      <c r="J54" s="39"/>
      <c r="K54" s="37">
        <f t="shared" ref="K54:O55" si="134">IF($J$53&gt;0,IF(K52=K65,0.5,IF(K52&gt;K65,1,0)),0)</f>
        <v>1</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1</v>
      </c>
      <c r="AF54" s="37">
        <f t="shared" si="137"/>
        <v>1</v>
      </c>
      <c r="AG54" s="38">
        <f t="shared" si="137"/>
        <v>0</v>
      </c>
      <c r="AH54" s="39"/>
      <c r="AI54" s="37">
        <f t="shared" ref="AI54:AM55" si="138">IF($AH$53&gt;0,IF(AI52=AI91,0.5,IF(AI52&gt;AI91,1,0)),0)</f>
        <v>0</v>
      </c>
      <c r="AJ54" s="37">
        <f t="shared" si="138"/>
        <v>0</v>
      </c>
      <c r="AK54" s="37">
        <f t="shared" si="138"/>
        <v>1</v>
      </c>
      <c r="AL54" s="37">
        <f t="shared" si="138"/>
        <v>0</v>
      </c>
      <c r="AM54" s="38">
        <f t="shared" si="138"/>
        <v>0</v>
      </c>
      <c r="AN54" s="39"/>
      <c r="AO54" s="37">
        <f t="shared" ref="AO54:AS55" si="139">IF($AN$53&gt;0,IF(AO52=AO161,0.5,IF(AO52&gt;AO161,1,0)),0)</f>
        <v>0</v>
      </c>
      <c r="AP54" s="37">
        <f t="shared" si="139"/>
        <v>1</v>
      </c>
      <c r="AQ54" s="37">
        <f t="shared" si="139"/>
        <v>1</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1</v>
      </c>
      <c r="BH54" s="37">
        <f t="shared" si="142"/>
        <v>0</v>
      </c>
      <c r="BI54" s="37">
        <f t="shared" si="142"/>
        <v>0</v>
      </c>
      <c r="BJ54" s="37">
        <f t="shared" si="142"/>
        <v>1</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0</v>
      </c>
      <c r="F55" s="37">
        <f t="shared" si="133"/>
        <v>1</v>
      </c>
      <c r="G55" s="37">
        <f t="shared" si="133"/>
        <v>0</v>
      </c>
      <c r="H55" s="37">
        <f t="shared" si="133"/>
        <v>1</v>
      </c>
      <c r="I55" s="38">
        <f t="shared" si="133"/>
        <v>0</v>
      </c>
      <c r="J55" s="39"/>
      <c r="K55" s="37">
        <f t="shared" si="134"/>
        <v>1</v>
      </c>
      <c r="L55" s="37">
        <f t="shared" si="134"/>
        <v>1</v>
      </c>
      <c r="M55" s="37">
        <f t="shared" si="134"/>
        <v>1</v>
      </c>
      <c r="N55" s="37">
        <f t="shared" si="134"/>
        <v>0</v>
      </c>
      <c r="O55" s="38">
        <f t="shared" si="134"/>
        <v>1</v>
      </c>
      <c r="P55" s="39"/>
      <c r="Q55" s="37">
        <f t="shared" si="135"/>
        <v>0</v>
      </c>
      <c r="R55" s="37">
        <f t="shared" si="135"/>
        <v>0</v>
      </c>
      <c r="S55" s="37">
        <f t="shared" si="135"/>
        <v>0</v>
      </c>
      <c r="T55" s="37">
        <f t="shared" si="135"/>
        <v>1</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1</v>
      </c>
      <c r="AF55" s="37">
        <f t="shared" si="137"/>
        <v>1</v>
      </c>
      <c r="AG55" s="38">
        <f t="shared" si="137"/>
        <v>1</v>
      </c>
      <c r="AH55" s="39"/>
      <c r="AI55" s="37">
        <f t="shared" si="138"/>
        <v>1</v>
      </c>
      <c r="AJ55" s="37">
        <f t="shared" si="138"/>
        <v>0</v>
      </c>
      <c r="AK55" s="37">
        <f t="shared" si="138"/>
        <v>1</v>
      </c>
      <c r="AL55" s="37">
        <f t="shared" si="138"/>
        <v>1</v>
      </c>
      <c r="AM55" s="38">
        <f t="shared" si="138"/>
        <v>1</v>
      </c>
      <c r="AN55" s="39"/>
      <c r="AO55" s="37">
        <f t="shared" si="139"/>
        <v>0</v>
      </c>
      <c r="AP55" s="37">
        <f t="shared" si="139"/>
        <v>1</v>
      </c>
      <c r="AQ55" s="37">
        <f t="shared" si="139"/>
        <v>1</v>
      </c>
      <c r="AR55" s="37">
        <f t="shared" si="139"/>
        <v>0</v>
      </c>
      <c r="AS55" s="38">
        <f t="shared" si="139"/>
        <v>1</v>
      </c>
      <c r="AT55" s="39"/>
      <c r="AU55" s="37">
        <f t="shared" si="140"/>
        <v>0</v>
      </c>
      <c r="AV55" s="37">
        <f t="shared" si="140"/>
        <v>0</v>
      </c>
      <c r="AW55" s="37">
        <f t="shared" si="140"/>
        <v>0</v>
      </c>
      <c r="AX55" s="37">
        <f t="shared" si="140"/>
        <v>1</v>
      </c>
      <c r="AY55" s="38">
        <f t="shared" si="140"/>
        <v>0</v>
      </c>
      <c r="AZ55" s="39"/>
      <c r="BA55" s="37">
        <f t="shared" si="141"/>
        <v>0</v>
      </c>
      <c r="BB55" s="37">
        <f t="shared" si="141"/>
        <v>0</v>
      </c>
      <c r="BC55" s="37">
        <f t="shared" si="141"/>
        <v>0</v>
      </c>
      <c r="BD55" s="37">
        <f t="shared" si="141"/>
        <v>0</v>
      </c>
      <c r="BE55" s="38">
        <f t="shared" si="141"/>
        <v>0</v>
      </c>
      <c r="BF55" s="39"/>
      <c r="BG55" s="37">
        <f t="shared" si="142"/>
        <v>1</v>
      </c>
      <c r="BH55" s="37">
        <f t="shared" si="142"/>
        <v>0</v>
      </c>
      <c r="BI55" s="37">
        <f t="shared" si="142"/>
        <v>0</v>
      </c>
      <c r="BJ55" s="37">
        <f t="shared" si="142"/>
        <v>1</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1</v>
      </c>
      <c r="V56" s="56"/>
      <c r="W56" s="57"/>
      <c r="X56" s="57"/>
      <c r="Y56" s="57"/>
      <c r="Z56" s="57"/>
      <c r="AA56" s="58">
        <f>SUM(W54+X54+Y54+Z54+AA54+W55+X55+Y55+Z55+AA55)</f>
        <v>0</v>
      </c>
      <c r="AB56" s="56"/>
      <c r="AC56" s="57"/>
      <c r="AD56" s="57"/>
      <c r="AE56" s="57"/>
      <c r="AF56" s="57"/>
      <c r="AG56" s="58">
        <f>SUM(AC54+AD54+AE54+AF54+AG54+AC55+AD55+AE55+AF55+AG55)</f>
        <v>5</v>
      </c>
      <c r="AH56" s="56"/>
      <c r="AI56" s="57"/>
      <c r="AJ56" s="57"/>
      <c r="AK56" s="57"/>
      <c r="AL56" s="57"/>
      <c r="AM56" s="58">
        <f>SUM(AI54+AJ54+AK54+AL54+AM54+AI55+AJ55+AK55+AL55+AM55)</f>
        <v>5</v>
      </c>
      <c r="AN56" s="56"/>
      <c r="AO56" s="57"/>
      <c r="AP56" s="57"/>
      <c r="AQ56" s="57"/>
      <c r="AR56" s="57"/>
      <c r="AS56" s="58">
        <f>SUM(AO54+AP54+AQ54+AR54+AS54+AO55+AP55+AQ55+AR55+AS55)</f>
        <v>5</v>
      </c>
      <c r="AT56" s="56"/>
      <c r="AU56" s="57"/>
      <c r="AV56" s="57"/>
      <c r="AW56" s="57"/>
      <c r="AX56" s="57"/>
      <c r="AY56" s="58">
        <f>SUM(AU54+AV54+AW54+AX54+AY54+AU55+AV55+AW55+AX55+AY55)</f>
        <v>1</v>
      </c>
      <c r="AZ56" s="56"/>
      <c r="BA56" s="57"/>
      <c r="BB56" s="57"/>
      <c r="BC56" s="57"/>
      <c r="BD56" s="57"/>
      <c r="BE56" s="58">
        <f>SUM(BA54+BB54+BC54+BD54+BE54+BA55+BB55+BC55+BD55+BE55)</f>
        <v>0</v>
      </c>
      <c r="BF56" s="56"/>
      <c r="BG56" s="57"/>
      <c r="BH56" s="57"/>
      <c r="BI56" s="57"/>
      <c r="BJ56" s="57"/>
      <c r="BK56" s="58">
        <f>SUM(BG54+BH54+BI54+BJ54+BK54+BG55+BH55+BI55+BJ55+BK55)</f>
        <v>4</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3" t="s">
        <v>64</v>
      </c>
      <c r="C57" s="104"/>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83</v>
      </c>
      <c r="C58" s="35" t="s">
        <v>82</v>
      </c>
      <c r="D58" s="36">
        <v>46</v>
      </c>
      <c r="E58" s="37">
        <v>135</v>
      </c>
      <c r="F58" s="37">
        <v>158</v>
      </c>
      <c r="G58" s="37">
        <v>117</v>
      </c>
      <c r="H58" s="37">
        <v>173</v>
      </c>
      <c r="I58" s="38">
        <f t="shared" ref="I58:I64" si="144">SUM(E58:H58)</f>
        <v>583</v>
      </c>
      <c r="J58" s="39">
        <v>47</v>
      </c>
      <c r="K58" s="40">
        <v>144</v>
      </c>
      <c r="L58" s="40">
        <v>177</v>
      </c>
      <c r="M58" s="40">
        <v>152</v>
      </c>
      <c r="N58" s="40">
        <v>200</v>
      </c>
      <c r="O58" s="38">
        <f t="shared" ref="O58:O64" si="145">SUM(K58:N58)</f>
        <v>673</v>
      </c>
      <c r="P58" s="39">
        <v>46</v>
      </c>
      <c r="Q58" s="40">
        <v>157</v>
      </c>
      <c r="R58" s="40">
        <v>112</v>
      </c>
      <c r="S58" s="40">
        <v>212</v>
      </c>
      <c r="T58" s="40">
        <v>165</v>
      </c>
      <c r="U58" s="38">
        <f t="shared" ref="U58:U64" si="146">SUM(Q58:T58)</f>
        <v>646</v>
      </c>
      <c r="V58" s="39">
        <v>46</v>
      </c>
      <c r="W58" s="40">
        <v>180</v>
      </c>
      <c r="X58" s="40">
        <v>204</v>
      </c>
      <c r="Y58" s="40">
        <v>198</v>
      </c>
      <c r="Z58" s="40">
        <v>129</v>
      </c>
      <c r="AA58" s="38">
        <f t="shared" ref="AA58:AA64" si="147">SUM(W58:Z58)</f>
        <v>711</v>
      </c>
      <c r="AB58" s="39">
        <v>46</v>
      </c>
      <c r="AC58" s="40">
        <v>165</v>
      </c>
      <c r="AD58" s="40">
        <v>198</v>
      </c>
      <c r="AE58" s="40">
        <v>125</v>
      </c>
      <c r="AF58" s="40">
        <v>148</v>
      </c>
      <c r="AG58" s="38">
        <f t="shared" ref="AG58:AG64" si="148">SUM(AC58:AF58)</f>
        <v>636</v>
      </c>
      <c r="AH58" s="39">
        <v>44</v>
      </c>
      <c r="AI58" s="40">
        <v>114</v>
      </c>
      <c r="AJ58" s="40">
        <v>132</v>
      </c>
      <c r="AK58" s="40">
        <v>141</v>
      </c>
      <c r="AL58" s="40">
        <v>174</v>
      </c>
      <c r="AM58" s="38">
        <f t="shared" ref="AM58:AM64" si="149">SUM(AI58:AL58)</f>
        <v>561</v>
      </c>
      <c r="AN58" s="39">
        <v>45</v>
      </c>
      <c r="AO58" s="40">
        <v>168</v>
      </c>
      <c r="AP58" s="40">
        <v>201</v>
      </c>
      <c r="AQ58" s="40">
        <v>213</v>
      </c>
      <c r="AR58" s="40">
        <v>172</v>
      </c>
      <c r="AS58" s="38">
        <f t="shared" ref="AS58:AS64" si="150">SUM(AO58:AR58)</f>
        <v>754</v>
      </c>
      <c r="AT58" s="39">
        <v>45</v>
      </c>
      <c r="AU58" s="40">
        <v>225</v>
      </c>
      <c r="AV58" s="40">
        <v>154</v>
      </c>
      <c r="AW58" s="40">
        <v>182</v>
      </c>
      <c r="AX58" s="40">
        <v>176</v>
      </c>
      <c r="AY58" s="38">
        <f t="shared" ref="AY58:AY64" si="151">SUM(AU58:AX58)</f>
        <v>737</v>
      </c>
      <c r="AZ58" s="39">
        <v>45</v>
      </c>
      <c r="BA58" s="40">
        <v>168</v>
      </c>
      <c r="BB58" s="40">
        <v>201</v>
      </c>
      <c r="BC58" s="40">
        <v>213</v>
      </c>
      <c r="BD58" s="40">
        <v>172</v>
      </c>
      <c r="BE58" s="38">
        <f t="shared" ref="BE58:BE64" si="152">SUM(BA58:BD58)</f>
        <v>754</v>
      </c>
      <c r="BF58" s="39">
        <v>42</v>
      </c>
      <c r="BG58" s="40">
        <v>173</v>
      </c>
      <c r="BH58" s="40">
        <v>216</v>
      </c>
      <c r="BI58" s="40">
        <v>206</v>
      </c>
      <c r="BJ58" s="40">
        <v>176</v>
      </c>
      <c r="BK58" s="38">
        <f t="shared" ref="BK58:BK64" si="153">SUM(BG58:BJ58)</f>
        <v>771</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0</v>
      </c>
      <c r="CC58" s="17">
        <f t="shared" ref="CC58:CC63" si="166">SUM(BR58:CB58)</f>
        <v>40</v>
      </c>
      <c r="CD58" s="17">
        <f t="shared" ref="CD58:CD63" si="167">I58+O58+U58+AA58+AG58+AM58+AS58+AY58+BE58+BK58+BQ58</f>
        <v>6826</v>
      </c>
      <c r="CE58" s="17">
        <f t="shared" ref="CE58:CE63" si="168">CD58/CC58</f>
        <v>170.65</v>
      </c>
    </row>
    <row r="59" spans="1:83" ht="15.75" customHeight="1" x14ac:dyDescent="0.25">
      <c r="A59" s="33"/>
      <c r="B59" s="34" t="s">
        <v>59</v>
      </c>
      <c r="C59" s="35" t="s">
        <v>41</v>
      </c>
      <c r="D59" s="36">
        <v>39</v>
      </c>
      <c r="E59" s="37">
        <v>134</v>
      </c>
      <c r="F59" s="37">
        <v>180</v>
      </c>
      <c r="G59" s="37">
        <v>124</v>
      </c>
      <c r="H59" s="37">
        <v>176</v>
      </c>
      <c r="I59" s="38">
        <f t="shared" si="144"/>
        <v>614</v>
      </c>
      <c r="J59" s="39">
        <v>40</v>
      </c>
      <c r="K59" s="40">
        <v>178</v>
      </c>
      <c r="L59" s="40">
        <v>143</v>
      </c>
      <c r="M59" s="40">
        <v>137</v>
      </c>
      <c r="N59" s="40">
        <v>160</v>
      </c>
      <c r="O59" s="38">
        <f t="shared" si="145"/>
        <v>618</v>
      </c>
      <c r="P59" s="39">
        <v>41</v>
      </c>
      <c r="Q59" s="40">
        <v>179</v>
      </c>
      <c r="R59" s="40">
        <v>186</v>
      </c>
      <c r="S59" s="40">
        <v>148</v>
      </c>
      <c r="T59" s="40">
        <v>226</v>
      </c>
      <c r="U59" s="38">
        <f t="shared" si="146"/>
        <v>739</v>
      </c>
      <c r="V59" s="39">
        <v>39</v>
      </c>
      <c r="W59" s="40">
        <v>185</v>
      </c>
      <c r="X59" s="40">
        <v>159</v>
      </c>
      <c r="Y59" s="40">
        <v>175</v>
      </c>
      <c r="Z59" s="40">
        <v>191</v>
      </c>
      <c r="AA59" s="38">
        <f t="shared" si="147"/>
        <v>710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v>39</v>
      </c>
      <c r="AU59" s="40">
        <v>145</v>
      </c>
      <c r="AV59" s="40">
        <v>174</v>
      </c>
      <c r="AW59" s="40">
        <v>155</v>
      </c>
      <c r="AX59" s="40">
        <v>132</v>
      </c>
      <c r="AY59" s="38">
        <f t="shared" si="151"/>
        <v>606</v>
      </c>
      <c r="AZ59" s="39"/>
      <c r="BA59" s="40"/>
      <c r="BB59" s="40"/>
      <c r="BC59" s="40"/>
      <c r="BD59" s="40"/>
      <c r="BE59" s="38">
        <f t="shared" si="152"/>
        <v>0</v>
      </c>
      <c r="BF59" s="39">
        <v>39</v>
      </c>
      <c r="BG59" s="40">
        <v>191</v>
      </c>
      <c r="BH59" s="40">
        <v>146</v>
      </c>
      <c r="BI59" s="40">
        <v>173</v>
      </c>
      <c r="BJ59" s="40">
        <v>176</v>
      </c>
      <c r="BK59" s="38">
        <f t="shared" si="153"/>
        <v>686</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4</v>
      </c>
      <c r="BZ59" s="17">
        <f t="shared" si="163"/>
        <v>0</v>
      </c>
      <c r="CA59" s="17">
        <f t="shared" si="164"/>
        <v>4</v>
      </c>
      <c r="CB59" s="17">
        <f t="shared" si="165"/>
        <v>0</v>
      </c>
      <c r="CC59" s="17">
        <f t="shared" si="166"/>
        <v>24</v>
      </c>
      <c r="CD59" s="17">
        <f t="shared" si="167"/>
        <v>3973</v>
      </c>
      <c r="CE59" s="17">
        <f t="shared" si="168"/>
        <v>165.54166666666666</v>
      </c>
    </row>
    <row r="60" spans="1:83" ht="15.75" customHeight="1" x14ac:dyDescent="0.25">
      <c r="A60" s="33"/>
      <c r="B60" s="42" t="s">
        <v>126</v>
      </c>
      <c r="C60" s="43" t="s">
        <v>127</v>
      </c>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v>52</v>
      </c>
      <c r="AC60" s="40">
        <v>151</v>
      </c>
      <c r="AD60" s="40">
        <v>135</v>
      </c>
      <c r="AE60" s="40">
        <v>151</v>
      </c>
      <c r="AF60" s="40">
        <v>145</v>
      </c>
      <c r="AG60" s="38">
        <f t="shared" si="148"/>
        <v>582</v>
      </c>
      <c r="AH60" s="39">
        <v>52</v>
      </c>
      <c r="AI60" s="40">
        <v>133</v>
      </c>
      <c r="AJ60" s="40">
        <v>161</v>
      </c>
      <c r="AK60" s="40">
        <v>116</v>
      </c>
      <c r="AL60" s="40">
        <v>152</v>
      </c>
      <c r="AM60" s="38">
        <f t="shared" si="149"/>
        <v>562</v>
      </c>
      <c r="AN60" s="39">
        <v>53</v>
      </c>
      <c r="AO60" s="40">
        <v>148</v>
      </c>
      <c r="AP60" s="40">
        <v>120</v>
      </c>
      <c r="AQ60" s="40">
        <v>146</v>
      </c>
      <c r="AR60" s="40">
        <v>124</v>
      </c>
      <c r="AS60" s="38">
        <f t="shared" si="150"/>
        <v>538</v>
      </c>
      <c r="AT60" s="39"/>
      <c r="AU60" s="40"/>
      <c r="AV60" s="40"/>
      <c r="AW60" s="40"/>
      <c r="AX60" s="40"/>
      <c r="AY60" s="38">
        <f t="shared" si="151"/>
        <v>0</v>
      </c>
      <c r="AZ60" s="39">
        <v>53</v>
      </c>
      <c r="BA60" s="40">
        <v>148</v>
      </c>
      <c r="BB60" s="40">
        <v>120</v>
      </c>
      <c r="BC60" s="40">
        <v>146</v>
      </c>
      <c r="BD60" s="40">
        <v>124</v>
      </c>
      <c r="BE60" s="38">
        <f t="shared" si="152"/>
        <v>538</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4</v>
      </c>
      <c r="BW60" s="17">
        <f t="shared" si="160"/>
        <v>4</v>
      </c>
      <c r="BX60" s="17">
        <f t="shared" si="161"/>
        <v>4</v>
      </c>
      <c r="BY60" s="17">
        <f t="shared" si="162"/>
        <v>0</v>
      </c>
      <c r="BZ60" s="17">
        <f t="shared" si="163"/>
        <v>4</v>
      </c>
      <c r="CA60" s="17">
        <f t="shared" si="164"/>
        <v>0</v>
      </c>
      <c r="CB60" s="17">
        <f t="shared" si="165"/>
        <v>0</v>
      </c>
      <c r="CC60" s="17">
        <f t="shared" si="166"/>
        <v>16</v>
      </c>
      <c r="CD60" s="17">
        <f t="shared" si="167"/>
        <v>2220</v>
      </c>
      <c r="CE60" s="19">
        <f t="shared" si="168"/>
        <v>138.75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269</v>
      </c>
      <c r="F65" s="37">
        <f>SUM(F58:F64)</f>
        <v>338</v>
      </c>
      <c r="G65" s="37">
        <f>SUM(G58:G64)</f>
        <v>241</v>
      </c>
      <c r="H65" s="37">
        <f>SUM(H58:H64)</f>
        <v>349</v>
      </c>
      <c r="I65" s="38">
        <f>SUM(I58:I64)</f>
        <v>1197</v>
      </c>
      <c r="J65" s="39"/>
      <c r="K65" s="37">
        <f>SUM(K58:K64)</f>
        <v>322</v>
      </c>
      <c r="L65" s="37">
        <f>SUM(L58:L64)</f>
        <v>320</v>
      </c>
      <c r="M65" s="37">
        <f>SUM(M58:M64)</f>
        <v>289</v>
      </c>
      <c r="N65" s="37">
        <f>SUM(N58:N64)</f>
        <v>360</v>
      </c>
      <c r="O65" s="38">
        <f>SUM(O58:O64)</f>
        <v>1291</v>
      </c>
      <c r="P65" s="39"/>
      <c r="Q65" s="37">
        <f>SUM(Q58:Q64)</f>
        <v>336</v>
      </c>
      <c r="R65" s="37">
        <f>SUM(R58:R64)</f>
        <v>298</v>
      </c>
      <c r="S65" s="37">
        <f>SUM(S58:S64)</f>
        <v>360</v>
      </c>
      <c r="T65" s="37">
        <f>SUM(T58:T64)</f>
        <v>391</v>
      </c>
      <c r="U65" s="38">
        <f>SUM(U58:U64)</f>
        <v>1385</v>
      </c>
      <c r="V65" s="39"/>
      <c r="W65" s="37">
        <f>SUM(W58:W64)</f>
        <v>365</v>
      </c>
      <c r="X65" s="37">
        <f>SUM(X58:X64)</f>
        <v>363</v>
      </c>
      <c r="Y65" s="37">
        <f>SUM(Y58:Y64)</f>
        <v>373</v>
      </c>
      <c r="Z65" s="37">
        <f>SUM(Z58:Z64)</f>
        <v>320</v>
      </c>
      <c r="AA65" s="38">
        <f>SUM(AA58:AA64)</f>
        <v>1421</v>
      </c>
      <c r="AB65" s="39"/>
      <c r="AC65" s="37">
        <f>SUM(AC58:AC64)</f>
        <v>316</v>
      </c>
      <c r="AD65" s="37">
        <f>SUM(AD58:AD64)</f>
        <v>333</v>
      </c>
      <c r="AE65" s="37">
        <f>SUM(AE58:AE64)</f>
        <v>276</v>
      </c>
      <c r="AF65" s="37">
        <f>SUM(AF58:AF64)</f>
        <v>293</v>
      </c>
      <c r="AG65" s="38">
        <f>SUM(AG58:AG64)</f>
        <v>1218</v>
      </c>
      <c r="AH65" s="39"/>
      <c r="AI65" s="37">
        <f>SUM(AI58:AI64)</f>
        <v>247</v>
      </c>
      <c r="AJ65" s="37">
        <f>SUM(AJ58:AJ64)</f>
        <v>293</v>
      </c>
      <c r="AK65" s="37">
        <f>SUM(AK58:AK64)</f>
        <v>257</v>
      </c>
      <c r="AL65" s="37">
        <f>SUM(AL58:AL64)</f>
        <v>326</v>
      </c>
      <c r="AM65" s="38">
        <f>SUM(AM58:AM64)</f>
        <v>1123</v>
      </c>
      <c r="AN65" s="39"/>
      <c r="AO65" s="37">
        <f>SUM(AO58:AO64)</f>
        <v>316</v>
      </c>
      <c r="AP65" s="37">
        <f>SUM(AP58:AP64)</f>
        <v>321</v>
      </c>
      <c r="AQ65" s="37">
        <f>SUM(AQ58:AQ64)</f>
        <v>359</v>
      </c>
      <c r="AR65" s="37">
        <f>SUM(AR58:AR64)</f>
        <v>296</v>
      </c>
      <c r="AS65" s="38">
        <f>SUM(AS58:AS64)</f>
        <v>1292</v>
      </c>
      <c r="AT65" s="39"/>
      <c r="AU65" s="37">
        <f>SUM(AU58:AU64)</f>
        <v>370</v>
      </c>
      <c r="AV65" s="37">
        <f>SUM(AV58:AV64)</f>
        <v>328</v>
      </c>
      <c r="AW65" s="37">
        <f>SUM(AW58:AW64)</f>
        <v>337</v>
      </c>
      <c r="AX65" s="37">
        <f>SUM(AX58:AX64)</f>
        <v>308</v>
      </c>
      <c r="AY65" s="38">
        <f>SUM(AY58:AY64)</f>
        <v>1343</v>
      </c>
      <c r="AZ65" s="39"/>
      <c r="BA65" s="37">
        <f>SUM(BA58:BA64)</f>
        <v>316</v>
      </c>
      <c r="BB65" s="37">
        <f>SUM(BB58:BB64)</f>
        <v>321</v>
      </c>
      <c r="BC65" s="37">
        <f>SUM(BC58:BC64)</f>
        <v>359</v>
      </c>
      <c r="BD65" s="37">
        <f>SUM(BD58:BD64)</f>
        <v>296</v>
      </c>
      <c r="BE65" s="38">
        <f>SUM(BE58:BE64)</f>
        <v>1292</v>
      </c>
      <c r="BF65" s="39"/>
      <c r="BG65" s="37">
        <f>SUM(BG58:BG64)</f>
        <v>364</v>
      </c>
      <c r="BH65" s="37">
        <f>SUM(BH58:BH64)</f>
        <v>362</v>
      </c>
      <c r="BI65" s="37">
        <f>SUM(BI58:BI64)</f>
        <v>379</v>
      </c>
      <c r="BJ65" s="37">
        <f>SUM(BJ58:BJ64)</f>
        <v>352</v>
      </c>
      <c r="BK65" s="38">
        <f>SUM(BK58:BK63)</f>
        <v>1457</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13019</v>
      </c>
      <c r="CE65" s="17">
        <f>CD65/CC65</f>
        <v>325.47500000000002</v>
      </c>
    </row>
    <row r="66" spans="1:83" ht="15.75" customHeight="1" x14ac:dyDescent="0.25">
      <c r="A66" s="33"/>
      <c r="B66" s="34" t="s">
        <v>36</v>
      </c>
      <c r="C66" s="43"/>
      <c r="D66" s="36">
        <f>SUM(D58:D63)</f>
        <v>85</v>
      </c>
      <c r="E66" s="37">
        <f>E65+$D$66-E64</f>
        <v>354</v>
      </c>
      <c r="F66" s="37">
        <f>F65+$D$66-F64</f>
        <v>423</v>
      </c>
      <c r="G66" s="37">
        <f>G65+$D$66-G64</f>
        <v>326</v>
      </c>
      <c r="H66" s="37">
        <f>H65+$D$66-H64</f>
        <v>434</v>
      </c>
      <c r="I66" s="38">
        <f>E66+F66+G66+H66</f>
        <v>1537</v>
      </c>
      <c r="J66" s="36">
        <f>SUM(J58:J63)</f>
        <v>87</v>
      </c>
      <c r="K66" s="37">
        <f>K65+$J$66-K64</f>
        <v>409</v>
      </c>
      <c r="L66" s="37">
        <f>L65+$J$66-L64</f>
        <v>407</v>
      </c>
      <c r="M66" s="37">
        <f>M65+$J$66-M64</f>
        <v>376</v>
      </c>
      <c r="N66" s="37">
        <f>N65+$J$66-N64</f>
        <v>447</v>
      </c>
      <c r="O66" s="38">
        <f>K66+L66+M66+N66</f>
        <v>1639</v>
      </c>
      <c r="P66" s="36">
        <f>SUM(P58:P63)</f>
        <v>87</v>
      </c>
      <c r="Q66" s="37">
        <f>Q65+$P$66-Q64</f>
        <v>423</v>
      </c>
      <c r="R66" s="37">
        <f>R65+$P$66-R64</f>
        <v>385</v>
      </c>
      <c r="S66" s="37">
        <f>S65+$P$66-S64</f>
        <v>447</v>
      </c>
      <c r="T66" s="37">
        <f>T65+$P$66-T64</f>
        <v>478</v>
      </c>
      <c r="U66" s="38">
        <f>Q66+R66+S66+T66</f>
        <v>1733</v>
      </c>
      <c r="V66" s="36">
        <f>SUM(V58:V63)</f>
        <v>85</v>
      </c>
      <c r="W66" s="37">
        <f>W65+$V$66-W64</f>
        <v>450</v>
      </c>
      <c r="X66" s="37">
        <f>X65+$V$66-X64</f>
        <v>448</v>
      </c>
      <c r="Y66" s="37">
        <f>Y65+$V$66-Y64</f>
        <v>458</v>
      </c>
      <c r="Z66" s="37">
        <f>Z65+$V$66-Z64</f>
        <v>405</v>
      </c>
      <c r="AA66" s="38">
        <f>W66+X66+Y66+Z66</f>
        <v>1761</v>
      </c>
      <c r="AB66" s="36">
        <f>SUM(AB58:AB63)</f>
        <v>98</v>
      </c>
      <c r="AC66" s="37">
        <f>AC65+$AB$66-AC64</f>
        <v>414</v>
      </c>
      <c r="AD66" s="37">
        <f>AD65+$AB$66-AD64</f>
        <v>431</v>
      </c>
      <c r="AE66" s="37">
        <f>AE65+$AB$66-AE64</f>
        <v>374</v>
      </c>
      <c r="AF66" s="37">
        <f>AF65+$AB$66-AF64</f>
        <v>391</v>
      </c>
      <c r="AG66" s="38">
        <f>AC66+AD66+AE66+AF66</f>
        <v>1610</v>
      </c>
      <c r="AH66" s="36">
        <f>SUM(AH58:AH63)</f>
        <v>96</v>
      </c>
      <c r="AI66" s="37">
        <f>AI65+$AH$66-AI64</f>
        <v>343</v>
      </c>
      <c r="AJ66" s="37">
        <f>AJ65+$AH$66-AJ64</f>
        <v>389</v>
      </c>
      <c r="AK66" s="37">
        <f>AK65+$AH$66-AK64</f>
        <v>353</v>
      </c>
      <c r="AL66" s="37">
        <f>AL65+$AH$66-AL64</f>
        <v>422</v>
      </c>
      <c r="AM66" s="38">
        <f>AI66+AJ66+AK66+AL66</f>
        <v>1507</v>
      </c>
      <c r="AN66" s="36">
        <f>SUM(AN58:AN63)</f>
        <v>98</v>
      </c>
      <c r="AO66" s="37">
        <f>AO65+$AN$66-AO64</f>
        <v>414</v>
      </c>
      <c r="AP66" s="37">
        <f>AP65+$AN$66-AP64</f>
        <v>419</v>
      </c>
      <c r="AQ66" s="37">
        <f>AQ65+$AN$66-AQ64</f>
        <v>457</v>
      </c>
      <c r="AR66" s="37">
        <f>AR65+$AN$66-AR64</f>
        <v>394</v>
      </c>
      <c r="AS66" s="38">
        <f>AO66+AP66+AQ66+AR66</f>
        <v>1684</v>
      </c>
      <c r="AT66" s="36">
        <f>SUM(AT58:AT63)</f>
        <v>84</v>
      </c>
      <c r="AU66" s="37">
        <f>AU65+$AT$66-AU64</f>
        <v>454</v>
      </c>
      <c r="AV66" s="37">
        <f>AV65+$AT$66-AV64</f>
        <v>412</v>
      </c>
      <c r="AW66" s="37">
        <f>AW65+$AT$66-AW64</f>
        <v>421</v>
      </c>
      <c r="AX66" s="37">
        <f>AX65+$AT$66-AX64</f>
        <v>392</v>
      </c>
      <c r="AY66" s="38">
        <f>AU66+AV66+AW66+AX66</f>
        <v>1679</v>
      </c>
      <c r="AZ66" s="36">
        <f>SUM(AZ58:AZ63)</f>
        <v>98</v>
      </c>
      <c r="BA66" s="37">
        <f>BA65+$AZ$66-BA64</f>
        <v>414</v>
      </c>
      <c r="BB66" s="37">
        <f>BB65+$AZ$66-BB64</f>
        <v>419</v>
      </c>
      <c r="BC66" s="37">
        <f>BC65+$AZ$66-BC64</f>
        <v>457</v>
      </c>
      <c r="BD66" s="37">
        <f>BD65+$AZ$66-BD64</f>
        <v>394</v>
      </c>
      <c r="BE66" s="38">
        <f>BA66+BB66+BC66+BD66</f>
        <v>1684</v>
      </c>
      <c r="BF66" s="36">
        <f>SUM(BF58:BF63)</f>
        <v>81</v>
      </c>
      <c r="BG66" s="37">
        <f>BG65+$BF$66-BG64</f>
        <v>445</v>
      </c>
      <c r="BH66" s="37">
        <f>BH65+$BF$66-BH64</f>
        <v>443</v>
      </c>
      <c r="BI66" s="37">
        <f>BI65+$BF$66-BI64</f>
        <v>460</v>
      </c>
      <c r="BJ66" s="37">
        <f>BJ65+$BF$66-BJ64</f>
        <v>433</v>
      </c>
      <c r="BK66" s="38">
        <f>BG66+BH66+BI66+BJ66</f>
        <v>1781</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16615</v>
      </c>
      <c r="CE66" s="17">
        <f>CD66/CC66</f>
        <v>415.375</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1</v>
      </c>
      <c r="P67" s="39"/>
      <c r="Q67" s="37">
        <f t="shared" ref="Q67:U68" si="171">IF($P$66&gt;0,IF(Q65=Q161,0.5,IF(Q65&gt;Q161,1,0)),0)</f>
        <v>1</v>
      </c>
      <c r="R67" s="37">
        <f t="shared" si="171"/>
        <v>0</v>
      </c>
      <c r="S67" s="37">
        <f t="shared" si="171"/>
        <v>1</v>
      </c>
      <c r="T67" s="37">
        <f t="shared" si="171"/>
        <v>1</v>
      </c>
      <c r="U67" s="38">
        <f t="shared" si="171"/>
        <v>1</v>
      </c>
      <c r="V67" s="39"/>
      <c r="W67" s="37">
        <f t="shared" ref="W67:AA68" si="172">IF($V$66&gt;0,IF(W65=W104,0.5,IF(W65&gt;W104,1,0)),0)</f>
        <v>1</v>
      </c>
      <c r="X67" s="37">
        <f t="shared" si="172"/>
        <v>1</v>
      </c>
      <c r="Y67" s="37">
        <f t="shared" si="172"/>
        <v>1</v>
      </c>
      <c r="Z67" s="37">
        <f t="shared" si="172"/>
        <v>0</v>
      </c>
      <c r="AA67" s="38">
        <f t="shared" si="172"/>
        <v>1</v>
      </c>
      <c r="AB67" s="39"/>
      <c r="AC67" s="37">
        <f t="shared" ref="AC67:AG68" si="173">IF($AB$66&gt;0,IF(AC65=AC10,0.5,IF(AC65&gt;AC10,1,0)),0)</f>
        <v>1</v>
      </c>
      <c r="AD67" s="37">
        <f t="shared" si="173"/>
        <v>1</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1</v>
      </c>
      <c r="AW67" s="37">
        <f t="shared" si="176"/>
        <v>1</v>
      </c>
      <c r="AX67" s="37">
        <f t="shared" si="176"/>
        <v>0</v>
      </c>
      <c r="AY67" s="38">
        <f t="shared" si="176"/>
        <v>0</v>
      </c>
      <c r="AZ67" s="39"/>
      <c r="BA67" s="37">
        <f t="shared" ref="BA67:BE68" si="177">IF($AZ$66&gt;0,IF(BA65=BA36,0.5,IF(BA65&gt;BA36,1,0)),0)</f>
        <v>1</v>
      </c>
      <c r="BB67" s="37">
        <f t="shared" si="177"/>
        <v>0</v>
      </c>
      <c r="BC67" s="37">
        <f t="shared" si="177"/>
        <v>1</v>
      </c>
      <c r="BD67" s="37">
        <f t="shared" si="177"/>
        <v>0.5</v>
      </c>
      <c r="BE67" s="38">
        <f t="shared" si="177"/>
        <v>0</v>
      </c>
      <c r="BF67" s="39"/>
      <c r="BG67" s="37">
        <f t="shared" ref="BG67:BK68" si="178">IF($BF$66&gt;0,IF(BG65=BG143,0.5,IF(BG65&gt;BG143,1,0)),0)</f>
        <v>0</v>
      </c>
      <c r="BH67" s="37">
        <f t="shared" si="178"/>
        <v>1</v>
      </c>
      <c r="BI67" s="37">
        <f t="shared" si="178"/>
        <v>1</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1</v>
      </c>
      <c r="O68" s="38">
        <f t="shared" si="170"/>
        <v>0</v>
      </c>
      <c r="P68" s="39"/>
      <c r="Q68" s="37">
        <f t="shared" si="171"/>
        <v>1</v>
      </c>
      <c r="R68" s="37">
        <f t="shared" si="171"/>
        <v>0</v>
      </c>
      <c r="S68" s="37">
        <f t="shared" si="171"/>
        <v>1</v>
      </c>
      <c r="T68" s="37">
        <f t="shared" si="171"/>
        <v>1</v>
      </c>
      <c r="U68" s="38">
        <f t="shared" si="171"/>
        <v>1</v>
      </c>
      <c r="V68" s="39"/>
      <c r="W68" s="37">
        <f t="shared" si="172"/>
        <v>1</v>
      </c>
      <c r="X68" s="37">
        <f t="shared" si="172"/>
        <v>1</v>
      </c>
      <c r="Y68" s="37">
        <f t="shared" si="172"/>
        <v>1</v>
      </c>
      <c r="Z68" s="37">
        <f t="shared" si="172"/>
        <v>0</v>
      </c>
      <c r="AA68" s="38">
        <f t="shared" si="172"/>
        <v>1</v>
      </c>
      <c r="AB68" s="39"/>
      <c r="AC68" s="37">
        <f t="shared" si="173"/>
        <v>1</v>
      </c>
      <c r="AD68" s="37">
        <f t="shared" si="173"/>
        <v>1</v>
      </c>
      <c r="AE68" s="37">
        <f t="shared" si="173"/>
        <v>0</v>
      </c>
      <c r="AF68" s="37">
        <f t="shared" si="173"/>
        <v>0</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1</v>
      </c>
      <c r="AQ68" s="37">
        <f t="shared" si="175"/>
        <v>1</v>
      </c>
      <c r="AR68" s="37">
        <f t="shared" si="175"/>
        <v>1</v>
      </c>
      <c r="AS68" s="38">
        <f t="shared" si="175"/>
        <v>1</v>
      </c>
      <c r="AT68" s="39"/>
      <c r="AU68" s="37">
        <f t="shared" si="176"/>
        <v>0</v>
      </c>
      <c r="AV68" s="37">
        <f t="shared" si="176"/>
        <v>1</v>
      </c>
      <c r="AW68" s="37">
        <f t="shared" si="176"/>
        <v>1</v>
      </c>
      <c r="AX68" s="37">
        <f t="shared" si="176"/>
        <v>0</v>
      </c>
      <c r="AY68" s="38">
        <f t="shared" si="176"/>
        <v>1</v>
      </c>
      <c r="AZ68" s="39"/>
      <c r="BA68" s="37">
        <f t="shared" si="177"/>
        <v>1</v>
      </c>
      <c r="BB68" s="37">
        <f t="shared" si="177"/>
        <v>0</v>
      </c>
      <c r="BC68" s="37">
        <f t="shared" si="177"/>
        <v>1</v>
      </c>
      <c r="BD68" s="37">
        <f t="shared" si="177"/>
        <v>1</v>
      </c>
      <c r="BE68" s="38">
        <f t="shared" si="177"/>
        <v>1</v>
      </c>
      <c r="BF68" s="39"/>
      <c r="BG68" s="37">
        <f t="shared" si="178"/>
        <v>0</v>
      </c>
      <c r="BH68" s="37">
        <f t="shared" si="178"/>
        <v>1</v>
      </c>
      <c r="BI68" s="37">
        <f t="shared" si="178"/>
        <v>1</v>
      </c>
      <c r="BJ68" s="37">
        <f t="shared" si="178"/>
        <v>0</v>
      </c>
      <c r="BK68" s="38">
        <f t="shared" si="178"/>
        <v>1</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1</v>
      </c>
      <c r="J69" s="56"/>
      <c r="K69" s="57"/>
      <c r="L69" s="57"/>
      <c r="M69" s="57"/>
      <c r="N69" s="57"/>
      <c r="O69" s="58">
        <f>SUM(K67+L67+M67+N67+O67+K68+L68+M68+N68+O68)</f>
        <v>4</v>
      </c>
      <c r="P69" s="56"/>
      <c r="Q69" s="57"/>
      <c r="R69" s="57"/>
      <c r="S69" s="57"/>
      <c r="T69" s="57"/>
      <c r="U69" s="58">
        <f>SUM(Q67+R67+S67+T67+U67+Q68+R68+S68+T68+U68)</f>
        <v>8</v>
      </c>
      <c r="V69" s="56"/>
      <c r="W69" s="57"/>
      <c r="X69" s="57"/>
      <c r="Y69" s="57"/>
      <c r="Z69" s="57"/>
      <c r="AA69" s="58">
        <f>SUM(W67+X67+Y67+Z67+AA67+W68+X68+Y68+Z68+AA68)</f>
        <v>8</v>
      </c>
      <c r="AB69" s="56"/>
      <c r="AC69" s="57"/>
      <c r="AD69" s="57"/>
      <c r="AE69" s="57"/>
      <c r="AF69" s="57"/>
      <c r="AG69" s="58">
        <f>SUM(AC67+AD67+AE67+AF67+AG67+AC68+AD68+AE68+AF68+AG68)</f>
        <v>5</v>
      </c>
      <c r="AH69" s="56"/>
      <c r="AI69" s="57"/>
      <c r="AJ69" s="57"/>
      <c r="AK69" s="57"/>
      <c r="AL69" s="57"/>
      <c r="AM69" s="58">
        <f>SUM(AI67+AJ67+AK67+AL67+AM67+AI68+AJ68+AK68+AL68+AM68)</f>
        <v>1</v>
      </c>
      <c r="AN69" s="56"/>
      <c r="AO69" s="57"/>
      <c r="AP69" s="57"/>
      <c r="AQ69" s="57"/>
      <c r="AR69" s="57"/>
      <c r="AS69" s="58">
        <f>SUM(AO67+AP67+AQ67+AR67+AS67+AO68+AP68+AQ68+AR68+AS68)</f>
        <v>9</v>
      </c>
      <c r="AT69" s="56"/>
      <c r="AU69" s="57"/>
      <c r="AV69" s="57"/>
      <c r="AW69" s="57"/>
      <c r="AX69" s="57"/>
      <c r="AY69" s="58">
        <f>SUM(AU67+AV67+AW67+AX67+AY67+AU68+AV68+AW68+AX68+AY68)</f>
        <v>5</v>
      </c>
      <c r="AZ69" s="56"/>
      <c r="BA69" s="57"/>
      <c r="BB69" s="57"/>
      <c r="BC69" s="57"/>
      <c r="BD69" s="57"/>
      <c r="BE69" s="58">
        <f>SUM(BA67+BB67+BC67+BD67+BE67+BA68+BB68+BC68+BD68+BE68)</f>
        <v>6.5</v>
      </c>
      <c r="BF69" s="56"/>
      <c r="BG69" s="57"/>
      <c r="BH69" s="57"/>
      <c r="BI69" s="57"/>
      <c r="BJ69" s="57"/>
      <c r="BK69" s="58">
        <f>SUM(BG67+BH67+BI67+BJ67+BK67+BG68+BH68+BI68+BJ68+BK68)</f>
        <v>5</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3" t="s">
        <v>51</v>
      </c>
      <c r="C70" s="104"/>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79</v>
      </c>
      <c r="C71" s="35" t="s">
        <v>66</v>
      </c>
      <c r="D71" s="36">
        <v>34</v>
      </c>
      <c r="E71" s="37">
        <v>192</v>
      </c>
      <c r="F71" s="37">
        <v>189</v>
      </c>
      <c r="G71" s="37">
        <v>162</v>
      </c>
      <c r="H71" s="37">
        <v>186</v>
      </c>
      <c r="I71" s="38">
        <f t="shared" ref="I71:I77" si="180">SUM(E71:H71)</f>
        <v>729</v>
      </c>
      <c r="J71" s="39">
        <v>33</v>
      </c>
      <c r="K71" s="40">
        <v>201</v>
      </c>
      <c r="L71" s="40">
        <v>191</v>
      </c>
      <c r="M71" s="40">
        <v>171</v>
      </c>
      <c r="N71" s="40">
        <v>166</v>
      </c>
      <c r="O71" s="38">
        <f t="shared" ref="O71:O77" si="181">SUM(K71:N71)</f>
        <v>729</v>
      </c>
      <c r="P71" s="39">
        <v>32</v>
      </c>
      <c r="Q71" s="40">
        <v>158</v>
      </c>
      <c r="R71" s="40">
        <v>176</v>
      </c>
      <c r="S71" s="40">
        <v>201</v>
      </c>
      <c r="T71" s="40">
        <v>152</v>
      </c>
      <c r="U71" s="38">
        <f t="shared" ref="U71:U77" si="182">SUM(Q71:T71)</f>
        <v>687</v>
      </c>
      <c r="V71" s="39">
        <v>32</v>
      </c>
      <c r="W71" s="40">
        <v>135</v>
      </c>
      <c r="X71" s="40">
        <v>177</v>
      </c>
      <c r="Y71" s="40">
        <v>156</v>
      </c>
      <c r="Z71" s="40">
        <v>160</v>
      </c>
      <c r="AA71" s="38">
        <f t="shared" ref="AA71:AA77" si="183">SUM(W71:Z71)</f>
        <v>628</v>
      </c>
      <c r="AB71" s="39">
        <v>32</v>
      </c>
      <c r="AC71" s="40">
        <v>179</v>
      </c>
      <c r="AD71" s="40">
        <v>144</v>
      </c>
      <c r="AE71" s="40">
        <v>182</v>
      </c>
      <c r="AF71" s="40">
        <v>186</v>
      </c>
      <c r="AG71" s="38">
        <f t="shared" ref="AG71:AG77" si="184">SUM(AC71:AF71)</f>
        <v>691</v>
      </c>
      <c r="AH71" s="39">
        <v>33</v>
      </c>
      <c r="AI71" s="40">
        <v>163</v>
      </c>
      <c r="AJ71" s="40">
        <v>168</v>
      </c>
      <c r="AK71" s="40">
        <v>190</v>
      </c>
      <c r="AL71" s="40">
        <v>180</v>
      </c>
      <c r="AM71" s="38">
        <f t="shared" ref="AM71:AM77" si="185">SUM(AI71:AL71)</f>
        <v>701</v>
      </c>
      <c r="AN71" s="39">
        <v>33</v>
      </c>
      <c r="AO71" s="40">
        <v>185</v>
      </c>
      <c r="AP71" s="40">
        <v>189</v>
      </c>
      <c r="AQ71" s="40">
        <v>187</v>
      </c>
      <c r="AR71" s="40">
        <v>183</v>
      </c>
      <c r="AS71" s="38">
        <f t="shared" ref="AS71:AS77" si="186">SUM(AO71:AR71)</f>
        <v>744</v>
      </c>
      <c r="AT71" s="39">
        <v>33</v>
      </c>
      <c r="AU71" s="40">
        <v>189</v>
      </c>
      <c r="AV71" s="40">
        <v>222</v>
      </c>
      <c r="AW71" s="40">
        <v>179</v>
      </c>
      <c r="AX71" s="40">
        <v>170</v>
      </c>
      <c r="AY71" s="38">
        <f t="shared" ref="AY71:AY77" si="187">SUM(AU71:AX71)</f>
        <v>760</v>
      </c>
      <c r="AZ71" s="39">
        <v>33</v>
      </c>
      <c r="BA71" s="40">
        <v>185</v>
      </c>
      <c r="BB71" s="40">
        <v>189</v>
      </c>
      <c r="BC71" s="40">
        <v>187</v>
      </c>
      <c r="BD71" s="40">
        <v>183</v>
      </c>
      <c r="BE71" s="38">
        <f t="shared" ref="BE71:BE77" si="188">SUM(BA71:BD71)</f>
        <v>744</v>
      </c>
      <c r="BF71" s="39">
        <v>32</v>
      </c>
      <c r="BG71" s="40">
        <v>198</v>
      </c>
      <c r="BH71" s="40">
        <v>170</v>
      </c>
      <c r="BI71" s="40">
        <v>156</v>
      </c>
      <c r="BJ71" s="40">
        <v>221</v>
      </c>
      <c r="BK71" s="38">
        <f t="shared" ref="BK71:BK77" si="189">SUM(BG71:BJ71)</f>
        <v>745</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0</v>
      </c>
      <c r="CC71" s="17">
        <f t="shared" ref="CC71:CC76" si="202">SUM(BR71:CB71)</f>
        <v>40</v>
      </c>
      <c r="CD71" s="17">
        <f t="shared" ref="CD71:CD76" si="203">I71+O71+U71+AA71+AG71+AM71+AS71+AY71+BE71+BK71+BQ71</f>
        <v>7158</v>
      </c>
      <c r="CE71" s="17">
        <f t="shared" ref="CE71:CE76" si="204">CD71/CC71</f>
        <v>178.95</v>
      </c>
    </row>
    <row r="72" spans="1:83" ht="15.75" customHeight="1" x14ac:dyDescent="0.25">
      <c r="A72" s="33"/>
      <c r="B72" s="34" t="s">
        <v>42</v>
      </c>
      <c r="C72" s="35" t="s">
        <v>43</v>
      </c>
      <c r="D72" s="36">
        <v>18</v>
      </c>
      <c r="E72" s="37">
        <v>212</v>
      </c>
      <c r="F72" s="37">
        <v>164</v>
      </c>
      <c r="G72" s="37">
        <v>215</v>
      </c>
      <c r="H72" s="37">
        <v>207</v>
      </c>
      <c r="I72" s="38">
        <f t="shared" si="180"/>
        <v>798</v>
      </c>
      <c r="J72" s="39">
        <v>18</v>
      </c>
      <c r="K72" s="40">
        <v>198</v>
      </c>
      <c r="L72" s="40">
        <v>158</v>
      </c>
      <c r="M72" s="40">
        <v>169</v>
      </c>
      <c r="N72" s="40">
        <v>205</v>
      </c>
      <c r="O72" s="38">
        <f t="shared" si="181"/>
        <v>730</v>
      </c>
      <c r="P72" s="39"/>
      <c r="Q72" s="40"/>
      <c r="R72" s="40"/>
      <c r="S72" s="40"/>
      <c r="T72" s="40"/>
      <c r="U72" s="38">
        <f t="shared" si="182"/>
        <v>0</v>
      </c>
      <c r="V72" s="39"/>
      <c r="W72" s="40"/>
      <c r="X72" s="40"/>
      <c r="Y72" s="40"/>
      <c r="Z72" s="40"/>
      <c r="AA72" s="38">
        <f t="shared" si="183"/>
        <v>0</v>
      </c>
      <c r="AB72" s="39">
        <v>19</v>
      </c>
      <c r="AC72" s="40">
        <v>195</v>
      </c>
      <c r="AD72" s="40">
        <v>220</v>
      </c>
      <c r="AE72" s="40">
        <v>233</v>
      </c>
      <c r="AF72" s="40">
        <v>198</v>
      </c>
      <c r="AG72" s="38">
        <f t="shared" si="184"/>
        <v>846</v>
      </c>
      <c r="AH72" s="39">
        <v>19</v>
      </c>
      <c r="AI72" s="40">
        <v>144</v>
      </c>
      <c r="AJ72" s="40">
        <v>140</v>
      </c>
      <c r="AK72" s="40">
        <v>212</v>
      </c>
      <c r="AL72" s="40">
        <v>159</v>
      </c>
      <c r="AM72" s="38">
        <f t="shared" si="185"/>
        <v>655</v>
      </c>
      <c r="AN72" s="39">
        <v>19</v>
      </c>
      <c r="AO72" s="40">
        <v>156</v>
      </c>
      <c r="AP72" s="40">
        <v>189</v>
      </c>
      <c r="AQ72" s="40">
        <v>145</v>
      </c>
      <c r="AR72" s="40">
        <v>202</v>
      </c>
      <c r="AS72" s="38">
        <f t="shared" si="186"/>
        <v>692</v>
      </c>
      <c r="AT72" s="39">
        <v>19</v>
      </c>
      <c r="AU72" s="40">
        <v>256</v>
      </c>
      <c r="AV72" s="40">
        <v>213</v>
      </c>
      <c r="AW72" s="40">
        <v>191</v>
      </c>
      <c r="AX72" s="40">
        <v>161</v>
      </c>
      <c r="AY72" s="38">
        <f t="shared" si="187"/>
        <v>821</v>
      </c>
      <c r="AZ72" s="39">
        <v>19</v>
      </c>
      <c r="BA72" s="40">
        <v>156</v>
      </c>
      <c r="BB72" s="40">
        <v>189</v>
      </c>
      <c r="BC72" s="40">
        <v>145</v>
      </c>
      <c r="BD72" s="40">
        <v>202</v>
      </c>
      <c r="BE72" s="38">
        <f t="shared" si="188"/>
        <v>692</v>
      </c>
      <c r="BF72" s="39">
        <v>21</v>
      </c>
      <c r="BG72" s="40">
        <v>221</v>
      </c>
      <c r="BH72" s="40">
        <v>170</v>
      </c>
      <c r="BI72" s="40">
        <v>150</v>
      </c>
      <c r="BJ72" s="40">
        <v>159</v>
      </c>
      <c r="BK72" s="38">
        <f t="shared" si="189"/>
        <v>700</v>
      </c>
      <c r="BL72" s="39"/>
      <c r="BM72" s="40"/>
      <c r="BN72" s="40"/>
      <c r="BO72" s="40"/>
      <c r="BP72" s="40"/>
      <c r="BQ72" s="38">
        <f t="shared" si="190"/>
        <v>0</v>
      </c>
      <c r="BR72" s="41">
        <f t="shared" si="191"/>
        <v>4</v>
      </c>
      <c r="BS72" s="17">
        <f t="shared" si="192"/>
        <v>4</v>
      </c>
      <c r="BT72" s="17">
        <f t="shared" si="193"/>
        <v>0</v>
      </c>
      <c r="BU72" s="17">
        <f t="shared" si="194"/>
        <v>0</v>
      </c>
      <c r="BV72" s="17">
        <f t="shared" si="195"/>
        <v>4</v>
      </c>
      <c r="BW72" s="17">
        <f t="shared" si="196"/>
        <v>4</v>
      </c>
      <c r="BX72" s="17">
        <f t="shared" si="197"/>
        <v>4</v>
      </c>
      <c r="BY72" s="17">
        <f t="shared" si="198"/>
        <v>4</v>
      </c>
      <c r="BZ72" s="17">
        <f t="shared" si="199"/>
        <v>4</v>
      </c>
      <c r="CA72" s="17">
        <f t="shared" si="200"/>
        <v>4</v>
      </c>
      <c r="CB72" s="17">
        <f t="shared" si="201"/>
        <v>0</v>
      </c>
      <c r="CC72" s="17">
        <f t="shared" si="202"/>
        <v>32</v>
      </c>
      <c r="CD72" s="17">
        <f t="shared" si="203"/>
        <v>5934</v>
      </c>
      <c r="CE72" s="17">
        <f t="shared" si="204"/>
        <v>185.4375</v>
      </c>
    </row>
    <row r="73" spans="1:83" ht="15.75" customHeight="1" x14ac:dyDescent="0.25">
      <c r="A73" s="33"/>
      <c r="B73" s="42" t="s">
        <v>124</v>
      </c>
      <c r="C73" s="43" t="s">
        <v>125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47</v>
      </c>
      <c r="W73" s="40">
        <v>138</v>
      </c>
      <c r="X73" s="40">
        <v>148</v>
      </c>
      <c r="Y73" s="40">
        <v>176</v>
      </c>
      <c r="Z73" s="40">
        <v>148</v>
      </c>
      <c r="AA73" s="38">
        <f t="shared" si="183"/>
        <v>610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610</v>
      </c>
      <c r="CE73" s="19">
        <f t="shared" si="204"/>
        <v>152.5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v>120</v>
      </c>
      <c r="R76" s="40">
        <v>120</v>
      </c>
      <c r="S76" s="40">
        <v>120</v>
      </c>
      <c r="T76" s="40">
        <v>120</v>
      </c>
      <c r="U76" s="38">
        <f t="shared" si="182"/>
        <v>480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4</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4</v>
      </c>
      <c r="CD76" s="17">
        <f t="shared" si="203"/>
        <v>480</v>
      </c>
      <c r="CE76" s="19">
        <f t="shared" si="204"/>
        <v>120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404</v>
      </c>
      <c r="F78" s="37">
        <f>SUM(F71:F77)</f>
        <v>353</v>
      </c>
      <c r="G78" s="37">
        <f>SUM(G71:G77)</f>
        <v>377</v>
      </c>
      <c r="H78" s="37">
        <f>SUM(H71:H77)</f>
        <v>393</v>
      </c>
      <c r="I78" s="38">
        <f>SUM(I71:I77)</f>
        <v>1527</v>
      </c>
      <c r="J78" s="39"/>
      <c r="K78" s="37">
        <f>SUM(K71:K77)</f>
        <v>399</v>
      </c>
      <c r="L78" s="37">
        <f>SUM(L71:L77)</f>
        <v>349</v>
      </c>
      <c r="M78" s="37">
        <f>SUM(M71:M77)</f>
        <v>340</v>
      </c>
      <c r="N78" s="37">
        <f>SUM(N71:N77)</f>
        <v>371</v>
      </c>
      <c r="O78" s="38">
        <f>SUM(O71:O77)</f>
        <v>1459</v>
      </c>
      <c r="P78" s="39"/>
      <c r="Q78" s="37">
        <f>SUM(Q71:Q77)</f>
        <v>278</v>
      </c>
      <c r="R78" s="37">
        <f>SUM(R71:R77)</f>
        <v>296</v>
      </c>
      <c r="S78" s="37">
        <f>SUM(S71:S77)</f>
        <v>321</v>
      </c>
      <c r="T78" s="37">
        <f>SUM(T71:T77)</f>
        <v>272</v>
      </c>
      <c r="U78" s="38">
        <f>SUM(U71:U77)</f>
        <v>1167</v>
      </c>
      <c r="V78" s="39"/>
      <c r="W78" s="37">
        <f>SUM(W71:W77)</f>
        <v>273</v>
      </c>
      <c r="X78" s="37">
        <f>SUM(X71:X77)</f>
        <v>325</v>
      </c>
      <c r="Y78" s="37">
        <f>SUM(Y71:Y77)</f>
        <v>332</v>
      </c>
      <c r="Z78" s="37">
        <f>SUM(Z71:Z77)</f>
        <v>308</v>
      </c>
      <c r="AA78" s="38">
        <f>SUM(AA71:AA77)</f>
        <v>1238</v>
      </c>
      <c r="AB78" s="39"/>
      <c r="AC78" s="37">
        <f>SUM(AC71:AC77)</f>
        <v>374</v>
      </c>
      <c r="AD78" s="37">
        <f>SUM(AD71:AD77)</f>
        <v>364</v>
      </c>
      <c r="AE78" s="37">
        <f>SUM(AE71:AE77)</f>
        <v>415</v>
      </c>
      <c r="AF78" s="37">
        <f>SUM(AF71:AF77)</f>
        <v>384</v>
      </c>
      <c r="AG78" s="38">
        <f>SUM(AG71:AG77)</f>
        <v>1537</v>
      </c>
      <c r="AH78" s="39"/>
      <c r="AI78" s="37">
        <f>SUM(AI71:AI77)</f>
        <v>307</v>
      </c>
      <c r="AJ78" s="37">
        <f>SUM(AJ71:AJ77)</f>
        <v>308</v>
      </c>
      <c r="AK78" s="37">
        <f>SUM(AK71:AK77)</f>
        <v>402</v>
      </c>
      <c r="AL78" s="37">
        <f>SUM(AL71:AL77)</f>
        <v>339</v>
      </c>
      <c r="AM78" s="38">
        <f>SUM(AM71:AM77)</f>
        <v>1356</v>
      </c>
      <c r="AN78" s="39"/>
      <c r="AO78" s="37">
        <f>SUM(AO71:AO77)</f>
        <v>341</v>
      </c>
      <c r="AP78" s="37">
        <f>SUM(AP71:AP77)</f>
        <v>378</v>
      </c>
      <c r="AQ78" s="37">
        <f>SUM(AQ71:AQ77)</f>
        <v>332</v>
      </c>
      <c r="AR78" s="37">
        <f>SUM(AR71:AR77)</f>
        <v>385</v>
      </c>
      <c r="AS78" s="38">
        <f>SUM(AS71:AS77)</f>
        <v>1436</v>
      </c>
      <c r="AT78" s="39"/>
      <c r="AU78" s="37">
        <f>SUM(AU71:AU77)</f>
        <v>445</v>
      </c>
      <c r="AV78" s="37">
        <f>SUM(AV71:AV77)</f>
        <v>435</v>
      </c>
      <c r="AW78" s="37">
        <f>SUM(AW71:AW77)</f>
        <v>370</v>
      </c>
      <c r="AX78" s="37">
        <f>SUM(AX71:AX77)</f>
        <v>331</v>
      </c>
      <c r="AY78" s="38">
        <f>SUM(AY71:AY77)</f>
        <v>1581</v>
      </c>
      <c r="AZ78" s="39"/>
      <c r="BA78" s="37">
        <f>SUM(BA71:BA77)</f>
        <v>341</v>
      </c>
      <c r="BB78" s="37">
        <f>SUM(BB71:BB77)</f>
        <v>378</v>
      </c>
      <c r="BC78" s="37">
        <f>SUM(BC71:BC77)</f>
        <v>332</v>
      </c>
      <c r="BD78" s="37">
        <f>SUM(BD71:BD77)</f>
        <v>385</v>
      </c>
      <c r="BE78" s="38">
        <f>SUM(BE71:BE77)</f>
        <v>1436</v>
      </c>
      <c r="BF78" s="39"/>
      <c r="BG78" s="37">
        <f>SUM(BG71:BG77)</f>
        <v>419</v>
      </c>
      <c r="BH78" s="37">
        <f>SUM(BH71:BH77)</f>
        <v>340</v>
      </c>
      <c r="BI78" s="37">
        <f>SUM(BI71:BI77)</f>
        <v>306</v>
      </c>
      <c r="BJ78" s="37">
        <f>SUM(BJ71:BJ77)</f>
        <v>380</v>
      </c>
      <c r="BK78" s="38">
        <f>SUM(BK71:BK77)</f>
        <v>1445</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14182</v>
      </c>
      <c r="CE78" s="17">
        <f>CD78/CC78</f>
        <v>354.55</v>
      </c>
    </row>
    <row r="79" spans="1:83" ht="15.75" customHeight="1" x14ac:dyDescent="0.25">
      <c r="A79" s="33"/>
      <c r="B79" s="34" t="s">
        <v>36</v>
      </c>
      <c r="C79" s="43"/>
      <c r="D79" s="36">
        <f>SUM(D71:D76)</f>
        <v>52</v>
      </c>
      <c r="E79" s="37">
        <f>E78+$D$79-E77</f>
        <v>456</v>
      </c>
      <c r="F79" s="37">
        <f>F78+$D$79-F77</f>
        <v>405</v>
      </c>
      <c r="G79" s="37">
        <f>G78+$D$79-G77</f>
        <v>429</v>
      </c>
      <c r="H79" s="37">
        <f>H78+$D$79-H77</f>
        <v>445</v>
      </c>
      <c r="I79" s="38">
        <f>E79+F79+G79+H79</f>
        <v>1735</v>
      </c>
      <c r="J79" s="36">
        <f>SUM(J71:J76)</f>
        <v>51</v>
      </c>
      <c r="K79" s="37">
        <f>K78+$J$79-K77</f>
        <v>450</v>
      </c>
      <c r="L79" s="37">
        <f>L78+$J$79-L77</f>
        <v>400</v>
      </c>
      <c r="M79" s="37">
        <f>M78+$J$79-M77</f>
        <v>391</v>
      </c>
      <c r="N79" s="37">
        <f>N78+$J$79-N77</f>
        <v>422</v>
      </c>
      <c r="O79" s="38">
        <f>K79+L79+M79+N79</f>
        <v>1663</v>
      </c>
      <c r="P79" s="36">
        <f>SUM(P71:P76)</f>
        <v>32</v>
      </c>
      <c r="Q79" s="37">
        <f>Q78+$P$79-Q77</f>
        <v>310</v>
      </c>
      <c r="R79" s="37">
        <f>R78+$P$79-R77</f>
        <v>328</v>
      </c>
      <c r="S79" s="37">
        <f>S78+$P$79-S77</f>
        <v>353</v>
      </c>
      <c r="T79" s="37">
        <f>T78+$P$79-T77</f>
        <v>304</v>
      </c>
      <c r="U79" s="38">
        <f>Q79+R79+S79+T79</f>
        <v>1295</v>
      </c>
      <c r="V79" s="36">
        <f>SUM(V71:V76)</f>
        <v>79</v>
      </c>
      <c r="W79" s="37">
        <f>W78+$V$79-W77</f>
        <v>352</v>
      </c>
      <c r="X79" s="37">
        <f>X78+$V$79-X77</f>
        <v>404</v>
      </c>
      <c r="Y79" s="37">
        <f>Y78+$V$79-Y77</f>
        <v>411</v>
      </c>
      <c r="Z79" s="37">
        <f>Z78+$V$79-Z77</f>
        <v>387</v>
      </c>
      <c r="AA79" s="38">
        <f>W79+X79+Y79+Z79</f>
        <v>1554</v>
      </c>
      <c r="AB79" s="36">
        <f>SUM(AB71:AB76)</f>
        <v>51</v>
      </c>
      <c r="AC79" s="37">
        <f>AC78+$AB$79-AC77</f>
        <v>425</v>
      </c>
      <c r="AD79" s="37">
        <f>AD78+$AB$79-AD77</f>
        <v>415</v>
      </c>
      <c r="AE79" s="37">
        <f>AE78+$AB$79-AE77</f>
        <v>466</v>
      </c>
      <c r="AF79" s="37">
        <f>AF78+$AB$79-AF77</f>
        <v>435</v>
      </c>
      <c r="AG79" s="38">
        <f>AC79+AD79+AE79+AF79</f>
        <v>1741</v>
      </c>
      <c r="AH79" s="36">
        <f>SUM(AH71:AH76)</f>
        <v>52</v>
      </c>
      <c r="AI79" s="37">
        <f>AI78+$AH$79-AI77</f>
        <v>359</v>
      </c>
      <c r="AJ79" s="37">
        <f>AJ78+$AH$79-AJ77</f>
        <v>360</v>
      </c>
      <c r="AK79" s="37">
        <f>AK78+$AH$79-AK77</f>
        <v>454</v>
      </c>
      <c r="AL79" s="37">
        <f>AL78+$AH$79-AL77</f>
        <v>391</v>
      </c>
      <c r="AM79" s="38">
        <f>AI79+AJ79+AK79+AL79</f>
        <v>1564</v>
      </c>
      <c r="AN79" s="36">
        <f>SUM(AN71:AN76)</f>
        <v>52</v>
      </c>
      <c r="AO79" s="37">
        <f>AO78+$AN$79-AO77</f>
        <v>393</v>
      </c>
      <c r="AP79" s="37">
        <f>AP78+$AN$79-AP77</f>
        <v>430</v>
      </c>
      <c r="AQ79" s="37">
        <f>AQ78+$AN$79-AQ77</f>
        <v>384</v>
      </c>
      <c r="AR79" s="37">
        <f>AR78+$AN$79-AR77</f>
        <v>437</v>
      </c>
      <c r="AS79" s="38">
        <f>AO79+AP79+AQ79+AR79</f>
        <v>1644</v>
      </c>
      <c r="AT79" s="36">
        <f>SUM(AT71:AT76)</f>
        <v>52</v>
      </c>
      <c r="AU79" s="37">
        <f>AU78+$AT$79-AU77</f>
        <v>497</v>
      </c>
      <c r="AV79" s="37">
        <f>AV78+$AT$79-AV77</f>
        <v>487</v>
      </c>
      <c r="AW79" s="37">
        <f>AW78+$AT$79-AW77</f>
        <v>422</v>
      </c>
      <c r="AX79" s="37">
        <f>AX78+$AT$79-AX77</f>
        <v>383</v>
      </c>
      <c r="AY79" s="38">
        <f>AU79+AV79+AW79+AX79</f>
        <v>1789</v>
      </c>
      <c r="AZ79" s="36">
        <f>SUM(AZ71:AZ76)</f>
        <v>52</v>
      </c>
      <c r="BA79" s="37">
        <f>BA78+$AZ$79-BA77</f>
        <v>393</v>
      </c>
      <c r="BB79" s="37">
        <f>BB78+$AZ$79-BB77</f>
        <v>430</v>
      </c>
      <c r="BC79" s="37">
        <f>BC78+$AZ$79-BC77</f>
        <v>384</v>
      </c>
      <c r="BD79" s="37">
        <f>BD78+$AZ$79-BD77</f>
        <v>437</v>
      </c>
      <c r="BE79" s="38">
        <f>BA79+BB79+BC79+BD79</f>
        <v>1644</v>
      </c>
      <c r="BF79" s="36">
        <f>SUM(BF71:BF76)</f>
        <v>53</v>
      </c>
      <c r="BG79" s="37">
        <f>BG78+$BF$79-BG77</f>
        <v>472</v>
      </c>
      <c r="BH79" s="37">
        <f>BH78+$BF$79-BH77</f>
        <v>393</v>
      </c>
      <c r="BI79" s="37">
        <f>BI78+$BF$79-BI77</f>
        <v>359</v>
      </c>
      <c r="BJ79" s="37">
        <f>BJ78+$BF$79-BJ77</f>
        <v>433</v>
      </c>
      <c r="BK79" s="38">
        <f>BG79+BH79+BI79+BJ79</f>
        <v>1657</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16286</v>
      </c>
      <c r="CE79" s="17">
        <f>CD79/CC79</f>
        <v>407.15</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1</v>
      </c>
      <c r="AQ80" s="37">
        <f t="shared" si="211"/>
        <v>0</v>
      </c>
      <c r="AR80" s="37">
        <f t="shared" si="211"/>
        <v>1</v>
      </c>
      <c r="AS80" s="38">
        <f t="shared" si="211"/>
        <v>0</v>
      </c>
      <c r="AT80" s="39"/>
      <c r="AU80" s="37">
        <f t="shared" ref="AU80:AY81" si="212">IF($AT$79&gt;0,IF(AU78=AU52,0.5,IF(AU78&gt;AU52,1,0)),0)</f>
        <v>1</v>
      </c>
      <c r="AV80" s="37">
        <f t="shared" si="212"/>
        <v>1</v>
      </c>
      <c r="AW80" s="37">
        <f t="shared" si="212"/>
        <v>1</v>
      </c>
      <c r="AX80" s="37">
        <f t="shared" si="212"/>
        <v>1</v>
      </c>
      <c r="AY80" s="38">
        <f t="shared" si="212"/>
        <v>1</v>
      </c>
      <c r="AZ80" s="39"/>
      <c r="BA80" s="37">
        <f t="shared" ref="BA80:BE81" si="213">IF($AZ$79&gt;0,IF(BA78=BA10,0.5,IF(BA78&gt;BA10,1,0)),0)</f>
        <v>1</v>
      </c>
      <c r="BB80" s="37">
        <f t="shared" si="213"/>
        <v>1</v>
      </c>
      <c r="BC80" s="37">
        <f t="shared" si="213"/>
        <v>1</v>
      </c>
      <c r="BD80" s="37">
        <f t="shared" si="213"/>
        <v>1</v>
      </c>
      <c r="BE80" s="38">
        <f t="shared" si="213"/>
        <v>1</v>
      </c>
      <c r="BF80" s="39"/>
      <c r="BG80" s="37">
        <f t="shared" ref="BG80:BK81" si="214">IF($BF$79&gt;0,IF(BG78=BG161,0.5,IF(BG78&gt;BG161,1,0)),0)</f>
        <v>1</v>
      </c>
      <c r="BH80" s="37">
        <f t="shared" si="214"/>
        <v>0</v>
      </c>
      <c r="BI80" s="37">
        <f t="shared" si="214"/>
        <v>0</v>
      </c>
      <c r="BJ80" s="37">
        <f t="shared" si="214"/>
        <v>1</v>
      </c>
      <c r="BK80" s="38">
        <f t="shared" si="214"/>
        <v>1</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1</v>
      </c>
      <c r="H81" s="37">
        <f t="shared" si="205"/>
        <v>1</v>
      </c>
      <c r="I81" s="38">
        <f t="shared" si="205"/>
        <v>1</v>
      </c>
      <c r="J81" s="39"/>
      <c r="K81" s="37">
        <f t="shared" si="206"/>
        <v>1</v>
      </c>
      <c r="L81" s="37">
        <f t="shared" si="206"/>
        <v>0</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1</v>
      </c>
      <c r="AE81" s="37">
        <f t="shared" si="209"/>
        <v>1</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1</v>
      </c>
      <c r="AQ81" s="37">
        <f t="shared" si="211"/>
        <v>0</v>
      </c>
      <c r="AR81" s="37">
        <f t="shared" si="211"/>
        <v>1</v>
      </c>
      <c r="AS81" s="38">
        <f t="shared" si="211"/>
        <v>0</v>
      </c>
      <c r="AT81" s="39"/>
      <c r="AU81" s="37">
        <f t="shared" si="212"/>
        <v>1</v>
      </c>
      <c r="AV81" s="37">
        <f t="shared" si="212"/>
        <v>1</v>
      </c>
      <c r="AW81" s="37">
        <f t="shared" si="212"/>
        <v>1</v>
      </c>
      <c r="AX81" s="37">
        <f t="shared" si="212"/>
        <v>0</v>
      </c>
      <c r="AY81" s="38">
        <f t="shared" si="212"/>
        <v>1</v>
      </c>
      <c r="AZ81" s="39"/>
      <c r="BA81" s="37">
        <f t="shared" si="213"/>
        <v>1</v>
      </c>
      <c r="BB81" s="37">
        <f t="shared" si="213"/>
        <v>1</v>
      </c>
      <c r="BC81" s="37">
        <f t="shared" si="213"/>
        <v>1</v>
      </c>
      <c r="BD81" s="37">
        <f t="shared" si="213"/>
        <v>1</v>
      </c>
      <c r="BE81" s="38">
        <f t="shared" si="213"/>
        <v>1</v>
      </c>
      <c r="BF81" s="39"/>
      <c r="BG81" s="37">
        <f t="shared" si="214"/>
        <v>1</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9</v>
      </c>
      <c r="J82" s="56"/>
      <c r="K82" s="57"/>
      <c r="L82" s="57"/>
      <c r="M82" s="57"/>
      <c r="N82" s="57"/>
      <c r="O82" s="58">
        <f>SUM(K80+L80+M80+N80+O80+K81+L81+M81+N81+O81)</f>
        <v>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9</v>
      </c>
      <c r="AH82" s="56"/>
      <c r="AI82" s="57"/>
      <c r="AJ82" s="57"/>
      <c r="AK82" s="57"/>
      <c r="AL82" s="57"/>
      <c r="AM82" s="58">
        <f>SUM(AI80+AJ80+AK80+AL80+AM80+AI81+AJ81+AK81+AL81+AM81)</f>
        <v>0</v>
      </c>
      <c r="AN82" s="56"/>
      <c r="AO82" s="57"/>
      <c r="AP82" s="57"/>
      <c r="AQ82" s="57"/>
      <c r="AR82" s="57"/>
      <c r="AS82" s="58">
        <f>SUM(AO80+AP80+AQ80+AR80+AS80+AO81+AP81+AQ81+AR81+AS81)</f>
        <v>4</v>
      </c>
      <c r="AT82" s="56"/>
      <c r="AU82" s="57"/>
      <c r="AV82" s="57"/>
      <c r="AW82" s="57"/>
      <c r="AX82" s="57"/>
      <c r="AY82" s="58">
        <f>SUM(AU80+AV80+AW80+AX80+AY80+AU81+AV81+AW81+AX81+AY81)</f>
        <v>9</v>
      </c>
      <c r="AZ82" s="56"/>
      <c r="BA82" s="57"/>
      <c r="BB82" s="57"/>
      <c r="BC82" s="57"/>
      <c r="BD82" s="57"/>
      <c r="BE82" s="58">
        <f>SUM(BA80+BB80+BC80+BD80+BE80+BA81+BB81+BC81+BD81+BE81)</f>
        <v>10</v>
      </c>
      <c r="BF82" s="56"/>
      <c r="BG82" s="57"/>
      <c r="BH82" s="57"/>
      <c r="BI82" s="57"/>
      <c r="BJ82" s="57"/>
      <c r="BK82" s="58">
        <f>SUM(BG80+BH80+BI80+BJ80+BK80+BG81+BH81+BI81+BJ81+BK81)</f>
        <v>4</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3" t="s">
        <v>44</v>
      </c>
      <c r="C83" s="104"/>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117</v>
      </c>
      <c r="C84" s="35" t="s">
        <v>118</v>
      </c>
      <c r="D84" s="36">
        <v>46</v>
      </c>
      <c r="E84" s="37">
        <v>137</v>
      </c>
      <c r="F84" s="37">
        <v>165</v>
      </c>
      <c r="G84" s="37">
        <v>167</v>
      </c>
      <c r="H84" s="37">
        <v>164</v>
      </c>
      <c r="I84" s="38">
        <f t="shared" ref="I84:I90" si="216">SUM(E84:H84)</f>
        <v>633</v>
      </c>
      <c r="J84" s="39">
        <v>46</v>
      </c>
      <c r="K84" s="40">
        <v>167</v>
      </c>
      <c r="L84" s="40">
        <v>153</v>
      </c>
      <c r="M84" s="40">
        <v>188</v>
      </c>
      <c r="N84" s="40">
        <v>206</v>
      </c>
      <c r="O84" s="38">
        <f t="shared" ref="O84:O90" si="217">SUM(K84:N84)</f>
        <v>714</v>
      </c>
      <c r="P84" s="39">
        <v>45</v>
      </c>
      <c r="Q84" s="40">
        <v>131</v>
      </c>
      <c r="R84" s="40">
        <v>215</v>
      </c>
      <c r="S84" s="40">
        <v>176</v>
      </c>
      <c r="T84" s="40">
        <v>154</v>
      </c>
      <c r="U84" s="38">
        <f t="shared" ref="U84:U90" si="218">SUM(Q84:T84)</f>
        <v>676</v>
      </c>
      <c r="V84" s="39">
        <v>44</v>
      </c>
      <c r="W84" s="40">
        <v>201</v>
      </c>
      <c r="X84" s="40">
        <v>176</v>
      </c>
      <c r="Y84" s="40">
        <v>184</v>
      </c>
      <c r="Z84" s="40">
        <v>183</v>
      </c>
      <c r="AA84" s="38">
        <f t="shared" ref="AA84:AA90" si="219">SUM(W84:Z84)</f>
        <v>744</v>
      </c>
      <c r="AB84" s="39">
        <v>45</v>
      </c>
      <c r="AC84" s="40">
        <v>131</v>
      </c>
      <c r="AD84" s="40">
        <v>159</v>
      </c>
      <c r="AE84" s="40">
        <v>174</v>
      </c>
      <c r="AF84" s="40">
        <v>147</v>
      </c>
      <c r="AG84" s="38">
        <f t="shared" ref="AG84:AG90" si="220">SUM(AC84:AF84)</f>
        <v>611</v>
      </c>
      <c r="AH84" s="39">
        <v>42</v>
      </c>
      <c r="AI84" s="40">
        <v>187</v>
      </c>
      <c r="AJ84" s="40">
        <v>127</v>
      </c>
      <c r="AK84" s="40">
        <v>132</v>
      </c>
      <c r="AL84" s="40">
        <v>163</v>
      </c>
      <c r="AM84" s="38">
        <f t="shared" ref="AM84:AM90" si="221">SUM(AI84:AL84)</f>
        <v>609</v>
      </c>
      <c r="AN84" s="39">
        <v>43</v>
      </c>
      <c r="AO84" s="40">
        <v>125</v>
      </c>
      <c r="AP84" s="40">
        <v>112</v>
      </c>
      <c r="AQ84" s="40">
        <v>145</v>
      </c>
      <c r="AR84" s="40">
        <v>163</v>
      </c>
      <c r="AS84" s="38">
        <f t="shared" ref="AS84:AS90" si="222">SUM(AO84:AR84)</f>
        <v>545</v>
      </c>
      <c r="AT84" s="39"/>
      <c r="AU84" s="40"/>
      <c r="AV84" s="40"/>
      <c r="AW84" s="40"/>
      <c r="AX84" s="40"/>
      <c r="AY84" s="38">
        <f t="shared" ref="AY84:AY90" si="223">SUM(AU84:AX84)</f>
        <v>0</v>
      </c>
      <c r="AZ84" s="39">
        <v>43</v>
      </c>
      <c r="BA84" s="40">
        <v>125</v>
      </c>
      <c r="BB84" s="40">
        <v>112</v>
      </c>
      <c r="BC84" s="40">
        <v>145</v>
      </c>
      <c r="BD84" s="40">
        <v>163</v>
      </c>
      <c r="BE84" s="38">
        <f t="shared" ref="BE84:BE90" si="224">SUM(BA84:BD84)</f>
        <v>545</v>
      </c>
      <c r="BF84" s="39">
        <v>45</v>
      </c>
      <c r="BG84" s="40">
        <v>147</v>
      </c>
      <c r="BH84" s="40">
        <v>157</v>
      </c>
      <c r="BI84" s="40">
        <v>130</v>
      </c>
      <c r="BJ84" s="40">
        <v>189</v>
      </c>
      <c r="BK84" s="38">
        <f t="shared" ref="BK84:BK90" si="225">SUM(BG84:BJ84)</f>
        <v>623</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0</v>
      </c>
      <c r="CC84" s="17">
        <f t="shared" ref="CC84:CC89" si="238">SUM(BR84:CB84)</f>
        <v>36</v>
      </c>
      <c r="CD84" s="17">
        <f t="shared" ref="CD84:CD89" si="239">I84+O84+U84+AA84+AG84+AM84+AS84+AY84+BE84+BK84+BQ84</f>
        <v>5700</v>
      </c>
      <c r="CE84" s="17">
        <f t="shared" ref="CE84:CE89" si="240">CD84/CC84</f>
        <v>158.33333333333334</v>
      </c>
    </row>
    <row r="85" spans="1:83" ht="15.75" customHeight="1" x14ac:dyDescent="0.25">
      <c r="A85" s="33"/>
      <c r="B85" s="34" t="s">
        <v>123</v>
      </c>
      <c r="C85" s="35" t="s">
        <v>65</v>
      </c>
      <c r="D85" s="36">
        <v>30</v>
      </c>
      <c r="E85" s="37">
        <v>175</v>
      </c>
      <c r="F85" s="37">
        <v>201</v>
      </c>
      <c r="G85" s="37">
        <v>215</v>
      </c>
      <c r="H85" s="37">
        <v>154</v>
      </c>
      <c r="I85" s="38">
        <f t="shared" si="216"/>
        <v>745</v>
      </c>
      <c r="J85" s="39">
        <v>30</v>
      </c>
      <c r="K85" s="40">
        <v>191</v>
      </c>
      <c r="L85" s="40">
        <v>224</v>
      </c>
      <c r="M85" s="40">
        <v>172</v>
      </c>
      <c r="N85" s="40">
        <v>146</v>
      </c>
      <c r="O85" s="38">
        <f t="shared" si="217"/>
        <v>733</v>
      </c>
      <c r="P85" s="39">
        <v>30</v>
      </c>
      <c r="Q85" s="40">
        <v>175</v>
      </c>
      <c r="R85" s="40">
        <v>205</v>
      </c>
      <c r="S85" s="40">
        <v>173</v>
      </c>
      <c r="T85" s="40">
        <v>198</v>
      </c>
      <c r="U85" s="38">
        <f t="shared" si="218"/>
        <v>751</v>
      </c>
      <c r="V85" s="39">
        <v>29</v>
      </c>
      <c r="W85" s="40">
        <v>175</v>
      </c>
      <c r="X85" s="40">
        <v>195</v>
      </c>
      <c r="Y85" s="40">
        <v>204</v>
      </c>
      <c r="Z85" s="40">
        <v>185</v>
      </c>
      <c r="AA85" s="38">
        <f t="shared" si="219"/>
        <v>759</v>
      </c>
      <c r="AB85" s="39">
        <v>30</v>
      </c>
      <c r="AC85" s="40">
        <v>170</v>
      </c>
      <c r="AD85" s="40">
        <v>182</v>
      </c>
      <c r="AE85" s="40">
        <v>226</v>
      </c>
      <c r="AF85" s="40">
        <v>212</v>
      </c>
      <c r="AG85" s="38">
        <f t="shared" si="220"/>
        <v>790</v>
      </c>
      <c r="AH85" s="39">
        <v>28</v>
      </c>
      <c r="AI85" s="40">
        <v>195</v>
      </c>
      <c r="AJ85" s="40">
        <v>234</v>
      </c>
      <c r="AK85" s="40">
        <v>161</v>
      </c>
      <c r="AL85" s="40">
        <v>181</v>
      </c>
      <c r="AM85" s="38">
        <f t="shared" si="221"/>
        <v>771</v>
      </c>
      <c r="AN85" s="39">
        <v>27</v>
      </c>
      <c r="AO85" s="40">
        <v>147</v>
      </c>
      <c r="AP85" s="40">
        <v>162</v>
      </c>
      <c r="AQ85" s="40">
        <v>200</v>
      </c>
      <c r="AR85" s="40">
        <v>147</v>
      </c>
      <c r="AS85" s="38">
        <f t="shared" si="222"/>
        <v>656</v>
      </c>
      <c r="AT85" s="39">
        <v>27</v>
      </c>
      <c r="AU85" s="40">
        <v>190</v>
      </c>
      <c r="AV85" s="40">
        <v>201</v>
      </c>
      <c r="AW85" s="40">
        <v>219</v>
      </c>
      <c r="AX85" s="40">
        <v>220</v>
      </c>
      <c r="AY85" s="38">
        <f t="shared" si="223"/>
        <v>830</v>
      </c>
      <c r="AZ85" s="39">
        <v>27</v>
      </c>
      <c r="BA85" s="40">
        <v>147</v>
      </c>
      <c r="BB85" s="40">
        <v>162</v>
      </c>
      <c r="BC85" s="40">
        <v>200</v>
      </c>
      <c r="BD85" s="40">
        <v>147</v>
      </c>
      <c r="BE85" s="38">
        <f t="shared" si="224"/>
        <v>656</v>
      </c>
      <c r="BF85" s="39">
        <v>28</v>
      </c>
      <c r="BG85" s="40">
        <v>194</v>
      </c>
      <c r="BH85" s="40">
        <v>221</v>
      </c>
      <c r="BI85" s="40">
        <v>170</v>
      </c>
      <c r="BJ85" s="40">
        <v>151</v>
      </c>
      <c r="BK85" s="38">
        <f t="shared" si="225"/>
        <v>736</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4</v>
      </c>
      <c r="CB85" s="17">
        <f t="shared" si="237"/>
        <v>0</v>
      </c>
      <c r="CC85" s="17">
        <f t="shared" si="238"/>
        <v>40</v>
      </c>
      <c r="CD85" s="17">
        <f t="shared" si="239"/>
        <v>7427</v>
      </c>
      <c r="CE85" s="17">
        <f t="shared" si="240"/>
        <v>185.67500000000001</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97" t="s">
        <v>130</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v>120</v>
      </c>
      <c r="AV87" s="40">
        <v>120</v>
      </c>
      <c r="AW87" s="40">
        <v>120</v>
      </c>
      <c r="AX87" s="40">
        <v>120</v>
      </c>
      <c r="AY87" s="38">
        <f t="shared" si="223"/>
        <v>480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4</v>
      </c>
      <c r="BZ87" s="17">
        <f t="shared" si="235"/>
        <v>0</v>
      </c>
      <c r="CA87" s="17">
        <f t="shared" si="236"/>
        <v>0</v>
      </c>
      <c r="CB87" s="17">
        <f t="shared" si="237"/>
        <v>0</v>
      </c>
      <c r="CC87" s="17">
        <f t="shared" si="238"/>
        <v>4</v>
      </c>
      <c r="CD87" s="17">
        <f t="shared" si="239"/>
        <v>480</v>
      </c>
      <c r="CE87" s="19">
        <f t="shared" si="240"/>
        <v>120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366</v>
      </c>
      <c r="G91" s="37">
        <f>SUM(G84:G90)</f>
        <v>382</v>
      </c>
      <c r="H91" s="37">
        <f>SUM(H84:H90)</f>
        <v>318</v>
      </c>
      <c r="I91" s="38">
        <f>SUM(I84:I90)</f>
        <v>1378</v>
      </c>
      <c r="J91" s="39"/>
      <c r="K91" s="37">
        <f>SUM(K84:K90)</f>
        <v>358</v>
      </c>
      <c r="L91" s="37">
        <f>SUM(L84:L90)</f>
        <v>377</v>
      </c>
      <c r="M91" s="37">
        <f>SUM(M84:M90)</f>
        <v>360</v>
      </c>
      <c r="N91" s="37">
        <f>SUM(N84:N90)</f>
        <v>352</v>
      </c>
      <c r="O91" s="38">
        <f>SUM(O84:O90)</f>
        <v>1447</v>
      </c>
      <c r="P91" s="39"/>
      <c r="Q91" s="37">
        <f>SUM(Q84:Q90)</f>
        <v>306</v>
      </c>
      <c r="R91" s="37">
        <f>SUM(R84:R90)</f>
        <v>420</v>
      </c>
      <c r="S91" s="37">
        <f>SUM(S84:S90)</f>
        <v>349</v>
      </c>
      <c r="T91" s="37">
        <f>SUM(T84:T90)</f>
        <v>352</v>
      </c>
      <c r="U91" s="38">
        <f>SUM(U84:U90)</f>
        <v>1427</v>
      </c>
      <c r="V91" s="39"/>
      <c r="W91" s="37">
        <f>SUM(W84:W90)</f>
        <v>376</v>
      </c>
      <c r="X91" s="37">
        <f>SUM(X84:X90)</f>
        <v>371</v>
      </c>
      <c r="Y91" s="37">
        <f>SUM(Y84:Y90)</f>
        <v>388</v>
      </c>
      <c r="Z91" s="37">
        <f>SUM(Z84:Z90)</f>
        <v>368</v>
      </c>
      <c r="AA91" s="38">
        <f>SUM(AA84:AA90)</f>
        <v>1503</v>
      </c>
      <c r="AB91" s="39"/>
      <c r="AC91" s="37">
        <f>SUM(AC84:AC90)</f>
        <v>301</v>
      </c>
      <c r="AD91" s="37">
        <f>SUM(AD84:AD90)</f>
        <v>341</v>
      </c>
      <c r="AE91" s="37">
        <f>SUM(AE84:AE90)</f>
        <v>400</v>
      </c>
      <c r="AF91" s="37">
        <f>SUM(AF84:AF90)</f>
        <v>359</v>
      </c>
      <c r="AG91" s="38">
        <f>SUM(AG84:AG90)</f>
        <v>1401</v>
      </c>
      <c r="AH91" s="39"/>
      <c r="AI91" s="37">
        <f>SUM(AI84:AI90)</f>
        <v>382</v>
      </c>
      <c r="AJ91" s="37">
        <f>SUM(AJ84:AJ90)</f>
        <v>361</v>
      </c>
      <c r="AK91" s="37">
        <f>SUM(AK84:AK90)</f>
        <v>293</v>
      </c>
      <c r="AL91" s="37">
        <f>SUM(AL84:AL90)</f>
        <v>344</v>
      </c>
      <c r="AM91" s="38">
        <f>SUM(AM84:AM90)</f>
        <v>1380</v>
      </c>
      <c r="AN91" s="39"/>
      <c r="AO91" s="37">
        <f>SUM(AO84:AO90)</f>
        <v>272</v>
      </c>
      <c r="AP91" s="37">
        <f>SUM(AP84:AP90)</f>
        <v>274</v>
      </c>
      <c r="AQ91" s="37">
        <f>SUM(AQ84:AQ90)</f>
        <v>345</v>
      </c>
      <c r="AR91" s="37">
        <f>SUM(AR84:AR90)</f>
        <v>310</v>
      </c>
      <c r="AS91" s="38">
        <f>SUM(AS84:AS90)</f>
        <v>1201</v>
      </c>
      <c r="AT91" s="39"/>
      <c r="AU91" s="37">
        <f>SUM(AU84:AU90)</f>
        <v>310</v>
      </c>
      <c r="AV91" s="37">
        <f>SUM(AV84:AV90)</f>
        <v>321</v>
      </c>
      <c r="AW91" s="37">
        <f>SUM(AW84:AW90)</f>
        <v>339</v>
      </c>
      <c r="AX91" s="37">
        <f>SUM(AX84:AX90)</f>
        <v>340</v>
      </c>
      <c r="AY91" s="38">
        <f>SUM(AY84:AY90)</f>
        <v>1310</v>
      </c>
      <c r="AZ91" s="39"/>
      <c r="BA91" s="37">
        <f>SUM(BA84:BA90)</f>
        <v>272</v>
      </c>
      <c r="BB91" s="37">
        <f>SUM(BB84:BB90)</f>
        <v>274</v>
      </c>
      <c r="BC91" s="37">
        <f>SUM(BC84:BC90)</f>
        <v>345</v>
      </c>
      <c r="BD91" s="37">
        <f>SUM(BD84:BD90)</f>
        <v>310</v>
      </c>
      <c r="BE91" s="38">
        <f>SUM(BE84:BE90)</f>
        <v>1201</v>
      </c>
      <c r="BF91" s="39"/>
      <c r="BG91" s="37">
        <f>SUM(BG84:BG90)</f>
        <v>341</v>
      </c>
      <c r="BH91" s="37">
        <f>SUM(BH84:BH90)</f>
        <v>378</v>
      </c>
      <c r="BI91" s="37">
        <f>SUM(BI84:BI90)</f>
        <v>300</v>
      </c>
      <c r="BJ91" s="37">
        <f>SUM(BJ84:BJ90)</f>
        <v>340</v>
      </c>
      <c r="BK91" s="38">
        <f>SUM(BK84:BK90)</f>
        <v>1359</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13607</v>
      </c>
      <c r="CE91" s="17">
        <f>CD91/CC91</f>
        <v>340.17500000000001</v>
      </c>
    </row>
    <row r="92" spans="1:83" ht="15.75" customHeight="1" x14ac:dyDescent="0.25">
      <c r="A92" s="33"/>
      <c r="B92" s="34" t="s">
        <v>36</v>
      </c>
      <c r="C92" s="43"/>
      <c r="D92" s="36">
        <f>SUM(D84:D89)</f>
        <v>76</v>
      </c>
      <c r="E92" s="37">
        <f>E91+$D$92-E90</f>
        <v>388</v>
      </c>
      <c r="F92" s="37">
        <f>F91+$D$92-F90</f>
        <v>442</v>
      </c>
      <c r="G92" s="37">
        <f>G91+$D$92-G90</f>
        <v>458</v>
      </c>
      <c r="H92" s="37">
        <f>H91+$D$92-H90</f>
        <v>394</v>
      </c>
      <c r="I92" s="38">
        <f>E92+F92+G92+H92</f>
        <v>1682</v>
      </c>
      <c r="J92" s="36">
        <f>SUM(J84:J89)</f>
        <v>76</v>
      </c>
      <c r="K92" s="37">
        <f>K91+$J$92-K90</f>
        <v>434</v>
      </c>
      <c r="L92" s="37">
        <f>L91+$J$92-L90</f>
        <v>453</v>
      </c>
      <c r="M92" s="37">
        <f>M91+$J$92-M90</f>
        <v>436</v>
      </c>
      <c r="N92" s="37">
        <f>N91+$J$92-N90</f>
        <v>428</v>
      </c>
      <c r="O92" s="38">
        <f>K92+L92+M92+N92</f>
        <v>1751</v>
      </c>
      <c r="P92" s="36">
        <f>SUM(P84:P89)</f>
        <v>75</v>
      </c>
      <c r="Q92" s="37">
        <f>Q91+$P$92-Q90</f>
        <v>381</v>
      </c>
      <c r="R92" s="37">
        <f>R91+$P$92-R90</f>
        <v>495</v>
      </c>
      <c r="S92" s="37">
        <f>S91+$P$92-S90</f>
        <v>424</v>
      </c>
      <c r="T92" s="37">
        <f>T91+$P$92-T90</f>
        <v>427</v>
      </c>
      <c r="U92" s="38">
        <f>Q92+R92+S92+T92</f>
        <v>1727</v>
      </c>
      <c r="V92" s="36">
        <f>SUM(V84:V89)</f>
        <v>73</v>
      </c>
      <c r="W92" s="37">
        <f>W91+$V$92-W90</f>
        <v>449</v>
      </c>
      <c r="X92" s="37">
        <f>X91+$V$92-X90</f>
        <v>444</v>
      </c>
      <c r="Y92" s="37">
        <f>Y91+$V$92-Y90</f>
        <v>461</v>
      </c>
      <c r="Z92" s="37">
        <f>Z91+$V$92-Z90</f>
        <v>441</v>
      </c>
      <c r="AA92" s="38">
        <f>W92+X92+Y92+Z92</f>
        <v>1795</v>
      </c>
      <c r="AB92" s="36">
        <f>SUM(AB84:AB89)</f>
        <v>75</v>
      </c>
      <c r="AC92" s="37">
        <f>AC91+$AB$92-AC90</f>
        <v>376</v>
      </c>
      <c r="AD92" s="37">
        <f>AD91+$AB$92-AD90</f>
        <v>416</v>
      </c>
      <c r="AE92" s="37">
        <f>AE91+$AB$92-AE90</f>
        <v>475</v>
      </c>
      <c r="AF92" s="37">
        <f>AF91+$AB$92-AF90</f>
        <v>434</v>
      </c>
      <c r="AG92" s="38">
        <f>AC92+AD92+AE92+AF92</f>
        <v>1701</v>
      </c>
      <c r="AH92" s="36">
        <f>SUM(AH84:AH89)</f>
        <v>70</v>
      </c>
      <c r="AI92" s="37">
        <f>AI91+$AH$92-AI90</f>
        <v>452</v>
      </c>
      <c r="AJ92" s="37">
        <f>AJ91+$AH$92-AJ90</f>
        <v>431</v>
      </c>
      <c r="AK92" s="37">
        <f>AK91+$AH$92-AK90</f>
        <v>363</v>
      </c>
      <c r="AL92" s="37">
        <f>AL91+$AH$92-AL90</f>
        <v>414</v>
      </c>
      <c r="AM92" s="38">
        <f>AI92+AJ92+AK92+AL92</f>
        <v>1660</v>
      </c>
      <c r="AN92" s="36">
        <f>SUM(AN84:AN89)</f>
        <v>70</v>
      </c>
      <c r="AO92" s="37">
        <f>AO91+$AN$92-AO90</f>
        <v>342</v>
      </c>
      <c r="AP92" s="37">
        <f>AP91+$AN$92-AP90</f>
        <v>344</v>
      </c>
      <c r="AQ92" s="37">
        <f>AQ91+$AN$92-AQ90</f>
        <v>415</v>
      </c>
      <c r="AR92" s="37">
        <f>AR91+$AN$92-AR90</f>
        <v>380</v>
      </c>
      <c r="AS92" s="38">
        <f>AO92+AP92+AQ92+AR92</f>
        <v>1481</v>
      </c>
      <c r="AT92" s="36">
        <f>SUM(AT84:AT89)</f>
        <v>27</v>
      </c>
      <c r="AU92" s="37">
        <f>AU91+$AT$92-AU90</f>
        <v>337</v>
      </c>
      <c r="AV92" s="37">
        <f>AV91+$AT$92-AV90</f>
        <v>348</v>
      </c>
      <c r="AW92" s="37">
        <f>AW91+$AT$92-AW90</f>
        <v>366</v>
      </c>
      <c r="AX92" s="37">
        <f>AX91+$AT$92-AX90</f>
        <v>367</v>
      </c>
      <c r="AY92" s="38">
        <f>AU92+AV92+AW92+AX92</f>
        <v>1418</v>
      </c>
      <c r="AZ92" s="36">
        <f>SUM(AZ84:AZ89)</f>
        <v>70</v>
      </c>
      <c r="BA92" s="37">
        <f>BA91+$AZ$92-BA90</f>
        <v>342</v>
      </c>
      <c r="BB92" s="37">
        <f>BB91+$AZ$92-BB90</f>
        <v>344</v>
      </c>
      <c r="BC92" s="37">
        <f>BC91+$AZ$92-BC90</f>
        <v>415</v>
      </c>
      <c r="BD92" s="37">
        <f>BD91+$AZ$92-BD90</f>
        <v>380</v>
      </c>
      <c r="BE92" s="38">
        <f>BA92+BB92+BC92+BD92</f>
        <v>1481</v>
      </c>
      <c r="BF92" s="36">
        <f>SUM(BF84:BF89)</f>
        <v>73</v>
      </c>
      <c r="BG92" s="37">
        <f>BG91+$BF$92-BG90</f>
        <v>414</v>
      </c>
      <c r="BH92" s="37">
        <f>BH91+$BF$92-BH90</f>
        <v>451</v>
      </c>
      <c r="BI92" s="37">
        <f>BI91+$BF$92-BI90</f>
        <v>373</v>
      </c>
      <c r="BJ92" s="37">
        <f>BJ91+$BF$92-BJ90</f>
        <v>413</v>
      </c>
      <c r="BK92" s="38">
        <f>BG92+BH92+BI92+BJ92</f>
        <v>1651</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16347</v>
      </c>
      <c r="CE92" s="17">
        <f>CD92/CC92</f>
        <v>408.67500000000001</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1</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0</v>
      </c>
      <c r="AE93" s="37">
        <f t="shared" si="245"/>
        <v>0</v>
      </c>
      <c r="AF93" s="37">
        <f t="shared" si="245"/>
        <v>1</v>
      </c>
      <c r="AG93" s="38">
        <f t="shared" si="245"/>
        <v>0</v>
      </c>
      <c r="AH93" s="39"/>
      <c r="AI93" s="37">
        <f t="shared" ref="AI93:AM94" si="246">IF($AH$92&gt;0,IF(AI91=AI52,0.5,IF(AI91&gt;AI52,1,0)),0)</f>
        <v>1</v>
      </c>
      <c r="AJ93" s="37">
        <f t="shared" si="246"/>
        <v>1</v>
      </c>
      <c r="AK93" s="37">
        <f t="shared" si="246"/>
        <v>0</v>
      </c>
      <c r="AL93" s="37">
        <f t="shared" si="246"/>
        <v>1</v>
      </c>
      <c r="AM93" s="38">
        <f t="shared" si="246"/>
        <v>1</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1</v>
      </c>
      <c r="BI93" s="37">
        <f t="shared" si="250"/>
        <v>0</v>
      </c>
      <c r="BJ93" s="37">
        <f t="shared" si="250"/>
        <v>1</v>
      </c>
      <c r="BK93" s="38">
        <f t="shared" si="250"/>
        <v>1</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1</v>
      </c>
      <c r="G94" s="37">
        <f t="shared" si="241"/>
        <v>1</v>
      </c>
      <c r="H94" s="37">
        <f t="shared" si="241"/>
        <v>0</v>
      </c>
      <c r="I94" s="38">
        <f t="shared" si="241"/>
        <v>0</v>
      </c>
      <c r="J94" s="39"/>
      <c r="K94" s="37">
        <f t="shared" si="242"/>
        <v>0</v>
      </c>
      <c r="L94" s="37">
        <f t="shared" si="242"/>
        <v>1</v>
      </c>
      <c r="M94" s="37">
        <f t="shared" si="242"/>
        <v>0</v>
      </c>
      <c r="N94" s="37">
        <f t="shared" si="242"/>
        <v>1</v>
      </c>
      <c r="O94" s="38">
        <f t="shared" si="242"/>
        <v>1</v>
      </c>
      <c r="P94" s="39"/>
      <c r="Q94" s="37">
        <f t="shared" si="243"/>
        <v>1</v>
      </c>
      <c r="R94" s="37">
        <f t="shared" si="243"/>
        <v>1</v>
      </c>
      <c r="S94" s="37">
        <f t="shared" si="243"/>
        <v>1</v>
      </c>
      <c r="T94" s="37">
        <f t="shared" si="243"/>
        <v>1</v>
      </c>
      <c r="U94" s="38">
        <f t="shared" si="243"/>
        <v>1</v>
      </c>
      <c r="V94" s="39"/>
      <c r="W94" s="37">
        <f t="shared" si="244"/>
        <v>1</v>
      </c>
      <c r="X94" s="37">
        <f t="shared" si="244"/>
        <v>1</v>
      </c>
      <c r="Y94" s="37">
        <f t="shared" si="244"/>
        <v>1</v>
      </c>
      <c r="Z94" s="37">
        <f t="shared" si="244"/>
        <v>1</v>
      </c>
      <c r="AA94" s="38">
        <f t="shared" si="244"/>
        <v>1</v>
      </c>
      <c r="AB94" s="39"/>
      <c r="AC94" s="37">
        <f t="shared" si="245"/>
        <v>0</v>
      </c>
      <c r="AD94" s="37">
        <f t="shared" si="245"/>
        <v>0</v>
      </c>
      <c r="AE94" s="37">
        <f t="shared" si="245"/>
        <v>1</v>
      </c>
      <c r="AF94" s="37">
        <f t="shared" si="245"/>
        <v>1</v>
      </c>
      <c r="AG94" s="38">
        <f t="shared" si="245"/>
        <v>1</v>
      </c>
      <c r="AH94" s="39"/>
      <c r="AI94" s="37">
        <f t="shared" si="246"/>
        <v>0</v>
      </c>
      <c r="AJ94" s="37">
        <f t="shared" si="246"/>
        <v>1</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1</v>
      </c>
      <c r="BD94" s="37">
        <f t="shared" si="249"/>
        <v>0</v>
      </c>
      <c r="BE94" s="38">
        <f t="shared" si="249"/>
        <v>0</v>
      </c>
      <c r="BF94" s="39"/>
      <c r="BG94" s="37">
        <f t="shared" si="250"/>
        <v>0</v>
      </c>
      <c r="BH94" s="37">
        <f t="shared" si="250"/>
        <v>1</v>
      </c>
      <c r="BI94" s="37">
        <f t="shared" si="250"/>
        <v>0</v>
      </c>
      <c r="BJ94" s="37">
        <f t="shared" si="250"/>
        <v>1</v>
      </c>
      <c r="BK94" s="38">
        <f t="shared" si="250"/>
        <v>1</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3</v>
      </c>
      <c r="J95" s="56"/>
      <c r="K95" s="57"/>
      <c r="L95" s="57"/>
      <c r="M95" s="57"/>
      <c r="N95" s="57"/>
      <c r="O95" s="58">
        <f>SUM(K93+L93+M93+N93+O93+K94+L94+M94+N94+O94)</f>
        <v>7</v>
      </c>
      <c r="P95" s="56"/>
      <c r="Q95" s="57"/>
      <c r="R95" s="57"/>
      <c r="S95" s="57"/>
      <c r="T95" s="57"/>
      <c r="U95" s="58">
        <f>SUM(Q93+R93+S93+T93+U93+Q94+R94+S94+T94+U94)</f>
        <v>10</v>
      </c>
      <c r="V95" s="56"/>
      <c r="W95" s="57"/>
      <c r="X95" s="57"/>
      <c r="Y95" s="57"/>
      <c r="Z95" s="57"/>
      <c r="AA95" s="58">
        <f>SUM(W93+X93+Y93+Z93+AA93+W94+X94+Y94+Z94+AA94)</f>
        <v>10</v>
      </c>
      <c r="AB95" s="56"/>
      <c r="AC95" s="57"/>
      <c r="AD95" s="57"/>
      <c r="AE95" s="57"/>
      <c r="AF95" s="57"/>
      <c r="AG95" s="58">
        <f>SUM(AC93+AD93+AE93+AF93+AG93+AC94+AD94+AE94+AF94+AG94)</f>
        <v>4</v>
      </c>
      <c r="AH95" s="56"/>
      <c r="AI95" s="57"/>
      <c r="AJ95" s="57"/>
      <c r="AK95" s="57"/>
      <c r="AL95" s="57"/>
      <c r="AM95" s="58">
        <f>SUM(AI93+AJ93+AK93+AL93+AM93+AI94+AJ94+AK94+AL94+AM94)</f>
        <v>5</v>
      </c>
      <c r="AN95" s="56"/>
      <c r="AO95" s="57"/>
      <c r="AP95" s="57"/>
      <c r="AQ95" s="57"/>
      <c r="AR95" s="57"/>
      <c r="AS95" s="58">
        <f>SUM(AO93+AP93+AQ93+AR93+AS93+AO94+AP94+AQ94+AR94+AS94)</f>
        <v>1</v>
      </c>
      <c r="AT95" s="56"/>
      <c r="AU95" s="57"/>
      <c r="AV95" s="57"/>
      <c r="AW95" s="57"/>
      <c r="AX95" s="57"/>
      <c r="AY95" s="58">
        <f>SUM(AU93+AV93+AW93+AX93+AY93+AU94+AV94+AW94+AX94+AY94)</f>
        <v>0</v>
      </c>
      <c r="AZ95" s="56"/>
      <c r="BA95" s="57"/>
      <c r="BB95" s="57"/>
      <c r="BC95" s="57"/>
      <c r="BD95" s="57"/>
      <c r="BE95" s="58">
        <f>SUM(BA93+BB93+BC93+BD93+BE93+BA94+BB94+BC94+BD94+BE94)</f>
        <v>1</v>
      </c>
      <c r="BF95" s="56"/>
      <c r="BG95" s="57"/>
      <c r="BH95" s="57"/>
      <c r="BI95" s="57"/>
      <c r="BJ95" s="57"/>
      <c r="BK95" s="58">
        <f>SUM(BG93+BH93+BI93+BJ93+BK93+BG94+BH94+BI94+BJ94+BK94)</f>
        <v>6</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3" t="s">
        <v>60</v>
      </c>
      <c r="C96" s="105"/>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84</v>
      </c>
      <c r="C97" s="35" t="s">
        <v>61</v>
      </c>
      <c r="D97" s="36"/>
      <c r="E97" s="37"/>
      <c r="F97" s="37"/>
      <c r="G97" s="37"/>
      <c r="H97" s="37"/>
      <c r="I97" s="38">
        <f t="shared" ref="I97:I103" si="252">SUM(E97:H97)</f>
        <v>0</v>
      </c>
      <c r="J97" s="39"/>
      <c r="K97" s="40"/>
      <c r="L97" s="40"/>
      <c r="M97" s="40"/>
      <c r="N97" s="40"/>
      <c r="O97" s="38">
        <f t="shared" ref="O97:O103" si="253">SUM(K97:N97)</f>
        <v>0</v>
      </c>
      <c r="P97" s="39">
        <v>53</v>
      </c>
      <c r="Q97" s="40">
        <v>200</v>
      </c>
      <c r="R97" s="40">
        <v>168</v>
      </c>
      <c r="S97" s="40">
        <v>140</v>
      </c>
      <c r="T97" s="40">
        <v>155</v>
      </c>
      <c r="U97" s="38">
        <f t="shared" ref="U97:U103" si="254">SUM(Q97:T97)</f>
        <v>663</v>
      </c>
      <c r="V97" s="39"/>
      <c r="W97" s="40"/>
      <c r="X97" s="40"/>
      <c r="Y97" s="40"/>
      <c r="Z97" s="40"/>
      <c r="AA97" s="38">
        <f t="shared" ref="AA97:AA103" si="255">SUM(W97:Z97)</f>
        <v>0</v>
      </c>
      <c r="AB97" s="39">
        <v>53</v>
      </c>
      <c r="AC97" s="40">
        <v>172</v>
      </c>
      <c r="AD97" s="40">
        <v>184</v>
      </c>
      <c r="AE97" s="40">
        <v>156</v>
      </c>
      <c r="AF97" s="40">
        <v>164</v>
      </c>
      <c r="AG97" s="38">
        <f t="shared" ref="AG97:AG103" si="256">SUM(AC97:AF97)</f>
        <v>676</v>
      </c>
      <c r="AH97" s="39">
        <v>51</v>
      </c>
      <c r="AI97" s="40">
        <v>146</v>
      </c>
      <c r="AJ97" s="40">
        <v>154</v>
      </c>
      <c r="AK97" s="40">
        <v>127</v>
      </c>
      <c r="AL97" s="40">
        <v>102</v>
      </c>
      <c r="AM97" s="38">
        <f t="shared" ref="AM97:AM103" si="257">SUM(AI97:AL97)</f>
        <v>529</v>
      </c>
      <c r="AN97" s="39"/>
      <c r="AO97" s="40"/>
      <c r="AP97" s="40"/>
      <c r="AQ97" s="40"/>
      <c r="AR97" s="40"/>
      <c r="AS97" s="38">
        <f t="shared" ref="AS97:AS103" si="258">SUM(AO97:AR97)</f>
        <v>0</v>
      </c>
      <c r="AT97" s="39">
        <v>51</v>
      </c>
      <c r="AU97" s="40">
        <v>127</v>
      </c>
      <c r="AV97" s="40">
        <v>164</v>
      </c>
      <c r="AW97" s="40">
        <v>124</v>
      </c>
      <c r="AX97" s="40">
        <v>127</v>
      </c>
      <c r="AY97" s="38">
        <f t="shared" ref="AY97:AY103" si="259">SUM(AU97:AX97)</f>
        <v>542</v>
      </c>
      <c r="AZ97" s="39"/>
      <c r="BA97" s="40"/>
      <c r="BB97" s="40"/>
      <c r="BC97" s="40"/>
      <c r="BD97" s="40"/>
      <c r="BE97" s="38">
        <f t="shared" ref="BE97:BE103" si="260">SUM(BA97:BD97)</f>
        <v>0</v>
      </c>
      <c r="BF97" s="39">
        <v>51</v>
      </c>
      <c r="BG97" s="40">
        <v>171</v>
      </c>
      <c r="BH97" s="40">
        <v>236</v>
      </c>
      <c r="BI97" s="40">
        <v>156</v>
      </c>
      <c r="BJ97" s="40">
        <v>160</v>
      </c>
      <c r="BK97" s="38">
        <f t="shared" ref="BK97:BK103" si="261">SUM(BG97:BJ97)</f>
        <v>723</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4</v>
      </c>
      <c r="BU97" s="17">
        <f t="shared" ref="BU97:BU102" si="266">SUM((IF(W97&gt;0,1,0)+(IF(X97&gt;0,1,0)+(IF(Y97&gt;0,1,0)+(IF(Z97&gt;0,1,0))))))</f>
        <v>0</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0</v>
      </c>
      <c r="BY97" s="17">
        <f t="shared" ref="BY97:BY102" si="270">SUM((IF(AU97&gt;0,1,0)+(IF(AV97&gt;0,1,0)+(IF(AW97&gt;0,1,0)+(IF(AX97&gt;0,1,0))))))</f>
        <v>4</v>
      </c>
      <c r="BZ97" s="17">
        <f t="shared" ref="BZ97:BZ102" si="271">SUM((IF(BA97&gt;0,1,0)+(IF(BB97&gt;0,1,0)+(IF(BC97&gt;0,1,0)+(IF(BD97&gt;0,1,0))))))</f>
        <v>0</v>
      </c>
      <c r="CA97" s="17">
        <f t="shared" ref="CA97:CA102" si="272">SUM((IF(BG97&gt;0,1,0)+(IF(BH97&gt;0,1,0)+(IF(BI97&gt;0,1,0)+(IF(BJ97&gt;0,1,0))))))</f>
        <v>4</v>
      </c>
      <c r="CB97" s="17">
        <f t="shared" ref="CB97:CB102" si="273">SUM((IF(BM97&gt;0,1,0)+(IF(BN97&gt;0,1,0)+(IF(BO97&gt;0,1,0)+(IF(BP97&gt;0,1,0))))))</f>
        <v>0</v>
      </c>
      <c r="CC97" s="17">
        <f t="shared" ref="CC97:CC102" si="274">SUM(BR97:CB97)</f>
        <v>20</v>
      </c>
      <c r="CD97" s="17">
        <f t="shared" ref="CD97:CD102" si="275">I97+O97+U97+AA97+AG97+AM97+AS97+AY97+BE97+BK97+BQ97</f>
        <v>3133</v>
      </c>
      <c r="CE97" s="17">
        <f t="shared" ref="CE97:CE102" si="276">CD97/CC97</f>
        <v>156.65</v>
      </c>
    </row>
    <row r="98" spans="1:83" ht="15.75" customHeight="1" x14ac:dyDescent="0.25">
      <c r="A98" s="33"/>
      <c r="B98" s="34" t="s">
        <v>62</v>
      </c>
      <c r="C98" s="35" t="s">
        <v>63</v>
      </c>
      <c r="D98" s="36">
        <v>34</v>
      </c>
      <c r="E98" s="37">
        <v>169</v>
      </c>
      <c r="F98" s="37">
        <v>183</v>
      </c>
      <c r="G98" s="37">
        <v>154</v>
      </c>
      <c r="H98" s="37">
        <v>199</v>
      </c>
      <c r="I98" s="38">
        <f t="shared" si="252"/>
        <v>705</v>
      </c>
      <c r="J98" s="39">
        <v>34</v>
      </c>
      <c r="K98" s="40">
        <v>202</v>
      </c>
      <c r="L98" s="40">
        <v>133</v>
      </c>
      <c r="M98" s="40">
        <v>151</v>
      </c>
      <c r="N98" s="40">
        <v>157</v>
      </c>
      <c r="O98" s="38">
        <f t="shared" si="253"/>
        <v>643</v>
      </c>
      <c r="P98" s="39">
        <v>35</v>
      </c>
      <c r="Q98" s="40">
        <v>152</v>
      </c>
      <c r="R98" s="40">
        <v>191</v>
      </c>
      <c r="S98" s="40">
        <v>202</v>
      </c>
      <c r="T98" s="40">
        <v>162</v>
      </c>
      <c r="U98" s="38">
        <f t="shared" si="254"/>
        <v>707</v>
      </c>
      <c r="V98" s="39"/>
      <c r="W98" s="40"/>
      <c r="X98" s="40"/>
      <c r="Y98" s="40"/>
      <c r="Z98" s="40"/>
      <c r="AA98" s="38">
        <f t="shared" si="255"/>
        <v>0</v>
      </c>
      <c r="AB98" s="39">
        <v>35</v>
      </c>
      <c r="AC98" s="40">
        <v>172</v>
      </c>
      <c r="AD98" s="40">
        <v>168</v>
      </c>
      <c r="AE98" s="40">
        <v>195</v>
      </c>
      <c r="AF98" s="40">
        <v>157</v>
      </c>
      <c r="AG98" s="38">
        <f t="shared" si="256"/>
        <v>692</v>
      </c>
      <c r="AH98" s="39">
        <v>34</v>
      </c>
      <c r="AI98" s="40">
        <v>188</v>
      </c>
      <c r="AJ98" s="40">
        <v>155</v>
      </c>
      <c r="AK98" s="40">
        <v>158</v>
      </c>
      <c r="AL98" s="40">
        <v>181</v>
      </c>
      <c r="AM98" s="38">
        <f t="shared" si="257"/>
        <v>682</v>
      </c>
      <c r="AN98" s="39">
        <v>34</v>
      </c>
      <c r="AO98" s="40">
        <v>257</v>
      </c>
      <c r="AP98" s="40">
        <v>181</v>
      </c>
      <c r="AQ98" s="40">
        <v>213</v>
      </c>
      <c r="AR98" s="40">
        <v>156</v>
      </c>
      <c r="AS98" s="38">
        <f t="shared" si="258"/>
        <v>807</v>
      </c>
      <c r="AT98" s="39">
        <v>34</v>
      </c>
      <c r="AU98" s="40">
        <v>180</v>
      </c>
      <c r="AV98" s="40">
        <v>148</v>
      </c>
      <c r="AW98" s="40">
        <v>176</v>
      </c>
      <c r="AX98" s="40">
        <v>173</v>
      </c>
      <c r="AY98" s="38">
        <f t="shared" si="259"/>
        <v>677</v>
      </c>
      <c r="AZ98" s="39">
        <v>34</v>
      </c>
      <c r="BA98" s="40">
        <v>257</v>
      </c>
      <c r="BB98" s="40">
        <v>181</v>
      </c>
      <c r="BC98" s="40">
        <v>213</v>
      </c>
      <c r="BD98" s="40">
        <v>156</v>
      </c>
      <c r="BE98" s="38">
        <f t="shared" si="260"/>
        <v>807</v>
      </c>
      <c r="BF98" s="39">
        <v>32</v>
      </c>
      <c r="BG98" s="40">
        <v>178</v>
      </c>
      <c r="BH98" s="40">
        <v>209</v>
      </c>
      <c r="BI98" s="40">
        <v>169</v>
      </c>
      <c r="BJ98" s="40">
        <v>182</v>
      </c>
      <c r="BK98" s="38">
        <f t="shared" si="261"/>
        <v>738</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4</v>
      </c>
      <c r="BX98" s="17">
        <f t="shared" si="269"/>
        <v>4</v>
      </c>
      <c r="BY98" s="17">
        <f t="shared" si="270"/>
        <v>4</v>
      </c>
      <c r="BZ98" s="17">
        <f t="shared" si="271"/>
        <v>4</v>
      </c>
      <c r="CA98" s="17">
        <f t="shared" si="272"/>
        <v>4</v>
      </c>
      <c r="CB98" s="17">
        <f t="shared" si="273"/>
        <v>0</v>
      </c>
      <c r="CC98" s="17">
        <f t="shared" si="274"/>
        <v>36</v>
      </c>
      <c r="CD98" s="17">
        <f t="shared" si="275"/>
        <v>6458</v>
      </c>
      <c r="CE98" s="17">
        <f t="shared" si="276"/>
        <v>179.38888888888889</v>
      </c>
    </row>
    <row r="99" spans="1:83" ht="15.75" customHeight="1" x14ac:dyDescent="0.25">
      <c r="A99" s="33"/>
      <c r="B99" s="42" t="s">
        <v>95</v>
      </c>
      <c r="C99" s="43" t="s">
        <v>78</v>
      </c>
      <c r="D99" s="39">
        <v>37</v>
      </c>
      <c r="E99" s="40">
        <v>174</v>
      </c>
      <c r="F99" s="40">
        <v>186</v>
      </c>
      <c r="G99" s="40">
        <v>177</v>
      </c>
      <c r="H99" s="40">
        <v>199</v>
      </c>
      <c r="I99" s="38">
        <f t="shared" si="252"/>
        <v>736</v>
      </c>
      <c r="J99" s="39"/>
      <c r="K99" s="40"/>
      <c r="L99" s="40"/>
      <c r="M99" s="40"/>
      <c r="N99" s="40"/>
      <c r="O99" s="38">
        <f t="shared" si="253"/>
        <v>0</v>
      </c>
      <c r="P99" s="39"/>
      <c r="Q99" s="40"/>
      <c r="R99" s="40"/>
      <c r="S99" s="40"/>
      <c r="T99" s="40"/>
      <c r="U99" s="38">
        <f t="shared" si="254"/>
        <v>0</v>
      </c>
      <c r="V99" s="39">
        <v>34</v>
      </c>
      <c r="W99" s="40">
        <v>148</v>
      </c>
      <c r="X99" s="40">
        <v>137</v>
      </c>
      <c r="Y99" s="40">
        <v>160</v>
      </c>
      <c r="Z99" s="40">
        <v>197</v>
      </c>
      <c r="AA99" s="38">
        <f t="shared" si="255"/>
        <v>642</v>
      </c>
      <c r="AB99" s="39"/>
      <c r="AC99" s="40"/>
      <c r="AD99" s="40"/>
      <c r="AE99" s="40"/>
      <c r="AF99" s="40"/>
      <c r="AG99" s="38">
        <f t="shared" si="256"/>
        <v>0</v>
      </c>
      <c r="AH99" s="39"/>
      <c r="AI99" s="40"/>
      <c r="AJ99" s="40"/>
      <c r="AK99" s="40"/>
      <c r="AL99" s="40"/>
      <c r="AM99" s="38">
        <f t="shared" si="257"/>
        <v>0</v>
      </c>
      <c r="AN99" s="39">
        <v>35</v>
      </c>
      <c r="AO99" s="40">
        <v>202</v>
      </c>
      <c r="AP99" s="40">
        <v>151</v>
      </c>
      <c r="AQ99" s="40">
        <v>144</v>
      </c>
      <c r="AR99" s="40">
        <v>170</v>
      </c>
      <c r="AS99" s="38">
        <f t="shared" si="258"/>
        <v>667</v>
      </c>
      <c r="AT99" s="39"/>
      <c r="AU99" s="40"/>
      <c r="AV99" s="40"/>
      <c r="AW99" s="40"/>
      <c r="AX99" s="40"/>
      <c r="AY99" s="38">
        <f t="shared" si="259"/>
        <v>0</v>
      </c>
      <c r="AZ99" s="39">
        <v>35</v>
      </c>
      <c r="BA99" s="40">
        <v>202</v>
      </c>
      <c r="BB99" s="40">
        <v>151</v>
      </c>
      <c r="BC99" s="40">
        <v>144</v>
      </c>
      <c r="BD99" s="40">
        <v>170</v>
      </c>
      <c r="BE99" s="38">
        <f t="shared" si="260"/>
        <v>667</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4</v>
      </c>
      <c r="BV99" s="17">
        <f t="shared" si="267"/>
        <v>0</v>
      </c>
      <c r="BW99" s="17">
        <f t="shared" si="268"/>
        <v>0</v>
      </c>
      <c r="BX99" s="17">
        <f t="shared" si="269"/>
        <v>4</v>
      </c>
      <c r="BY99" s="17">
        <f t="shared" si="270"/>
        <v>0</v>
      </c>
      <c r="BZ99" s="17">
        <f t="shared" si="271"/>
        <v>4</v>
      </c>
      <c r="CA99" s="17">
        <f t="shared" si="272"/>
        <v>0</v>
      </c>
      <c r="CB99" s="17">
        <f t="shared" si="273"/>
        <v>0</v>
      </c>
      <c r="CC99" s="17">
        <f t="shared" si="274"/>
        <v>16</v>
      </c>
      <c r="CD99" s="17">
        <f t="shared" si="275"/>
        <v>2712</v>
      </c>
      <c r="CE99" s="19">
        <f t="shared" si="276"/>
        <v>169.5</v>
      </c>
    </row>
    <row r="100" spans="1:83" ht="15.75" customHeight="1" x14ac:dyDescent="0.25">
      <c r="A100" s="33"/>
      <c r="B100" s="42" t="s">
        <v>96</v>
      </c>
      <c r="C100" s="43" t="s">
        <v>97</v>
      </c>
      <c r="D100" s="39"/>
      <c r="E100" s="40"/>
      <c r="F100" s="40"/>
      <c r="G100" s="40"/>
      <c r="H100" s="40"/>
      <c r="I100" s="38">
        <f t="shared" si="252"/>
        <v>0</v>
      </c>
      <c r="J100" s="39">
        <v>25</v>
      </c>
      <c r="K100" s="40">
        <v>165</v>
      </c>
      <c r="L100" s="40">
        <v>195</v>
      </c>
      <c r="M100" s="40">
        <v>164</v>
      </c>
      <c r="N100" s="40">
        <v>185</v>
      </c>
      <c r="O100" s="38">
        <f t="shared" si="253"/>
        <v>709</v>
      </c>
      <c r="P100" s="39"/>
      <c r="Q100" s="40"/>
      <c r="R100" s="40"/>
      <c r="S100" s="40"/>
      <c r="T100" s="40"/>
      <c r="U100" s="38">
        <f t="shared" si="254"/>
        <v>0</v>
      </c>
      <c r="V100" s="39">
        <v>27</v>
      </c>
      <c r="W100" s="40">
        <v>181</v>
      </c>
      <c r="X100" s="40">
        <v>157</v>
      </c>
      <c r="Y100" s="40">
        <v>152</v>
      </c>
      <c r="Z100" s="40">
        <v>171</v>
      </c>
      <c r="AA100" s="38">
        <f t="shared" si="255"/>
        <v>661</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8</v>
      </c>
      <c r="CD100" s="17">
        <f t="shared" si="275"/>
        <v>1370</v>
      </c>
      <c r="CE100" s="19">
        <f t="shared" si="276"/>
        <v>171.25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343</v>
      </c>
      <c r="F104" s="37">
        <f>SUM(F97:F103)</f>
        <v>369</v>
      </c>
      <c r="G104" s="37">
        <f>SUM(G97:G103)</f>
        <v>331</v>
      </c>
      <c r="H104" s="37">
        <f>SUM(H97:H103)</f>
        <v>398</v>
      </c>
      <c r="I104" s="38">
        <f>SUM(I97:I103)</f>
        <v>1441</v>
      </c>
      <c r="J104" s="39"/>
      <c r="K104" s="37">
        <f>SUM(K97:K103)</f>
        <v>367</v>
      </c>
      <c r="L104" s="37">
        <f>SUM(L97:L103)</f>
        <v>328</v>
      </c>
      <c r="M104" s="37">
        <f>SUM(M97:M103)</f>
        <v>315</v>
      </c>
      <c r="N104" s="37">
        <f>SUM(N97:N103)</f>
        <v>342</v>
      </c>
      <c r="O104" s="38">
        <f>SUM(O97:O103)</f>
        <v>1352</v>
      </c>
      <c r="P104" s="39"/>
      <c r="Q104" s="37">
        <f>SUM(Q97:Q103)</f>
        <v>352</v>
      </c>
      <c r="R104" s="37">
        <f>SUM(R97:R103)</f>
        <v>359</v>
      </c>
      <c r="S104" s="37">
        <f>SUM(S97:S103)</f>
        <v>342</v>
      </c>
      <c r="T104" s="37">
        <f>SUM(T97:T103)</f>
        <v>317</v>
      </c>
      <c r="U104" s="38">
        <f>SUM(U97:U103)</f>
        <v>1370</v>
      </c>
      <c r="V104" s="39"/>
      <c r="W104" s="37">
        <f>SUM(W97:W103)</f>
        <v>329</v>
      </c>
      <c r="X104" s="37">
        <f>SUM(X97:X103)</f>
        <v>294</v>
      </c>
      <c r="Y104" s="37">
        <f>SUM(Y97:Y103)</f>
        <v>312</v>
      </c>
      <c r="Z104" s="37">
        <f>SUM(Z97:Z103)</f>
        <v>368</v>
      </c>
      <c r="AA104" s="38">
        <f>SUM(AA97:AA103)</f>
        <v>1303</v>
      </c>
      <c r="AB104" s="39"/>
      <c r="AC104" s="37">
        <f>SUM(AC97:AC103)</f>
        <v>344</v>
      </c>
      <c r="AD104" s="37">
        <f>SUM(AD97:AD103)</f>
        <v>352</v>
      </c>
      <c r="AE104" s="37">
        <f>SUM(AE97:AE103)</f>
        <v>351</v>
      </c>
      <c r="AF104" s="37">
        <f>SUM(AF97:AF103)</f>
        <v>321</v>
      </c>
      <c r="AG104" s="38">
        <f>SUM(AG97:AG103)</f>
        <v>1368</v>
      </c>
      <c r="AH104" s="39"/>
      <c r="AI104" s="37">
        <f>SUM(AI97:AI103)</f>
        <v>334</v>
      </c>
      <c r="AJ104" s="37">
        <f>SUM(AJ97:AJ103)</f>
        <v>309</v>
      </c>
      <c r="AK104" s="37">
        <f>SUM(AK97:AK103)</f>
        <v>285</v>
      </c>
      <c r="AL104" s="37">
        <f>SUM(AL97:AL103)</f>
        <v>283</v>
      </c>
      <c r="AM104" s="38">
        <f>SUM(AM97:AM103)</f>
        <v>1211</v>
      </c>
      <c r="AN104" s="39"/>
      <c r="AO104" s="37">
        <f>SUM(AO97:AO103)</f>
        <v>459</v>
      </c>
      <c r="AP104" s="37">
        <f>SUM(AP97:AP103)</f>
        <v>332</v>
      </c>
      <c r="AQ104" s="37">
        <f>SUM(AQ97:AQ103)</f>
        <v>357</v>
      </c>
      <c r="AR104" s="37">
        <f>SUM(AR97:AR103)</f>
        <v>326</v>
      </c>
      <c r="AS104" s="38">
        <f>SUM(AS97:AS103)</f>
        <v>1474</v>
      </c>
      <c r="AT104" s="39"/>
      <c r="AU104" s="37">
        <f>SUM(AU97:AU103)</f>
        <v>307</v>
      </c>
      <c r="AV104" s="37">
        <f>SUM(AV97:AV103)</f>
        <v>312</v>
      </c>
      <c r="AW104" s="37">
        <f>SUM(AW97:AW103)</f>
        <v>300</v>
      </c>
      <c r="AX104" s="37">
        <f>SUM(AX97:AX103)</f>
        <v>300</v>
      </c>
      <c r="AY104" s="38">
        <f>SUM(AY97:AY103)</f>
        <v>1219</v>
      </c>
      <c r="AZ104" s="39"/>
      <c r="BA104" s="37">
        <f>SUM(BA97:BA103)</f>
        <v>459</v>
      </c>
      <c r="BB104" s="37">
        <f>SUM(BB97:BB103)</f>
        <v>332</v>
      </c>
      <c r="BC104" s="37">
        <f>SUM(BC97:BC103)</f>
        <v>357</v>
      </c>
      <c r="BD104" s="37">
        <f>SUM(BD97:BD103)</f>
        <v>326</v>
      </c>
      <c r="BE104" s="38">
        <f>SUM(BE97:BE103)</f>
        <v>1474</v>
      </c>
      <c r="BF104" s="39"/>
      <c r="BG104" s="37">
        <f>SUM(BG97:BG103)</f>
        <v>349</v>
      </c>
      <c r="BH104" s="37">
        <f>SUM(BH97:BH103)</f>
        <v>445</v>
      </c>
      <c r="BI104" s="37">
        <f>SUM(BI97:BI103)</f>
        <v>325</v>
      </c>
      <c r="BJ104" s="37">
        <f>SUM(BJ97:BJ103)</f>
        <v>342</v>
      </c>
      <c r="BK104" s="38">
        <f>SUM(BK97:BK103)</f>
        <v>1461</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13673</v>
      </c>
      <c r="CE104" s="17">
        <f>CD104/CC104</f>
        <v>341.82499999999999</v>
      </c>
    </row>
    <row r="105" spans="1:83" ht="15.75" customHeight="1" x14ac:dyDescent="0.25">
      <c r="A105" s="33"/>
      <c r="B105" s="34" t="s">
        <v>36</v>
      </c>
      <c r="C105" s="43"/>
      <c r="D105" s="36">
        <f>SUM(D97:D102)</f>
        <v>71</v>
      </c>
      <c r="E105" s="37">
        <f>E104+$D$105-E103</f>
        <v>414</v>
      </c>
      <c r="F105" s="37">
        <f>F104+$D$105-F103</f>
        <v>440</v>
      </c>
      <c r="G105" s="37">
        <f>G104+$D$105-G103</f>
        <v>402</v>
      </c>
      <c r="H105" s="37">
        <f>H104+$D$105-H103</f>
        <v>469</v>
      </c>
      <c r="I105" s="38">
        <f>E105+F105+G105+H105</f>
        <v>1725</v>
      </c>
      <c r="J105" s="36">
        <f>SUM(J97:J102)</f>
        <v>59</v>
      </c>
      <c r="K105" s="37">
        <f>K104+$J$105-K103</f>
        <v>426</v>
      </c>
      <c r="L105" s="37">
        <f>L104+$J$105-L103</f>
        <v>387</v>
      </c>
      <c r="M105" s="37">
        <f>M104+$J$105-M103</f>
        <v>374</v>
      </c>
      <c r="N105" s="37">
        <f>N104+$J$105-N103</f>
        <v>401</v>
      </c>
      <c r="O105" s="38">
        <f>K105+L105+M105+N105</f>
        <v>1588</v>
      </c>
      <c r="P105" s="36">
        <f>SUM(P97:P102)</f>
        <v>88</v>
      </c>
      <c r="Q105" s="37">
        <f>Q104+$P$105-Q103</f>
        <v>440</v>
      </c>
      <c r="R105" s="37">
        <f>R104+$P$105-R103</f>
        <v>447</v>
      </c>
      <c r="S105" s="37">
        <f>S104+$P$105-S103</f>
        <v>430</v>
      </c>
      <c r="T105" s="37">
        <f>T104+$P$105-T103</f>
        <v>405</v>
      </c>
      <c r="U105" s="38">
        <f>Q105+R105+S105+T105</f>
        <v>1722</v>
      </c>
      <c r="V105" s="36">
        <f>SUM(V97:V102)</f>
        <v>61</v>
      </c>
      <c r="W105" s="37">
        <f>W104+$V$105-W103</f>
        <v>390</v>
      </c>
      <c r="X105" s="37">
        <f>X104+$V$105-X103</f>
        <v>355</v>
      </c>
      <c r="Y105" s="37">
        <f>Y104+$V$105-Y103</f>
        <v>373</v>
      </c>
      <c r="Z105" s="37">
        <f>Z104+$V$105-Z103</f>
        <v>429</v>
      </c>
      <c r="AA105" s="38">
        <f>W105+X105+Y105+Z105</f>
        <v>1547</v>
      </c>
      <c r="AB105" s="36">
        <f>SUM(AB97:AB102)</f>
        <v>88</v>
      </c>
      <c r="AC105" s="37">
        <f>AC104+$AB$105-AC103</f>
        <v>432</v>
      </c>
      <c r="AD105" s="37">
        <f>AD104+$AB$105-AD103</f>
        <v>440</v>
      </c>
      <c r="AE105" s="37">
        <f>AE104+$AB$105-AE103</f>
        <v>439</v>
      </c>
      <c r="AF105" s="37">
        <f>AF104+$AB$105-AF103</f>
        <v>409</v>
      </c>
      <c r="AG105" s="38">
        <f>AC105+AD105+AE105+AF105</f>
        <v>1720</v>
      </c>
      <c r="AH105" s="36">
        <f>SUM(AH97:AH102)</f>
        <v>85</v>
      </c>
      <c r="AI105" s="37">
        <f>AI104+$AH$105-AI103</f>
        <v>419</v>
      </c>
      <c r="AJ105" s="37">
        <f>AJ104+$AH$105-AJ103</f>
        <v>394</v>
      </c>
      <c r="AK105" s="37">
        <f>AK104+$AH$105-AK103</f>
        <v>370</v>
      </c>
      <c r="AL105" s="37">
        <f>AL104+$AH$105-AL103</f>
        <v>368</v>
      </c>
      <c r="AM105" s="38">
        <f>AI105+AJ105+AK105+AL105</f>
        <v>1551</v>
      </c>
      <c r="AN105" s="36">
        <f>SUM(AN97:AN102)</f>
        <v>69</v>
      </c>
      <c r="AO105" s="37">
        <f>AO104+$AN$105-AO103</f>
        <v>528</v>
      </c>
      <c r="AP105" s="37">
        <f>AP104+$AN$105-AP103</f>
        <v>401</v>
      </c>
      <c r="AQ105" s="37">
        <f>AQ104+$AN$105-AQ103</f>
        <v>426</v>
      </c>
      <c r="AR105" s="37">
        <f>AR104+$AN$105-AR103</f>
        <v>395</v>
      </c>
      <c r="AS105" s="38">
        <f>AO105+AP105+AQ105+AR105</f>
        <v>1750</v>
      </c>
      <c r="AT105" s="36">
        <f>SUM(AT97:AT102)</f>
        <v>85</v>
      </c>
      <c r="AU105" s="37">
        <f>AU104+$AT$105-AU103</f>
        <v>392</v>
      </c>
      <c r="AV105" s="37">
        <f>AV104+$AT$105-AV103</f>
        <v>397</v>
      </c>
      <c r="AW105" s="37">
        <f>AW104+$AT$105-AW103</f>
        <v>385</v>
      </c>
      <c r="AX105" s="37">
        <f>AX104+$AT$105-AX103</f>
        <v>385</v>
      </c>
      <c r="AY105" s="38">
        <f>AU105+AV105+AW105+AX105</f>
        <v>1559</v>
      </c>
      <c r="AZ105" s="36">
        <f>SUM(AZ97:AZ102)</f>
        <v>69</v>
      </c>
      <c r="BA105" s="37">
        <f>BA104+$AZ$105-BA103</f>
        <v>528</v>
      </c>
      <c r="BB105" s="37">
        <f>BB104+$AZ$105-BB103</f>
        <v>401</v>
      </c>
      <c r="BC105" s="37">
        <f>BC104+$AZ$105-BC103</f>
        <v>426</v>
      </c>
      <c r="BD105" s="37">
        <f>BD104+$AZ$105-BD103</f>
        <v>395</v>
      </c>
      <c r="BE105" s="38">
        <f>BA105+BB105+BC105+BD105</f>
        <v>1750</v>
      </c>
      <c r="BF105" s="36">
        <f>SUM(BF97:BF102)</f>
        <v>83</v>
      </c>
      <c r="BG105" s="37">
        <f>BG104+$BF$105-BG103</f>
        <v>432</v>
      </c>
      <c r="BH105" s="37">
        <f>BH104+$BF$105-BH103</f>
        <v>528</v>
      </c>
      <c r="BI105" s="37">
        <f>BI104+$BF$105-BI103</f>
        <v>408</v>
      </c>
      <c r="BJ105" s="37">
        <f>BJ104+$BF$105-BJ103</f>
        <v>425</v>
      </c>
      <c r="BK105" s="38">
        <f>BG105+BH105+BI105+BJ105</f>
        <v>1793</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16705</v>
      </c>
      <c r="CE105" s="17">
        <f>CD105/CC105</f>
        <v>417.625</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1</v>
      </c>
      <c r="U106" s="38">
        <f t="shared" si="279"/>
        <v>0</v>
      </c>
      <c r="V106" s="39"/>
      <c r="W106" s="37">
        <f t="shared" ref="W106:AA107" si="280">IF($V$105&gt;0,IF(W104=W65,0.5,IF(W104&gt;W65,1,0)),0)</f>
        <v>0</v>
      </c>
      <c r="X106" s="37">
        <f t="shared" si="280"/>
        <v>0</v>
      </c>
      <c r="Y106" s="37">
        <f t="shared" si="280"/>
        <v>0</v>
      </c>
      <c r="Z106" s="37">
        <f t="shared" si="280"/>
        <v>1</v>
      </c>
      <c r="AA106" s="38">
        <f t="shared" si="280"/>
        <v>0</v>
      </c>
      <c r="AB106" s="39"/>
      <c r="AC106" s="37">
        <f t="shared" ref="AC106:AG107" si="281">IF($AB$105&gt;0,IF(AC104=AC143,0.5,IF(AC104&gt;AC143,1,0)),0)</f>
        <v>1</v>
      </c>
      <c r="AD106" s="37">
        <f t="shared" si="281"/>
        <v>0</v>
      </c>
      <c r="AE106" s="37">
        <f t="shared" si="281"/>
        <v>0</v>
      </c>
      <c r="AF106" s="37">
        <f t="shared" si="281"/>
        <v>0</v>
      </c>
      <c r="AG106" s="38">
        <f t="shared" si="281"/>
        <v>0</v>
      </c>
      <c r="AH106" s="39"/>
      <c r="AI106" s="37">
        <f t="shared" ref="AI106:AM107" si="282">IF($AH$105&gt;0,IF(AI104=AI36,0.5,IF(AI104&gt;AI36,1,0)),0)</f>
        <v>1</v>
      </c>
      <c r="AJ106" s="37">
        <f t="shared" si="282"/>
        <v>0</v>
      </c>
      <c r="AK106" s="37">
        <f t="shared" si="282"/>
        <v>0</v>
      </c>
      <c r="AL106" s="37">
        <f t="shared" si="282"/>
        <v>0</v>
      </c>
      <c r="AM106" s="38">
        <f t="shared" si="282"/>
        <v>0</v>
      </c>
      <c r="AN106" s="39"/>
      <c r="AO106" s="37">
        <f t="shared" ref="AO106:AS107" si="283">IF($AN$105&gt;0,IF(AO104=AO78,0.5,IF(AO104&gt;AO78,1,0)),0)</f>
        <v>1</v>
      </c>
      <c r="AP106" s="37">
        <f t="shared" si="283"/>
        <v>0</v>
      </c>
      <c r="AQ106" s="37">
        <f t="shared" si="283"/>
        <v>1</v>
      </c>
      <c r="AR106" s="37">
        <f t="shared" si="283"/>
        <v>0</v>
      </c>
      <c r="AS106" s="38">
        <f t="shared" si="283"/>
        <v>1</v>
      </c>
      <c r="AT106" s="39"/>
      <c r="AU106" s="37">
        <f t="shared" ref="AU106:AY107" si="284">IF($AT$105&gt;0,IF(AU104=AU10,0.5,IF(AU104&gt;AU10,1,0)),0)</f>
        <v>0</v>
      </c>
      <c r="AV106" s="37">
        <f t="shared" si="284"/>
        <v>0</v>
      </c>
      <c r="AW106" s="37">
        <f t="shared" si="284"/>
        <v>1</v>
      </c>
      <c r="AX106" s="37">
        <f t="shared" si="284"/>
        <v>0</v>
      </c>
      <c r="AY106" s="38">
        <f t="shared" si="284"/>
        <v>0</v>
      </c>
      <c r="AZ106" s="39"/>
      <c r="BA106" s="37">
        <f t="shared" ref="BA106:BE107" si="285">IF($AZ$105&gt;0,IF(BA104=BA161,0.5,IF(BA104&gt;BA161,1,0)),0)</f>
        <v>1</v>
      </c>
      <c r="BB106" s="37">
        <f t="shared" si="285"/>
        <v>1</v>
      </c>
      <c r="BC106" s="37">
        <f t="shared" si="285"/>
        <v>1</v>
      </c>
      <c r="BD106" s="37">
        <f t="shared" si="285"/>
        <v>0</v>
      </c>
      <c r="BE106" s="38">
        <f t="shared" si="285"/>
        <v>1</v>
      </c>
      <c r="BF106" s="39"/>
      <c r="BG106" s="37">
        <f t="shared" ref="BG106:BK107" si="286">IF($BF$105&gt;0,IF(BG104=BG117,0.5,IF(BG104&gt;BG117,1,0)),0)</f>
        <v>0</v>
      </c>
      <c r="BH106" s="37">
        <f t="shared" si="286"/>
        <v>1</v>
      </c>
      <c r="BI106" s="37">
        <f t="shared" si="286"/>
        <v>0</v>
      </c>
      <c r="BJ106" s="37">
        <f t="shared" si="286"/>
        <v>0</v>
      </c>
      <c r="BK106" s="38">
        <f t="shared" si="286"/>
        <v>1</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0</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1</v>
      </c>
      <c r="U107" s="38">
        <f t="shared" si="279"/>
        <v>0</v>
      </c>
      <c r="V107" s="39"/>
      <c r="W107" s="37">
        <f t="shared" si="280"/>
        <v>0</v>
      </c>
      <c r="X107" s="37">
        <f t="shared" si="280"/>
        <v>0</v>
      </c>
      <c r="Y107" s="37">
        <f t="shared" si="280"/>
        <v>0</v>
      </c>
      <c r="Z107" s="37">
        <f t="shared" si="280"/>
        <v>1</v>
      </c>
      <c r="AA107" s="38">
        <f t="shared" si="280"/>
        <v>0</v>
      </c>
      <c r="AB107" s="39"/>
      <c r="AC107" s="37">
        <f t="shared" si="281"/>
        <v>1</v>
      </c>
      <c r="AD107" s="37">
        <f t="shared" si="281"/>
        <v>1</v>
      </c>
      <c r="AE107" s="37">
        <f t="shared" si="281"/>
        <v>1</v>
      </c>
      <c r="AF107" s="37">
        <f t="shared" si="281"/>
        <v>1</v>
      </c>
      <c r="AG107" s="38">
        <f t="shared" si="281"/>
        <v>1</v>
      </c>
      <c r="AH107" s="39"/>
      <c r="AI107" s="37">
        <f t="shared" si="282"/>
        <v>1</v>
      </c>
      <c r="AJ107" s="37">
        <f t="shared" si="282"/>
        <v>0</v>
      </c>
      <c r="AK107" s="37">
        <f t="shared" si="282"/>
        <v>0</v>
      </c>
      <c r="AL107" s="37">
        <f t="shared" si="282"/>
        <v>0</v>
      </c>
      <c r="AM107" s="38">
        <f t="shared" si="282"/>
        <v>0</v>
      </c>
      <c r="AN107" s="39"/>
      <c r="AO107" s="37">
        <f t="shared" si="283"/>
        <v>1</v>
      </c>
      <c r="AP107" s="37">
        <f t="shared" si="283"/>
        <v>0</v>
      </c>
      <c r="AQ107" s="37">
        <f t="shared" si="283"/>
        <v>1</v>
      </c>
      <c r="AR107" s="37">
        <f t="shared" si="283"/>
        <v>0</v>
      </c>
      <c r="AS107" s="38">
        <f t="shared" si="283"/>
        <v>1</v>
      </c>
      <c r="AT107" s="39"/>
      <c r="AU107" s="37">
        <f t="shared" si="284"/>
        <v>0</v>
      </c>
      <c r="AV107" s="37">
        <f t="shared" si="284"/>
        <v>0</v>
      </c>
      <c r="AW107" s="37">
        <f t="shared" si="284"/>
        <v>1</v>
      </c>
      <c r="AX107" s="37">
        <f t="shared" si="284"/>
        <v>0</v>
      </c>
      <c r="AY107" s="38">
        <f t="shared" si="284"/>
        <v>0</v>
      </c>
      <c r="AZ107" s="39"/>
      <c r="BA107" s="37">
        <f t="shared" si="285"/>
        <v>1</v>
      </c>
      <c r="BB107" s="37">
        <f t="shared" si="285"/>
        <v>1</v>
      </c>
      <c r="BC107" s="37">
        <f t="shared" si="285"/>
        <v>1</v>
      </c>
      <c r="BD107" s="37">
        <f t="shared" si="285"/>
        <v>0</v>
      </c>
      <c r="BE107" s="38">
        <f t="shared" si="285"/>
        <v>1</v>
      </c>
      <c r="BF107" s="39"/>
      <c r="BG107" s="37">
        <f t="shared" si="286"/>
        <v>1</v>
      </c>
      <c r="BH107" s="37">
        <f t="shared" si="286"/>
        <v>1</v>
      </c>
      <c r="BI107" s="37">
        <f t="shared" si="286"/>
        <v>1</v>
      </c>
      <c r="BJ107" s="37">
        <f t="shared" si="286"/>
        <v>1</v>
      </c>
      <c r="BK107" s="38">
        <f t="shared" si="286"/>
        <v>1</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7</v>
      </c>
      <c r="J108" s="56"/>
      <c r="K108" s="57"/>
      <c r="L108" s="57"/>
      <c r="M108" s="57"/>
      <c r="N108" s="57"/>
      <c r="O108" s="58">
        <f>SUM(K106+L106+M106+N106+O106+K107+L107+M107+N107+O107)</f>
        <v>0</v>
      </c>
      <c r="P108" s="56"/>
      <c r="Q108" s="57"/>
      <c r="R108" s="57"/>
      <c r="S108" s="57"/>
      <c r="T108" s="57"/>
      <c r="U108" s="58">
        <f>SUM(Q106+R106+S106+T106+U106+Q107+R107+S107+T107+U107)</f>
        <v>2</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2</v>
      </c>
      <c r="AN108" s="56"/>
      <c r="AO108" s="57"/>
      <c r="AP108" s="57"/>
      <c r="AQ108" s="57"/>
      <c r="AR108" s="57"/>
      <c r="AS108" s="58">
        <f>SUM(AO106+AP106+AQ106+AR106+AS106+AO107+AP107+AQ107+AR107+AS107)</f>
        <v>6</v>
      </c>
      <c r="AT108" s="56"/>
      <c r="AU108" s="57"/>
      <c r="AV108" s="57"/>
      <c r="AW108" s="57"/>
      <c r="AX108" s="57"/>
      <c r="AY108" s="58">
        <f>SUM(AU106+AV106+AW106+AX106+AY106+AU107+AV107+AW107+AX107+AY107)</f>
        <v>2</v>
      </c>
      <c r="AZ108" s="56"/>
      <c r="BA108" s="57"/>
      <c r="BB108" s="57"/>
      <c r="BC108" s="57"/>
      <c r="BD108" s="57"/>
      <c r="BE108" s="58">
        <f>SUM(BA106+BB106+BC106+BD106+BE106+BA107+BB107+BC107+BD107+BE107)</f>
        <v>8</v>
      </c>
      <c r="BF108" s="56"/>
      <c r="BG108" s="57"/>
      <c r="BH108" s="57"/>
      <c r="BI108" s="57"/>
      <c r="BJ108" s="57"/>
      <c r="BK108" s="58">
        <f>SUM(BG106+BH106+BI106+BJ106+BK106+BG107+BH107+BI107+BJ107+BK107)</f>
        <v>7</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3" t="s">
        <v>47</v>
      </c>
      <c r="C109" s="105"/>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41</v>
      </c>
      <c r="D110" s="36">
        <v>29</v>
      </c>
      <c r="E110" s="37">
        <v>179</v>
      </c>
      <c r="F110" s="37">
        <v>208</v>
      </c>
      <c r="G110" s="37">
        <v>184</v>
      </c>
      <c r="H110" s="37">
        <v>213</v>
      </c>
      <c r="I110" s="38">
        <f t="shared" ref="I110:I116" si="288">SUM(E110:H110)</f>
        <v>784</v>
      </c>
      <c r="J110" s="39">
        <v>28</v>
      </c>
      <c r="K110" s="40">
        <v>135</v>
      </c>
      <c r="L110" s="40">
        <v>160</v>
      </c>
      <c r="M110" s="40">
        <v>206</v>
      </c>
      <c r="N110" s="40">
        <v>160</v>
      </c>
      <c r="O110" s="38">
        <f t="shared" ref="O110:O116" si="289">SUM(K110:N110)</f>
        <v>661</v>
      </c>
      <c r="P110" s="39">
        <v>29</v>
      </c>
      <c r="Q110" s="40">
        <v>179</v>
      </c>
      <c r="R110" s="40">
        <v>167</v>
      </c>
      <c r="S110" s="40">
        <v>138</v>
      </c>
      <c r="T110" s="40">
        <v>179</v>
      </c>
      <c r="U110" s="38">
        <f t="shared" ref="U110:U116" si="290">SUM(Q110:T110)</f>
        <v>663</v>
      </c>
      <c r="V110" s="39">
        <v>30</v>
      </c>
      <c r="W110" s="40">
        <v>178</v>
      </c>
      <c r="X110" s="40">
        <v>168</v>
      </c>
      <c r="Y110" s="40">
        <v>258</v>
      </c>
      <c r="Z110" s="40">
        <v>159</v>
      </c>
      <c r="AA110" s="38">
        <f t="shared" ref="AA110:AA116" si="291">SUM(W110:Z110)</f>
        <v>763</v>
      </c>
      <c r="AB110" s="39">
        <v>30</v>
      </c>
      <c r="AC110" s="40">
        <v>144</v>
      </c>
      <c r="AD110" s="40">
        <v>163</v>
      </c>
      <c r="AE110" s="40">
        <v>172</v>
      </c>
      <c r="AF110" s="40">
        <v>156</v>
      </c>
      <c r="AG110" s="38">
        <f t="shared" ref="AG110:AG116" si="292">SUM(AC110:AF110)</f>
        <v>635</v>
      </c>
      <c r="AH110" s="39">
        <v>29</v>
      </c>
      <c r="AI110" s="40">
        <v>212</v>
      </c>
      <c r="AJ110" s="40">
        <v>190</v>
      </c>
      <c r="AK110" s="40">
        <v>177</v>
      </c>
      <c r="AL110" s="40">
        <v>186</v>
      </c>
      <c r="AM110" s="38">
        <f t="shared" ref="AM110:AM116" si="293">SUM(AI110:AL110)</f>
        <v>765</v>
      </c>
      <c r="AN110" s="39">
        <v>29</v>
      </c>
      <c r="AO110" s="40">
        <v>186</v>
      </c>
      <c r="AP110" s="40">
        <v>183</v>
      </c>
      <c r="AQ110" s="40">
        <v>234</v>
      </c>
      <c r="AR110" s="40">
        <v>170</v>
      </c>
      <c r="AS110" s="38">
        <f t="shared" ref="AS110:AS116" si="294">SUM(AO110:AR110)</f>
        <v>773</v>
      </c>
      <c r="AT110" s="39">
        <v>29</v>
      </c>
      <c r="AU110" s="40">
        <v>184</v>
      </c>
      <c r="AV110" s="40">
        <v>159</v>
      </c>
      <c r="AW110" s="40">
        <v>206</v>
      </c>
      <c r="AX110" s="40">
        <v>195</v>
      </c>
      <c r="AY110" s="38">
        <f t="shared" ref="AY110:AY116" si="295">SUM(AU110:AX110)</f>
        <v>744</v>
      </c>
      <c r="AZ110" s="39">
        <v>29</v>
      </c>
      <c r="BA110" s="40">
        <v>186</v>
      </c>
      <c r="BB110" s="40">
        <v>183</v>
      </c>
      <c r="BC110" s="40">
        <v>234</v>
      </c>
      <c r="BD110" s="40">
        <v>170</v>
      </c>
      <c r="BE110" s="38">
        <f t="shared" ref="BE110:BE116" si="296">SUM(BA110:BD110)</f>
        <v>773</v>
      </c>
      <c r="BF110" s="39">
        <v>28</v>
      </c>
      <c r="BG110" s="40">
        <v>192</v>
      </c>
      <c r="BH110" s="40">
        <v>147</v>
      </c>
      <c r="BI110" s="40">
        <v>150</v>
      </c>
      <c r="BJ110" s="40">
        <v>188</v>
      </c>
      <c r="BK110" s="38">
        <f t="shared" ref="BK110:BK116" si="297">SUM(BG110:BJ110)</f>
        <v>677</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4</v>
      </c>
      <c r="CB110" s="17">
        <f t="shared" ref="CB110:CB115" si="309">SUM((IF(BM110&gt;0,1,0)+(IF(BN110&gt;0,1,0)+(IF(BO110&gt;0,1,0)+(IF(BP110&gt;0,1,0))))))</f>
        <v>0</v>
      </c>
      <c r="CC110" s="17">
        <f t="shared" ref="CC110:CC115" si="310">SUM(BR110:CB110)</f>
        <v>40</v>
      </c>
      <c r="CD110" s="17">
        <f t="shared" ref="CD110:CD115" si="311">I110+O110+U110+AA110+AG110+AM110+AS110+AY110+BE110+BK110+BQ110</f>
        <v>7238</v>
      </c>
      <c r="CE110" s="17">
        <f t="shared" ref="CE110:CE115" si="312">CD110/CC110</f>
        <v>180.95</v>
      </c>
    </row>
    <row r="111" spans="1:83" ht="15.75" customHeight="1" x14ac:dyDescent="0.25">
      <c r="A111" s="33"/>
      <c r="B111" s="34" t="s">
        <v>49</v>
      </c>
      <c r="C111" s="35" t="s">
        <v>50</v>
      </c>
      <c r="D111" s="36"/>
      <c r="E111" s="37"/>
      <c r="F111" s="37"/>
      <c r="G111" s="37"/>
      <c r="H111" s="37"/>
      <c r="I111" s="38">
        <f t="shared" si="288"/>
        <v>0</v>
      </c>
      <c r="J111" s="39"/>
      <c r="K111" s="40"/>
      <c r="L111" s="40"/>
      <c r="M111" s="40"/>
      <c r="N111" s="40"/>
      <c r="O111" s="38">
        <f t="shared" si="289"/>
        <v>0</v>
      </c>
      <c r="P111" s="39"/>
      <c r="Q111" s="40"/>
      <c r="R111" s="40"/>
      <c r="S111" s="40"/>
      <c r="T111" s="40"/>
      <c r="U111" s="38">
        <f t="shared" si="290"/>
        <v>0</v>
      </c>
      <c r="V111" s="39">
        <v>29</v>
      </c>
      <c r="W111" s="40">
        <v>186</v>
      </c>
      <c r="X111" s="40">
        <v>223</v>
      </c>
      <c r="Y111" s="40">
        <v>185</v>
      </c>
      <c r="Z111" s="40">
        <v>204</v>
      </c>
      <c r="AA111" s="38">
        <f t="shared" si="291"/>
        <v>798</v>
      </c>
      <c r="AB111" s="39">
        <v>29</v>
      </c>
      <c r="AC111" s="40">
        <v>191</v>
      </c>
      <c r="AD111" s="40">
        <v>195</v>
      </c>
      <c r="AE111" s="40">
        <v>231</v>
      </c>
      <c r="AF111" s="40">
        <v>178</v>
      </c>
      <c r="AG111" s="38">
        <f t="shared" si="292"/>
        <v>795</v>
      </c>
      <c r="AH111" s="39">
        <v>27</v>
      </c>
      <c r="AI111" s="40">
        <v>216</v>
      </c>
      <c r="AJ111" s="40">
        <v>209</v>
      </c>
      <c r="AK111" s="40">
        <v>182</v>
      </c>
      <c r="AL111" s="40">
        <v>175</v>
      </c>
      <c r="AM111" s="38">
        <f t="shared" si="293"/>
        <v>782</v>
      </c>
      <c r="AN111" s="39">
        <v>25</v>
      </c>
      <c r="AO111" s="40">
        <v>180</v>
      </c>
      <c r="AP111" s="40">
        <v>201</v>
      </c>
      <c r="AQ111" s="40">
        <v>201</v>
      </c>
      <c r="AR111" s="40">
        <v>233</v>
      </c>
      <c r="AS111" s="38">
        <f t="shared" si="294"/>
        <v>815</v>
      </c>
      <c r="AT111" s="39">
        <v>25</v>
      </c>
      <c r="AU111" s="40">
        <v>167</v>
      </c>
      <c r="AV111" s="40">
        <v>195</v>
      </c>
      <c r="AW111" s="40">
        <v>193</v>
      </c>
      <c r="AX111" s="40">
        <v>205</v>
      </c>
      <c r="AY111" s="38">
        <f t="shared" si="295"/>
        <v>760</v>
      </c>
      <c r="AZ111" s="39">
        <v>25</v>
      </c>
      <c r="BA111" s="40">
        <v>180</v>
      </c>
      <c r="BB111" s="40">
        <v>201</v>
      </c>
      <c r="BC111" s="40">
        <v>201</v>
      </c>
      <c r="BD111" s="40">
        <v>233</v>
      </c>
      <c r="BE111" s="38">
        <f t="shared" si="296"/>
        <v>815</v>
      </c>
      <c r="BF111" s="39"/>
      <c r="BG111" s="40"/>
      <c r="BH111" s="40"/>
      <c r="BI111" s="40"/>
      <c r="BJ111" s="40"/>
      <c r="BK111" s="38">
        <f t="shared" si="297"/>
        <v>0</v>
      </c>
      <c r="BL111" s="39"/>
      <c r="BM111" s="40"/>
      <c r="BN111" s="40"/>
      <c r="BO111" s="40"/>
      <c r="BP111" s="40"/>
      <c r="BQ111" s="38">
        <f t="shared" si="298"/>
        <v>0</v>
      </c>
      <c r="BR111" s="41">
        <f t="shared" si="299"/>
        <v>0</v>
      </c>
      <c r="BS111" s="17">
        <f t="shared" si="300"/>
        <v>0</v>
      </c>
      <c r="BT111" s="17">
        <f t="shared" si="301"/>
        <v>0</v>
      </c>
      <c r="BU111" s="17">
        <f t="shared" si="302"/>
        <v>4</v>
      </c>
      <c r="BV111" s="17">
        <f t="shared" si="303"/>
        <v>4</v>
      </c>
      <c r="BW111" s="17">
        <f t="shared" si="304"/>
        <v>4</v>
      </c>
      <c r="BX111" s="17">
        <f t="shared" si="305"/>
        <v>4</v>
      </c>
      <c r="BY111" s="17">
        <f t="shared" si="306"/>
        <v>4</v>
      </c>
      <c r="BZ111" s="17">
        <f t="shared" si="307"/>
        <v>4</v>
      </c>
      <c r="CA111" s="17">
        <f t="shared" si="308"/>
        <v>0</v>
      </c>
      <c r="CB111" s="17">
        <f t="shared" si="309"/>
        <v>0</v>
      </c>
      <c r="CC111" s="17">
        <f t="shared" si="310"/>
        <v>24</v>
      </c>
      <c r="CD111" s="17">
        <f t="shared" si="311"/>
        <v>4765</v>
      </c>
      <c r="CE111" s="17">
        <f t="shared" si="312"/>
        <v>198.54166666666666</v>
      </c>
    </row>
    <row r="112" spans="1:83" ht="15.75" customHeight="1" x14ac:dyDescent="0.25">
      <c r="A112" s="33"/>
      <c r="B112" s="42" t="s">
        <v>102</v>
      </c>
      <c r="C112" s="43" t="s">
        <v>103</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v>17</v>
      </c>
      <c r="BG112" s="40">
        <v>180</v>
      </c>
      <c r="BH112" s="40">
        <v>182</v>
      </c>
      <c r="BI112" s="40">
        <v>181</v>
      </c>
      <c r="BJ112" s="40">
        <v>191</v>
      </c>
      <c r="BK112" s="38">
        <f t="shared" si="297"/>
        <v>734</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4</v>
      </c>
      <c r="CB112" s="17">
        <f t="shared" si="309"/>
        <v>0</v>
      </c>
      <c r="CC112" s="17">
        <f t="shared" si="310"/>
        <v>4</v>
      </c>
      <c r="CD112" s="17">
        <f t="shared" si="311"/>
        <v>734</v>
      </c>
      <c r="CE112" s="19">
        <f t="shared" si="312"/>
        <v>183.5</v>
      </c>
    </row>
    <row r="113" spans="1:83" ht="15.75" customHeight="1" x14ac:dyDescent="0.25">
      <c r="A113" s="33"/>
      <c r="B113" s="42" t="s">
        <v>104</v>
      </c>
      <c r="C113" s="43" t="s">
        <v>105</v>
      </c>
      <c r="D113" s="39">
        <v>47</v>
      </c>
      <c r="E113" s="40">
        <v>206</v>
      </c>
      <c r="F113" s="40">
        <v>163</v>
      </c>
      <c r="G113" s="40">
        <v>179</v>
      </c>
      <c r="H113" s="40">
        <v>221</v>
      </c>
      <c r="I113" s="38">
        <f t="shared" si="288"/>
        <v>769</v>
      </c>
      <c r="J113" s="39"/>
      <c r="K113" s="40"/>
      <c r="L113" s="40"/>
      <c r="M113" s="40"/>
      <c r="N113" s="40"/>
      <c r="O113" s="38">
        <f t="shared" si="289"/>
        <v>0</v>
      </c>
      <c r="P113" s="39">
        <v>47</v>
      </c>
      <c r="Q113" s="40">
        <v>137</v>
      </c>
      <c r="R113" s="40">
        <v>215</v>
      </c>
      <c r="S113" s="40">
        <v>178</v>
      </c>
      <c r="T113" s="40">
        <v>180</v>
      </c>
      <c r="U113" s="38">
        <f t="shared" si="290"/>
        <v>710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1479</v>
      </c>
      <c r="CE113" s="19">
        <f t="shared" si="312"/>
        <v>184.875</v>
      </c>
    </row>
    <row r="114" spans="1:83" ht="15.75" customHeight="1" x14ac:dyDescent="0.25">
      <c r="A114" s="33"/>
      <c r="B114" s="42" t="s">
        <v>121</v>
      </c>
      <c r="C114" s="43" t="s">
        <v>122</v>
      </c>
      <c r="D114" s="39"/>
      <c r="E114" s="40"/>
      <c r="F114" s="40"/>
      <c r="G114" s="40"/>
      <c r="H114" s="40"/>
      <c r="I114" s="38">
        <f t="shared" si="288"/>
        <v>0</v>
      </c>
      <c r="J114" s="39">
        <v>11</v>
      </c>
      <c r="K114" s="40">
        <v>194</v>
      </c>
      <c r="L114" s="40">
        <v>214</v>
      </c>
      <c r="M114" s="40">
        <v>213</v>
      </c>
      <c r="N114" s="40">
        <v>197</v>
      </c>
      <c r="O114" s="38">
        <f t="shared" si="289"/>
        <v>818</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4</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818</v>
      </c>
      <c r="CE114" s="19">
        <f t="shared" si="312"/>
        <v>204.5</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385</v>
      </c>
      <c r="F117" s="37">
        <f>SUM(F110:F116)</f>
        <v>371</v>
      </c>
      <c r="G117" s="37">
        <f>SUM(G110:G116)</f>
        <v>363</v>
      </c>
      <c r="H117" s="37">
        <f>SUM(H110:H116)</f>
        <v>434</v>
      </c>
      <c r="I117" s="38">
        <f>SUM(I110:I116)</f>
        <v>1553</v>
      </c>
      <c r="J117" s="39"/>
      <c r="K117" s="37">
        <f>SUM(K110:K116)</f>
        <v>329</v>
      </c>
      <c r="L117" s="37">
        <f>SUM(L110:L116)</f>
        <v>374</v>
      </c>
      <c r="M117" s="37">
        <f>SUM(M110:M116)</f>
        <v>419</v>
      </c>
      <c r="N117" s="37">
        <f>SUM(N110:N116)</f>
        <v>357</v>
      </c>
      <c r="O117" s="38">
        <f>SUM(O110:O116)</f>
        <v>1479</v>
      </c>
      <c r="P117" s="39"/>
      <c r="Q117" s="37">
        <f>SUM(Q110:Q116)</f>
        <v>316</v>
      </c>
      <c r="R117" s="37">
        <f>SUM(R110:R116)</f>
        <v>382</v>
      </c>
      <c r="S117" s="37">
        <f>SUM(S110:S116)</f>
        <v>316</v>
      </c>
      <c r="T117" s="37">
        <f>SUM(T110:T116)</f>
        <v>359</v>
      </c>
      <c r="U117" s="38">
        <f>SUM(U110:U116)</f>
        <v>1373</v>
      </c>
      <c r="V117" s="39"/>
      <c r="W117" s="37">
        <f>SUM(W110:W116)</f>
        <v>364</v>
      </c>
      <c r="X117" s="37">
        <f>SUM(X110:X116)</f>
        <v>391</v>
      </c>
      <c r="Y117" s="37">
        <f>SUM(Y110:Y116)</f>
        <v>443</v>
      </c>
      <c r="Z117" s="37">
        <f>SUM(Z110:Z116)</f>
        <v>363</v>
      </c>
      <c r="AA117" s="38">
        <f>SUM(AA110:AA116)</f>
        <v>1561</v>
      </c>
      <c r="AB117" s="39"/>
      <c r="AC117" s="37">
        <f>SUM(AC110:AC116)</f>
        <v>335</v>
      </c>
      <c r="AD117" s="37">
        <f>SUM(AD110:AD116)</f>
        <v>358</v>
      </c>
      <c r="AE117" s="37">
        <f>SUM(AE110:AE116)</f>
        <v>403</v>
      </c>
      <c r="AF117" s="37">
        <f>SUM(AF110:AF116)</f>
        <v>334</v>
      </c>
      <c r="AG117" s="38">
        <f>SUM(AG110:AG116)</f>
        <v>1430</v>
      </c>
      <c r="AH117" s="39"/>
      <c r="AI117" s="37">
        <f>SUM(AI110:AI116)</f>
        <v>428</v>
      </c>
      <c r="AJ117" s="37">
        <f>SUM(AJ110:AJ116)</f>
        <v>399</v>
      </c>
      <c r="AK117" s="37">
        <f>SUM(AK110:AK116)</f>
        <v>359</v>
      </c>
      <c r="AL117" s="37">
        <f>SUM(AL110:AL116)</f>
        <v>361</v>
      </c>
      <c r="AM117" s="38">
        <f>SUM(AM110:AM116)</f>
        <v>1547</v>
      </c>
      <c r="AN117" s="39"/>
      <c r="AO117" s="37">
        <f>SUM(AO110:AO116)</f>
        <v>366</v>
      </c>
      <c r="AP117" s="37">
        <f>SUM(AP110:AP116)</f>
        <v>384</v>
      </c>
      <c r="AQ117" s="37">
        <f>SUM(AQ110:AQ116)</f>
        <v>435</v>
      </c>
      <c r="AR117" s="37">
        <f>SUM(AR110:AR116)</f>
        <v>403</v>
      </c>
      <c r="AS117" s="38">
        <f>SUM(AS110:AS116)</f>
        <v>1588</v>
      </c>
      <c r="AT117" s="39"/>
      <c r="AU117" s="37">
        <f>SUM(AU110:AU116)</f>
        <v>351</v>
      </c>
      <c r="AV117" s="37">
        <f>SUM(AV110:AV116)</f>
        <v>354</v>
      </c>
      <c r="AW117" s="37">
        <f>SUM(AW110:AW116)</f>
        <v>399</v>
      </c>
      <c r="AX117" s="37">
        <f>SUM(AX110:AX116)</f>
        <v>400</v>
      </c>
      <c r="AY117" s="38">
        <f>SUM(AY110:AY116)</f>
        <v>1504</v>
      </c>
      <c r="AZ117" s="39"/>
      <c r="BA117" s="37">
        <f>SUM(BA110:BA116)</f>
        <v>366</v>
      </c>
      <c r="BB117" s="37">
        <f>SUM(BB110:BB116)</f>
        <v>384</v>
      </c>
      <c r="BC117" s="37">
        <f>SUM(BC110:BC116)</f>
        <v>435</v>
      </c>
      <c r="BD117" s="37">
        <f>SUM(BD110:BD116)</f>
        <v>403</v>
      </c>
      <c r="BE117" s="38">
        <f>SUM(BE110:BE116)</f>
        <v>1588</v>
      </c>
      <c r="BF117" s="39"/>
      <c r="BG117" s="37">
        <f>SUM(BG110:BG116)</f>
        <v>372</v>
      </c>
      <c r="BH117" s="37">
        <f>SUM(BH110:BH116)</f>
        <v>329</v>
      </c>
      <c r="BI117" s="37">
        <f>SUM(BI110:BI116)</f>
        <v>331</v>
      </c>
      <c r="BJ117" s="37">
        <f>SUM(BJ110:BJ116)</f>
        <v>379</v>
      </c>
      <c r="BK117" s="38">
        <f>SUM(BK110:BK116)</f>
        <v>1411</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0</v>
      </c>
      <c r="CC117" s="17">
        <f>SUM(BR117:CB117)</f>
        <v>40</v>
      </c>
      <c r="CD117" s="17">
        <f>I117+O117+U117+AA117+AG117+AM117+AS117+AY117+BE117+BK117+BQ117</f>
        <v>15034</v>
      </c>
      <c r="CE117" s="17">
        <f>CD117/CC117</f>
        <v>375.85</v>
      </c>
    </row>
    <row r="118" spans="1:83" ht="15.75" customHeight="1" x14ac:dyDescent="0.25">
      <c r="A118" s="33"/>
      <c r="B118" s="34" t="s">
        <v>36</v>
      </c>
      <c r="C118" s="43"/>
      <c r="D118" s="36">
        <f>SUM(D110:D115)</f>
        <v>76</v>
      </c>
      <c r="E118" s="37">
        <f>E117+$D$118-E116</f>
        <v>461</v>
      </c>
      <c r="F118" s="37">
        <f>F117+$D$118-F116</f>
        <v>447</v>
      </c>
      <c r="G118" s="37">
        <f>G117+$D$118-G116</f>
        <v>439</v>
      </c>
      <c r="H118" s="37">
        <f>H117+$D$118-H116</f>
        <v>510</v>
      </c>
      <c r="I118" s="38">
        <f>E118+F118+G118+H118</f>
        <v>1857</v>
      </c>
      <c r="J118" s="36">
        <f>SUM(J110:J115)</f>
        <v>39</v>
      </c>
      <c r="K118" s="37">
        <f>K117+$J$118-K116</f>
        <v>368</v>
      </c>
      <c r="L118" s="37">
        <f>L117+$J$118-L116</f>
        <v>413</v>
      </c>
      <c r="M118" s="37">
        <f>M117+$J$118-M116</f>
        <v>458</v>
      </c>
      <c r="N118" s="37">
        <f>N117+$J$118-N116</f>
        <v>396</v>
      </c>
      <c r="O118" s="38">
        <f>K118+L118+M118+N118</f>
        <v>1635</v>
      </c>
      <c r="P118" s="36">
        <f>SUM(P110:P115)</f>
        <v>76</v>
      </c>
      <c r="Q118" s="37">
        <f>Q117+$P$118-Q116</f>
        <v>392</v>
      </c>
      <c r="R118" s="37">
        <f>R117+$P$118-R116</f>
        <v>458</v>
      </c>
      <c r="S118" s="37">
        <f>S117+$P$118-S116</f>
        <v>392</v>
      </c>
      <c r="T118" s="37">
        <f>T117+$P$118-T116</f>
        <v>435</v>
      </c>
      <c r="U118" s="38">
        <f>Q118+R118+S118+T118</f>
        <v>1677</v>
      </c>
      <c r="V118" s="36">
        <f>SUM(V110:V115)</f>
        <v>59</v>
      </c>
      <c r="W118" s="37">
        <f>W117+$V$118-W116</f>
        <v>423</v>
      </c>
      <c r="X118" s="37">
        <f>X117+$V$118-X116</f>
        <v>450</v>
      </c>
      <c r="Y118" s="37">
        <f>Y117+$V$118-Y116</f>
        <v>502</v>
      </c>
      <c r="Z118" s="37">
        <f>Z117+$V$118-Z116</f>
        <v>422</v>
      </c>
      <c r="AA118" s="38">
        <f>W118+X118+Y118+Z118</f>
        <v>1797</v>
      </c>
      <c r="AB118" s="36">
        <f>SUM(AB110:AB115)</f>
        <v>59</v>
      </c>
      <c r="AC118" s="37">
        <f>AC117+$AB$118-AC116</f>
        <v>394</v>
      </c>
      <c r="AD118" s="37">
        <f>AD117+$AB$118-AD116</f>
        <v>417</v>
      </c>
      <c r="AE118" s="37">
        <f>AE117+$AB$118-AE116</f>
        <v>462</v>
      </c>
      <c r="AF118" s="37">
        <f>AF117+$AB$118-AF116</f>
        <v>393</v>
      </c>
      <c r="AG118" s="38">
        <f>AC118+AD118+AE118+AF118</f>
        <v>1666</v>
      </c>
      <c r="AH118" s="36">
        <f>SUM(AH110:AH115)</f>
        <v>56</v>
      </c>
      <c r="AI118" s="37">
        <f>AI117+$AH$118-AI116</f>
        <v>484</v>
      </c>
      <c r="AJ118" s="37">
        <f>AJ117+$AH$118-AJ116</f>
        <v>455</v>
      </c>
      <c r="AK118" s="37">
        <f>AK117+$AH$118-AK116</f>
        <v>415</v>
      </c>
      <c r="AL118" s="37">
        <f>AL117+$AH$118-AL116</f>
        <v>417</v>
      </c>
      <c r="AM118" s="38">
        <f>AI118+AJ118+AK118+AL118</f>
        <v>1771</v>
      </c>
      <c r="AN118" s="36">
        <f>SUM(AN110:AN115)</f>
        <v>54</v>
      </c>
      <c r="AO118" s="37">
        <f>AO117+$AN$118-AO116</f>
        <v>420</v>
      </c>
      <c r="AP118" s="37">
        <f>AP117+$AN$118-AP116</f>
        <v>438</v>
      </c>
      <c r="AQ118" s="37">
        <f>AQ117+$AN$118-AQ116</f>
        <v>489</v>
      </c>
      <c r="AR118" s="37">
        <f>AR117+$AN$118-AR116</f>
        <v>457</v>
      </c>
      <c r="AS118" s="38">
        <f>AO118+AP118+AQ118+AR118</f>
        <v>1804</v>
      </c>
      <c r="AT118" s="36">
        <f>SUM(AT110:AT115)</f>
        <v>54</v>
      </c>
      <c r="AU118" s="37">
        <f>AU117+$AT$118-AU116</f>
        <v>405</v>
      </c>
      <c r="AV118" s="37">
        <f>AV117+$AT$118-AV116</f>
        <v>408</v>
      </c>
      <c r="AW118" s="37">
        <f>AW117+$AT$118-AW116</f>
        <v>453</v>
      </c>
      <c r="AX118" s="37">
        <f>AX117+$AT$118-AX116</f>
        <v>454</v>
      </c>
      <c r="AY118" s="38">
        <f>AU118+AV118+AW118+AX118</f>
        <v>1720</v>
      </c>
      <c r="AZ118" s="36">
        <f>SUM(AZ110:AZ115)</f>
        <v>54</v>
      </c>
      <c r="BA118" s="37">
        <f>BA117+$AZ$118-BA116</f>
        <v>420</v>
      </c>
      <c r="BB118" s="37">
        <f>BB117+$AZ$118-BB116</f>
        <v>438</v>
      </c>
      <c r="BC118" s="37">
        <f>BC117+$AZ$118-BC116</f>
        <v>489</v>
      </c>
      <c r="BD118" s="37">
        <f>BD117+$AZ$118-BD116</f>
        <v>457</v>
      </c>
      <c r="BE118" s="38">
        <f>BA118+BB118+BC118+BD118</f>
        <v>1804</v>
      </c>
      <c r="BF118" s="36">
        <f>SUM(BF110:BF115)</f>
        <v>45</v>
      </c>
      <c r="BG118" s="37">
        <f>BG117+$BF$118-BG116</f>
        <v>417</v>
      </c>
      <c r="BH118" s="37">
        <f>BH117+$BF$118-BH116</f>
        <v>374</v>
      </c>
      <c r="BI118" s="93">
        <v>0</v>
      </c>
      <c r="BJ118" s="93">
        <v>0</v>
      </c>
      <c r="BK118" s="38">
        <f>BG118+BH118+BI118+BJ118</f>
        <v>791</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2</v>
      </c>
      <c r="CB118" s="17">
        <f>SUM((IF(BM118&gt;0,1,0)+(IF(BN118&gt;0,1,0)+(IF(BO118&gt;0,1,0)+(IF(BP118&gt;0,1,0))))))</f>
        <v>0</v>
      </c>
      <c r="CC118" s="17">
        <f>SUM(BR118:CB118)</f>
        <v>38</v>
      </c>
      <c r="CD118" s="17">
        <f>I118+O118+U118+AA118+AG118+AM118+AS118+AY118+BE118+BK118+BQ118</f>
        <v>16522</v>
      </c>
      <c r="CE118" s="17">
        <f>CD118/CC118</f>
        <v>434.78947368421052</v>
      </c>
    </row>
    <row r="119" spans="1:83" ht="15.75" customHeight="1" x14ac:dyDescent="0.25">
      <c r="A119" s="33"/>
      <c r="B119" s="34" t="s">
        <v>37</v>
      </c>
      <c r="C119" s="43"/>
      <c r="D119" s="39"/>
      <c r="E119" s="37">
        <f t="shared" ref="E119:I120" si="313">IF($D$118&gt;0,IF(E117=E130,0.5,IF(E117&gt;E130,1,0)),0)</f>
        <v>0</v>
      </c>
      <c r="F119" s="37">
        <f t="shared" si="313"/>
        <v>0</v>
      </c>
      <c r="G119" s="37">
        <f t="shared" si="313"/>
        <v>0</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0</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1</v>
      </c>
      <c r="AV119" s="37">
        <f t="shared" si="320"/>
        <v>1</v>
      </c>
      <c r="AW119" s="37">
        <f t="shared" si="320"/>
        <v>1</v>
      </c>
      <c r="AX119" s="37">
        <f t="shared" si="320"/>
        <v>1</v>
      </c>
      <c r="AY119" s="38">
        <f t="shared" si="320"/>
        <v>1</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1</v>
      </c>
      <c r="BH119" s="37">
        <f t="shared" si="322"/>
        <v>0</v>
      </c>
      <c r="BI119" s="37">
        <f t="shared" si="322"/>
        <v>1</v>
      </c>
      <c r="BJ119" s="37">
        <f t="shared" si="322"/>
        <v>1</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1</v>
      </c>
      <c r="G120" s="37">
        <f t="shared" si="313"/>
        <v>1</v>
      </c>
      <c r="H120" s="37">
        <f t="shared" si="313"/>
        <v>1</v>
      </c>
      <c r="I120" s="38">
        <f t="shared" si="313"/>
        <v>1</v>
      </c>
      <c r="J120" s="39"/>
      <c r="K120" s="37">
        <f t="shared" si="314"/>
        <v>0</v>
      </c>
      <c r="L120" s="37">
        <f t="shared" si="314"/>
        <v>0</v>
      </c>
      <c r="M120" s="37">
        <f t="shared" si="314"/>
        <v>1</v>
      </c>
      <c r="N120" s="37">
        <f t="shared" si="314"/>
        <v>1</v>
      </c>
      <c r="O120" s="38">
        <f t="shared" si="314"/>
        <v>0</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1</v>
      </c>
      <c r="AE120" s="37">
        <f t="shared" si="317"/>
        <v>0</v>
      </c>
      <c r="AF120" s="37">
        <f t="shared" si="317"/>
        <v>0</v>
      </c>
      <c r="AG120" s="38">
        <f t="shared" si="317"/>
        <v>0</v>
      </c>
      <c r="AH120" s="39"/>
      <c r="AI120" s="37">
        <f t="shared" si="318"/>
        <v>1</v>
      </c>
      <c r="AJ120" s="37">
        <f t="shared" si="318"/>
        <v>1</v>
      </c>
      <c r="AK120" s="37">
        <f t="shared" si="318"/>
        <v>1</v>
      </c>
      <c r="AL120" s="37">
        <f t="shared" si="318"/>
        <v>0</v>
      </c>
      <c r="AM120" s="38">
        <f t="shared" si="318"/>
        <v>1</v>
      </c>
      <c r="AN120" s="39"/>
      <c r="AO120" s="37">
        <f t="shared" si="319"/>
        <v>1</v>
      </c>
      <c r="AP120" s="37">
        <f t="shared" si="319"/>
        <v>1</v>
      </c>
      <c r="AQ120" s="37">
        <f t="shared" si="319"/>
        <v>1</v>
      </c>
      <c r="AR120" s="37">
        <f t="shared" si="319"/>
        <v>1</v>
      </c>
      <c r="AS120" s="38">
        <f t="shared" si="319"/>
        <v>1</v>
      </c>
      <c r="AT120" s="39"/>
      <c r="AU120" s="37">
        <f t="shared" si="320"/>
        <v>0</v>
      </c>
      <c r="AV120" s="37">
        <f t="shared" si="320"/>
        <v>0</v>
      </c>
      <c r="AW120" s="37">
        <f t="shared" si="320"/>
        <v>1</v>
      </c>
      <c r="AX120" s="37">
        <f t="shared" si="320"/>
        <v>1</v>
      </c>
      <c r="AY120" s="38">
        <f t="shared" si="320"/>
        <v>1</v>
      </c>
      <c r="AZ120" s="39"/>
      <c r="BA120" s="37">
        <f t="shared" si="321"/>
        <v>1</v>
      </c>
      <c r="BB120" s="37">
        <f t="shared" si="321"/>
        <v>1</v>
      </c>
      <c r="BC120" s="37">
        <f t="shared" si="321"/>
        <v>1</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5</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6</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8</v>
      </c>
      <c r="AZ121" s="56"/>
      <c r="BA121" s="57"/>
      <c r="BB121" s="57"/>
      <c r="BC121" s="57"/>
      <c r="BD121" s="57"/>
      <c r="BE121" s="58">
        <f>SUM(BA119+BB119+BC119+BD119+BE119+BA120+BB120+BC120+BD120+BE120)</f>
        <v>10</v>
      </c>
      <c r="BF121" s="56"/>
      <c r="BG121" s="57"/>
      <c r="BH121" s="57"/>
      <c r="BI121" s="57"/>
      <c r="BJ121" s="57"/>
      <c r="BK121" s="58">
        <f>SUM(BG119+BH119+BI119+BJ119+BK119+BG120+BH120+BI120+BJ120+BK120)</f>
        <v>3</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3" t="s">
        <v>54</v>
      </c>
      <c r="C122" s="104"/>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55</v>
      </c>
      <c r="C123" s="35" t="s">
        <v>56</v>
      </c>
      <c r="D123" s="36">
        <v>16</v>
      </c>
      <c r="E123" s="37">
        <v>249</v>
      </c>
      <c r="F123" s="37">
        <v>224</v>
      </c>
      <c r="G123" s="37">
        <v>175</v>
      </c>
      <c r="H123" s="37">
        <v>279</v>
      </c>
      <c r="I123" s="38">
        <f t="shared" ref="I123:I129" si="324">SUM(E123:H123)</f>
        <v>927</v>
      </c>
      <c r="J123" s="39">
        <v>14</v>
      </c>
      <c r="K123" s="40">
        <v>212</v>
      </c>
      <c r="L123" s="40">
        <v>200</v>
      </c>
      <c r="M123" s="40">
        <v>211</v>
      </c>
      <c r="N123" s="40">
        <v>203</v>
      </c>
      <c r="O123" s="38">
        <f t="shared" ref="O123:O129" si="325">SUM(K123:N123)</f>
        <v>826</v>
      </c>
      <c r="P123" s="39"/>
      <c r="Q123" s="40"/>
      <c r="R123" s="40"/>
      <c r="S123" s="40"/>
      <c r="T123" s="40"/>
      <c r="U123" s="38">
        <f t="shared" ref="U123:U129" si="326">SUM(Q123:T123)</f>
        <v>0</v>
      </c>
      <c r="V123" s="39">
        <v>14</v>
      </c>
      <c r="W123" s="40">
        <v>290</v>
      </c>
      <c r="X123" s="40">
        <v>222</v>
      </c>
      <c r="Y123" s="40">
        <v>236</v>
      </c>
      <c r="Z123" s="40">
        <v>248</v>
      </c>
      <c r="AA123" s="38">
        <f t="shared" ref="AA123:AA129" si="327">SUM(W123:Z123)</f>
        <v>996</v>
      </c>
      <c r="AB123" s="39">
        <v>14</v>
      </c>
      <c r="AC123" s="40">
        <v>225</v>
      </c>
      <c r="AD123" s="40">
        <v>212</v>
      </c>
      <c r="AE123" s="40">
        <v>243</v>
      </c>
      <c r="AF123" s="40">
        <v>255</v>
      </c>
      <c r="AG123" s="38">
        <f t="shared" ref="AG123:AG129" si="328">SUM(AC123:AF123)</f>
        <v>935</v>
      </c>
      <c r="AH123" s="39">
        <v>11</v>
      </c>
      <c r="AI123" s="40">
        <v>215</v>
      </c>
      <c r="AJ123" s="40">
        <v>202</v>
      </c>
      <c r="AK123" s="40">
        <v>201</v>
      </c>
      <c r="AL123" s="40">
        <v>232</v>
      </c>
      <c r="AM123" s="38">
        <f t="shared" ref="AM123:AM129" si="329">SUM(AI123:AL123)</f>
        <v>850</v>
      </c>
      <c r="AN123" s="39">
        <v>9</v>
      </c>
      <c r="AO123" s="40">
        <v>215</v>
      </c>
      <c r="AP123" s="40">
        <v>168</v>
      </c>
      <c r="AQ123" s="40">
        <v>171</v>
      </c>
      <c r="AR123" s="40">
        <v>210</v>
      </c>
      <c r="AS123" s="38">
        <f t="shared" ref="AS123:AS129" si="330">SUM(AO123:AR123)</f>
        <v>764</v>
      </c>
      <c r="AT123" s="39"/>
      <c r="AU123" s="40"/>
      <c r="AV123" s="40"/>
      <c r="AW123" s="40"/>
      <c r="AX123" s="40"/>
      <c r="AY123" s="38">
        <f t="shared" ref="AY123:AY129" si="331">SUM(AU123:AX123)</f>
        <v>0</v>
      </c>
      <c r="AZ123" s="39">
        <v>9</v>
      </c>
      <c r="BA123" s="40">
        <v>215</v>
      </c>
      <c r="BB123" s="40">
        <v>168</v>
      </c>
      <c r="BC123" s="40">
        <v>171</v>
      </c>
      <c r="BD123" s="40">
        <v>210</v>
      </c>
      <c r="BE123" s="38">
        <f t="shared" ref="BE123:BE129" si="332">SUM(BA123:BD123)</f>
        <v>764</v>
      </c>
      <c r="BF123" s="39">
        <v>10</v>
      </c>
      <c r="BG123" s="40">
        <v>249</v>
      </c>
      <c r="BH123" s="40">
        <v>196</v>
      </c>
      <c r="BI123" s="40">
        <v>186</v>
      </c>
      <c r="BJ123" s="40">
        <v>279</v>
      </c>
      <c r="BK123" s="38">
        <f t="shared" ref="BK123:BK129" si="333">SUM(BG123:BJ123)</f>
        <v>910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0</v>
      </c>
      <c r="CC123" s="17">
        <f t="shared" ref="CC123:CC128" si="346">SUM(BR123:CB123)</f>
        <v>32</v>
      </c>
      <c r="CD123" s="17">
        <f t="shared" ref="CD123:CD128" si="347">I123+O123+U123+AA123+AG123+AM123+AS123+AY123+BE123+BK123+BQ123</f>
        <v>6972</v>
      </c>
      <c r="CE123" s="17">
        <f t="shared" ref="CE123:CE128" si="348">CD123/CC123</f>
        <v>217.875</v>
      </c>
    </row>
    <row r="124" spans="1:83" ht="15.75" customHeight="1" x14ac:dyDescent="0.25">
      <c r="A124" s="33"/>
      <c r="B124" s="34" t="s">
        <v>106</v>
      </c>
      <c r="C124" s="35" t="s">
        <v>78</v>
      </c>
      <c r="D124" s="36">
        <v>35</v>
      </c>
      <c r="E124" s="37">
        <v>175</v>
      </c>
      <c r="F124" s="37">
        <v>167</v>
      </c>
      <c r="G124" s="37">
        <v>201</v>
      </c>
      <c r="H124" s="37">
        <v>149</v>
      </c>
      <c r="I124" s="38">
        <f t="shared" si="324"/>
        <v>692</v>
      </c>
      <c r="J124" s="39"/>
      <c r="K124" s="40"/>
      <c r="L124" s="40"/>
      <c r="M124" s="40"/>
      <c r="N124" s="40"/>
      <c r="O124" s="38">
        <f t="shared" si="325"/>
        <v>0</v>
      </c>
      <c r="P124" s="39">
        <v>32</v>
      </c>
      <c r="Q124" s="40">
        <v>203</v>
      </c>
      <c r="R124" s="40">
        <v>193</v>
      </c>
      <c r="S124" s="40">
        <v>196</v>
      </c>
      <c r="T124" s="40">
        <v>166</v>
      </c>
      <c r="U124" s="38">
        <f t="shared" si="326"/>
        <v>758</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v>30</v>
      </c>
      <c r="AO124" s="40">
        <v>163</v>
      </c>
      <c r="AP124" s="40">
        <v>202</v>
      </c>
      <c r="AQ124" s="40">
        <v>186</v>
      </c>
      <c r="AR124" s="40">
        <v>204</v>
      </c>
      <c r="AS124" s="38">
        <f t="shared" si="330"/>
        <v>755</v>
      </c>
      <c r="AT124" s="39">
        <v>30</v>
      </c>
      <c r="AU124" s="40">
        <v>170</v>
      </c>
      <c r="AV124" s="40">
        <v>156</v>
      </c>
      <c r="AW124" s="40">
        <v>155</v>
      </c>
      <c r="AX124" s="40">
        <v>180</v>
      </c>
      <c r="AY124" s="38">
        <f t="shared" si="331"/>
        <v>661</v>
      </c>
      <c r="AZ124" s="39">
        <v>30</v>
      </c>
      <c r="BA124" s="40">
        <v>163</v>
      </c>
      <c r="BB124" s="40">
        <v>202</v>
      </c>
      <c r="BC124" s="40">
        <v>186</v>
      </c>
      <c r="BD124" s="40">
        <v>204</v>
      </c>
      <c r="BE124" s="38">
        <f t="shared" si="332"/>
        <v>755</v>
      </c>
      <c r="BF124" s="39">
        <v>29</v>
      </c>
      <c r="BG124" s="40">
        <v>193</v>
      </c>
      <c r="BH124" s="40">
        <v>157</v>
      </c>
      <c r="BI124" s="40">
        <v>160</v>
      </c>
      <c r="BJ124" s="40">
        <v>155</v>
      </c>
      <c r="BK124" s="38">
        <f t="shared" si="333"/>
        <v>665</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4</v>
      </c>
      <c r="BY124" s="17">
        <f t="shared" si="342"/>
        <v>4</v>
      </c>
      <c r="BZ124" s="17">
        <f t="shared" si="343"/>
        <v>4</v>
      </c>
      <c r="CA124" s="17">
        <f t="shared" si="344"/>
        <v>4</v>
      </c>
      <c r="CB124" s="17">
        <f t="shared" si="345"/>
        <v>0</v>
      </c>
      <c r="CC124" s="17">
        <f t="shared" si="346"/>
        <v>24</v>
      </c>
      <c r="CD124" s="17">
        <f t="shared" si="347"/>
        <v>4286</v>
      </c>
      <c r="CE124" s="17">
        <f t="shared" si="348"/>
        <v>178.58333333333334</v>
      </c>
    </row>
    <row r="125" spans="1:83" ht="15.75" customHeight="1" x14ac:dyDescent="0.25">
      <c r="A125" s="33"/>
      <c r="B125" s="42" t="s">
        <v>92</v>
      </c>
      <c r="C125" s="43" t="s">
        <v>93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29</v>
      </c>
      <c r="W125" s="40">
        <v>221</v>
      </c>
      <c r="X125" s="40">
        <v>146</v>
      </c>
      <c r="Y125" s="40">
        <v>211</v>
      </c>
      <c r="Z125" s="40">
        <v>191</v>
      </c>
      <c r="AA125" s="38">
        <f t="shared" si="327"/>
        <v>769</v>
      </c>
      <c r="AB125" s="39">
        <v>29</v>
      </c>
      <c r="AC125" s="40">
        <v>167</v>
      </c>
      <c r="AD125" s="40">
        <v>194</v>
      </c>
      <c r="AE125" s="40">
        <v>181</v>
      </c>
      <c r="AF125" s="40">
        <v>187</v>
      </c>
      <c r="AG125" s="38">
        <f t="shared" si="328"/>
        <v>729</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1498</v>
      </c>
      <c r="CE125" s="19">
        <f t="shared" si="348"/>
        <v>187.25</v>
      </c>
    </row>
    <row r="126" spans="1:83" ht="15.75" customHeight="1" x14ac:dyDescent="0.25">
      <c r="A126" s="33"/>
      <c r="B126" s="42" t="s">
        <v>94</v>
      </c>
      <c r="C126" s="43" t="s">
        <v>41</v>
      </c>
      <c r="D126" s="39"/>
      <c r="E126" s="40"/>
      <c r="F126" s="40"/>
      <c r="G126" s="40"/>
      <c r="H126" s="40"/>
      <c r="I126" s="38">
        <f t="shared" si="324"/>
        <v>0</v>
      </c>
      <c r="J126" s="39">
        <v>35</v>
      </c>
      <c r="K126" s="40">
        <v>208</v>
      </c>
      <c r="L126" s="40">
        <v>184</v>
      </c>
      <c r="M126" s="40">
        <v>161</v>
      </c>
      <c r="N126" s="40">
        <v>191</v>
      </c>
      <c r="O126" s="38">
        <f t="shared" si="325"/>
        <v>744</v>
      </c>
      <c r="P126" s="39">
        <v>33</v>
      </c>
      <c r="Q126" s="40">
        <v>167</v>
      </c>
      <c r="R126" s="40">
        <v>184</v>
      </c>
      <c r="S126" s="40">
        <v>170</v>
      </c>
      <c r="T126" s="40">
        <v>140</v>
      </c>
      <c r="U126" s="38">
        <f t="shared" si="326"/>
        <v>661</v>
      </c>
      <c r="V126" s="39"/>
      <c r="W126" s="40"/>
      <c r="X126" s="40"/>
      <c r="Y126" s="40"/>
      <c r="Z126" s="40"/>
      <c r="AA126" s="38">
        <f t="shared" si="327"/>
        <v>0</v>
      </c>
      <c r="AB126" s="39"/>
      <c r="AC126" s="40"/>
      <c r="AD126" s="40"/>
      <c r="AE126" s="40"/>
      <c r="AF126" s="40"/>
      <c r="AG126" s="38">
        <f t="shared" si="328"/>
        <v>0</v>
      </c>
      <c r="AH126" s="39">
        <v>34</v>
      </c>
      <c r="AI126" s="40">
        <v>187</v>
      </c>
      <c r="AJ126" s="40">
        <v>201</v>
      </c>
      <c r="AK126" s="40">
        <v>215</v>
      </c>
      <c r="AL126" s="40">
        <v>157</v>
      </c>
      <c r="AM126" s="38">
        <f t="shared" si="329"/>
        <v>760</v>
      </c>
      <c r="AN126" s="39"/>
      <c r="AO126" s="40"/>
      <c r="AP126" s="40"/>
      <c r="AQ126" s="40"/>
      <c r="AR126" s="40"/>
      <c r="AS126" s="38">
        <f t="shared" si="330"/>
        <v>0</v>
      </c>
      <c r="AT126" s="39">
        <v>32</v>
      </c>
      <c r="AU126" s="40">
        <v>251</v>
      </c>
      <c r="AV126" s="40">
        <v>158</v>
      </c>
      <c r="AW126" s="40">
        <v>145</v>
      </c>
      <c r="AX126" s="40">
        <v>166</v>
      </c>
      <c r="AY126" s="38">
        <f t="shared" si="331"/>
        <v>720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4</v>
      </c>
      <c r="BU126" s="17">
        <f t="shared" si="338"/>
        <v>0</v>
      </c>
      <c r="BV126" s="17">
        <f t="shared" si="339"/>
        <v>0</v>
      </c>
      <c r="BW126" s="17">
        <f t="shared" si="340"/>
        <v>4</v>
      </c>
      <c r="BX126" s="17">
        <f t="shared" si="341"/>
        <v>0</v>
      </c>
      <c r="BY126" s="17">
        <f t="shared" si="342"/>
        <v>4</v>
      </c>
      <c r="BZ126" s="17">
        <f t="shared" si="343"/>
        <v>0</v>
      </c>
      <c r="CA126" s="17">
        <f t="shared" si="344"/>
        <v>0</v>
      </c>
      <c r="CB126" s="17">
        <f t="shared" si="345"/>
        <v>0</v>
      </c>
      <c r="CC126" s="17">
        <f t="shared" si="346"/>
        <v>16</v>
      </c>
      <c r="CD126" s="17">
        <f t="shared" si="347"/>
        <v>2885</v>
      </c>
      <c r="CE126" s="19">
        <f t="shared" si="348"/>
        <v>180.3125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424</v>
      </c>
      <c r="F130" s="37">
        <f>SUM(F123:F129)</f>
        <v>391</v>
      </c>
      <c r="G130" s="37">
        <f>SUM(G123:G129)</f>
        <v>376</v>
      </c>
      <c r="H130" s="37">
        <f>SUM(H123:H129)</f>
        <v>428</v>
      </c>
      <c r="I130" s="38">
        <f>SUM(I123:I129)</f>
        <v>1619</v>
      </c>
      <c r="J130" s="39"/>
      <c r="K130" s="37">
        <f>SUM(K123:K129)</f>
        <v>420</v>
      </c>
      <c r="L130" s="37">
        <f>SUM(L123:L129)</f>
        <v>384</v>
      </c>
      <c r="M130" s="37">
        <f>SUM(M123:M129)</f>
        <v>372</v>
      </c>
      <c r="N130" s="37">
        <f>SUM(N123:N129)</f>
        <v>394</v>
      </c>
      <c r="O130" s="38">
        <f>SUM(O123:O129)</f>
        <v>1570</v>
      </c>
      <c r="P130" s="39"/>
      <c r="Q130" s="37">
        <f>SUM(Q123:Q129)</f>
        <v>370</v>
      </c>
      <c r="R130" s="37">
        <f>SUM(R123:R129)</f>
        <v>377</v>
      </c>
      <c r="S130" s="37">
        <f>SUM(S123:S129)</f>
        <v>366</v>
      </c>
      <c r="T130" s="37">
        <f>SUM(T123:T129)</f>
        <v>306</v>
      </c>
      <c r="U130" s="38">
        <f>SUM(U123:U129)</f>
        <v>1419</v>
      </c>
      <c r="V130" s="39"/>
      <c r="W130" s="37">
        <f>SUM(W123:W129)</f>
        <v>511</v>
      </c>
      <c r="X130" s="37">
        <f>SUM(X123:X129)</f>
        <v>368</v>
      </c>
      <c r="Y130" s="37">
        <f>SUM(Y123:Y129)</f>
        <v>447</v>
      </c>
      <c r="Z130" s="37">
        <f>SUM(Z123:Z129)</f>
        <v>439</v>
      </c>
      <c r="AA130" s="38">
        <f>SUM(AA123:AA129)</f>
        <v>1765</v>
      </c>
      <c r="AB130" s="39"/>
      <c r="AC130" s="37">
        <f>SUM(AC123:AC129)</f>
        <v>392</v>
      </c>
      <c r="AD130" s="37">
        <f>SUM(AD123:AD129)</f>
        <v>406</v>
      </c>
      <c r="AE130" s="37">
        <f>SUM(AE123:AE129)</f>
        <v>424</v>
      </c>
      <c r="AF130" s="37">
        <f>SUM(AF123:AF129)</f>
        <v>442</v>
      </c>
      <c r="AG130" s="38">
        <f>SUM(AG123:AG129)</f>
        <v>1664</v>
      </c>
      <c r="AH130" s="39"/>
      <c r="AI130" s="37">
        <f>SUM(AI123:AI129)</f>
        <v>402</v>
      </c>
      <c r="AJ130" s="37">
        <f>SUM(AJ123:AJ129)</f>
        <v>403</v>
      </c>
      <c r="AK130" s="37">
        <f>SUM(AK123:AK129)</f>
        <v>416</v>
      </c>
      <c r="AL130" s="37">
        <f>SUM(AL123:AL129)</f>
        <v>389</v>
      </c>
      <c r="AM130" s="38">
        <f>SUM(AM123:AM129)</f>
        <v>1610</v>
      </c>
      <c r="AN130" s="39"/>
      <c r="AO130" s="37">
        <f>SUM(AO123:AO129)</f>
        <v>378</v>
      </c>
      <c r="AP130" s="37">
        <f>SUM(AP123:AP129)</f>
        <v>370</v>
      </c>
      <c r="AQ130" s="37">
        <f>SUM(AQ123:AQ129)</f>
        <v>357</v>
      </c>
      <c r="AR130" s="37">
        <f>SUM(AR123:AR129)</f>
        <v>414</v>
      </c>
      <c r="AS130" s="38">
        <f>SUM(AS123:AS129)</f>
        <v>1519</v>
      </c>
      <c r="AT130" s="39"/>
      <c r="AU130" s="37">
        <f>SUM(AU123:AU129)</f>
        <v>421</v>
      </c>
      <c r="AV130" s="37">
        <f>SUM(AV123:AV129)</f>
        <v>314</v>
      </c>
      <c r="AW130" s="37">
        <f>SUM(AW123:AW129)</f>
        <v>300</v>
      </c>
      <c r="AX130" s="37">
        <f>SUM(AX123:AX129)</f>
        <v>346</v>
      </c>
      <c r="AY130" s="38">
        <f>SUM(AY123:AY129)</f>
        <v>1381</v>
      </c>
      <c r="AZ130" s="39"/>
      <c r="BA130" s="37">
        <f>SUM(BA123:BA129)</f>
        <v>378</v>
      </c>
      <c r="BB130" s="37">
        <f>SUM(BB123:BB129)</f>
        <v>370</v>
      </c>
      <c r="BC130" s="37">
        <f>SUM(BC123:BC129)</f>
        <v>357</v>
      </c>
      <c r="BD130" s="37">
        <f>SUM(BD123:BD129)</f>
        <v>414</v>
      </c>
      <c r="BE130" s="38">
        <f>SUM(BE123:BE129)</f>
        <v>1519</v>
      </c>
      <c r="BF130" s="39"/>
      <c r="BG130" s="37">
        <f>SUM(BG123:BG129)</f>
        <v>442</v>
      </c>
      <c r="BH130" s="37">
        <f>SUM(BH123:BH129)</f>
        <v>353</v>
      </c>
      <c r="BI130" s="37">
        <f>SUM(BI123:BI129)</f>
        <v>346</v>
      </c>
      <c r="BJ130" s="37">
        <f>SUM(BJ123:BJ129)</f>
        <v>434</v>
      </c>
      <c r="BK130" s="38">
        <f>SUM(BK123:BK129)</f>
        <v>1575</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15641</v>
      </c>
      <c r="CE130" s="17">
        <f>CD130/CC130</f>
        <v>391.02499999999998</v>
      </c>
    </row>
    <row r="131" spans="1:83" ht="15.75" customHeight="1" x14ac:dyDescent="0.25">
      <c r="A131" s="33"/>
      <c r="B131" s="34" t="s">
        <v>36</v>
      </c>
      <c r="C131" s="43"/>
      <c r="D131" s="36">
        <f>SUM(D123:D128)</f>
        <v>51</v>
      </c>
      <c r="E131" s="37">
        <f>E130+$D$131-E129</f>
        <v>475</v>
      </c>
      <c r="F131" s="37">
        <f>F130+$D$131-F129</f>
        <v>442</v>
      </c>
      <c r="G131" s="37">
        <f>G130+$D$131-G129</f>
        <v>427</v>
      </c>
      <c r="H131" s="37">
        <f>H130+$D$131-H129</f>
        <v>479</v>
      </c>
      <c r="I131" s="38">
        <f>E131+F131+G131+H131</f>
        <v>1823</v>
      </c>
      <c r="J131" s="36">
        <f>SUM(J123:J128)</f>
        <v>49</v>
      </c>
      <c r="K131" s="37">
        <f>K130+$J$131-K129</f>
        <v>469</v>
      </c>
      <c r="L131" s="37">
        <f>L130+$J$131-L129</f>
        <v>433</v>
      </c>
      <c r="M131" s="37">
        <f>M130+$J$131-M129</f>
        <v>421</v>
      </c>
      <c r="N131" s="37">
        <f>N130+$J$131-N129</f>
        <v>443</v>
      </c>
      <c r="O131" s="38">
        <f>K131+L131+M131+N131</f>
        <v>1766</v>
      </c>
      <c r="P131" s="36">
        <f>SUM(P123:P128)</f>
        <v>65</v>
      </c>
      <c r="Q131" s="37">
        <f>Q130+$P$131-Q129</f>
        <v>435</v>
      </c>
      <c r="R131" s="37">
        <f>R130+$P$131-R129</f>
        <v>442</v>
      </c>
      <c r="S131" s="37">
        <f>S130+$P$131-S129</f>
        <v>431</v>
      </c>
      <c r="T131" s="37">
        <f>T130+$P$131-T129</f>
        <v>371</v>
      </c>
      <c r="U131" s="38">
        <f>Q131+R131+S131+T131</f>
        <v>1679</v>
      </c>
      <c r="V131" s="36">
        <f>SUM(V123:V128)</f>
        <v>43</v>
      </c>
      <c r="W131" s="37">
        <f>W130+$V$131-W129</f>
        <v>554</v>
      </c>
      <c r="X131" s="37">
        <f>X130+$V$131-X129</f>
        <v>411</v>
      </c>
      <c r="Y131" s="37">
        <f>Y130+$V$131-Y129</f>
        <v>490</v>
      </c>
      <c r="Z131" s="37">
        <f>Z130+$V$131-Z129</f>
        <v>482</v>
      </c>
      <c r="AA131" s="38">
        <f>W131+X131+Y131+Z131</f>
        <v>1937</v>
      </c>
      <c r="AB131" s="36">
        <f>SUM(AB123:AB128)</f>
        <v>43</v>
      </c>
      <c r="AC131" s="37">
        <f>AC130+$AB$131-AC129</f>
        <v>435</v>
      </c>
      <c r="AD131" s="37">
        <f>AD130+$AB$131-AD129</f>
        <v>449</v>
      </c>
      <c r="AE131" s="37">
        <f>AE130+$AB$131-AE129</f>
        <v>467</v>
      </c>
      <c r="AF131" s="37">
        <f>AF130+$AB$131-AF129</f>
        <v>485</v>
      </c>
      <c r="AG131" s="38">
        <f>AC131+AD131+AE131+AF131</f>
        <v>1836</v>
      </c>
      <c r="AH131" s="36">
        <f>SUM(AH123:AH128)</f>
        <v>45</v>
      </c>
      <c r="AI131" s="37">
        <f>AI130+$AH$131-AI129</f>
        <v>447</v>
      </c>
      <c r="AJ131" s="37">
        <f>AJ130+$AH$131-AJ129</f>
        <v>448</v>
      </c>
      <c r="AK131" s="37">
        <f>AK130+$AH$131-AK129</f>
        <v>461</v>
      </c>
      <c r="AL131" s="37">
        <f>AL130+$AH$131-AL129</f>
        <v>434</v>
      </c>
      <c r="AM131" s="38">
        <f>AI131+AJ131+AK131+AL131</f>
        <v>1790</v>
      </c>
      <c r="AN131" s="36">
        <f>SUM(AN123:AN128)</f>
        <v>39</v>
      </c>
      <c r="AO131" s="37">
        <f>AO130+$AN$131-AO129</f>
        <v>417</v>
      </c>
      <c r="AP131" s="37">
        <f>AP130+$AN$131-AP129</f>
        <v>409</v>
      </c>
      <c r="AQ131" s="37">
        <f>AQ130+$AN$131-AQ129</f>
        <v>396</v>
      </c>
      <c r="AR131" s="37">
        <f>AR130+$AN$131-AR129</f>
        <v>453</v>
      </c>
      <c r="AS131" s="38">
        <f>AO131+AP131+AQ131+AR131</f>
        <v>1675</v>
      </c>
      <c r="AT131" s="36">
        <f>SUM(AT123:AT128)</f>
        <v>62</v>
      </c>
      <c r="AU131" s="37">
        <f>AU130+$AT$131-AU129</f>
        <v>483</v>
      </c>
      <c r="AV131" s="37">
        <f>AV130+$AT$131-AV129</f>
        <v>376</v>
      </c>
      <c r="AW131" s="37">
        <f>AW130+$AT$131-AW129</f>
        <v>362</v>
      </c>
      <c r="AX131" s="37">
        <f>AX130+$AT$131-AX129</f>
        <v>408</v>
      </c>
      <c r="AY131" s="38">
        <f>AU131+AV131+AW131+AX131</f>
        <v>1629</v>
      </c>
      <c r="AZ131" s="36">
        <f>SUM(AZ123:AZ128)</f>
        <v>39</v>
      </c>
      <c r="BA131" s="37">
        <f>BA130+$AZ$131-BA129</f>
        <v>417</v>
      </c>
      <c r="BB131" s="37">
        <f>BB130+$AZ$131-BB129</f>
        <v>409</v>
      </c>
      <c r="BC131" s="37">
        <f>BC130+$AZ$131-BC129</f>
        <v>396</v>
      </c>
      <c r="BD131" s="37">
        <f>BD130+$AZ$131-BD129</f>
        <v>453</v>
      </c>
      <c r="BE131" s="38">
        <f>BA131+BB131+BC131+BD131</f>
        <v>1675</v>
      </c>
      <c r="BF131" s="36">
        <f>SUM(BF123:BF128)</f>
        <v>39</v>
      </c>
      <c r="BG131" s="37">
        <f>BG130+$BF$131-BG129</f>
        <v>481</v>
      </c>
      <c r="BH131" s="37">
        <f>BH130+$BF$131-BH129</f>
        <v>392</v>
      </c>
      <c r="BI131" s="37">
        <f>BI130+$BF$131-BI129</f>
        <v>385</v>
      </c>
      <c r="BJ131" s="37">
        <f>BJ130+$BF$131-BJ129</f>
        <v>473</v>
      </c>
      <c r="BK131" s="38">
        <f>BG131+BH131+BI131+BJ131</f>
        <v>1731</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17541</v>
      </c>
      <c r="CE131" s="17">
        <f>CD131/CC131</f>
        <v>438.52499999999998</v>
      </c>
    </row>
    <row r="132" spans="1:83" ht="15.75" customHeight="1" x14ac:dyDescent="0.25">
      <c r="A132" s="33"/>
      <c r="B132" s="34" t="s">
        <v>37</v>
      </c>
      <c r="C132" s="43"/>
      <c r="D132" s="39"/>
      <c r="E132" s="37">
        <f t="shared" ref="E132:I133" si="349">IF($D$131&gt;0,IF(E130=E117,0.5,IF(E130&gt;E117,1,0)),0)</f>
        <v>1</v>
      </c>
      <c r="F132" s="37">
        <f t="shared" si="349"/>
        <v>1</v>
      </c>
      <c r="G132" s="37">
        <f t="shared" si="349"/>
        <v>1</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1</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1</v>
      </c>
      <c r="AJ132" s="37">
        <f t="shared" si="354"/>
        <v>1</v>
      </c>
      <c r="AK132" s="37">
        <f t="shared" si="354"/>
        <v>1</v>
      </c>
      <c r="AL132" s="37">
        <f t="shared" si="354"/>
        <v>1</v>
      </c>
      <c r="AM132" s="38">
        <f t="shared" si="354"/>
        <v>1</v>
      </c>
      <c r="AN132" s="39"/>
      <c r="AO132" s="37">
        <f t="shared" ref="AO132:AS133" si="355">IF($AN$131&gt;0,IF(AO130=AO23,0.5,IF(AO130&gt;AO23,1,0)),0)</f>
        <v>1</v>
      </c>
      <c r="AP132" s="37">
        <f t="shared" si="355"/>
        <v>1</v>
      </c>
      <c r="AQ132" s="37">
        <f t="shared" si="355"/>
        <v>1</v>
      </c>
      <c r="AR132" s="37">
        <f t="shared" si="355"/>
        <v>1</v>
      </c>
      <c r="AS132" s="38">
        <f t="shared" si="355"/>
        <v>1</v>
      </c>
      <c r="AT132" s="39"/>
      <c r="AU132" s="37">
        <f t="shared" ref="AU132:AY133" si="356">IF($AT$131&gt;0,IF(AU130=AU65,0.5,IF(AU130&gt;AU65,1,0)),0)</f>
        <v>1</v>
      </c>
      <c r="AV132" s="37">
        <f t="shared" si="356"/>
        <v>0</v>
      </c>
      <c r="AW132" s="37">
        <f t="shared" si="356"/>
        <v>0</v>
      </c>
      <c r="AX132" s="37">
        <f t="shared" si="356"/>
        <v>1</v>
      </c>
      <c r="AY132" s="38">
        <f t="shared" si="356"/>
        <v>1</v>
      </c>
      <c r="AZ132" s="39"/>
      <c r="BA132" s="37">
        <f t="shared" ref="BA132:BE133" si="357">IF($AZ$131&gt;0,IF(BA130=BA91,0.5,IF(BA130&gt;BA91,1,0)),0)</f>
        <v>1</v>
      </c>
      <c r="BB132" s="37">
        <f t="shared" si="357"/>
        <v>1</v>
      </c>
      <c r="BC132" s="37">
        <f t="shared" si="357"/>
        <v>1</v>
      </c>
      <c r="BD132" s="37">
        <f t="shared" si="357"/>
        <v>1</v>
      </c>
      <c r="BE132" s="38">
        <f t="shared" si="357"/>
        <v>1</v>
      </c>
      <c r="BF132" s="39"/>
      <c r="BG132" s="37">
        <f t="shared" ref="BG132:BK133" si="358">IF($BF$131&gt;0,IF(BG130=BG36,0.5,IF(BG130&gt;BG36,1,0)),0)</f>
        <v>1</v>
      </c>
      <c r="BH132" s="37">
        <f t="shared" si="358"/>
        <v>0</v>
      </c>
      <c r="BI132" s="37">
        <f t="shared" si="358"/>
        <v>0</v>
      </c>
      <c r="BJ132" s="37">
        <f t="shared" si="358"/>
        <v>1</v>
      </c>
      <c r="BK132" s="38">
        <f t="shared" si="358"/>
        <v>1</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0</v>
      </c>
      <c r="G133" s="37">
        <f t="shared" si="349"/>
        <v>0</v>
      </c>
      <c r="H133" s="37">
        <f t="shared" si="349"/>
        <v>0</v>
      </c>
      <c r="I133" s="38">
        <f t="shared" si="349"/>
        <v>0</v>
      </c>
      <c r="J133" s="39"/>
      <c r="K133" s="37">
        <f t="shared" si="350"/>
        <v>1</v>
      </c>
      <c r="L133" s="37">
        <f t="shared" si="350"/>
        <v>1</v>
      </c>
      <c r="M133" s="37">
        <f t="shared" si="350"/>
        <v>1</v>
      </c>
      <c r="N133" s="37">
        <f t="shared" si="350"/>
        <v>1</v>
      </c>
      <c r="O133" s="38">
        <f t="shared" si="350"/>
        <v>1</v>
      </c>
      <c r="P133" s="39"/>
      <c r="Q133" s="37">
        <f t="shared" si="351"/>
        <v>1</v>
      </c>
      <c r="R133" s="37">
        <f t="shared" si="351"/>
        <v>1</v>
      </c>
      <c r="S133" s="37">
        <f t="shared" si="351"/>
        <v>1</v>
      </c>
      <c r="T133" s="37">
        <f t="shared" si="351"/>
        <v>0</v>
      </c>
      <c r="U133" s="38">
        <f t="shared" si="351"/>
        <v>1</v>
      </c>
      <c r="V133" s="39"/>
      <c r="W133" s="37">
        <f t="shared" si="352"/>
        <v>1</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1</v>
      </c>
      <c r="AJ133" s="37">
        <f t="shared" si="354"/>
        <v>1</v>
      </c>
      <c r="AK133" s="37">
        <f t="shared" si="354"/>
        <v>1</v>
      </c>
      <c r="AL133" s="37">
        <f t="shared" si="354"/>
        <v>1</v>
      </c>
      <c r="AM133" s="38">
        <f t="shared" si="354"/>
        <v>1</v>
      </c>
      <c r="AN133" s="39"/>
      <c r="AO133" s="37">
        <f t="shared" si="355"/>
        <v>1</v>
      </c>
      <c r="AP133" s="37">
        <f t="shared" si="355"/>
        <v>1</v>
      </c>
      <c r="AQ133" s="37">
        <f t="shared" si="355"/>
        <v>0</v>
      </c>
      <c r="AR133" s="37">
        <f t="shared" si="355"/>
        <v>1</v>
      </c>
      <c r="AS133" s="38">
        <f t="shared" si="355"/>
        <v>1</v>
      </c>
      <c r="AT133" s="39"/>
      <c r="AU133" s="37">
        <f t="shared" si="356"/>
        <v>1</v>
      </c>
      <c r="AV133" s="37">
        <f t="shared" si="356"/>
        <v>0</v>
      </c>
      <c r="AW133" s="37">
        <f t="shared" si="356"/>
        <v>0</v>
      </c>
      <c r="AX133" s="37">
        <f t="shared" si="356"/>
        <v>1</v>
      </c>
      <c r="AY133" s="38">
        <f t="shared" si="356"/>
        <v>0</v>
      </c>
      <c r="AZ133" s="39"/>
      <c r="BA133" s="37">
        <f t="shared" si="357"/>
        <v>1</v>
      </c>
      <c r="BB133" s="37">
        <f t="shared" si="357"/>
        <v>1</v>
      </c>
      <c r="BC133" s="37">
        <f t="shared" si="357"/>
        <v>0</v>
      </c>
      <c r="BD133" s="37">
        <f t="shared" si="357"/>
        <v>1</v>
      </c>
      <c r="BE133" s="38">
        <f t="shared" si="357"/>
        <v>1</v>
      </c>
      <c r="BF133" s="39"/>
      <c r="BG133" s="37">
        <f t="shared" si="358"/>
        <v>1</v>
      </c>
      <c r="BH133" s="37">
        <f t="shared" si="358"/>
        <v>0</v>
      </c>
      <c r="BI133" s="37">
        <f t="shared" si="358"/>
        <v>0</v>
      </c>
      <c r="BJ133" s="37">
        <f t="shared" si="358"/>
        <v>1</v>
      </c>
      <c r="BK133" s="38">
        <f t="shared" si="358"/>
        <v>1</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8</v>
      </c>
      <c r="V134" s="56"/>
      <c r="W134" s="57"/>
      <c r="X134" s="57"/>
      <c r="Y134" s="57"/>
      <c r="Z134" s="57"/>
      <c r="AA134" s="58">
        <f>SUM(W132+X132+Y132+Z132+AA132+W133+X133+Y133+Z133+AA133)</f>
        <v>10</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10</v>
      </c>
      <c r="AN134" s="56"/>
      <c r="AO134" s="57"/>
      <c r="AP134" s="57"/>
      <c r="AQ134" s="57"/>
      <c r="AR134" s="57"/>
      <c r="AS134" s="58">
        <f>SUM(AO132+AP132+AQ132+AR132+AS132+AO133+AP133+AQ133+AR133+AS133)</f>
        <v>9</v>
      </c>
      <c r="AT134" s="56"/>
      <c r="AU134" s="57"/>
      <c r="AV134" s="57"/>
      <c r="AW134" s="57"/>
      <c r="AX134" s="57"/>
      <c r="AY134" s="58">
        <f>SUM(AU132+AV132+AW132+AX132+AY132+AU133+AV133+AW133+AX133+AY133)</f>
        <v>5</v>
      </c>
      <c r="AZ134" s="56"/>
      <c r="BA134" s="57"/>
      <c r="BB134" s="57"/>
      <c r="BC134" s="57"/>
      <c r="BD134" s="57"/>
      <c r="BE134" s="58">
        <f>SUM(BA132+BB132+BC132+BD132+BE132+BA133+BB133+BC133+BD133+BE133)</f>
        <v>9</v>
      </c>
      <c r="BF134" s="56"/>
      <c r="BG134" s="57"/>
      <c r="BH134" s="57"/>
      <c r="BI134" s="57"/>
      <c r="BJ134" s="57"/>
      <c r="BK134" s="58">
        <f>SUM(BG132+BH132+BI132+BJ132+BK132+BG133+BH133+BI133+BJ133+BK133)</f>
        <v>6</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3" t="s">
        <v>85</v>
      </c>
      <c r="C135" s="104"/>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76</v>
      </c>
      <c r="C136" s="35" t="s">
        <v>77</v>
      </c>
      <c r="D136" s="36"/>
      <c r="E136" s="37"/>
      <c r="F136" s="37"/>
      <c r="G136" s="37"/>
      <c r="H136" s="37"/>
      <c r="I136" s="38">
        <f t="shared" ref="I136:I142" si="360">SUM(E136:H136)</f>
        <v>0</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0</v>
      </c>
      <c r="CD136" s="17">
        <f t="shared" ref="CD136:CD141" si="383">I136+O136+U136+AA136+AG136+AM136+AS136+AY136+BE136+BK136+BQ136</f>
        <v>0</v>
      </c>
      <c r="CE136" s="17" t="e">
        <f t="shared" ref="CE136:CE141" si="384">CD136/CC136</f>
        <v>#DIV/0!</v>
      </c>
    </row>
    <row r="137" spans="1:83" ht="15.75" customHeight="1" x14ac:dyDescent="0.25">
      <c r="A137" s="33"/>
      <c r="B137" s="34" t="s">
        <v>74</v>
      </c>
      <c r="C137" s="35" t="s">
        <v>75</v>
      </c>
      <c r="D137" s="36"/>
      <c r="E137" s="37"/>
      <c r="F137" s="37"/>
      <c r="G137" s="37"/>
      <c r="H137" s="37"/>
      <c r="I137" s="38">
        <f t="shared" si="360"/>
        <v>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0</v>
      </c>
      <c r="CD137" s="17">
        <f t="shared" si="383"/>
        <v>0</v>
      </c>
      <c r="CE137" s="17" t="e">
        <f t="shared" si="384"/>
        <v>#DIV/0!</v>
      </c>
    </row>
    <row r="138" spans="1:83" ht="15.75" customHeight="1" x14ac:dyDescent="0.25">
      <c r="A138" s="33"/>
      <c r="B138" s="42" t="s">
        <v>88</v>
      </c>
      <c r="C138" s="43" t="s">
        <v>89</v>
      </c>
      <c r="D138" s="39">
        <v>37</v>
      </c>
      <c r="E138" s="40">
        <v>162</v>
      </c>
      <c r="F138" s="40">
        <v>115</v>
      </c>
      <c r="G138" s="40">
        <v>143</v>
      </c>
      <c r="H138" s="40">
        <v>125</v>
      </c>
      <c r="I138" s="38">
        <f t="shared" si="360"/>
        <v>545</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545</v>
      </c>
      <c r="CE138" s="19">
        <f t="shared" si="384"/>
        <v>136.25</v>
      </c>
    </row>
    <row r="139" spans="1:83" ht="15.75" customHeight="1" x14ac:dyDescent="0.25">
      <c r="A139" s="33"/>
      <c r="B139" s="42" t="s">
        <v>90</v>
      </c>
      <c r="C139" s="43" t="s">
        <v>91</v>
      </c>
      <c r="D139" s="39"/>
      <c r="E139" s="40"/>
      <c r="F139" s="40"/>
      <c r="G139" s="40"/>
      <c r="H139" s="40"/>
      <c r="I139" s="38">
        <f t="shared" si="360"/>
        <v>0</v>
      </c>
      <c r="J139" s="39">
        <v>27</v>
      </c>
      <c r="K139" s="40">
        <v>235</v>
      </c>
      <c r="L139" s="40">
        <v>247</v>
      </c>
      <c r="M139" s="40">
        <v>186</v>
      </c>
      <c r="N139" s="40">
        <v>179</v>
      </c>
      <c r="O139" s="38">
        <f t="shared" si="361"/>
        <v>847</v>
      </c>
      <c r="P139" s="39">
        <v>27</v>
      </c>
      <c r="Q139" s="40">
        <v>194</v>
      </c>
      <c r="R139" s="40">
        <v>184</v>
      </c>
      <c r="S139" s="40">
        <v>153</v>
      </c>
      <c r="T139" s="40">
        <v>183</v>
      </c>
      <c r="U139" s="38">
        <f t="shared" si="362"/>
        <v>714</v>
      </c>
      <c r="V139" s="39">
        <v>30</v>
      </c>
      <c r="W139" s="40">
        <v>217</v>
      </c>
      <c r="X139" s="40">
        <v>214</v>
      </c>
      <c r="Y139" s="40">
        <v>193</v>
      </c>
      <c r="Z139" s="40">
        <v>212</v>
      </c>
      <c r="AA139" s="38">
        <f t="shared" si="363"/>
        <v>836</v>
      </c>
      <c r="AB139" s="39">
        <v>30</v>
      </c>
      <c r="AC139" s="40">
        <v>155</v>
      </c>
      <c r="AD139" s="40">
        <v>147</v>
      </c>
      <c r="AE139" s="40">
        <v>171</v>
      </c>
      <c r="AF139" s="40">
        <v>181</v>
      </c>
      <c r="AG139" s="38">
        <f t="shared" si="364"/>
        <v>654</v>
      </c>
      <c r="AH139" s="39">
        <v>30</v>
      </c>
      <c r="AI139" s="40">
        <v>206</v>
      </c>
      <c r="AJ139" s="40">
        <v>179</v>
      </c>
      <c r="AK139" s="40">
        <v>173</v>
      </c>
      <c r="AL139" s="40">
        <v>198</v>
      </c>
      <c r="AM139" s="38">
        <f t="shared" si="365"/>
        <v>756</v>
      </c>
      <c r="AN139" s="39">
        <v>31</v>
      </c>
      <c r="AO139" s="40">
        <v>154</v>
      </c>
      <c r="AP139" s="40">
        <v>233</v>
      </c>
      <c r="AQ139" s="40">
        <v>192</v>
      </c>
      <c r="AR139" s="40">
        <v>196</v>
      </c>
      <c r="AS139" s="38">
        <f t="shared" si="366"/>
        <v>775</v>
      </c>
      <c r="AT139" s="39">
        <v>31</v>
      </c>
      <c r="AU139" s="40">
        <v>232</v>
      </c>
      <c r="AV139" s="40">
        <v>182</v>
      </c>
      <c r="AW139" s="40">
        <v>169</v>
      </c>
      <c r="AX139" s="40">
        <v>244</v>
      </c>
      <c r="AY139" s="38">
        <f t="shared" si="367"/>
        <v>827</v>
      </c>
      <c r="AZ139" s="39">
        <v>31</v>
      </c>
      <c r="BA139" s="40">
        <v>154</v>
      </c>
      <c r="BB139" s="40">
        <v>233</v>
      </c>
      <c r="BC139" s="40">
        <v>192</v>
      </c>
      <c r="BD139" s="40">
        <v>196</v>
      </c>
      <c r="BE139" s="38">
        <f t="shared" si="368"/>
        <v>775</v>
      </c>
      <c r="BF139" s="39">
        <v>31</v>
      </c>
      <c r="BG139" s="40">
        <v>233</v>
      </c>
      <c r="BH139" s="40">
        <v>181</v>
      </c>
      <c r="BI139" s="40">
        <v>171</v>
      </c>
      <c r="BJ139" s="40">
        <v>194</v>
      </c>
      <c r="BK139" s="38">
        <f t="shared" si="369"/>
        <v>779</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4</v>
      </c>
      <c r="BX139" s="17">
        <f t="shared" si="377"/>
        <v>4</v>
      </c>
      <c r="BY139" s="17">
        <f t="shared" si="378"/>
        <v>4</v>
      </c>
      <c r="BZ139" s="17">
        <f t="shared" si="379"/>
        <v>4</v>
      </c>
      <c r="CA139" s="17">
        <f t="shared" si="380"/>
        <v>4</v>
      </c>
      <c r="CB139" s="17">
        <f t="shared" si="381"/>
        <v>0</v>
      </c>
      <c r="CC139" s="17">
        <f t="shared" si="382"/>
        <v>36</v>
      </c>
      <c r="CD139" s="17">
        <f t="shared" si="383"/>
        <v>6963</v>
      </c>
      <c r="CE139" s="19">
        <f t="shared" si="384"/>
        <v>193.41666666666666</v>
      </c>
    </row>
    <row r="140" spans="1:83" ht="15.75" customHeight="1" x14ac:dyDescent="0.25">
      <c r="A140" s="33"/>
      <c r="B140" s="42" t="s">
        <v>98</v>
      </c>
      <c r="C140" s="43" t="s">
        <v>99</v>
      </c>
      <c r="D140" s="39">
        <v>30</v>
      </c>
      <c r="E140" s="40">
        <v>188</v>
      </c>
      <c r="F140" s="40">
        <v>183</v>
      </c>
      <c r="G140" s="40">
        <v>170</v>
      </c>
      <c r="H140" s="40">
        <v>159</v>
      </c>
      <c r="I140" s="38">
        <f t="shared" si="360"/>
        <v>700</v>
      </c>
      <c r="J140" s="39">
        <v>32</v>
      </c>
      <c r="K140" s="40">
        <v>148</v>
      </c>
      <c r="L140" s="40">
        <v>155</v>
      </c>
      <c r="M140" s="40">
        <v>169</v>
      </c>
      <c r="N140" s="40">
        <v>151</v>
      </c>
      <c r="O140" s="38">
        <f t="shared" si="361"/>
        <v>623</v>
      </c>
      <c r="P140" s="39">
        <v>33</v>
      </c>
      <c r="Q140" s="40">
        <v>177</v>
      </c>
      <c r="R140" s="40">
        <v>170</v>
      </c>
      <c r="S140" s="40">
        <v>226</v>
      </c>
      <c r="T140" s="40">
        <v>176</v>
      </c>
      <c r="U140" s="38">
        <f t="shared" si="362"/>
        <v>749</v>
      </c>
      <c r="V140" s="39">
        <v>32</v>
      </c>
      <c r="W140" s="40">
        <v>187</v>
      </c>
      <c r="X140" s="40">
        <v>212</v>
      </c>
      <c r="Y140" s="40">
        <v>169</v>
      </c>
      <c r="Z140" s="40">
        <v>145</v>
      </c>
      <c r="AA140" s="38">
        <f t="shared" si="363"/>
        <v>713</v>
      </c>
      <c r="AB140" s="39">
        <v>32</v>
      </c>
      <c r="AC140" s="40">
        <v>164</v>
      </c>
      <c r="AD140" s="40">
        <v>211</v>
      </c>
      <c r="AE140" s="40">
        <v>183</v>
      </c>
      <c r="AF140" s="40">
        <v>160</v>
      </c>
      <c r="AG140" s="38">
        <f t="shared" si="364"/>
        <v>718</v>
      </c>
      <c r="AH140" s="39">
        <v>32</v>
      </c>
      <c r="AI140" s="40">
        <v>179</v>
      </c>
      <c r="AJ140" s="40">
        <v>136</v>
      </c>
      <c r="AK140" s="40">
        <v>152</v>
      </c>
      <c r="AL140" s="40">
        <v>204</v>
      </c>
      <c r="AM140" s="38">
        <f t="shared" si="365"/>
        <v>671</v>
      </c>
      <c r="AN140" s="39">
        <v>32</v>
      </c>
      <c r="AO140" s="40">
        <v>145</v>
      </c>
      <c r="AP140" s="40">
        <v>187</v>
      </c>
      <c r="AQ140" s="40">
        <v>210</v>
      </c>
      <c r="AR140" s="40">
        <v>170</v>
      </c>
      <c r="AS140" s="38">
        <f t="shared" si="366"/>
        <v>712</v>
      </c>
      <c r="AT140" s="39">
        <v>32</v>
      </c>
      <c r="AU140" s="40">
        <v>166</v>
      </c>
      <c r="AV140" s="40">
        <v>192</v>
      </c>
      <c r="AW140" s="40">
        <v>198</v>
      </c>
      <c r="AX140" s="40">
        <v>157</v>
      </c>
      <c r="AY140" s="38">
        <f t="shared" si="367"/>
        <v>713</v>
      </c>
      <c r="AZ140" s="39">
        <v>32</v>
      </c>
      <c r="BA140" s="40">
        <v>145</v>
      </c>
      <c r="BB140" s="40">
        <v>187</v>
      </c>
      <c r="BC140" s="40">
        <v>210</v>
      </c>
      <c r="BD140" s="40">
        <v>170</v>
      </c>
      <c r="BE140" s="38">
        <f t="shared" si="368"/>
        <v>712</v>
      </c>
      <c r="BF140" s="39">
        <v>34</v>
      </c>
      <c r="BG140" s="40">
        <v>190</v>
      </c>
      <c r="BH140" s="40">
        <v>171</v>
      </c>
      <c r="BI140" s="40">
        <v>189</v>
      </c>
      <c r="BJ140" s="40">
        <v>180</v>
      </c>
      <c r="BK140" s="38">
        <f t="shared" si="369"/>
        <v>730</v>
      </c>
      <c r="BL140" s="39"/>
      <c r="BM140" s="40"/>
      <c r="BN140" s="40"/>
      <c r="BO140" s="40"/>
      <c r="BP140" s="40"/>
      <c r="BQ140" s="38">
        <f t="shared" si="370"/>
        <v>0</v>
      </c>
      <c r="BR140" s="41">
        <f t="shared" si="371"/>
        <v>4</v>
      </c>
      <c r="BS140" s="17">
        <f t="shared" si="372"/>
        <v>4</v>
      </c>
      <c r="BT140" s="17">
        <f t="shared" si="373"/>
        <v>4</v>
      </c>
      <c r="BU140" s="17">
        <f t="shared" si="374"/>
        <v>4</v>
      </c>
      <c r="BV140" s="17">
        <f t="shared" si="375"/>
        <v>4</v>
      </c>
      <c r="BW140" s="17">
        <f t="shared" si="376"/>
        <v>4</v>
      </c>
      <c r="BX140" s="17">
        <f t="shared" si="377"/>
        <v>4</v>
      </c>
      <c r="BY140" s="17">
        <f t="shared" si="378"/>
        <v>4</v>
      </c>
      <c r="BZ140" s="17">
        <f t="shared" si="379"/>
        <v>4</v>
      </c>
      <c r="CA140" s="17">
        <f t="shared" si="380"/>
        <v>4</v>
      </c>
      <c r="CB140" s="17">
        <f t="shared" si="381"/>
        <v>0</v>
      </c>
      <c r="CC140" s="17">
        <f t="shared" si="382"/>
        <v>40</v>
      </c>
      <c r="CD140" s="17">
        <f t="shared" si="383"/>
        <v>7041</v>
      </c>
      <c r="CE140" s="19">
        <f t="shared" si="384"/>
        <v>176.02500000000001</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350</v>
      </c>
      <c r="F143" s="37">
        <f>SUM(F136:F142)</f>
        <v>298</v>
      </c>
      <c r="G143" s="37">
        <f>SUM(G136:G142)</f>
        <v>313</v>
      </c>
      <c r="H143" s="37">
        <f>SUM(H136:H142)</f>
        <v>284</v>
      </c>
      <c r="I143" s="38">
        <f>SUM(I136:I142)</f>
        <v>1245</v>
      </c>
      <c r="J143" s="39"/>
      <c r="K143" s="37">
        <f>SUM(K136:K142)</f>
        <v>383</v>
      </c>
      <c r="L143" s="37">
        <f>SUM(L136:L142)</f>
        <v>402</v>
      </c>
      <c r="M143" s="37">
        <f>SUM(M136:M142)</f>
        <v>355</v>
      </c>
      <c r="N143" s="37">
        <f>SUM(N136:N142)</f>
        <v>330</v>
      </c>
      <c r="O143" s="38">
        <f>SUM(O136:O142)</f>
        <v>1470</v>
      </c>
      <c r="P143" s="39"/>
      <c r="Q143" s="37">
        <f>SUM(Q136:Q142)</f>
        <v>371</v>
      </c>
      <c r="R143" s="37">
        <f>SUM(R136:R142)</f>
        <v>354</v>
      </c>
      <c r="S143" s="37">
        <f>SUM(S136:S142)</f>
        <v>379</v>
      </c>
      <c r="T143" s="37">
        <f>SUM(T136:T142)</f>
        <v>359</v>
      </c>
      <c r="U143" s="38">
        <f>SUM(U136:U142)</f>
        <v>1463</v>
      </c>
      <c r="V143" s="39"/>
      <c r="W143" s="37">
        <f>SUM(W136:W142)</f>
        <v>404</v>
      </c>
      <c r="X143" s="37">
        <f>SUM(X136:X142)</f>
        <v>426</v>
      </c>
      <c r="Y143" s="37">
        <f>SUM(Y136:Y142)</f>
        <v>362</v>
      </c>
      <c r="Z143" s="37">
        <f>SUM(Z136:Z142)</f>
        <v>357</v>
      </c>
      <c r="AA143" s="38">
        <f>SUM(AA136:AA142)</f>
        <v>1549</v>
      </c>
      <c r="AB143" s="39"/>
      <c r="AC143" s="37">
        <f>SUM(AC136:AC142)</f>
        <v>319</v>
      </c>
      <c r="AD143" s="37">
        <f>SUM(AD136:AD142)</f>
        <v>358</v>
      </c>
      <c r="AE143" s="37">
        <f>SUM(AE136:AE142)</f>
        <v>354</v>
      </c>
      <c r="AF143" s="37">
        <f>SUM(AF136:AF142)</f>
        <v>341</v>
      </c>
      <c r="AG143" s="38">
        <f>SUM(AG136:AG142)</f>
        <v>1372</v>
      </c>
      <c r="AH143" s="39"/>
      <c r="AI143" s="37">
        <f>SUM(AI136:AI142)</f>
        <v>385</v>
      </c>
      <c r="AJ143" s="37">
        <f>SUM(AJ136:AJ142)</f>
        <v>315</v>
      </c>
      <c r="AK143" s="37">
        <f>SUM(AK136:AK142)</f>
        <v>325</v>
      </c>
      <c r="AL143" s="37">
        <f>SUM(AL136:AL142)</f>
        <v>402</v>
      </c>
      <c r="AM143" s="38">
        <f>SUM(AM136:AM142)</f>
        <v>1427</v>
      </c>
      <c r="AN143" s="39"/>
      <c r="AO143" s="37">
        <f>SUM(AO136:AO142)</f>
        <v>299</v>
      </c>
      <c r="AP143" s="37">
        <f>SUM(AP136:AP142)</f>
        <v>420</v>
      </c>
      <c r="AQ143" s="37">
        <f>SUM(AQ136:AQ142)</f>
        <v>402</v>
      </c>
      <c r="AR143" s="37">
        <f>SUM(AR136:AR142)</f>
        <v>366</v>
      </c>
      <c r="AS143" s="38">
        <f>SUM(AS136:AS142)</f>
        <v>1487</v>
      </c>
      <c r="AT143" s="39"/>
      <c r="AU143" s="37">
        <f>SUM(AU136:AU142)</f>
        <v>398</v>
      </c>
      <c r="AV143" s="37">
        <f>SUM(AV136:AV142)</f>
        <v>374</v>
      </c>
      <c r="AW143" s="37">
        <f>SUM(AW136:AW142)</f>
        <v>367</v>
      </c>
      <c r="AX143" s="37">
        <f>SUM(AX136:AX142)</f>
        <v>401</v>
      </c>
      <c r="AY143" s="38">
        <f>SUM(AY136:AY142)</f>
        <v>1540</v>
      </c>
      <c r="AZ143" s="39"/>
      <c r="BA143" s="37">
        <f>SUM(BA136:BA142)</f>
        <v>299</v>
      </c>
      <c r="BB143" s="37">
        <f>SUM(BB136:BB142)</f>
        <v>420</v>
      </c>
      <c r="BC143" s="37">
        <f>SUM(BC136:BC142)</f>
        <v>402</v>
      </c>
      <c r="BD143" s="37">
        <f>SUM(BD136:BD142)</f>
        <v>366</v>
      </c>
      <c r="BE143" s="38">
        <f>SUM(BE136:BE142)</f>
        <v>1487</v>
      </c>
      <c r="BF143" s="39"/>
      <c r="BG143" s="37">
        <f>SUM(BG136:BG142)</f>
        <v>423</v>
      </c>
      <c r="BH143" s="37">
        <f>SUM(BH136:BH142)</f>
        <v>352</v>
      </c>
      <c r="BI143" s="37">
        <f>SUM(BI136:BI142)</f>
        <v>360</v>
      </c>
      <c r="BJ143" s="37">
        <f>SUM(BJ136:BJ142)</f>
        <v>374</v>
      </c>
      <c r="BK143" s="38">
        <f>SUM(BK136:BK142)</f>
        <v>1509</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14549</v>
      </c>
      <c r="CE143" s="17">
        <f>CD143/CC143</f>
        <v>363.72500000000002</v>
      </c>
    </row>
    <row r="144" spans="1:83" ht="15.75" customHeight="1" x14ac:dyDescent="0.25">
      <c r="A144" s="33"/>
      <c r="B144" s="34" t="s">
        <v>36</v>
      </c>
      <c r="C144" s="43"/>
      <c r="D144" s="36">
        <f>SUM(D136:D141)</f>
        <v>67</v>
      </c>
      <c r="E144" s="37">
        <f>E143+$D$144-E142</f>
        <v>417</v>
      </c>
      <c r="F144" s="37">
        <f>F143+$D$144-F142</f>
        <v>365</v>
      </c>
      <c r="G144" s="37">
        <f>G143+$D$144-G142</f>
        <v>380</v>
      </c>
      <c r="H144" s="37">
        <f>H143+$D$144-H142</f>
        <v>351</v>
      </c>
      <c r="I144" s="38">
        <f>E144+F144+G144+H144</f>
        <v>1513</v>
      </c>
      <c r="J144" s="36">
        <f>SUM(J136:J141)</f>
        <v>59</v>
      </c>
      <c r="K144" s="37">
        <f>K143+$J$144-K142</f>
        <v>442</v>
      </c>
      <c r="L144" s="37">
        <f>L143+$J$144-L142</f>
        <v>461</v>
      </c>
      <c r="M144" s="37">
        <f>M143+$J$144-M142</f>
        <v>414</v>
      </c>
      <c r="N144" s="37">
        <f>N143+$J$144-N142</f>
        <v>389</v>
      </c>
      <c r="O144" s="38">
        <f>K144+L144+M144+N144</f>
        <v>1706</v>
      </c>
      <c r="P144" s="36">
        <f>SUM(P136:P141)</f>
        <v>60</v>
      </c>
      <c r="Q144" s="37">
        <f>Q143+$P$144-Q142</f>
        <v>431</v>
      </c>
      <c r="R144" s="37">
        <f>R143+$P$144-R142</f>
        <v>414</v>
      </c>
      <c r="S144" s="37">
        <f>S143+$P$144-S142</f>
        <v>439</v>
      </c>
      <c r="T144" s="37">
        <f>T143+$P$144-T142</f>
        <v>419</v>
      </c>
      <c r="U144" s="38">
        <f>Q144+R144+S144+T144</f>
        <v>1703</v>
      </c>
      <c r="V144" s="36">
        <f>SUM(V136:V141)</f>
        <v>62</v>
      </c>
      <c r="W144" s="37">
        <f>W143+$V$144</f>
        <v>466</v>
      </c>
      <c r="X144" s="37">
        <f>X143+$V$144</f>
        <v>488</v>
      </c>
      <c r="Y144" s="37">
        <f>Y143+$V$144</f>
        <v>424</v>
      </c>
      <c r="Z144" s="37">
        <f>Z143+$V$144</f>
        <v>419</v>
      </c>
      <c r="AA144" s="38">
        <f>W144+X144+Y144+Z144</f>
        <v>1797</v>
      </c>
      <c r="AB144" s="36">
        <f>SUM(AB136:AB141)</f>
        <v>62</v>
      </c>
      <c r="AC144" s="37">
        <f>AC143+$AB$144-AC142</f>
        <v>381</v>
      </c>
      <c r="AD144" s="37">
        <f>AD143+$AB$144-AD142</f>
        <v>420</v>
      </c>
      <c r="AE144" s="37">
        <f>AE143+$AB$144-AE142</f>
        <v>416</v>
      </c>
      <c r="AF144" s="37">
        <f>AF143+$AB$144-AF142</f>
        <v>403</v>
      </c>
      <c r="AG144" s="38">
        <f>AC144+AD144+AE144+AF144</f>
        <v>1620</v>
      </c>
      <c r="AH144" s="36">
        <f>SUM(AH136:AH141)</f>
        <v>62</v>
      </c>
      <c r="AI144" s="37">
        <f>AI143+$AH$144-AI142</f>
        <v>447</v>
      </c>
      <c r="AJ144" s="37">
        <f>AJ143+$AH$144-AJ142</f>
        <v>377</v>
      </c>
      <c r="AK144" s="37">
        <f>AK143+$AH$144-AK142</f>
        <v>387</v>
      </c>
      <c r="AL144" s="37">
        <f>AL143+$AH$144-AL142</f>
        <v>464</v>
      </c>
      <c r="AM144" s="38">
        <f>AI144+AJ144+AK144+AL144</f>
        <v>1675</v>
      </c>
      <c r="AN144" s="36">
        <f>SUM(AN136:AN141)</f>
        <v>63</v>
      </c>
      <c r="AO144" s="37">
        <f>AO143+$AN$144-AO142</f>
        <v>362</v>
      </c>
      <c r="AP144" s="37">
        <f>AP143+$AN$144-AP142</f>
        <v>483</v>
      </c>
      <c r="AQ144" s="37">
        <f>AQ143+$AN$144-AQ142</f>
        <v>465</v>
      </c>
      <c r="AR144" s="37">
        <f>AR143+$AN$144-AR142</f>
        <v>429</v>
      </c>
      <c r="AS144" s="38">
        <f>AO144+AP144+AQ144+AR144</f>
        <v>1739</v>
      </c>
      <c r="AT144" s="36">
        <f>SUM(AT136:AT141)</f>
        <v>63</v>
      </c>
      <c r="AU144" s="37">
        <f>AU143+$AT$144-AU142</f>
        <v>461</v>
      </c>
      <c r="AV144" s="37">
        <f>AV143+$AT$144-AV142</f>
        <v>437</v>
      </c>
      <c r="AW144" s="37">
        <f>AW143+$AT$144-AW142</f>
        <v>430</v>
      </c>
      <c r="AX144" s="37">
        <f>AX143+$AT$144-AX142</f>
        <v>464</v>
      </c>
      <c r="AY144" s="38">
        <f>AU144+AV144+AW144+AX144</f>
        <v>1792</v>
      </c>
      <c r="AZ144" s="36">
        <f>SUM(AZ136:AZ141)</f>
        <v>63</v>
      </c>
      <c r="BA144" s="37">
        <f>BA143+$AZ$144-BA142</f>
        <v>362</v>
      </c>
      <c r="BB144" s="37">
        <f>BB143+$AZ$144-BB142</f>
        <v>483</v>
      </c>
      <c r="BC144" s="37">
        <f>BC143+$AZ$144-BC142</f>
        <v>465</v>
      </c>
      <c r="BD144" s="37">
        <f>BD143+$AZ$144-BD142</f>
        <v>429</v>
      </c>
      <c r="BE144" s="38">
        <f>BA144+BB144+BC144+BD144</f>
        <v>1739</v>
      </c>
      <c r="BF144" s="36">
        <f>SUM(BF136:BF141)</f>
        <v>65</v>
      </c>
      <c r="BG144" s="37">
        <f>BG143+$BF$144-BG142</f>
        <v>488</v>
      </c>
      <c r="BH144" s="37">
        <f>BH143+$BF$144-BH142</f>
        <v>417</v>
      </c>
      <c r="BI144" s="37">
        <f>BI143+$BF$144-BI142</f>
        <v>425</v>
      </c>
      <c r="BJ144" s="37">
        <f>BJ143+$BF$144-BJ142</f>
        <v>439</v>
      </c>
      <c r="BK144" s="38">
        <f>BG144+BH144+BI144+BJ144</f>
        <v>1769</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17053</v>
      </c>
      <c r="CE144" s="17">
        <f>CD144/CC144</f>
        <v>426.32499999999999</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0</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0</v>
      </c>
      <c r="AD145" s="37">
        <f t="shared" si="389"/>
        <v>1</v>
      </c>
      <c r="AE145" s="37">
        <f t="shared" si="389"/>
        <v>1</v>
      </c>
      <c r="AF145" s="37">
        <f t="shared" si="389"/>
        <v>1</v>
      </c>
      <c r="AG145" s="38">
        <f t="shared" si="389"/>
        <v>1</v>
      </c>
      <c r="AH145" s="39"/>
      <c r="AI145" s="37">
        <f t="shared" ref="AI145:AM146" si="390">IF($AH$144&gt;0,IF(AI143=AI10,0.5,IF(AI143&gt;AI10,1,0)),0)</f>
        <v>1</v>
      </c>
      <c r="AJ145" s="37">
        <f t="shared" si="390"/>
        <v>0</v>
      </c>
      <c r="AK145" s="37">
        <f t="shared" si="390"/>
        <v>1</v>
      </c>
      <c r="AL145" s="37">
        <f t="shared" si="390"/>
        <v>1</v>
      </c>
      <c r="AM145" s="38">
        <f t="shared" si="390"/>
        <v>1</v>
      </c>
      <c r="AN145" s="39"/>
      <c r="AO145" s="37">
        <f t="shared" ref="AO145:AS146" si="391">IF($AN$144&gt;0,IF(AO143=AO36,0.5,IF(AO143&gt;AO36,1,0)),0)</f>
        <v>1</v>
      </c>
      <c r="AP145" s="37">
        <f t="shared" si="391"/>
        <v>1</v>
      </c>
      <c r="AQ145" s="37">
        <f t="shared" si="391"/>
        <v>1</v>
      </c>
      <c r="AR145" s="37">
        <f t="shared" si="391"/>
        <v>1</v>
      </c>
      <c r="AS145" s="38">
        <f t="shared" si="391"/>
        <v>1</v>
      </c>
      <c r="AT145" s="39"/>
      <c r="AU145" s="37">
        <f t="shared" ref="AU145:AY146" si="392">IF($AT$144&gt;0,IF(AU143=AU91,0.5,IF(AU143&gt;AU91,1,0)),0)</f>
        <v>1</v>
      </c>
      <c r="AV145" s="37">
        <f t="shared" si="392"/>
        <v>1</v>
      </c>
      <c r="AW145" s="37">
        <f t="shared" si="392"/>
        <v>1</v>
      </c>
      <c r="AX145" s="37">
        <f t="shared" si="392"/>
        <v>1</v>
      </c>
      <c r="AY145" s="38">
        <f t="shared" si="392"/>
        <v>1</v>
      </c>
      <c r="AZ145" s="39"/>
      <c r="BA145" s="37">
        <f t="shared" ref="BA145:BE146" si="393">IF($AZ$144&gt;0,IF(BA143=BA23,0.5,IF(BA143&gt;BA23,1,0)),0)</f>
        <v>0</v>
      </c>
      <c r="BB145" s="37">
        <f t="shared" si="393"/>
        <v>1</v>
      </c>
      <c r="BC145" s="37">
        <f t="shared" si="393"/>
        <v>1</v>
      </c>
      <c r="BD145" s="37">
        <f t="shared" si="393"/>
        <v>1</v>
      </c>
      <c r="BE145" s="38">
        <f t="shared" si="393"/>
        <v>1</v>
      </c>
      <c r="BF145" s="39"/>
      <c r="BG145" s="37">
        <f t="shared" ref="BG145:BK146" si="394">IF($BF$144&gt;0,IF(BG143=BG65,0.5,IF(BG143&gt;BG65,1,0)),0)</f>
        <v>1</v>
      </c>
      <c r="BH145" s="37">
        <f t="shared" si="394"/>
        <v>0</v>
      </c>
      <c r="BI145" s="37">
        <f t="shared" si="394"/>
        <v>0</v>
      </c>
      <c r="BJ145" s="37">
        <f t="shared" si="394"/>
        <v>1</v>
      </c>
      <c r="BK145" s="38">
        <f t="shared" si="394"/>
        <v>1</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4</v>
      </c>
      <c r="BU145" s="17">
        <f>SUM((IF(W145&gt;0,1,0)+(IF(X145&gt;0,1,0)+(IF(Y145&gt;0,1,0)+(IF(Z145&gt;0,1,0))))))</f>
        <v>4</v>
      </c>
      <c r="BV145" s="17">
        <f>SUM((IF(AC145&gt;0,1,0)+(IF(AD145&gt;0,1,0)+(IF(AE145&gt;0,1,0)+(IF(AF145&gt;0,1,0))))))</f>
        <v>3</v>
      </c>
      <c r="BW145" s="17">
        <f>SUM((IF(AI145&gt;0,1,0)+(IF(AJ145&gt;0,1,0)+(IF(AK145&gt;0,1,0)+(IF(AL145&gt;0,1,0))))))</f>
        <v>3</v>
      </c>
      <c r="BX145" s="17">
        <f>SUM((IF(AO145&gt;0,1,0)+(IF(AP145&gt;0,1,0)+(IF(AQ145&gt;0,1,0)+(IF(AR145&gt;0,1,0))))))</f>
        <v>4</v>
      </c>
      <c r="BY145" s="17">
        <f>SUM((IF(AU145&gt;0,1,0)+(IF(AV145&gt;0,1,0)+(IF(AW145&gt;0,1,0)+(IF(AX145&gt;0,1,0))))))</f>
        <v>4</v>
      </c>
      <c r="BZ145" s="17">
        <f>SUM((IF(BA145&gt;0,1,0)+(IF(BB145&gt;0,1,0)+(IF(BC145&gt;0,1,0)+(IF(BD145&gt;0,1,0))))))</f>
        <v>3</v>
      </c>
      <c r="CA145" s="17">
        <f>SUM((IF(BG145&gt;0,1,0)+(IF(BH145&gt;0,1,0)+(IF(BI145&gt;0,1,0)+(IF(BJ145&gt;0,1,0))))))</f>
        <v>2</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1</v>
      </c>
      <c r="R146" s="37">
        <f t="shared" si="387"/>
        <v>1</v>
      </c>
      <c r="S146" s="37">
        <f t="shared" si="387"/>
        <v>1</v>
      </c>
      <c r="T146" s="37">
        <f t="shared" si="387"/>
        <v>0</v>
      </c>
      <c r="U146" s="38">
        <f t="shared" si="387"/>
        <v>1</v>
      </c>
      <c r="V146" s="39"/>
      <c r="W146" s="37">
        <f t="shared" si="388"/>
        <v>1</v>
      </c>
      <c r="X146" s="37">
        <f t="shared" si="388"/>
        <v>1</v>
      </c>
      <c r="Y146" s="37">
        <f t="shared" si="388"/>
        <v>1</v>
      </c>
      <c r="Z146" s="37">
        <f t="shared" si="388"/>
        <v>1</v>
      </c>
      <c r="AA146" s="38">
        <f t="shared" si="388"/>
        <v>1</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1</v>
      </c>
      <c r="AL146" s="37">
        <f t="shared" si="390"/>
        <v>1</v>
      </c>
      <c r="AM146" s="38">
        <f t="shared" si="390"/>
        <v>1</v>
      </c>
      <c r="AN146" s="39"/>
      <c r="AO146" s="37">
        <f t="shared" si="391"/>
        <v>1</v>
      </c>
      <c r="AP146" s="37">
        <f t="shared" si="391"/>
        <v>1</v>
      </c>
      <c r="AQ146" s="37">
        <f t="shared" si="391"/>
        <v>1</v>
      </c>
      <c r="AR146" s="37">
        <f t="shared" si="391"/>
        <v>1</v>
      </c>
      <c r="AS146" s="38">
        <f t="shared" si="391"/>
        <v>1</v>
      </c>
      <c r="AT146" s="39"/>
      <c r="AU146" s="37">
        <f t="shared" si="392"/>
        <v>1</v>
      </c>
      <c r="AV146" s="37">
        <f t="shared" si="392"/>
        <v>1</v>
      </c>
      <c r="AW146" s="37">
        <f t="shared" si="392"/>
        <v>1</v>
      </c>
      <c r="AX146" s="37">
        <f t="shared" si="392"/>
        <v>1</v>
      </c>
      <c r="AY146" s="38">
        <f t="shared" si="392"/>
        <v>1</v>
      </c>
      <c r="AZ146" s="39"/>
      <c r="BA146" s="37">
        <f t="shared" si="393"/>
        <v>0</v>
      </c>
      <c r="BB146" s="37">
        <f t="shared" si="393"/>
        <v>1</v>
      </c>
      <c r="BC146" s="37">
        <f t="shared" si="393"/>
        <v>1</v>
      </c>
      <c r="BD146" s="37">
        <f t="shared" si="393"/>
        <v>1</v>
      </c>
      <c r="BE146" s="38">
        <f t="shared" si="393"/>
        <v>1</v>
      </c>
      <c r="BF146" s="39"/>
      <c r="BG146" s="37">
        <f t="shared" si="394"/>
        <v>1</v>
      </c>
      <c r="BH146" s="37">
        <f t="shared" si="394"/>
        <v>0</v>
      </c>
      <c r="BI146" s="37">
        <f t="shared" si="394"/>
        <v>0</v>
      </c>
      <c r="BJ146" s="37">
        <f t="shared" si="394"/>
        <v>1</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3</v>
      </c>
      <c r="BU146" s="17">
        <f>SUM((IF(W146&gt;0,1,0)+(IF(X146&gt;0,1,0)+(IF(Y146&gt;0,1,0)+(IF(Z146&gt;0,1,0))))))</f>
        <v>4</v>
      </c>
      <c r="BV146" s="17">
        <f>SUM((IF(AC146&gt;0,1,0)+(IF(AD146&gt;0,1,0)+(IF(AE146&gt;0,1,0)+(IF(AF146&gt;0,1,0))))))</f>
        <v>0</v>
      </c>
      <c r="BW146" s="17">
        <f>SUM((IF(AI146&gt;0,1,0)+(IF(AJ146&gt;0,1,0)+(IF(AK146&gt;0,1,0)+(IF(AL146&gt;0,1,0))))))</f>
        <v>2</v>
      </c>
      <c r="BX146" s="17">
        <f>SUM((IF(AO146&gt;0,1,0)+(IF(AP146&gt;0,1,0)+(IF(AQ146&gt;0,1,0)+(IF(AR146&gt;0,1,0))))))</f>
        <v>4</v>
      </c>
      <c r="BY146" s="17">
        <f>SUM((IF(AU146&gt;0,1,0)+(IF(AV146&gt;0,1,0)+(IF(AW146&gt;0,1,0)+(IF(AX146&gt;0,1,0))))))</f>
        <v>4</v>
      </c>
      <c r="BZ146" s="17">
        <f>SUM((IF(BA146&gt;0,1,0)+(IF(BB146&gt;0,1,0)+(IF(BC146&gt;0,1,0)+(IF(BD146&gt;0,1,0))))))</f>
        <v>3</v>
      </c>
      <c r="CA146" s="17">
        <f>SUM((IF(BG146&gt;0,1,0)+(IF(BH146&gt;0,1,0)+(IF(BI146&gt;0,1,0)+(IF(BJ146&gt;0,1,0))))))</f>
        <v>2</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9</v>
      </c>
      <c r="J147" s="56"/>
      <c r="K147" s="57"/>
      <c r="L147" s="57"/>
      <c r="M147" s="57"/>
      <c r="N147" s="57"/>
      <c r="O147" s="58">
        <f>SUM(K145+L145+M145+N145+O145+K146+L146+M146+N146+O146)</f>
        <v>5</v>
      </c>
      <c r="P147" s="56"/>
      <c r="Q147" s="57"/>
      <c r="R147" s="57"/>
      <c r="S147" s="57"/>
      <c r="T147" s="57"/>
      <c r="U147" s="58">
        <f>SUM(Q145+R145+S145+T145+U145+Q146+R146+S146+T146+U146)</f>
        <v>9</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7</v>
      </c>
      <c r="AN147" s="56"/>
      <c r="AO147" s="57"/>
      <c r="AP147" s="57"/>
      <c r="AQ147" s="57"/>
      <c r="AR147" s="57"/>
      <c r="AS147" s="58">
        <f>SUM(AO145+AP145+AQ145+AR145+AS145+AO146+AP146+AQ146+AR146+AS146)</f>
        <v>10</v>
      </c>
      <c r="AT147" s="56"/>
      <c r="AU147" s="57"/>
      <c r="AV147" s="57"/>
      <c r="AW147" s="57"/>
      <c r="AX147" s="57"/>
      <c r="AY147" s="58">
        <f>SUM(AU145+AV145+AW145+AX145+AY145+AU146+AV146+AW146+AX146+AY146)</f>
        <v>10</v>
      </c>
      <c r="AZ147" s="56"/>
      <c r="BA147" s="57"/>
      <c r="BB147" s="57"/>
      <c r="BC147" s="57"/>
      <c r="BD147" s="57"/>
      <c r="BE147" s="58">
        <f>SUM(BA145+BB145+BC145+BD145+BE145+BA146+BB146+BC146+BD146+BE146)</f>
        <v>8</v>
      </c>
      <c r="BF147" s="56"/>
      <c r="BG147" s="57"/>
      <c r="BH147" s="57"/>
      <c r="BI147" s="57"/>
      <c r="BJ147" s="57"/>
      <c r="BK147" s="58">
        <f>SUM(BG145+BH145+BI145+BJ145+BK145+BG146+BH146+BI146+BJ146+BK146)</f>
        <v>5</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3" t="s">
        <v>40</v>
      </c>
      <c r="C148" s="104"/>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53</v>
      </c>
      <c r="D149" s="36">
        <v>49</v>
      </c>
      <c r="E149" s="37">
        <v>138</v>
      </c>
      <c r="F149" s="37">
        <v>139</v>
      </c>
      <c r="G149" s="37">
        <v>188</v>
      </c>
      <c r="H149" s="37">
        <v>168</v>
      </c>
      <c r="I149" s="38">
        <f>SUM(E149:H149)</f>
        <v>633</v>
      </c>
      <c r="J149" s="39">
        <v>49</v>
      </c>
      <c r="K149" s="40">
        <v>144</v>
      </c>
      <c r="L149" s="40">
        <v>135</v>
      </c>
      <c r="M149" s="40">
        <v>168</v>
      </c>
      <c r="N149" s="40">
        <v>147</v>
      </c>
      <c r="O149" s="38">
        <f>SUM(K149:N149)</f>
        <v>594</v>
      </c>
      <c r="P149" s="39">
        <v>49</v>
      </c>
      <c r="Q149" s="40">
        <v>129</v>
      </c>
      <c r="R149" s="40">
        <v>173</v>
      </c>
      <c r="S149" s="40">
        <v>161</v>
      </c>
      <c r="T149" s="40">
        <v>181</v>
      </c>
      <c r="U149" s="38">
        <f>SUM(Q149:T149)</f>
        <v>644</v>
      </c>
      <c r="V149" s="39">
        <v>49</v>
      </c>
      <c r="W149" s="40">
        <v>202</v>
      </c>
      <c r="X149" s="40">
        <v>138</v>
      </c>
      <c r="Y149" s="40">
        <v>170</v>
      </c>
      <c r="Z149" s="40">
        <v>121</v>
      </c>
      <c r="AA149" s="38">
        <f>SUM(W149:Z149)</f>
        <v>631</v>
      </c>
      <c r="AB149" s="39">
        <v>49</v>
      </c>
      <c r="AC149" s="40">
        <v>127</v>
      </c>
      <c r="AD149" s="40">
        <v>146</v>
      </c>
      <c r="AE149" s="40">
        <v>138</v>
      </c>
      <c r="AF149" s="40">
        <v>149</v>
      </c>
      <c r="AG149" s="38">
        <f>SUM(AC149:AF149)</f>
        <v>560</v>
      </c>
      <c r="AH149" s="39">
        <v>48</v>
      </c>
      <c r="AI149" s="40">
        <v>97</v>
      </c>
      <c r="AJ149" s="40">
        <v>178</v>
      </c>
      <c r="AK149" s="40">
        <v>168</v>
      </c>
      <c r="AL149" s="40">
        <v>128</v>
      </c>
      <c r="AM149" s="38">
        <f>SUM(AI149:AL149)</f>
        <v>571</v>
      </c>
      <c r="AN149" s="39">
        <v>49</v>
      </c>
      <c r="AO149" s="40">
        <v>153</v>
      </c>
      <c r="AP149" s="40">
        <v>115</v>
      </c>
      <c r="AQ149" s="40">
        <v>115</v>
      </c>
      <c r="AR149" s="40">
        <v>160</v>
      </c>
      <c r="AS149" s="38">
        <f>SUM(AO149:AR149)</f>
        <v>543</v>
      </c>
      <c r="AT149" s="39">
        <v>49</v>
      </c>
      <c r="AU149" s="40">
        <v>176</v>
      </c>
      <c r="AV149" s="40">
        <v>136</v>
      </c>
      <c r="AW149" s="40">
        <v>175</v>
      </c>
      <c r="AX149" s="40">
        <v>150</v>
      </c>
      <c r="AY149" s="38">
        <f t="shared" ref="AY149:AY158" si="396">SUM(AU149:AX149)</f>
        <v>637</v>
      </c>
      <c r="AZ149" s="39">
        <v>49</v>
      </c>
      <c r="BA149" s="40">
        <v>153</v>
      </c>
      <c r="BB149" s="40">
        <v>115</v>
      </c>
      <c r="BC149" s="40">
        <v>115</v>
      </c>
      <c r="BD149" s="40">
        <v>160</v>
      </c>
      <c r="BE149" s="38">
        <f t="shared" ref="BE149:BE160" si="397">SUM(BA149:BD149)</f>
        <v>543</v>
      </c>
      <c r="BF149" s="39">
        <v>49</v>
      </c>
      <c r="BG149" s="40">
        <v>153</v>
      </c>
      <c r="BH149" s="40">
        <v>153</v>
      </c>
      <c r="BI149" s="40">
        <v>155</v>
      </c>
      <c r="BJ149" s="40">
        <v>129</v>
      </c>
      <c r="BK149" s="38">
        <f t="shared" ref="BK149:BK158" si="398">SUM(BG149:BJ149)</f>
        <v>590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4</v>
      </c>
      <c r="CB149" s="17">
        <f t="shared" ref="CB149:CB158" si="410">SUM((IF(BM149&gt;0,1,0)+(IF(BN149&gt;0,1,0)+(IF(BO149&gt;0,1,0)+(IF(BP149&gt;0,1,0))))))</f>
        <v>0</v>
      </c>
      <c r="CC149" s="17">
        <f t="shared" ref="CC149:CC158" si="411">SUM(BR149:CB149)</f>
        <v>40</v>
      </c>
      <c r="CD149" s="17">
        <f t="shared" ref="CD149:CD158" si="412">I149+O149+U149+AA149+AG149+AM149+AS149+AY149+BE149+BK149+BQ149</f>
        <v>5946</v>
      </c>
      <c r="CE149" s="17">
        <f t="shared" ref="CE149:CE158" si="413">CD149/CC149</f>
        <v>148.65</v>
      </c>
    </row>
    <row r="150" spans="1:83" ht="15.75" customHeight="1" x14ac:dyDescent="0.25">
      <c r="A150" s="33"/>
      <c r="B150" s="34" t="s">
        <v>113</v>
      </c>
      <c r="C150" s="35" t="s">
        <v>114</v>
      </c>
      <c r="D150" s="36"/>
      <c r="E150" s="37"/>
      <c r="F150" s="37"/>
      <c r="G150" s="37"/>
      <c r="H150" s="37"/>
      <c r="I150" s="38">
        <f>SUM(E150:H150)</f>
        <v>0</v>
      </c>
      <c r="J150" s="39">
        <v>33</v>
      </c>
      <c r="K150" s="40">
        <v>158</v>
      </c>
      <c r="L150" s="40">
        <v>182</v>
      </c>
      <c r="M150" s="40">
        <v>233</v>
      </c>
      <c r="N150" s="40">
        <v>226</v>
      </c>
      <c r="O150" s="38">
        <f>SUM(K150:N150)</f>
        <v>799</v>
      </c>
      <c r="P150" s="39">
        <v>33</v>
      </c>
      <c r="Q150" s="40">
        <v>149</v>
      </c>
      <c r="R150" s="40">
        <v>193</v>
      </c>
      <c r="S150" s="40">
        <v>182</v>
      </c>
      <c r="T150" s="40">
        <v>192</v>
      </c>
      <c r="U150" s="38">
        <f>SUM(Q150:T150)</f>
        <v>716</v>
      </c>
      <c r="V150" s="39">
        <v>33</v>
      </c>
      <c r="W150" s="40">
        <v>136</v>
      </c>
      <c r="X150" s="40">
        <v>172</v>
      </c>
      <c r="Y150" s="40">
        <v>178</v>
      </c>
      <c r="Z150" s="40">
        <v>136</v>
      </c>
      <c r="AA150" s="38">
        <f>SUM(W150:Z150)</f>
        <v>622</v>
      </c>
      <c r="AB150" s="39">
        <v>33</v>
      </c>
      <c r="AC150" s="40">
        <v>179</v>
      </c>
      <c r="AD150" s="40">
        <v>130</v>
      </c>
      <c r="AE150" s="40">
        <v>157</v>
      </c>
      <c r="AF150" s="40">
        <v>185</v>
      </c>
      <c r="AG150" s="38">
        <f>SUM(AC150:AF150)</f>
        <v>651</v>
      </c>
      <c r="AH150" s="39">
        <v>33</v>
      </c>
      <c r="AI150" s="40">
        <v>180</v>
      </c>
      <c r="AJ150" s="40">
        <v>159</v>
      </c>
      <c r="AK150" s="40">
        <v>193</v>
      </c>
      <c r="AL150" s="40">
        <v>222</v>
      </c>
      <c r="AM150" s="38">
        <f>SUM(AI150:AL150)</f>
        <v>754</v>
      </c>
      <c r="AN150" s="39">
        <v>33</v>
      </c>
      <c r="AO150" s="40">
        <v>194</v>
      </c>
      <c r="AP150" s="40">
        <v>138</v>
      </c>
      <c r="AQ150" s="40">
        <v>193</v>
      </c>
      <c r="AR150" s="40">
        <v>231</v>
      </c>
      <c r="AS150" s="38">
        <f>SUM(AO150:AR150)</f>
        <v>756</v>
      </c>
      <c r="AT150" s="39">
        <v>33</v>
      </c>
      <c r="AU150" s="40">
        <v>150</v>
      </c>
      <c r="AV150" s="40">
        <v>196</v>
      </c>
      <c r="AW150" s="40">
        <v>178</v>
      </c>
      <c r="AX150" s="40">
        <v>147</v>
      </c>
      <c r="AY150" s="38">
        <f t="shared" si="396"/>
        <v>671</v>
      </c>
      <c r="AZ150" s="39">
        <v>33</v>
      </c>
      <c r="BA150" s="40">
        <v>194</v>
      </c>
      <c r="BB150" s="40">
        <v>138</v>
      </c>
      <c r="BC150" s="40">
        <v>193</v>
      </c>
      <c r="BD150" s="40">
        <v>231</v>
      </c>
      <c r="BE150" s="38">
        <f t="shared" si="397"/>
        <v>756</v>
      </c>
      <c r="BF150" s="39">
        <v>33</v>
      </c>
      <c r="BG150" s="40">
        <v>163</v>
      </c>
      <c r="BH150" s="40">
        <v>224</v>
      </c>
      <c r="BI150" s="40">
        <v>211</v>
      </c>
      <c r="BJ150" s="40">
        <v>223</v>
      </c>
      <c r="BK150" s="38">
        <f t="shared" si="398"/>
        <v>821</v>
      </c>
      <c r="BL150" s="39"/>
      <c r="BM150" s="40"/>
      <c r="BN150" s="40"/>
      <c r="BO150" s="40"/>
      <c r="BP150" s="40"/>
      <c r="BQ150" s="38">
        <f t="shared" si="399"/>
        <v>0</v>
      </c>
      <c r="BR150" s="41">
        <f t="shared" si="400"/>
        <v>0</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4</v>
      </c>
      <c r="CB150" s="17">
        <f t="shared" si="410"/>
        <v>0</v>
      </c>
      <c r="CC150" s="17">
        <f t="shared" si="411"/>
        <v>36</v>
      </c>
      <c r="CD150" s="17">
        <f t="shared" si="412"/>
        <v>6546</v>
      </c>
      <c r="CE150" s="17">
        <f t="shared" si="413"/>
        <v>181.83333333333334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v>120</v>
      </c>
      <c r="F154" s="40">
        <v>120</v>
      </c>
      <c r="G154" s="40">
        <v>120</v>
      </c>
      <c r="H154" s="40">
        <v>120</v>
      </c>
      <c r="I154" s="38">
        <f t="shared" si="414"/>
        <v>480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258</v>
      </c>
      <c r="F161" s="37">
        <f>SUM(F149:F160)</f>
        <v>259</v>
      </c>
      <c r="G161" s="37">
        <f>SUM(G149:G160)</f>
        <v>308</v>
      </c>
      <c r="H161" s="37">
        <f>SUM(H149:H160)</f>
        <v>288</v>
      </c>
      <c r="I161" s="38">
        <f>SUM(I149:I160)</f>
        <v>1113</v>
      </c>
      <c r="J161" s="39"/>
      <c r="K161" s="37">
        <f>SUM(K149:K160)</f>
        <v>302</v>
      </c>
      <c r="L161" s="37">
        <f>SUM(L149:L160)</f>
        <v>317</v>
      </c>
      <c r="M161" s="37">
        <f>SUM(M149:M160)</f>
        <v>401</v>
      </c>
      <c r="N161" s="37">
        <f>SUM(N149:N160)</f>
        <v>373</v>
      </c>
      <c r="O161" s="38">
        <f>SUM(O149:O160)</f>
        <v>1393</v>
      </c>
      <c r="P161" s="39"/>
      <c r="Q161" s="37">
        <f>SUM(Q149:Q160)</f>
        <v>278</v>
      </c>
      <c r="R161" s="37">
        <f>SUM(R149:R160)</f>
        <v>366</v>
      </c>
      <c r="S161" s="37">
        <f>SUM(S149:S160)</f>
        <v>343</v>
      </c>
      <c r="T161" s="37">
        <f>SUM(T149:T160)</f>
        <v>373</v>
      </c>
      <c r="U161" s="38">
        <f>SUM(U149:U160)</f>
        <v>1360</v>
      </c>
      <c r="V161" s="39"/>
      <c r="W161" s="37">
        <f>SUM(W149:W160)</f>
        <v>338</v>
      </c>
      <c r="X161" s="37">
        <f>SUM(X149:X160)</f>
        <v>310</v>
      </c>
      <c r="Y161" s="37">
        <f>SUM(Y149:Y160)</f>
        <v>348</v>
      </c>
      <c r="Z161" s="37">
        <f>SUM(Z149:Z160)</f>
        <v>257</v>
      </c>
      <c r="AA161" s="38">
        <f>SUM(AA149:AA160)</f>
        <v>1253</v>
      </c>
      <c r="AB161" s="39"/>
      <c r="AC161" s="37">
        <f>SUM(AC149:AC160)</f>
        <v>306</v>
      </c>
      <c r="AD161" s="37">
        <f>SUM(AD149:AD160)</f>
        <v>276</v>
      </c>
      <c r="AE161" s="37">
        <f>SUM(AE149:AE160)</f>
        <v>295</v>
      </c>
      <c r="AF161" s="37">
        <f>SUM(AF149:AF160)</f>
        <v>334</v>
      </c>
      <c r="AG161" s="38">
        <f>SUM(AG149:AG160)</f>
        <v>1211</v>
      </c>
      <c r="AH161" s="39"/>
      <c r="AI161" s="37">
        <f>SUM(AI149:AI160)</f>
        <v>277</v>
      </c>
      <c r="AJ161" s="37">
        <f>SUM(AJ149:AJ160)</f>
        <v>337</v>
      </c>
      <c r="AK161" s="37">
        <f>SUM(AK149:AK160)</f>
        <v>361</v>
      </c>
      <c r="AL161" s="37">
        <f>SUM(AL149:AL160)</f>
        <v>350</v>
      </c>
      <c r="AM161" s="38">
        <f>SUM(AM149:AM160)</f>
        <v>1325</v>
      </c>
      <c r="AN161" s="39"/>
      <c r="AO161" s="37">
        <f>SUM(AO149:AO160)</f>
        <v>347</v>
      </c>
      <c r="AP161" s="37">
        <f>SUM(AP149:AP160)</f>
        <v>253</v>
      </c>
      <c r="AQ161" s="37">
        <f>SUM(AQ149:AQ160)</f>
        <v>308</v>
      </c>
      <c r="AR161" s="37">
        <f>SUM(AR149:AR160)</f>
        <v>391</v>
      </c>
      <c r="AS161" s="38">
        <f>SUM(AS149:AS160)</f>
        <v>1299</v>
      </c>
      <c r="AT161" s="39"/>
      <c r="AU161" s="37">
        <f>SUM(AU149:AU160)</f>
        <v>326</v>
      </c>
      <c r="AV161" s="37">
        <f>SUM(AV149:AV160)</f>
        <v>332</v>
      </c>
      <c r="AW161" s="37">
        <f>SUM(AW149:AW160)</f>
        <v>353</v>
      </c>
      <c r="AX161" s="37">
        <f>SUM(AX149:AX160)</f>
        <v>297</v>
      </c>
      <c r="AY161" s="38">
        <f>SUM(AY149:AY160)</f>
        <v>1308</v>
      </c>
      <c r="AZ161" s="39"/>
      <c r="BA161" s="37">
        <f>SUM(BA149:BA160)</f>
        <v>347</v>
      </c>
      <c r="BB161" s="37">
        <f>SUM(BB149:BB160)</f>
        <v>253</v>
      </c>
      <c r="BC161" s="37">
        <f>SUM(BC149:BC160)</f>
        <v>308</v>
      </c>
      <c r="BD161" s="37">
        <f>SUM(BD149:BD160)</f>
        <v>391</v>
      </c>
      <c r="BE161" s="38">
        <f>SUM(BE149:BE160)</f>
        <v>1299</v>
      </c>
      <c r="BF161" s="39"/>
      <c r="BG161" s="37">
        <f>SUM(BG149:BG160)</f>
        <v>316</v>
      </c>
      <c r="BH161" s="37">
        <f>SUM(BH149:BH160)</f>
        <v>377</v>
      </c>
      <c r="BI161" s="37">
        <f>SUM(BI149:BI160)</f>
        <v>366</v>
      </c>
      <c r="BJ161" s="37">
        <f>SUM(BJ149:BJ160)</f>
        <v>352</v>
      </c>
      <c r="BK161" s="38">
        <f>SUM(BK149:BK160)</f>
        <v>1411</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0</v>
      </c>
      <c r="CC161" s="17">
        <f>SUM(BR161:CB161)</f>
        <v>40</v>
      </c>
      <c r="CD161" s="17">
        <f>I161+O161+U161+AA161+AG161+AM161+AS161+AY161+BE161+BK161+BQ161</f>
        <v>12972</v>
      </c>
      <c r="CE161" s="17">
        <f>CD161/CC161</f>
        <v>324.3</v>
      </c>
    </row>
    <row r="162" spans="1:83" ht="15.75" customHeight="1" x14ac:dyDescent="0.25">
      <c r="A162" s="33"/>
      <c r="B162" s="34" t="s">
        <v>36</v>
      </c>
      <c r="C162" s="43"/>
      <c r="D162" s="36">
        <f>SUM(D149:D158)</f>
        <v>49</v>
      </c>
      <c r="E162" s="37">
        <f>E161+$D$162-E160</f>
        <v>307</v>
      </c>
      <c r="F162" s="37">
        <f>F161+$D$162-F160</f>
        <v>308</v>
      </c>
      <c r="G162" s="37">
        <f>G161+$D$162-G160</f>
        <v>357</v>
      </c>
      <c r="H162" s="37">
        <f>H161+$D$162-H160</f>
        <v>337</v>
      </c>
      <c r="I162" s="38">
        <f>E162+F162+G162+H162</f>
        <v>1309</v>
      </c>
      <c r="J162" s="36">
        <f>SUM(J149:J158)</f>
        <v>82</v>
      </c>
      <c r="K162" s="37">
        <f>K161+$J$162-K160</f>
        <v>384</v>
      </c>
      <c r="L162" s="37">
        <f>L161+$J$162-L160</f>
        <v>399</v>
      </c>
      <c r="M162" s="37">
        <f>M161+$J$162-M160</f>
        <v>483</v>
      </c>
      <c r="N162" s="37">
        <f>N161+$J$162-N160</f>
        <v>455</v>
      </c>
      <c r="O162" s="38">
        <f>K162+L162+M162+N162</f>
        <v>1721</v>
      </c>
      <c r="P162" s="36">
        <f>SUM(P149:P158)</f>
        <v>82</v>
      </c>
      <c r="Q162" s="37">
        <f>Q161+$P$162-Q160</f>
        <v>360</v>
      </c>
      <c r="R162" s="37">
        <f>R161+$P$162-R160</f>
        <v>448</v>
      </c>
      <c r="S162" s="37">
        <f>S161+$P$162-S160</f>
        <v>425</v>
      </c>
      <c r="T162" s="37">
        <f>T161+$P$162-T160</f>
        <v>455</v>
      </c>
      <c r="U162" s="38">
        <f>Q162+R162+S162+T162</f>
        <v>1688</v>
      </c>
      <c r="V162" s="36">
        <f>SUM(V149:V158)</f>
        <v>82</v>
      </c>
      <c r="W162" s="37">
        <f>W161+$V$162-W160</f>
        <v>420</v>
      </c>
      <c r="X162" s="37">
        <f>X161+$V$162-X160</f>
        <v>392</v>
      </c>
      <c r="Y162" s="37">
        <f>Y161+$V$162-Y160</f>
        <v>430</v>
      </c>
      <c r="Z162" s="37">
        <f>Z161+$V$162-Z160</f>
        <v>339</v>
      </c>
      <c r="AA162" s="38">
        <f>W162+X162+Y162+Z162</f>
        <v>1581</v>
      </c>
      <c r="AB162" s="36">
        <f>SUM(AB149:AB158)</f>
        <v>82</v>
      </c>
      <c r="AC162" s="37">
        <f>AC161+$AB$162-AC160</f>
        <v>388</v>
      </c>
      <c r="AD162" s="37">
        <f>AD161+$AB$162-AD160</f>
        <v>358</v>
      </c>
      <c r="AE162" s="37">
        <f>AE161+$AB$162-AE160</f>
        <v>377</v>
      </c>
      <c r="AF162" s="37">
        <f>AF161+$AB$162-AF160</f>
        <v>416</v>
      </c>
      <c r="AG162" s="38">
        <f>AC162+AD162+AE162+AF162</f>
        <v>1539</v>
      </c>
      <c r="AH162" s="36">
        <f>SUM(AH149:AH158)</f>
        <v>81</v>
      </c>
      <c r="AI162" s="37">
        <f>AI161+$AH$162-AI160</f>
        <v>358</v>
      </c>
      <c r="AJ162" s="37">
        <f>AJ161+$AH$162-AJ160</f>
        <v>418</v>
      </c>
      <c r="AK162" s="37">
        <f>AK161+$AH$162-AK160</f>
        <v>442</v>
      </c>
      <c r="AL162" s="37">
        <f>AL161+$AH$162-AL160</f>
        <v>431</v>
      </c>
      <c r="AM162" s="38">
        <f>AI162+AJ162+AK162+AL162</f>
        <v>1649</v>
      </c>
      <c r="AN162" s="36">
        <f>SUM(AN149:AN158)</f>
        <v>82</v>
      </c>
      <c r="AO162" s="37">
        <f>AO161+$AN$162-AO160</f>
        <v>429</v>
      </c>
      <c r="AP162" s="37">
        <f>AP161+$AN$162-AP160</f>
        <v>335</v>
      </c>
      <c r="AQ162" s="37">
        <f>AQ161+$AN$162-AQ160</f>
        <v>390</v>
      </c>
      <c r="AR162" s="37">
        <f>AR161+$AN$162-AR160</f>
        <v>473</v>
      </c>
      <c r="AS162" s="38">
        <f>AO162+AP162+AQ162+AR162</f>
        <v>1627</v>
      </c>
      <c r="AT162" s="36">
        <f>SUM(AT149:AT158)</f>
        <v>82</v>
      </c>
      <c r="AU162" s="37">
        <f>AU161+$AT$162-AU160</f>
        <v>408</v>
      </c>
      <c r="AV162" s="37">
        <f>AV161+$AT$162-AV160</f>
        <v>414</v>
      </c>
      <c r="AW162" s="37">
        <f>AW161+$AT$162-AW160</f>
        <v>435</v>
      </c>
      <c r="AX162" s="37">
        <f>AX161+$AT$162-AX160</f>
        <v>379</v>
      </c>
      <c r="AY162" s="38">
        <f>AU162+AV162+AW162+AX162</f>
        <v>1636</v>
      </c>
      <c r="AZ162" s="36">
        <f>SUM(AZ149:AZ158)</f>
        <v>82</v>
      </c>
      <c r="BA162" s="37">
        <f>BA161+$AZ$162-BA160</f>
        <v>429</v>
      </c>
      <c r="BB162" s="37">
        <f>BB161+$AZ$162-BB160</f>
        <v>335</v>
      </c>
      <c r="BC162" s="37">
        <f>BC161+$AZ$162-BC160</f>
        <v>390</v>
      </c>
      <c r="BD162" s="37">
        <f>BD161+$AZ$162-BD160</f>
        <v>473</v>
      </c>
      <c r="BE162" s="38">
        <f>BA162+BB162+BC162+BD162</f>
        <v>1627</v>
      </c>
      <c r="BF162" s="36">
        <f>SUM(BF149:BF158)</f>
        <v>82</v>
      </c>
      <c r="BG162" s="37">
        <f>BG161+$BF$162-BG160</f>
        <v>398</v>
      </c>
      <c r="BH162" s="37">
        <f>BH161+$BF$162-BH160</f>
        <v>459</v>
      </c>
      <c r="BI162" s="37">
        <f>BI161+$BF$162-BI160</f>
        <v>448</v>
      </c>
      <c r="BJ162" s="37">
        <f>BJ161+$BF$162-BJ160</f>
        <v>434</v>
      </c>
      <c r="BK162" s="38">
        <f>BG162+BH162+BI162+BJ162</f>
        <v>1739</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0</v>
      </c>
      <c r="CC162" s="17">
        <f>SUM(BR162:CB162)</f>
        <v>40</v>
      </c>
      <c r="CD162" s="17">
        <f>I162+O162+U162+AA162+AG162+AM162+AS162+AY162+BE162+BK162+BQ162</f>
        <v>16116</v>
      </c>
      <c r="CE162" s="17">
        <f>CD162/CC162</f>
        <v>402.9</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1</v>
      </c>
      <c r="I163" s="38">
        <f t="shared" si="421"/>
        <v>0</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0</v>
      </c>
      <c r="R163" s="37">
        <f t="shared" si="423"/>
        <v>1</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1</v>
      </c>
      <c r="AK163" s="37">
        <f t="shared" si="426"/>
        <v>1</v>
      </c>
      <c r="AL163" s="37">
        <f t="shared" si="426"/>
        <v>1</v>
      </c>
      <c r="AM163" s="38">
        <f t="shared" si="426"/>
        <v>1</v>
      </c>
      <c r="AN163" s="39"/>
      <c r="AO163" s="37">
        <f t="shared" ref="AO163:AS164" si="427">IF($AN$162&gt;0,IF(AO161=AO52,0.5,IF(AO161&gt;AO52,1,0)),0)</f>
        <v>1</v>
      </c>
      <c r="AP163" s="37">
        <f t="shared" si="427"/>
        <v>0</v>
      </c>
      <c r="AQ163" s="37">
        <f t="shared" si="427"/>
        <v>0</v>
      </c>
      <c r="AR163" s="37">
        <f t="shared" si="427"/>
        <v>1</v>
      </c>
      <c r="AS163" s="38">
        <f t="shared" si="427"/>
        <v>1</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1</v>
      </c>
      <c r="BE163" s="38">
        <f t="shared" si="429"/>
        <v>0</v>
      </c>
      <c r="BF163" s="39"/>
      <c r="BG163" s="37">
        <f t="shared" ref="BG163:BK164" si="430">IF($BF$162&gt;0,IF(BG161=BG78,0.5,IF(BG161&gt;BG78,1,0)),0)</f>
        <v>0</v>
      </c>
      <c r="BH163" s="37">
        <f t="shared" si="430"/>
        <v>1</v>
      </c>
      <c r="BI163" s="37">
        <f t="shared" si="430"/>
        <v>1</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0</v>
      </c>
      <c r="L164" s="37">
        <f t="shared" si="422"/>
        <v>0</v>
      </c>
      <c r="M164" s="37">
        <f t="shared" si="422"/>
        <v>1</v>
      </c>
      <c r="N164" s="37">
        <f t="shared" si="422"/>
        <v>0</v>
      </c>
      <c r="O164" s="38">
        <f t="shared" si="422"/>
        <v>0</v>
      </c>
      <c r="P164" s="39"/>
      <c r="Q164" s="37">
        <f t="shared" si="423"/>
        <v>0</v>
      </c>
      <c r="R164" s="37">
        <f t="shared" si="423"/>
        <v>1</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1</v>
      </c>
      <c r="AK164" s="37">
        <f t="shared" si="426"/>
        <v>1</v>
      </c>
      <c r="AL164" s="37">
        <f t="shared" si="426"/>
        <v>1</v>
      </c>
      <c r="AM164" s="38">
        <f t="shared" si="426"/>
        <v>1</v>
      </c>
      <c r="AN164" s="39"/>
      <c r="AO164" s="37">
        <f t="shared" si="427"/>
        <v>1</v>
      </c>
      <c r="AP164" s="37">
        <f t="shared" si="427"/>
        <v>0</v>
      </c>
      <c r="AQ164" s="37">
        <f t="shared" si="427"/>
        <v>0</v>
      </c>
      <c r="AR164" s="37">
        <f t="shared" si="427"/>
        <v>1</v>
      </c>
      <c r="AS164" s="38">
        <f t="shared" si="427"/>
        <v>0</v>
      </c>
      <c r="AT164" s="39"/>
      <c r="AU164" s="37">
        <f t="shared" si="428"/>
        <v>1</v>
      </c>
      <c r="AV164" s="37">
        <f t="shared" si="428"/>
        <v>1</v>
      </c>
      <c r="AW164" s="37">
        <f t="shared" si="428"/>
        <v>0</v>
      </c>
      <c r="AX164" s="37">
        <f t="shared" si="428"/>
        <v>0</v>
      </c>
      <c r="AY164" s="38">
        <f t="shared" si="428"/>
        <v>0</v>
      </c>
      <c r="AZ164" s="39"/>
      <c r="BA164" s="37">
        <f t="shared" si="429"/>
        <v>0</v>
      </c>
      <c r="BB164" s="37">
        <f t="shared" si="429"/>
        <v>0</v>
      </c>
      <c r="BC164" s="37">
        <f t="shared" si="429"/>
        <v>0</v>
      </c>
      <c r="BD164" s="37">
        <f t="shared" si="429"/>
        <v>1</v>
      </c>
      <c r="BE164" s="38">
        <f t="shared" si="429"/>
        <v>0</v>
      </c>
      <c r="BF164" s="39"/>
      <c r="BG164" s="37">
        <f t="shared" si="430"/>
        <v>0</v>
      </c>
      <c r="BH164" s="37">
        <f t="shared" si="430"/>
        <v>1</v>
      </c>
      <c r="BI164" s="37">
        <f t="shared" si="430"/>
        <v>1</v>
      </c>
      <c r="BJ164" s="37">
        <f t="shared" si="430"/>
        <v>1</v>
      </c>
      <c r="BK164" s="38">
        <f t="shared" si="430"/>
        <v>1</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1</v>
      </c>
      <c r="J165" s="56"/>
      <c r="K165" s="57"/>
      <c r="L165" s="57"/>
      <c r="M165" s="57"/>
      <c r="N165" s="57"/>
      <c r="O165" s="58">
        <f>SUM(K163+L163+M163+N163+O163+K164+L164+M164+N164+O164)</f>
        <v>2</v>
      </c>
      <c r="P165" s="56"/>
      <c r="Q165" s="57"/>
      <c r="R165" s="57"/>
      <c r="S165" s="57"/>
      <c r="T165" s="57"/>
      <c r="U165" s="58">
        <f>SUM(Q163+R163+S163+T163+U163+Q164+R164+S164+T164+U164)</f>
        <v>2</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8</v>
      </c>
      <c r="AN165" s="56"/>
      <c r="AO165" s="57"/>
      <c r="AP165" s="57"/>
      <c r="AQ165" s="57"/>
      <c r="AR165" s="57"/>
      <c r="AS165" s="58">
        <f>SUM(AO163+AP163+AQ163+AR163+AS163+AO164+AP164+AQ164+AR164+AS164)</f>
        <v>5</v>
      </c>
      <c r="AT165" s="56"/>
      <c r="AU165" s="57"/>
      <c r="AV165" s="57"/>
      <c r="AW165" s="57"/>
      <c r="AX165" s="57"/>
      <c r="AY165" s="58">
        <f>SUM(AU163+AV163+AW163+AX163+AY163+AU164+AV164+AW164+AX164+AY164)</f>
        <v>2</v>
      </c>
      <c r="AZ165" s="56"/>
      <c r="BA165" s="57"/>
      <c r="BB165" s="57"/>
      <c r="BC165" s="57"/>
      <c r="BD165" s="57"/>
      <c r="BE165" s="58">
        <f>SUM(BA163+BB163+BC163+BD163+BE163+BA164+BB164+BC164+BD164+BE164)</f>
        <v>2</v>
      </c>
      <c r="BF165" s="56"/>
      <c r="BG165" s="57"/>
      <c r="BH165" s="57"/>
      <c r="BI165" s="57"/>
      <c r="BJ165" s="57"/>
      <c r="BK165" s="58">
        <f>SUM(BG163+BH163+BI163+BJ163+BK163+BG164+BH164+BI164+BJ164+BK164)</f>
        <v>6</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16362</v>
      </c>
      <c r="J168" s="79"/>
      <c r="K168" s="80"/>
      <c r="L168" s="80"/>
      <c r="M168" s="80"/>
      <c r="N168" s="80"/>
      <c r="O168" s="82">
        <f>O161+O143+O130+O117+O104+O91+O78+O65+O52+O36+O23+O10</f>
        <v>17061</v>
      </c>
      <c r="P168" s="79"/>
      <c r="Q168" s="80"/>
      <c r="R168" s="80"/>
      <c r="S168" s="80"/>
      <c r="T168" s="80"/>
      <c r="U168" s="82">
        <f>U161+U143+U130+U117+U104+U91+U78+U65+U52+U36+U23+U10</f>
        <v>16242</v>
      </c>
      <c r="V168" s="79"/>
      <c r="W168" s="80"/>
      <c r="X168" s="80"/>
      <c r="Y168" s="80"/>
      <c r="Z168" s="80"/>
      <c r="AA168" s="82">
        <f>AA161+AA143+AA130+AA117+AA104+AA91+AA78+AA65+AA52+AA36+AA23+AA10</f>
        <v>17086</v>
      </c>
      <c r="AB168" s="79"/>
      <c r="AC168" s="80"/>
      <c r="AD168" s="80"/>
      <c r="AE168" s="80"/>
      <c r="AF168" s="80"/>
      <c r="AG168" s="82">
        <f>AG161+AG143+AG130+AG117+AG104+AG91+AG78+AG65+AG52+AG36+AG23+AG10</f>
        <v>16249</v>
      </c>
      <c r="AH168" s="79"/>
      <c r="AI168" s="80"/>
      <c r="AJ168" s="80"/>
      <c r="AK168" s="80"/>
      <c r="AL168" s="80"/>
      <c r="AM168" s="82">
        <f>AM161+AM143+AM130+AM117+AM104+AM91+AM78+AM65+AM52+AM36+AM23+AM10</f>
        <v>16325</v>
      </c>
      <c r="AN168" s="79"/>
      <c r="AO168" s="80"/>
      <c r="AP168" s="80"/>
      <c r="AQ168" s="80"/>
      <c r="AR168" s="80"/>
      <c r="AS168" s="82">
        <f>AS161+AS143+AS130+AS117+AS104+AS91+AS78+AS65+AS52+AS36+AS23+AS10</f>
        <v>16421</v>
      </c>
      <c r="AT168" s="79"/>
      <c r="AU168" s="80"/>
      <c r="AV168" s="80"/>
      <c r="AW168" s="80"/>
      <c r="AX168" s="80"/>
      <c r="AY168" s="82">
        <f>AY161+AY143+AY130+AY117+AY104+AY91+AY78+AY65+AY52+AY36+AY23+AY10</f>
        <v>16520</v>
      </c>
      <c r="AZ168" s="79"/>
      <c r="BA168" s="80"/>
      <c r="BB168" s="80"/>
      <c r="BC168" s="80"/>
      <c r="BD168" s="80"/>
      <c r="BE168" s="82">
        <f>BE161+BE143+BE130+BE117+BE104+BE91+BE78+BE65+BE52+BE36+BE23+BE10</f>
        <v>16421</v>
      </c>
      <c r="BF168" s="79"/>
      <c r="BG168" s="80"/>
      <c r="BH168" s="80"/>
      <c r="BI168" s="80"/>
      <c r="BJ168" s="80"/>
      <c r="BK168" s="82">
        <f>BK161+BK143+BK130+BK117+BK104+BK91+BK78+BK65+BK52+BK36+BK23+BK10</f>
        <v>16882</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170.4375</v>
      </c>
      <c r="J169" s="86"/>
      <c r="K169" s="87"/>
      <c r="L169" s="87"/>
      <c r="M169" s="87"/>
      <c r="N169" s="87"/>
      <c r="O169" s="88">
        <f>O168/96</f>
        <v>177.71875</v>
      </c>
      <c r="P169" s="86"/>
      <c r="Q169" s="87"/>
      <c r="R169" s="87"/>
      <c r="S169" s="87"/>
      <c r="T169" s="87"/>
      <c r="U169" s="88">
        <f>U168/96</f>
        <v>169.1875</v>
      </c>
      <c r="V169" s="86"/>
      <c r="W169" s="87"/>
      <c r="X169" s="87"/>
      <c r="Y169" s="87"/>
      <c r="Z169" s="87"/>
      <c r="AA169" s="88">
        <f>AA168/96</f>
        <v>177.97916666666666</v>
      </c>
      <c r="AB169" s="86"/>
      <c r="AC169" s="87"/>
      <c r="AD169" s="87"/>
      <c r="AE169" s="87"/>
      <c r="AF169" s="87"/>
      <c r="AG169" s="88">
        <f>AG168/96</f>
        <v>169.26041666666666</v>
      </c>
      <c r="AH169" s="86"/>
      <c r="AI169" s="87"/>
      <c r="AJ169" s="87"/>
      <c r="AK169" s="87"/>
      <c r="AL169" s="87"/>
      <c r="AM169" s="88">
        <f>AM168/96</f>
        <v>170.05208333333334</v>
      </c>
      <c r="AN169" s="86"/>
      <c r="AO169" s="87"/>
      <c r="AP169" s="87"/>
      <c r="AQ169" s="87"/>
      <c r="AR169" s="87"/>
      <c r="AS169" s="88">
        <f>AS168/96</f>
        <v>171.05208333333334</v>
      </c>
      <c r="AT169" s="86"/>
      <c r="AU169" s="87"/>
      <c r="AV169" s="87"/>
      <c r="AW169" s="87"/>
      <c r="AX169" s="87"/>
      <c r="AY169" s="88">
        <f>AY168/96</f>
        <v>172.08333333333334</v>
      </c>
      <c r="AZ169" s="86"/>
      <c r="BA169" s="87"/>
      <c r="BB169" s="87"/>
      <c r="BC169" s="87"/>
      <c r="BD169" s="87"/>
      <c r="BE169" s="88">
        <f>BE168/96</f>
        <v>171.05208333333334</v>
      </c>
      <c r="BF169" s="86"/>
      <c r="BG169" s="87"/>
      <c r="BH169" s="87"/>
      <c r="BI169" s="87"/>
      <c r="BJ169" s="87"/>
      <c r="BK169" s="88">
        <f>BK168/96</f>
        <v>175.85416666666666</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45" zoomScale="80" zoomScaleNormal="80" workbookViewId="0">
      <selection activeCell="G48" sqref="G48"/>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70</v>
      </c>
      <c r="B1" s="89" t="s">
        <v>71</v>
      </c>
      <c r="C1" s="89" t="s">
        <v>72</v>
      </c>
      <c r="D1" s="89" t="s">
        <v>73</v>
      </c>
      <c r="E1" s="89" t="s">
        <v>24</v>
      </c>
      <c r="F1" s="89" t="s">
        <v>25</v>
      </c>
      <c r="G1" s="89" t="s">
        <v>26</v>
      </c>
      <c r="H1" s="89" t="s">
        <v>28</v>
      </c>
    </row>
    <row r="2" spans="1:8"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x14ac:dyDescent="0.2">
      <c r="A3" s="90">
        <f>'Détail par équipe'!B44</f>
        <v>3</v>
      </c>
      <c r="B3" s="90">
        <f>'Détail par équipe'!C44</f>
        <v>0</v>
      </c>
      <c r="C3" s="90">
        <v>0</v>
      </c>
      <c r="D3" s="90">
        <v>0</v>
      </c>
      <c r="E3" s="90">
        <f>'Détail par équipe'!CC44+C3</f>
        <v>0</v>
      </c>
      <c r="F3" s="90">
        <f>'Détail par équipe'!CD44+D3</f>
        <v>0</v>
      </c>
      <c r="G3" s="91" t="e">
        <f t="shared" si="0"/>
        <v>#DIV/0!</v>
      </c>
      <c r="H3" s="91" t="e">
        <f t="shared" si="1"/>
        <v>#DIV/0!</v>
      </c>
    </row>
    <row r="4" spans="1:8" x14ac:dyDescent="0.2">
      <c r="A4" s="90">
        <f>'Détail par équipe'!B5</f>
        <v>3</v>
      </c>
      <c r="B4" s="90">
        <f>'Détail par équipe'!C5</f>
        <v>0</v>
      </c>
      <c r="C4" s="90">
        <v>0</v>
      </c>
      <c r="D4" s="90">
        <v>0</v>
      </c>
      <c r="E4" s="90">
        <f>'Détail par équipe'!CC5+C4</f>
        <v>0</v>
      </c>
      <c r="F4" s="90">
        <f>'Détail par équipe'!CD5+D4</f>
        <v>0</v>
      </c>
      <c r="G4" s="91" t="e">
        <f t="shared" si="0"/>
        <v>#DIV/0!</v>
      </c>
      <c r="H4" s="91" t="e">
        <f t="shared" si="1"/>
        <v>#DIV/0!</v>
      </c>
    </row>
    <row r="5" spans="1:8" x14ac:dyDescent="0.2">
      <c r="A5" s="90">
        <f>'Détail par équipe'!B86</f>
        <v>3</v>
      </c>
      <c r="B5" s="90">
        <f>'Détail par équipe'!C86</f>
        <v>0</v>
      </c>
      <c r="C5" s="90"/>
      <c r="D5" s="90"/>
      <c r="E5" s="90">
        <f>'Détail par équipe'!CC86+C5</f>
        <v>0</v>
      </c>
      <c r="F5" s="90">
        <f>'Détail par équipe'!CD86+D5</f>
        <v>0</v>
      </c>
      <c r="G5" s="91" t="e">
        <f t="shared" si="0"/>
        <v>#DIV/0!</v>
      </c>
      <c r="H5" s="91" t="e">
        <f t="shared" si="1"/>
        <v>#DIV/0!</v>
      </c>
    </row>
    <row r="6" spans="1:8" x14ac:dyDescent="0.2">
      <c r="A6" s="90">
        <f>'Détail par équipe'!B61</f>
        <v>4</v>
      </c>
      <c r="B6" s="90">
        <f>'Détail par équipe'!C61</f>
        <v>0</v>
      </c>
      <c r="C6" s="90">
        <v>0</v>
      </c>
      <c r="D6" s="90">
        <v>0</v>
      </c>
      <c r="E6" s="90">
        <f>'Détail par équipe'!CC61+C6</f>
        <v>0</v>
      </c>
      <c r="F6" s="90">
        <f>'Détail par équipe'!CD61+D6</f>
        <v>0</v>
      </c>
      <c r="G6" s="91" t="e">
        <f t="shared" si="0"/>
        <v>#DIV/0!</v>
      </c>
      <c r="H6" s="91" t="e">
        <f t="shared" si="1"/>
        <v>#DIV/0!</v>
      </c>
    </row>
    <row r="7" spans="1:8" x14ac:dyDescent="0.2">
      <c r="A7" s="90">
        <f>'Détail par équipe'!B45</f>
        <v>4</v>
      </c>
      <c r="B7" s="90">
        <f>'Détail par équipe'!C45</f>
        <v>0</v>
      </c>
      <c r="C7" s="90">
        <v>0</v>
      </c>
      <c r="D7" s="90">
        <v>0</v>
      </c>
      <c r="E7" s="90">
        <f>'Détail par équipe'!CC45+C7</f>
        <v>0</v>
      </c>
      <c r="F7" s="90">
        <f>'Détail par équipe'!CD45+D7</f>
        <v>0</v>
      </c>
      <c r="G7" s="91" t="e">
        <f t="shared" si="0"/>
        <v>#DIV/0!</v>
      </c>
      <c r="H7" s="91" t="e">
        <f t="shared" si="1"/>
        <v>#DIV/0!</v>
      </c>
    </row>
    <row r="8" spans="1:8" x14ac:dyDescent="0.2">
      <c r="A8" s="90">
        <f>'Détail par équipe'!B152</f>
        <v>4</v>
      </c>
      <c r="B8" s="90">
        <f>'Détail par équipe'!C152</f>
        <v>0</v>
      </c>
      <c r="C8" s="90">
        <v>0</v>
      </c>
      <c r="D8" s="90">
        <v>0</v>
      </c>
      <c r="E8" s="90">
        <f>'Détail par équipe'!CC152</f>
        <v>0</v>
      </c>
      <c r="F8" s="90">
        <f>'Détail par équipe'!CD152</f>
        <v>0</v>
      </c>
      <c r="G8" s="91" t="e">
        <f t="shared" si="0"/>
        <v>#DIV/0!</v>
      </c>
      <c r="H8" s="91" t="e">
        <f t="shared" si="1"/>
        <v>#DIV/0!</v>
      </c>
    </row>
    <row r="9" spans="1:8" x14ac:dyDescent="0.2">
      <c r="A9" s="90">
        <f>'Détail par équipe'!B6</f>
        <v>4</v>
      </c>
      <c r="B9" s="90">
        <f>'Détail par équipe'!C6</f>
        <v>0</v>
      </c>
      <c r="C9" s="90">
        <v>0</v>
      </c>
      <c r="D9" s="90">
        <v>0</v>
      </c>
      <c r="E9" s="90">
        <f>'Détail par équipe'!CC6+C9</f>
        <v>0</v>
      </c>
      <c r="F9" s="90">
        <f>'Détail par équipe'!CD6+D9</f>
        <v>0</v>
      </c>
      <c r="G9" s="91" t="e">
        <f t="shared" si="0"/>
        <v>#DIV/0!</v>
      </c>
      <c r="H9" s="91" t="e">
        <f t="shared" si="1"/>
        <v>#DIV/0!</v>
      </c>
    </row>
    <row r="10" spans="1:8" x14ac:dyDescent="0.2">
      <c r="A10" s="90">
        <f>'Détail par équipe'!B74</f>
        <v>4</v>
      </c>
      <c r="B10" s="90">
        <f>'Détail par équipe'!C74</f>
        <v>0</v>
      </c>
      <c r="C10" s="90">
        <v>0</v>
      </c>
      <c r="D10" s="90">
        <v>0</v>
      </c>
      <c r="E10" s="90">
        <f>'Détail par équipe'!CC74</f>
        <v>0</v>
      </c>
      <c r="F10" s="90">
        <f>'Détail par équipe'!CD74</f>
        <v>0</v>
      </c>
      <c r="G10" s="91" t="e">
        <f t="shared" si="0"/>
        <v>#DIV/0!</v>
      </c>
      <c r="H10" s="91" t="e">
        <f t="shared" si="1"/>
        <v>#DIV/0!</v>
      </c>
    </row>
    <row r="11" spans="1:8" x14ac:dyDescent="0.2">
      <c r="A11" s="90">
        <f>'Détail par équipe'!B62</f>
        <v>5</v>
      </c>
      <c r="B11" s="90">
        <f>'Détail par équipe'!C62</f>
        <v>0</v>
      </c>
      <c r="C11" s="90">
        <v>0</v>
      </c>
      <c r="D11" s="90">
        <v>0</v>
      </c>
      <c r="E11" s="90">
        <f>'Détail par équipe'!CC62</f>
        <v>0</v>
      </c>
      <c r="F11" s="90">
        <f>'Détail par équipe'!CD62</f>
        <v>0</v>
      </c>
      <c r="G11" s="91" t="e">
        <f t="shared" si="0"/>
        <v>#DIV/0!</v>
      </c>
      <c r="H11" s="91" t="e">
        <f t="shared" si="1"/>
        <v>#DIV/0!</v>
      </c>
    </row>
    <row r="12" spans="1:8" x14ac:dyDescent="0.2">
      <c r="A12" s="90">
        <f>'Détail par équipe'!B20</f>
        <v>5</v>
      </c>
      <c r="B12" s="90">
        <f>'Détail par équipe'!C20</f>
        <v>0</v>
      </c>
      <c r="C12" s="90">
        <v>0</v>
      </c>
      <c r="D12" s="90">
        <v>0</v>
      </c>
      <c r="E12" s="90">
        <f>'Détail par équipe'!CC20</f>
        <v>0</v>
      </c>
      <c r="F12" s="90">
        <f>'Détail par équipe'!CD20</f>
        <v>0</v>
      </c>
      <c r="G12" s="91" t="e">
        <f t="shared" si="0"/>
        <v>#DIV/0!</v>
      </c>
      <c r="H12" s="91" t="e">
        <f t="shared" si="1"/>
        <v>#DIV/0!</v>
      </c>
    </row>
    <row r="13" spans="1:8" x14ac:dyDescent="0.2">
      <c r="A13" s="90">
        <f>'Détail par équipe'!B75</f>
        <v>5</v>
      </c>
      <c r="B13" s="90">
        <f>'Détail par équipe'!C75</f>
        <v>0</v>
      </c>
      <c r="C13" s="90">
        <v>0</v>
      </c>
      <c r="D13" s="90">
        <v>0</v>
      </c>
      <c r="E13" s="90">
        <f>'Détail par équipe'!CC75</f>
        <v>0</v>
      </c>
      <c r="F13" s="90">
        <f>'Détail par équipe'!CD75</f>
        <v>0</v>
      </c>
      <c r="G13" s="91" t="e">
        <f t="shared" si="0"/>
        <v>#DIV/0!</v>
      </c>
      <c r="H13" s="91" t="e">
        <f t="shared" si="1"/>
        <v>#DIV/0!</v>
      </c>
    </row>
    <row r="14" spans="1:8" x14ac:dyDescent="0.2">
      <c r="A14" s="90">
        <f>'Détail par équipe'!B101</f>
        <v>5</v>
      </c>
      <c r="B14" s="90">
        <f>'Détail par équipe'!C101</f>
        <v>0</v>
      </c>
      <c r="C14" s="90">
        <v>0</v>
      </c>
      <c r="D14" s="90">
        <v>0</v>
      </c>
      <c r="E14" s="90">
        <f>'Détail par équipe'!CC101</f>
        <v>0</v>
      </c>
      <c r="F14" s="90">
        <f>'Détail par équipe'!CD101</f>
        <v>0</v>
      </c>
      <c r="G14" s="91" t="e">
        <f t="shared" si="0"/>
        <v>#DIV/0!</v>
      </c>
      <c r="H14" s="91" t="e">
        <f t="shared" si="1"/>
        <v>#DIV/0!</v>
      </c>
    </row>
    <row r="15" spans="1:8" x14ac:dyDescent="0.2">
      <c r="A15" s="90">
        <f>'Détail par équipe'!B127</f>
        <v>5</v>
      </c>
      <c r="B15" s="90">
        <f>'Détail par équipe'!C127</f>
        <v>0</v>
      </c>
      <c r="C15" s="90">
        <v>0</v>
      </c>
      <c r="D15" s="90">
        <v>0</v>
      </c>
      <c r="E15" s="90">
        <f>'Détail par équipe'!CC127</f>
        <v>0</v>
      </c>
      <c r="F15" s="90">
        <f>'Détail par équipe'!CD127</f>
        <v>0</v>
      </c>
      <c r="G15" s="91" t="e">
        <f t="shared" si="0"/>
        <v>#DIV/0!</v>
      </c>
      <c r="H15" s="91" t="e">
        <f t="shared" si="1"/>
        <v>#DIV/0!</v>
      </c>
    </row>
    <row r="16" spans="1:8" x14ac:dyDescent="0.2">
      <c r="A16" s="90">
        <f>'Détail par équipe'!B153</f>
        <v>5</v>
      </c>
      <c r="B16" s="90">
        <f>'Détail par équipe'!C153</f>
        <v>0</v>
      </c>
      <c r="C16" s="90">
        <v>0</v>
      </c>
      <c r="D16" s="90">
        <v>0</v>
      </c>
      <c r="E16" s="90">
        <f>'Détail par équipe'!CC153+C16</f>
        <v>0</v>
      </c>
      <c r="F16" s="90">
        <f>'Détail par équipe'!CD153+D16</f>
        <v>0</v>
      </c>
      <c r="G16" s="91" t="e">
        <f t="shared" si="0"/>
        <v>#DIV/0!</v>
      </c>
      <c r="H16" s="91" t="e">
        <f t="shared" si="1"/>
        <v>#DIV/0!</v>
      </c>
    </row>
    <row r="17" spans="1:8" x14ac:dyDescent="0.2">
      <c r="A17" s="90">
        <f>'Détail par équipe'!B33</f>
        <v>5</v>
      </c>
      <c r="B17" s="90">
        <f>'Détail par équipe'!C33</f>
        <v>0</v>
      </c>
      <c r="C17" s="90">
        <v>0</v>
      </c>
      <c r="D17" s="90">
        <v>0</v>
      </c>
      <c r="E17" s="90">
        <f>'Détail par équipe'!CC33</f>
        <v>0</v>
      </c>
      <c r="F17" s="90">
        <f>'Détail par équipe'!CD33</f>
        <v>0</v>
      </c>
      <c r="G17" s="91" t="e">
        <f t="shared" si="0"/>
        <v>#DIV/0!</v>
      </c>
      <c r="H17" s="91" t="e">
        <f t="shared" si="1"/>
        <v>#DIV/0!</v>
      </c>
    </row>
    <row r="18" spans="1:8" x14ac:dyDescent="0.2">
      <c r="A18" s="90">
        <f>'Détail par équipe'!B7</f>
        <v>5</v>
      </c>
      <c r="B18" s="90">
        <f>'Détail par équipe'!C7</f>
        <v>0</v>
      </c>
      <c r="C18" s="90">
        <v>0</v>
      </c>
      <c r="D18" s="90">
        <v>0</v>
      </c>
      <c r="E18" s="90">
        <f>'Détail par équipe'!CC7</f>
        <v>0</v>
      </c>
      <c r="F18" s="90">
        <f>'Détail par équipe'!CD7</f>
        <v>0</v>
      </c>
      <c r="G18" s="91" t="e">
        <f t="shared" si="0"/>
        <v>#DIV/0!</v>
      </c>
      <c r="H18" s="91" t="e">
        <f t="shared" si="1"/>
        <v>#DIV/0!</v>
      </c>
    </row>
    <row r="19" spans="1:8" x14ac:dyDescent="0.2">
      <c r="A19" s="90">
        <f>'Détail par équipe'!B46</f>
        <v>5</v>
      </c>
      <c r="B19" s="90">
        <f>'Détail par équipe'!C46</f>
        <v>0</v>
      </c>
      <c r="C19" s="90">
        <v>0</v>
      </c>
      <c r="D19" s="90">
        <v>0</v>
      </c>
      <c r="E19" s="90">
        <f>'Détail par équipe'!CC46+C19</f>
        <v>0</v>
      </c>
      <c r="F19" s="90">
        <f>'Détail par équipe'!CD46+D19</f>
        <v>0</v>
      </c>
      <c r="G19" s="91" t="e">
        <f t="shared" si="0"/>
        <v>#DIV/0!</v>
      </c>
      <c r="H19" s="91" t="e">
        <f t="shared" si="1"/>
        <v>#DIV/0!</v>
      </c>
    </row>
    <row r="20" spans="1:8" x14ac:dyDescent="0.2">
      <c r="A20" s="90">
        <f>'Détail par équipe'!B88</f>
        <v>5</v>
      </c>
      <c r="B20" s="90">
        <f>'Détail par équipe'!C88</f>
        <v>0</v>
      </c>
      <c r="C20" s="90">
        <v>0</v>
      </c>
      <c r="D20" s="90">
        <v>0</v>
      </c>
      <c r="E20" s="90">
        <f>'Détail par équipe'!CC88+C20</f>
        <v>0</v>
      </c>
      <c r="F20" s="90">
        <f>'Détail par équipe'!CD88+D20</f>
        <v>0</v>
      </c>
      <c r="G20" s="91" t="e">
        <f t="shared" si="0"/>
        <v>#DIV/0!</v>
      </c>
      <c r="H20" s="91" t="e">
        <f t="shared" si="1"/>
        <v>#DIV/0!</v>
      </c>
    </row>
    <row r="21" spans="1:8" x14ac:dyDescent="0.2">
      <c r="A21" s="90">
        <f>'Détail par équipe'!B21</f>
        <v>6</v>
      </c>
      <c r="B21" s="90">
        <f>'Détail par équipe'!C21</f>
        <v>0</v>
      </c>
      <c r="C21" s="90">
        <v>0</v>
      </c>
      <c r="D21" s="90">
        <v>0</v>
      </c>
      <c r="E21" s="90">
        <f>'Détail par équipe'!CC21</f>
        <v>0</v>
      </c>
      <c r="F21" s="90">
        <f>'Détail par équipe'!CD21</f>
        <v>0</v>
      </c>
      <c r="G21" s="91" t="e">
        <f t="shared" si="0"/>
        <v>#DIV/0!</v>
      </c>
      <c r="H21" s="91" t="e">
        <f t="shared" si="1"/>
        <v>#DIV/0!</v>
      </c>
    </row>
    <row r="22" spans="1:8" x14ac:dyDescent="0.2">
      <c r="A22" s="90">
        <f>'Détail par équipe'!B34</f>
        <v>6</v>
      </c>
      <c r="B22" s="90">
        <f>'Détail par équipe'!C34</f>
        <v>0</v>
      </c>
      <c r="C22" s="90">
        <v>0</v>
      </c>
      <c r="D22" s="90">
        <v>0</v>
      </c>
      <c r="E22" s="90">
        <f>'Détail par équipe'!CC34</f>
        <v>0</v>
      </c>
      <c r="F22" s="90">
        <f>'Détail par équipe'!CD34</f>
        <v>0</v>
      </c>
      <c r="G22" s="91" t="e">
        <f t="shared" si="0"/>
        <v>#DIV/0!</v>
      </c>
      <c r="H22" s="91" t="e">
        <f t="shared" si="1"/>
        <v>#DIV/0!</v>
      </c>
    </row>
    <row r="23" spans="1:8" x14ac:dyDescent="0.2">
      <c r="A23" s="90">
        <f>'Détail par équipe'!B63</f>
        <v>6</v>
      </c>
      <c r="B23" s="90">
        <f>'Détail par équipe'!C63</f>
        <v>0</v>
      </c>
      <c r="C23" s="90">
        <v>0</v>
      </c>
      <c r="D23" s="90">
        <v>0</v>
      </c>
      <c r="E23" s="90">
        <f>'Détail par équipe'!CC63</f>
        <v>0</v>
      </c>
      <c r="F23" s="90">
        <f>'Détail par équipe'!CD63</f>
        <v>0</v>
      </c>
      <c r="G23" s="91" t="e">
        <f t="shared" si="0"/>
        <v>#DIV/0!</v>
      </c>
      <c r="H23" s="91" t="e">
        <f t="shared" si="1"/>
        <v>#DIV/0!</v>
      </c>
    </row>
    <row r="24" spans="1:8" x14ac:dyDescent="0.2">
      <c r="A24" s="90">
        <f>'Détail par équipe'!B76</f>
        <v>6</v>
      </c>
      <c r="B24" s="90">
        <f>'Détail par équipe'!C76</f>
        <v>0</v>
      </c>
      <c r="C24" s="90">
        <v>0</v>
      </c>
      <c r="D24" s="90">
        <v>0</v>
      </c>
      <c r="E24" s="90">
        <f>'Détail par équipe'!CC76</f>
        <v>4</v>
      </c>
      <c r="F24" s="90">
        <f>'Détail par équipe'!CD76</f>
        <v>480</v>
      </c>
      <c r="G24" s="91">
        <f t="shared" si="0"/>
        <v>120</v>
      </c>
      <c r="H24" s="91">
        <f t="shared" si="1"/>
        <v>70</v>
      </c>
    </row>
    <row r="25" spans="1:8" x14ac:dyDescent="0.2">
      <c r="A25" s="90">
        <f>'Détail par équipe'!B102</f>
        <v>6</v>
      </c>
      <c r="B25" s="90">
        <f>'Détail par équipe'!C102</f>
        <v>0</v>
      </c>
      <c r="C25" s="90">
        <v>0</v>
      </c>
      <c r="D25" s="90">
        <v>0</v>
      </c>
      <c r="E25" s="90">
        <f>'Détail par équipe'!CC102</f>
        <v>0</v>
      </c>
      <c r="F25" s="90">
        <f>'Détail par équipe'!CD102</f>
        <v>0</v>
      </c>
      <c r="G25" s="91" t="e">
        <f t="shared" si="0"/>
        <v>#DIV/0!</v>
      </c>
      <c r="H25" s="91" t="e">
        <f t="shared" si="1"/>
        <v>#DIV/0!</v>
      </c>
    </row>
    <row r="26" spans="1:8" x14ac:dyDescent="0.2">
      <c r="A26" s="90">
        <f>'Détail par équipe'!B128</f>
        <v>6</v>
      </c>
      <c r="B26" s="90">
        <f>'Détail par équipe'!C128</f>
        <v>0</v>
      </c>
      <c r="C26" s="90">
        <v>0</v>
      </c>
      <c r="D26" s="90">
        <v>0</v>
      </c>
      <c r="E26" s="90">
        <f>'Détail par équipe'!CC128</f>
        <v>0</v>
      </c>
      <c r="F26" s="90">
        <f>'Détail par équipe'!CD128</f>
        <v>0</v>
      </c>
      <c r="G26" s="91" t="e">
        <f t="shared" si="0"/>
        <v>#DIV/0!</v>
      </c>
      <c r="H26" s="91" t="e">
        <f t="shared" si="1"/>
        <v>#DIV/0!</v>
      </c>
    </row>
    <row r="27" spans="1:8" x14ac:dyDescent="0.2">
      <c r="A27" s="90">
        <f>'Détail par équipe'!B141</f>
        <v>6</v>
      </c>
      <c r="B27" s="90">
        <f>'Détail par équipe'!C141</f>
        <v>0</v>
      </c>
      <c r="C27" s="90">
        <v>0</v>
      </c>
      <c r="D27" s="90">
        <v>0</v>
      </c>
      <c r="E27" s="90">
        <f>'Détail par équipe'!CC141</f>
        <v>0</v>
      </c>
      <c r="F27" s="90">
        <f>'Détail par équipe'!CD141</f>
        <v>0</v>
      </c>
      <c r="G27" s="91" t="e">
        <f t="shared" si="0"/>
        <v>#DIV/0!</v>
      </c>
      <c r="H27" s="91" t="e">
        <f t="shared" si="1"/>
        <v>#DIV/0!</v>
      </c>
    </row>
    <row r="28" spans="1:8" x14ac:dyDescent="0.2">
      <c r="A28" s="90">
        <f>'Détail par équipe'!B8</f>
        <v>6</v>
      </c>
      <c r="B28" s="90">
        <f>'Détail par équipe'!C8</f>
        <v>0</v>
      </c>
      <c r="C28" s="90">
        <v>0</v>
      </c>
      <c r="D28" s="90">
        <v>0</v>
      </c>
      <c r="E28" s="90">
        <f>'Détail par équipe'!CC8</f>
        <v>0</v>
      </c>
      <c r="F28" s="90">
        <f>'Détail par équipe'!CD8</f>
        <v>0</v>
      </c>
      <c r="G28" s="91" t="e">
        <f t="shared" si="0"/>
        <v>#DIV/0!</v>
      </c>
      <c r="H28" s="91" t="e">
        <f t="shared" si="1"/>
        <v>#DIV/0!</v>
      </c>
    </row>
    <row r="29" spans="1:8" x14ac:dyDescent="0.2">
      <c r="A29" s="90">
        <f>'Détail par équipe'!B154</f>
        <v>6</v>
      </c>
      <c r="B29" s="90">
        <f>'Détail par équipe'!C154</f>
        <v>0</v>
      </c>
      <c r="C29" s="90">
        <v>0</v>
      </c>
      <c r="D29" s="90">
        <v>0</v>
      </c>
      <c r="E29" s="90">
        <f>'Détail par équipe'!CC154+C29</f>
        <v>4</v>
      </c>
      <c r="F29" s="90">
        <f>'Détail par équipe'!CD154+D29</f>
        <v>480</v>
      </c>
      <c r="G29" s="91">
        <f t="shared" si="0"/>
        <v>120</v>
      </c>
      <c r="H29" s="91">
        <f t="shared" si="1"/>
        <v>70</v>
      </c>
    </row>
    <row r="30" spans="1:8" x14ac:dyDescent="0.2">
      <c r="A30" s="90">
        <f>'Détail par équipe'!B89</f>
        <v>6</v>
      </c>
      <c r="B30" s="90">
        <f>'Détail par équipe'!C89</f>
        <v>0</v>
      </c>
      <c r="C30" s="90">
        <v>0</v>
      </c>
      <c r="D30" s="90">
        <v>0</v>
      </c>
      <c r="E30" s="90">
        <f>'Détail par équipe'!CC89+C30</f>
        <v>0</v>
      </c>
      <c r="F30" s="90">
        <f>'Détail par équipe'!CD89+D30</f>
        <v>0</v>
      </c>
      <c r="G30" s="91" t="e">
        <f t="shared" si="0"/>
        <v>#DIV/0!</v>
      </c>
      <c r="H30" s="91" t="e">
        <f t="shared" si="1"/>
        <v>#DIV/0!</v>
      </c>
    </row>
    <row r="31" spans="1:8" x14ac:dyDescent="0.2">
      <c r="A31" s="90">
        <f>'Détail par équipe'!B47</f>
        <v>6</v>
      </c>
      <c r="B31" s="90">
        <f>'Détail par équipe'!C47</f>
        <v>0</v>
      </c>
      <c r="C31" s="90">
        <v>0</v>
      </c>
      <c r="D31" s="90">
        <v>0</v>
      </c>
      <c r="E31" s="90">
        <f>'Détail par équipe'!CC47+C31</f>
        <v>0</v>
      </c>
      <c r="F31" s="90">
        <f>'Détail par équipe'!CD47+D31</f>
        <v>0</v>
      </c>
      <c r="G31" s="91" t="e">
        <f t="shared" si="0"/>
        <v>#DIV/0!</v>
      </c>
      <c r="H31" s="91" t="e">
        <f t="shared" si="1"/>
        <v>#DIV/0!</v>
      </c>
    </row>
    <row r="32" spans="1:8" x14ac:dyDescent="0.2">
      <c r="A32" s="90">
        <f>'Détail par équipe'!B115</f>
        <v>6</v>
      </c>
      <c r="B32" s="90">
        <f>'Détail par équipe'!C115</f>
        <v>0</v>
      </c>
      <c r="C32" s="90">
        <v>0</v>
      </c>
      <c r="D32" s="90">
        <v>0</v>
      </c>
      <c r="E32" s="90">
        <f>'Détail par équipe'!CC115</f>
        <v>0</v>
      </c>
      <c r="F32" s="90">
        <f>'Détail par équipe'!CD115</f>
        <v>0</v>
      </c>
      <c r="G32" s="91" t="e">
        <f t="shared" si="0"/>
        <v>#DIV/0!</v>
      </c>
      <c r="H32" s="91" t="e">
        <f t="shared" si="1"/>
        <v>#DIV/0!</v>
      </c>
    </row>
    <row r="33" spans="1:8" x14ac:dyDescent="0.2">
      <c r="A33" s="90">
        <f>'Détail par équipe'!B155</f>
        <v>7</v>
      </c>
      <c r="B33" s="90">
        <f>'Détail par équipe'!C155</f>
        <v>0</v>
      </c>
      <c r="C33" s="90">
        <v>0</v>
      </c>
      <c r="D33" s="90">
        <v>0</v>
      </c>
      <c r="E33" s="90">
        <f>'Détail par équipe'!CC155+C33</f>
        <v>0</v>
      </c>
      <c r="F33" s="90">
        <f>'Détail par équipe'!CD155+D33</f>
        <v>0</v>
      </c>
      <c r="G33" s="91" t="e">
        <f t="shared" si="0"/>
        <v>#DIV/0!</v>
      </c>
      <c r="H33" s="91" t="e">
        <f t="shared" si="1"/>
        <v>#DIV/0!</v>
      </c>
    </row>
    <row r="34" spans="1:8" x14ac:dyDescent="0.2">
      <c r="A34" s="90">
        <f>'Détail par équipe'!B48</f>
        <v>7</v>
      </c>
      <c r="B34" s="90">
        <f>'Détail par équipe'!C48</f>
        <v>0</v>
      </c>
      <c r="C34" s="90">
        <v>0</v>
      </c>
      <c r="D34" s="90">
        <v>0</v>
      </c>
      <c r="E34" s="90">
        <f>'Détail par équipe'!CC48+C34</f>
        <v>0</v>
      </c>
      <c r="F34" s="90">
        <f>'Détail par équipe'!CD48+D34</f>
        <v>0</v>
      </c>
      <c r="G34" s="91" t="e">
        <f t="shared" ref="G34:G65" si="2">ROUNDDOWN(F34/E34,0)</f>
        <v>#DIV/0!</v>
      </c>
      <c r="H34" s="91" t="e">
        <f t="shared" ref="H34:H65" si="3">ROUNDDOWN(IF(G34&gt;220,0,((220-G34)*0.7)),0)</f>
        <v>#DIV/0!</v>
      </c>
    </row>
    <row r="35" spans="1:8" x14ac:dyDescent="0.2">
      <c r="A35" s="90">
        <f>'Détail par équipe'!B156</f>
        <v>8</v>
      </c>
      <c r="B35" s="90">
        <f>'Détail par équipe'!C156</f>
        <v>0</v>
      </c>
      <c r="C35" s="90">
        <v>0</v>
      </c>
      <c r="D35" s="90">
        <v>0</v>
      </c>
      <c r="E35" s="90">
        <f>'Détail par équipe'!CC156+C35</f>
        <v>0</v>
      </c>
      <c r="F35" s="90">
        <f>'Détail par équipe'!CD156+D35</f>
        <v>0</v>
      </c>
      <c r="G35" s="91" t="e">
        <f t="shared" si="2"/>
        <v>#DIV/0!</v>
      </c>
      <c r="H35" s="91" t="e">
        <f t="shared" si="3"/>
        <v>#DIV/0!</v>
      </c>
    </row>
    <row r="36" spans="1:8" x14ac:dyDescent="0.2">
      <c r="A36" s="90">
        <f>'Détail par équipe'!B49</f>
        <v>8</v>
      </c>
      <c r="B36" s="90">
        <f>'Détail par équipe'!C49</f>
        <v>0</v>
      </c>
      <c r="C36" s="90">
        <v>0</v>
      </c>
      <c r="D36" s="90">
        <v>0</v>
      </c>
      <c r="E36" s="90">
        <f>'Détail par équipe'!CC49+C36</f>
        <v>0</v>
      </c>
      <c r="F36" s="90">
        <f>'Détail par équipe'!CD49+D36</f>
        <v>0</v>
      </c>
      <c r="G36" s="91" t="e">
        <f t="shared" si="2"/>
        <v>#DIV/0!</v>
      </c>
      <c r="H36" s="91" t="e">
        <f t="shared" si="3"/>
        <v>#DIV/0!</v>
      </c>
    </row>
    <row r="37" spans="1:8" x14ac:dyDescent="0.2">
      <c r="A37" s="90">
        <f>'Détail par équipe'!B157</f>
        <v>9</v>
      </c>
      <c r="B37" s="90">
        <f>'Détail par équipe'!C157</f>
        <v>0</v>
      </c>
      <c r="C37" s="90">
        <v>0</v>
      </c>
      <c r="D37" s="90">
        <v>0</v>
      </c>
      <c r="E37" s="90">
        <f>'Détail par équipe'!CC157+C37</f>
        <v>0</v>
      </c>
      <c r="F37" s="90">
        <f>'Détail par équipe'!CD157+D37</f>
        <v>0</v>
      </c>
      <c r="G37" s="91" t="e">
        <f t="shared" si="2"/>
        <v>#DIV/0!</v>
      </c>
      <c r="H37" s="91" t="e">
        <f t="shared" si="3"/>
        <v>#DIV/0!</v>
      </c>
    </row>
    <row r="38" spans="1:8" x14ac:dyDescent="0.2">
      <c r="A38" s="90">
        <f>'Détail par équipe'!B50</f>
        <v>9</v>
      </c>
      <c r="B38" s="90">
        <f>'Détail par équipe'!C50</f>
        <v>0</v>
      </c>
      <c r="C38" s="90">
        <v>0</v>
      </c>
      <c r="D38" s="90">
        <v>0</v>
      </c>
      <c r="E38" s="90">
        <f>'Détail par équipe'!CC50+C38</f>
        <v>0</v>
      </c>
      <c r="F38" s="90">
        <f>'Détail par équipe'!CD50+D38</f>
        <v>0</v>
      </c>
      <c r="G38" s="91" t="e">
        <f t="shared" si="2"/>
        <v>#DIV/0!</v>
      </c>
      <c r="H38" s="91" t="e">
        <f t="shared" si="3"/>
        <v>#DIV/0!</v>
      </c>
    </row>
    <row r="39" spans="1:8" x14ac:dyDescent="0.2">
      <c r="A39" s="90">
        <f>'Détail par équipe'!B158</f>
        <v>10</v>
      </c>
      <c r="B39" s="90">
        <f>'Détail par équipe'!C158</f>
        <v>0</v>
      </c>
      <c r="C39" s="90">
        <v>0</v>
      </c>
      <c r="D39" s="90">
        <v>0</v>
      </c>
      <c r="E39" s="90">
        <f>'Détail par équipe'!CC158+C39</f>
        <v>0</v>
      </c>
      <c r="F39" s="90">
        <f>'Détail par équipe'!CD158+D39</f>
        <v>0</v>
      </c>
      <c r="G39" s="91" t="e">
        <f t="shared" si="2"/>
        <v>#DIV/0!</v>
      </c>
      <c r="H39" s="91" t="e">
        <f t="shared" si="3"/>
        <v>#DIV/0!</v>
      </c>
    </row>
    <row r="40" spans="1:8" x14ac:dyDescent="0.2">
      <c r="A40" s="92" t="str">
        <f>'Détail par équipe'!B97</f>
        <v>Abervé</v>
      </c>
      <c r="B40" s="92" t="str">
        <f>'Détail par équipe'!C97</f>
        <v>Robert</v>
      </c>
      <c r="C40" s="90">
        <v>28</v>
      </c>
      <c r="D40" s="90">
        <v>4021</v>
      </c>
      <c r="E40" s="90">
        <f>'Détail par équipe'!CC97+C40</f>
        <v>48</v>
      </c>
      <c r="F40" s="90">
        <f>'Détail par équipe'!CD97+D40</f>
        <v>7154</v>
      </c>
      <c r="G40" s="90">
        <f t="shared" si="2"/>
        <v>149</v>
      </c>
      <c r="H40" s="90">
        <f t="shared" si="3"/>
        <v>49</v>
      </c>
    </row>
    <row r="41" spans="1:8" x14ac:dyDescent="0.2">
      <c r="A41" s="92" t="str">
        <f>'Détail par équipe'!B84</f>
        <v>Assouline</v>
      </c>
      <c r="B41" s="92" t="str">
        <f>'Détail par équipe'!C84</f>
        <v>David</v>
      </c>
      <c r="C41" s="90">
        <v>40</v>
      </c>
      <c r="D41" s="90">
        <v>6137</v>
      </c>
      <c r="E41" s="90">
        <f>'Détail par équipe'!CC84+C41</f>
        <v>76</v>
      </c>
      <c r="F41" s="90">
        <f>'Détail par équipe'!CD84+D41</f>
        <v>11837</v>
      </c>
      <c r="G41" s="90">
        <f t="shared" si="2"/>
        <v>155</v>
      </c>
      <c r="H41" s="90">
        <f t="shared" si="3"/>
        <v>45</v>
      </c>
    </row>
    <row r="42" spans="1:8" x14ac:dyDescent="0.2">
      <c r="A42" s="90" t="str">
        <f>'Détail par équipe'!B87</f>
        <v>Blind</v>
      </c>
      <c r="B42" s="90">
        <f>'Détail par équipe'!C87</f>
        <v>0</v>
      </c>
      <c r="C42" s="90">
        <v>0</v>
      </c>
      <c r="D42" s="90">
        <v>0</v>
      </c>
      <c r="E42" s="90">
        <f>'Détail par équipe'!CC87+C42</f>
        <v>4</v>
      </c>
      <c r="F42" s="90">
        <f>'Détail par équipe'!CD87+D42</f>
        <v>480</v>
      </c>
      <c r="G42" s="91">
        <f t="shared" si="2"/>
        <v>120</v>
      </c>
      <c r="H42" s="91">
        <f t="shared" si="3"/>
        <v>70</v>
      </c>
    </row>
    <row r="43" spans="1:8" x14ac:dyDescent="0.2">
      <c r="A43" s="92" t="str">
        <f>'Détail par équipe'!B29</f>
        <v>Boudinot</v>
      </c>
      <c r="B43" s="92" t="str">
        <f>'Détail par équipe'!C29</f>
        <v>Jean-Philippe</v>
      </c>
      <c r="C43" s="90">
        <v>32</v>
      </c>
      <c r="D43" s="90">
        <v>5300</v>
      </c>
      <c r="E43" s="90">
        <f>'Détail par équipe'!CC29+C43</f>
        <v>48</v>
      </c>
      <c r="F43" s="90">
        <f>'Détail par équipe'!CD29+D43</f>
        <v>7967</v>
      </c>
      <c r="G43" s="90">
        <f t="shared" si="2"/>
        <v>165</v>
      </c>
      <c r="H43" s="90">
        <f t="shared" si="3"/>
        <v>38</v>
      </c>
    </row>
    <row r="44" spans="1:8" ht="16.5" customHeight="1" x14ac:dyDescent="0.2">
      <c r="A44" s="90" t="str">
        <f>'Détail par équipe'!B139</f>
        <v>Brunaud</v>
      </c>
      <c r="B44" s="90" t="str">
        <f>'Détail par équipe'!C139</f>
        <v>Bernard</v>
      </c>
      <c r="C44" s="90">
        <v>36</v>
      </c>
      <c r="D44" s="90">
        <v>6660</v>
      </c>
      <c r="E44" s="90">
        <f>'Détail par équipe'!CC30+C44</f>
        <v>48</v>
      </c>
      <c r="F44" s="90">
        <f>'Détail par équipe'!CD30+D44</f>
        <v>8407</v>
      </c>
      <c r="G44" s="91">
        <f t="shared" si="2"/>
        <v>175</v>
      </c>
      <c r="H44" s="91">
        <f t="shared" si="3"/>
        <v>31</v>
      </c>
    </row>
    <row r="45" spans="1:8" ht="16.5" customHeight="1" x14ac:dyDescent="0.2">
      <c r="A45" s="90" t="str">
        <f>'Détail par équipe'!B60</f>
        <v>Charrier</v>
      </c>
      <c r="B45" s="90" t="str">
        <f>'Détail par équipe'!C60</f>
        <v>Hervé</v>
      </c>
      <c r="C45" s="90">
        <v>0</v>
      </c>
      <c r="D45" s="90">
        <v>0</v>
      </c>
      <c r="E45" s="90">
        <f>'Détail par équipe'!CC60+C45</f>
        <v>16</v>
      </c>
      <c r="F45" s="90">
        <f>'Détail par équipe'!CD60+D45</f>
        <v>2220</v>
      </c>
      <c r="G45" s="91">
        <f t="shared" si="2"/>
        <v>138</v>
      </c>
      <c r="H45" s="91">
        <f t="shared" si="3"/>
        <v>57</v>
      </c>
    </row>
    <row r="46" spans="1:8" ht="16.5" customHeight="1" x14ac:dyDescent="0.2">
      <c r="A46" s="90" t="str">
        <f>'Détail par équipe'!B126</f>
        <v>Dehorter</v>
      </c>
      <c r="B46" s="90" t="str">
        <f>'Détail par équipe'!C126</f>
        <v>Pascal</v>
      </c>
      <c r="C46" s="90">
        <v>20</v>
      </c>
      <c r="D46" s="90">
        <v>3404</v>
      </c>
      <c r="E46" s="90">
        <f>'Détail par équipe'!CC126+C46</f>
        <v>36</v>
      </c>
      <c r="F46" s="90">
        <f>'Détail par équipe'!CD126+D46</f>
        <v>6289</v>
      </c>
      <c r="G46" s="91">
        <f t="shared" si="2"/>
        <v>174</v>
      </c>
      <c r="H46" s="91">
        <f t="shared" si="3"/>
        <v>32</v>
      </c>
    </row>
    <row r="47" spans="1:8" ht="18" customHeight="1" x14ac:dyDescent="0.2">
      <c r="A47" s="90" t="str">
        <f>'Détail par équipe'!B99</f>
        <v>Dupond</v>
      </c>
      <c r="B47" s="90" t="str">
        <f>'Détail par équipe'!C99</f>
        <v>Serge</v>
      </c>
      <c r="C47" s="90">
        <v>12</v>
      </c>
      <c r="D47" s="90">
        <v>2006</v>
      </c>
      <c r="E47" s="90">
        <f>'Détail par équipe'!CC99+C47</f>
        <v>28</v>
      </c>
      <c r="F47" s="90">
        <f>'Détail par équipe'!CD99+D47</f>
        <v>4718</v>
      </c>
      <c r="G47" s="91">
        <f t="shared" si="2"/>
        <v>168</v>
      </c>
      <c r="H47" s="91">
        <f t="shared" si="3"/>
        <v>36</v>
      </c>
    </row>
    <row r="48" spans="1:8" ht="18" customHeight="1" x14ac:dyDescent="0.2">
      <c r="A48" s="92" t="str">
        <f>'Détail par équipe'!B30</f>
        <v>Gignat</v>
      </c>
      <c r="B48" s="92" t="str">
        <f>'Détail par équipe'!C30</f>
        <v>Aimé</v>
      </c>
      <c r="C48" s="90">
        <v>20</v>
      </c>
      <c r="D48" s="90">
        <v>3081</v>
      </c>
      <c r="E48" s="90">
        <f>'Détail par équipe'!CC30+C48</f>
        <v>32</v>
      </c>
      <c r="F48" s="90">
        <f>'Détail par équipe'!CD30+D48</f>
        <v>4828</v>
      </c>
      <c r="G48" s="90">
        <f t="shared" si="2"/>
        <v>150</v>
      </c>
      <c r="H48" s="90">
        <f t="shared" si="3"/>
        <v>49</v>
      </c>
    </row>
    <row r="49" spans="1:8" ht="18.75" customHeight="1" x14ac:dyDescent="0.2">
      <c r="A49" s="92" t="str">
        <f>'Détail par équipe'!B16</f>
        <v>Goncalves</v>
      </c>
      <c r="B49" s="92" t="str">
        <f>'Détail par équipe'!C16</f>
        <v>Eusebio</v>
      </c>
      <c r="C49" s="90">
        <v>44</v>
      </c>
      <c r="D49" s="90">
        <v>7025</v>
      </c>
      <c r="E49" s="90">
        <f>'Détail par équipe'!CC16+C49</f>
        <v>84</v>
      </c>
      <c r="F49" s="90">
        <f>'Détail par équipe'!CD16+D49</f>
        <v>13666</v>
      </c>
      <c r="G49" s="90">
        <f t="shared" si="2"/>
        <v>162</v>
      </c>
      <c r="H49" s="90">
        <f t="shared" si="3"/>
        <v>40</v>
      </c>
    </row>
    <row r="50" spans="1:8" ht="18.75" customHeight="1" x14ac:dyDescent="0.2">
      <c r="A50" s="90" t="str">
        <f>'Détail par équipe'!B18</f>
        <v>Grosjean</v>
      </c>
      <c r="B50" s="90" t="str">
        <f>'Détail par équipe'!C18</f>
        <v>Louis</v>
      </c>
      <c r="C50" s="90">
        <v>0</v>
      </c>
      <c r="D50" s="90">
        <v>0</v>
      </c>
      <c r="E50" s="90">
        <f>'Détail par équipe'!CC18+C50</f>
        <v>8</v>
      </c>
      <c r="F50" s="90">
        <f>'Détail par équipe'!CD18+D50</f>
        <v>1330</v>
      </c>
      <c r="G50" s="91">
        <f t="shared" si="2"/>
        <v>166</v>
      </c>
      <c r="H50" s="91">
        <f t="shared" si="3"/>
        <v>37</v>
      </c>
    </row>
    <row r="51" spans="1:8" ht="18.75" customHeight="1" x14ac:dyDescent="0.2">
      <c r="A51" s="90" t="str">
        <f>'Détail par équipe'!B100</f>
        <v>Guichard</v>
      </c>
      <c r="B51" s="90" t="str">
        <f>'Détail par équipe'!C100</f>
        <v>Sylvain</v>
      </c>
      <c r="C51" s="90">
        <v>8</v>
      </c>
      <c r="D51" s="90">
        <v>1466</v>
      </c>
      <c r="E51" s="90">
        <f>'Détail par équipe'!CC100+C51</f>
        <v>16</v>
      </c>
      <c r="F51" s="90">
        <f>'Détail par équipe'!CD100+D51</f>
        <v>2836</v>
      </c>
      <c r="G51" s="91">
        <f t="shared" si="2"/>
        <v>177</v>
      </c>
      <c r="H51" s="91">
        <f t="shared" si="3"/>
        <v>30</v>
      </c>
    </row>
    <row r="52" spans="1:8" ht="18.75" customHeight="1" x14ac:dyDescent="0.2">
      <c r="A52" s="92" t="str">
        <f>'Détail par équipe'!B42</f>
        <v>Joachim</v>
      </c>
      <c r="B52" s="92" t="str">
        <f>'Détail par équipe'!C42</f>
        <v>Didier</v>
      </c>
      <c r="C52" s="90">
        <v>44</v>
      </c>
      <c r="D52" s="90">
        <v>6868</v>
      </c>
      <c r="E52" s="90">
        <f>'Détail par équipe'!CC42+C52</f>
        <v>84</v>
      </c>
      <c r="F52" s="90">
        <f>'Détail par équipe'!CD42+D52</f>
        <v>13307</v>
      </c>
      <c r="G52" s="90">
        <f t="shared" si="2"/>
        <v>158</v>
      </c>
      <c r="H52" s="90">
        <f t="shared" si="3"/>
        <v>43</v>
      </c>
    </row>
    <row r="53" spans="1:8" ht="17.25" customHeight="1" x14ac:dyDescent="0.2">
      <c r="A53" s="92" t="str">
        <f>'Détail par équipe'!B150</f>
        <v>Jugie</v>
      </c>
      <c r="B53" s="92" t="str">
        <f>'Détail par équipe'!C150</f>
        <v>Jean Pierre</v>
      </c>
      <c r="C53" s="90">
        <v>44</v>
      </c>
      <c r="D53" s="90">
        <v>7586</v>
      </c>
      <c r="E53" s="90">
        <f>'Détail par équipe'!CC101+C53</f>
        <v>44</v>
      </c>
      <c r="F53" s="90">
        <f>'Détail par équipe'!CD101+D53</f>
        <v>7586</v>
      </c>
      <c r="G53" s="90">
        <f t="shared" si="2"/>
        <v>172</v>
      </c>
      <c r="H53" s="90">
        <f t="shared" si="3"/>
        <v>33</v>
      </c>
    </row>
    <row r="54" spans="1:8" ht="18" customHeight="1" x14ac:dyDescent="0.2">
      <c r="A54" s="90" t="str">
        <f>'Détail par équipe'!B112</f>
        <v>Lavergne</v>
      </c>
      <c r="B54" s="90" t="str">
        <f>'Détail par équipe'!C112</f>
        <v>Thierry</v>
      </c>
      <c r="C54" s="90">
        <v>8</v>
      </c>
      <c r="D54" s="90">
        <v>1562</v>
      </c>
      <c r="E54" s="90">
        <f>'Détail par équipe'!CC112+C54</f>
        <v>12</v>
      </c>
      <c r="F54" s="90">
        <f>'Détail par équipe'!CD112+D54</f>
        <v>2296</v>
      </c>
      <c r="G54" s="91">
        <f t="shared" si="2"/>
        <v>191</v>
      </c>
      <c r="H54" s="91">
        <f t="shared" si="3"/>
        <v>20</v>
      </c>
    </row>
    <row r="55" spans="1:8" ht="18" customHeight="1" x14ac:dyDescent="0.2">
      <c r="A55" s="92" t="str">
        <f>'Détail par équipe'!B17</f>
        <v xml:space="preserve">Lerouge </v>
      </c>
      <c r="B55" s="92" t="str">
        <f>'Détail par équipe'!C17</f>
        <v>Joël</v>
      </c>
      <c r="C55" s="90">
        <v>44</v>
      </c>
      <c r="D55" s="90">
        <v>6872</v>
      </c>
      <c r="E55" s="90">
        <f>'Détail par équipe'!CC17+C55</f>
        <v>72</v>
      </c>
      <c r="F55" s="90">
        <f>'Détail par équipe'!CD17+D55</f>
        <v>11391</v>
      </c>
      <c r="G55" s="90">
        <f t="shared" si="2"/>
        <v>158</v>
      </c>
      <c r="H55" s="90">
        <f t="shared" si="3"/>
        <v>43</v>
      </c>
    </row>
    <row r="56" spans="1:8" ht="18" customHeight="1" x14ac:dyDescent="0.2">
      <c r="A56" s="92" t="str">
        <f>'Détail par équipe'!B123</f>
        <v>Leskiv</v>
      </c>
      <c r="B56" s="92" t="str">
        <f>'Détail par équipe'!C123</f>
        <v>Roman</v>
      </c>
      <c r="C56" s="90">
        <v>40</v>
      </c>
      <c r="D56" s="90">
        <v>7889</v>
      </c>
      <c r="E56" s="90">
        <f>'Détail par équipe'!CC123+C56</f>
        <v>72</v>
      </c>
      <c r="F56" s="90">
        <f>'Détail par équipe'!CD123+D56</f>
        <v>14861</v>
      </c>
      <c r="G56" s="90">
        <f t="shared" si="2"/>
        <v>206</v>
      </c>
      <c r="H56" s="90">
        <f t="shared" si="3"/>
        <v>9</v>
      </c>
    </row>
    <row r="57" spans="1:8" ht="18" customHeight="1" x14ac:dyDescent="0.2">
      <c r="A57" s="92" t="str">
        <f>'Détail par équipe'!B137</f>
        <v>Loisel</v>
      </c>
      <c r="B57" s="92" t="str">
        <f>'Détail par équipe'!C137</f>
        <v>Corentin</v>
      </c>
      <c r="C57" s="90">
        <v>16</v>
      </c>
      <c r="D57" s="90">
        <v>3016</v>
      </c>
      <c r="E57" s="90">
        <f>'Détail par équipe'!CC137+C57</f>
        <v>16</v>
      </c>
      <c r="F57" s="90">
        <f>'Détail par équipe'!CD137+D57</f>
        <v>3016</v>
      </c>
      <c r="G57" s="90">
        <f t="shared" si="2"/>
        <v>188</v>
      </c>
      <c r="H57" s="90">
        <f t="shared" si="3"/>
        <v>22</v>
      </c>
    </row>
    <row r="58" spans="1:8" ht="18" customHeight="1" x14ac:dyDescent="0.2">
      <c r="A58" s="92" t="str">
        <f>'Détail par équipe'!B149</f>
        <v>Loraux</v>
      </c>
      <c r="B58" s="92" t="str">
        <f>'Détail par équipe'!C149</f>
        <v>Claudie</v>
      </c>
      <c r="C58" s="90">
        <v>44</v>
      </c>
      <c r="D58" s="90">
        <v>6577</v>
      </c>
      <c r="E58" s="90">
        <f>'Détail par équipe'!CC149+C58</f>
        <v>84</v>
      </c>
      <c r="F58" s="90">
        <f>'Détail par équipe'!CD149+D58</f>
        <v>12523</v>
      </c>
      <c r="G58" s="90">
        <f t="shared" si="2"/>
        <v>149</v>
      </c>
      <c r="H58" s="90">
        <f t="shared" si="3"/>
        <v>49</v>
      </c>
    </row>
    <row r="59" spans="1:8" ht="17.45" customHeight="1" x14ac:dyDescent="0.2">
      <c r="A59" s="92" t="str">
        <f>'Détail par équipe'!B3</f>
        <v>Loraux</v>
      </c>
      <c r="B59" s="92" t="str">
        <f>'Détail par équipe'!C3</f>
        <v>Pascal</v>
      </c>
      <c r="C59" s="90">
        <v>44</v>
      </c>
      <c r="D59" s="90">
        <v>7324</v>
      </c>
      <c r="E59" s="90">
        <f>'Détail par équipe'!CC3+C59</f>
        <v>84</v>
      </c>
      <c r="F59" s="90">
        <f>'Détail par équipe'!CD3+D59</f>
        <v>14332</v>
      </c>
      <c r="G59" s="90">
        <f t="shared" si="2"/>
        <v>170</v>
      </c>
      <c r="H59" s="90">
        <f t="shared" si="3"/>
        <v>35</v>
      </c>
    </row>
    <row r="60" spans="1:8" ht="17.45" customHeight="1" x14ac:dyDescent="0.2">
      <c r="A60" s="92" t="str">
        <f>'Détail par équipe'!B59</f>
        <v>Malenfer</v>
      </c>
      <c r="B60" s="92" t="str">
        <f>'Détail par équipe'!C59</f>
        <v>Pascal</v>
      </c>
      <c r="C60" s="90">
        <v>44</v>
      </c>
      <c r="D60" s="90">
        <v>7185</v>
      </c>
      <c r="E60" s="90">
        <f>'Détail par équipe'!CC59+C60</f>
        <v>68</v>
      </c>
      <c r="F60" s="90">
        <f>'Détail par équipe'!CD59+D60</f>
        <v>11158</v>
      </c>
      <c r="G60" s="90">
        <f t="shared" si="2"/>
        <v>164</v>
      </c>
      <c r="H60" s="90">
        <f t="shared" si="3"/>
        <v>39</v>
      </c>
    </row>
    <row r="61" spans="1:8" ht="17.45" customHeight="1" x14ac:dyDescent="0.2">
      <c r="A61" s="92" t="str">
        <f>'Détail par équipe'!B111</f>
        <v>Marchand</v>
      </c>
      <c r="B61" s="92" t="str">
        <f>'Détail par équipe'!C111</f>
        <v>Denis</v>
      </c>
      <c r="C61" s="90">
        <v>30</v>
      </c>
      <c r="D61" s="90">
        <v>5366</v>
      </c>
      <c r="E61" s="90">
        <f>'Détail par équipe'!CC111+C61</f>
        <v>54</v>
      </c>
      <c r="F61" s="90">
        <f>'Détail par équipe'!CD111+D61</f>
        <v>10131</v>
      </c>
      <c r="G61" s="90">
        <f t="shared" si="2"/>
        <v>187</v>
      </c>
      <c r="H61" s="90">
        <f t="shared" si="3"/>
        <v>23</v>
      </c>
    </row>
    <row r="62" spans="1:8" ht="17.45" customHeight="1" x14ac:dyDescent="0.2">
      <c r="A62" s="92" t="str">
        <f>'Détail par équipe'!B71</f>
        <v>Marpaud</v>
      </c>
      <c r="B62" s="92" t="str">
        <f>'Détail par équipe'!C71</f>
        <v>Alain</v>
      </c>
      <c r="C62" s="90">
        <v>44</v>
      </c>
      <c r="D62" s="90">
        <v>7565</v>
      </c>
      <c r="E62" s="90">
        <f>'Détail par équipe'!CC71+C62</f>
        <v>84</v>
      </c>
      <c r="F62" s="90">
        <f>'Détail par équipe'!CD71+D62</f>
        <v>14723</v>
      </c>
      <c r="G62" s="90">
        <f t="shared" si="2"/>
        <v>175</v>
      </c>
      <c r="H62" s="90">
        <f t="shared" si="3"/>
        <v>31</v>
      </c>
    </row>
    <row r="63" spans="1:8" ht="17.45" customHeight="1" x14ac:dyDescent="0.2">
      <c r="A63" s="92" t="str">
        <f>'Détail par équipe'!B43</f>
        <v>Mary</v>
      </c>
      <c r="B63" s="92" t="str">
        <f>'Détail par équipe'!C43</f>
        <v>Freddy</v>
      </c>
      <c r="C63" s="90">
        <v>44</v>
      </c>
      <c r="D63" s="90">
        <v>6547</v>
      </c>
      <c r="E63" s="90">
        <f>'Détail par équipe'!CC43+C63</f>
        <v>84</v>
      </c>
      <c r="F63" s="90">
        <f>'Détail par équipe'!CD43+D63</f>
        <v>12815</v>
      </c>
      <c r="G63" s="90">
        <f t="shared" si="2"/>
        <v>152</v>
      </c>
      <c r="H63" s="90">
        <f t="shared" si="3"/>
        <v>47</v>
      </c>
    </row>
    <row r="64" spans="1:8" ht="17.45" customHeight="1" x14ac:dyDescent="0.2">
      <c r="A64" s="92" t="str">
        <f>'Détail par équipe'!B85</f>
        <v>Massif</v>
      </c>
      <c r="B64" s="92" t="str">
        <f>'Détail par équipe'!C85</f>
        <v>Jean-Pierre</v>
      </c>
      <c r="C64" s="90">
        <v>40</v>
      </c>
      <c r="D64" s="90">
        <v>7054</v>
      </c>
      <c r="E64" s="90">
        <f>'Détail par équipe'!CC85+C64</f>
        <v>80</v>
      </c>
      <c r="F64" s="90">
        <f>'Détail par équipe'!CD85+D64</f>
        <v>14481</v>
      </c>
      <c r="G64" s="90">
        <f t="shared" si="2"/>
        <v>181</v>
      </c>
      <c r="H64" s="90">
        <f t="shared" si="3"/>
        <v>27</v>
      </c>
    </row>
    <row r="65" spans="1:8" ht="17.45" customHeight="1" x14ac:dyDescent="0.2">
      <c r="A65" s="92" t="str">
        <f>'Détail par équipe'!B4</f>
        <v>Menou</v>
      </c>
      <c r="B65" s="92" t="str">
        <f>'Détail par équipe'!C4</f>
        <v>Christophe</v>
      </c>
      <c r="C65" s="90">
        <v>40</v>
      </c>
      <c r="D65" s="90">
        <v>5944</v>
      </c>
      <c r="E65" s="90">
        <f>'Détail par équipe'!CC4+C65</f>
        <v>80</v>
      </c>
      <c r="F65" s="90">
        <f>'Détail par équipe'!CD4+D65</f>
        <v>12232</v>
      </c>
      <c r="G65" s="90">
        <f t="shared" si="2"/>
        <v>152</v>
      </c>
      <c r="H65" s="90">
        <f t="shared" si="3"/>
        <v>47</v>
      </c>
    </row>
    <row r="66" spans="1:8" ht="17.45" customHeight="1" x14ac:dyDescent="0.2">
      <c r="A66" s="92" t="str">
        <f>'Détail par équipe'!B72</f>
        <v>Mette</v>
      </c>
      <c r="B66" s="92" t="str">
        <f>'Détail par équipe'!C72</f>
        <v>Thomas</v>
      </c>
      <c r="C66" s="90">
        <v>44</v>
      </c>
      <c r="D66" s="90">
        <v>8494</v>
      </c>
      <c r="E66" s="90">
        <f>'Détail par équipe'!CC72+C66</f>
        <v>76</v>
      </c>
      <c r="F66" s="90">
        <f>'Détail par équipe'!CD72+D66</f>
        <v>14428</v>
      </c>
      <c r="G66" s="90">
        <f t="shared" ref="G66:G97" si="4">ROUNDDOWN(F66/E66,0)</f>
        <v>189</v>
      </c>
      <c r="H66" s="90">
        <f t="shared" ref="H66:H97" si="5">ROUNDDOWN(IF(G66&gt;220,0,((220-G66)*0.7)),0)</f>
        <v>21</v>
      </c>
    </row>
    <row r="67" spans="1:8" ht="17.45" customHeight="1" x14ac:dyDescent="0.2">
      <c r="A67" s="92" t="str">
        <f>'Détail par équipe'!B58</f>
        <v>Milich</v>
      </c>
      <c r="B67" s="92" t="str">
        <f>'Détail par équipe'!C58</f>
        <v>Oscar</v>
      </c>
      <c r="C67" s="90">
        <v>44</v>
      </c>
      <c r="D67" s="90">
        <v>6760</v>
      </c>
      <c r="E67" s="90">
        <f>'Détail par équipe'!CC58+C67</f>
        <v>84</v>
      </c>
      <c r="F67" s="90">
        <f>'Détail par équipe'!CD58+D67</f>
        <v>13586</v>
      </c>
      <c r="G67" s="90">
        <f t="shared" si="4"/>
        <v>161</v>
      </c>
      <c r="H67" s="90">
        <f t="shared" si="5"/>
        <v>41</v>
      </c>
    </row>
    <row r="68" spans="1:8" ht="17.45" customHeight="1" x14ac:dyDescent="0.2">
      <c r="A68" s="90" t="str">
        <f>'Détail par équipe'!B140</f>
        <v>Millot</v>
      </c>
      <c r="B68" s="90" t="str">
        <f>'Détail par équipe'!C140</f>
        <v>Dominique</v>
      </c>
      <c r="C68" s="90">
        <v>28</v>
      </c>
      <c r="D68" s="90">
        <v>4964</v>
      </c>
      <c r="E68" s="90">
        <f>'Détail par équipe'!CC59+C68</f>
        <v>52</v>
      </c>
      <c r="F68" s="90">
        <f>'Détail par équipe'!CD59+D68</f>
        <v>8937</v>
      </c>
      <c r="G68" s="91">
        <f t="shared" si="4"/>
        <v>171</v>
      </c>
      <c r="H68" s="91">
        <f t="shared" si="5"/>
        <v>34</v>
      </c>
    </row>
    <row r="69" spans="1:8" ht="17.45" customHeight="1" x14ac:dyDescent="0.2">
      <c r="A69" s="90" t="str">
        <f>'Détail par équipe'!B114</f>
        <v>Mosmant</v>
      </c>
      <c r="B69" s="90" t="str">
        <f>'Détail par équipe'!C114</f>
        <v>Christian</v>
      </c>
      <c r="C69" s="90">
        <v>0</v>
      </c>
      <c r="D69" s="90">
        <v>0</v>
      </c>
      <c r="E69" s="90">
        <f>'Détail par équipe'!CC114</f>
        <v>4</v>
      </c>
      <c r="F69" s="90">
        <f>'Détail par équipe'!CD114</f>
        <v>818</v>
      </c>
      <c r="G69" s="91">
        <f t="shared" si="4"/>
        <v>204</v>
      </c>
      <c r="H69" s="91">
        <f t="shared" si="5"/>
        <v>11</v>
      </c>
    </row>
    <row r="70" spans="1:8" ht="17.45" customHeight="1" x14ac:dyDescent="0.2">
      <c r="A70" s="92" t="str">
        <f>'Détail par équipe'!B136</f>
        <v>Nguyen</v>
      </c>
      <c r="B70" s="92" t="str">
        <f>'Détail par équipe'!C136</f>
        <v>Blaise</v>
      </c>
      <c r="C70" s="90">
        <v>4</v>
      </c>
      <c r="D70" s="90">
        <v>739</v>
      </c>
      <c r="E70" s="90">
        <f>'Détail par équipe'!CC136+C70</f>
        <v>4</v>
      </c>
      <c r="F70" s="90">
        <f>'Détail par équipe'!CD136+D70</f>
        <v>739</v>
      </c>
      <c r="G70" s="90">
        <f t="shared" si="4"/>
        <v>184</v>
      </c>
      <c r="H70" s="90">
        <f t="shared" si="5"/>
        <v>25</v>
      </c>
    </row>
    <row r="71" spans="1:8" ht="17.45" customHeight="1" x14ac:dyDescent="0.2">
      <c r="A71" s="90" t="str">
        <f>'Détail par équipe'!B32</f>
        <v>Nicolas</v>
      </c>
      <c r="B71" s="90" t="str">
        <f>'Détail par équipe'!C32</f>
        <v>Jacques</v>
      </c>
      <c r="C71" s="90">
        <v>20</v>
      </c>
      <c r="D71" s="90">
        <v>3435</v>
      </c>
      <c r="E71" s="90">
        <f>'Détail par équipe'!CC32+C71</f>
        <v>36</v>
      </c>
      <c r="F71" s="90">
        <f>'Détail par équipe'!CD32+D71</f>
        <v>6271</v>
      </c>
      <c r="G71" s="91">
        <f t="shared" si="4"/>
        <v>174</v>
      </c>
      <c r="H71" s="91">
        <f t="shared" si="5"/>
        <v>32</v>
      </c>
    </row>
    <row r="72" spans="1:8" ht="17.45" customHeight="1" x14ac:dyDescent="0.2">
      <c r="A72" s="90" t="str">
        <f>'Détail par équipe'!B138</f>
        <v>Nocera</v>
      </c>
      <c r="B72" s="90" t="str">
        <f>'Détail par équipe'!C138</f>
        <v>Morgane</v>
      </c>
      <c r="C72" s="90">
        <v>4</v>
      </c>
      <c r="D72" s="90">
        <v>667</v>
      </c>
      <c r="E72" s="90">
        <f>'Détail par équipe'!CC138+C72</f>
        <v>8</v>
      </c>
      <c r="F72" s="90">
        <f>'Détail par équipe'!CD138+D72</f>
        <v>1212</v>
      </c>
      <c r="G72" s="91">
        <f t="shared" si="4"/>
        <v>151</v>
      </c>
      <c r="H72" s="91">
        <f t="shared" si="5"/>
        <v>48</v>
      </c>
    </row>
    <row r="73" spans="1:8" ht="17.45" customHeight="1" x14ac:dyDescent="0.2">
      <c r="A73" s="92" t="str">
        <f>'Détail par équipe'!B124</f>
        <v>Orengo</v>
      </c>
      <c r="B73" s="92" t="str">
        <f>'Détail par équipe'!C124</f>
        <v>Serge</v>
      </c>
      <c r="C73" s="90">
        <v>12</v>
      </c>
      <c r="D73" s="90">
        <v>2093</v>
      </c>
      <c r="E73" s="90">
        <f>'Détail par équipe'!CC124+C73</f>
        <v>36</v>
      </c>
      <c r="F73" s="90">
        <f>'Détail par équipe'!CD124+D73</f>
        <v>6379</v>
      </c>
      <c r="G73" s="90">
        <f t="shared" si="4"/>
        <v>177</v>
      </c>
      <c r="H73" s="90">
        <f t="shared" si="5"/>
        <v>30</v>
      </c>
    </row>
    <row r="74" spans="1:8" ht="17.45" customHeight="1" x14ac:dyDescent="0.2">
      <c r="A74" s="90" t="str">
        <f>'Détail par équipe'!B113</f>
        <v>Salzer</v>
      </c>
      <c r="B74" s="90" t="str">
        <f>'Détail par équipe'!C113</f>
        <v>Marc</v>
      </c>
      <c r="C74" s="90">
        <v>4</v>
      </c>
      <c r="D74" s="90">
        <v>608</v>
      </c>
      <c r="E74" s="90">
        <f>'Détail par équipe'!CC125+C74</f>
        <v>12</v>
      </c>
      <c r="F74" s="90">
        <f>'Détail par équipe'!CD125+D74</f>
        <v>2106</v>
      </c>
      <c r="G74" s="91">
        <f t="shared" si="4"/>
        <v>175</v>
      </c>
      <c r="H74" s="91">
        <f t="shared" si="5"/>
        <v>31</v>
      </c>
    </row>
    <row r="75" spans="1:8" ht="17.45" customHeight="1" x14ac:dyDescent="0.2">
      <c r="A75" s="92" t="str">
        <f>'Détail par équipe'!B98</f>
        <v>Sitbon</v>
      </c>
      <c r="B75" s="92" t="str">
        <f>'Détail par équipe'!C98</f>
        <v>Yves</v>
      </c>
      <c r="C75" s="90">
        <v>40</v>
      </c>
      <c r="D75" s="90">
        <v>6854</v>
      </c>
      <c r="E75" s="90">
        <f>'Détail par équipe'!CC98+C75</f>
        <v>76</v>
      </c>
      <c r="F75" s="90">
        <f>'Détail par équipe'!CD98+D75</f>
        <v>13312</v>
      </c>
      <c r="G75" s="90">
        <f t="shared" si="4"/>
        <v>175</v>
      </c>
      <c r="H75" s="90">
        <f t="shared" si="5"/>
        <v>31</v>
      </c>
    </row>
    <row r="76" spans="1:8" ht="17.45" customHeight="1" x14ac:dyDescent="0.2">
      <c r="A76" s="90" t="str">
        <f>'Détail par équipe'!B19</f>
        <v>Subacchi</v>
      </c>
      <c r="B76" s="90" t="str">
        <f>'Détail par équipe'!C19</f>
        <v>Claudine</v>
      </c>
      <c r="C76" s="90">
        <v>0</v>
      </c>
      <c r="D76" s="90">
        <v>0</v>
      </c>
      <c r="E76" s="90">
        <f>'Détail par équipe'!CC19</f>
        <v>4</v>
      </c>
      <c r="F76" s="90">
        <f>'Détail par équipe'!CD19</f>
        <v>598</v>
      </c>
      <c r="G76" s="91">
        <f t="shared" si="4"/>
        <v>149</v>
      </c>
      <c r="H76" s="91">
        <f t="shared" si="5"/>
        <v>49</v>
      </c>
    </row>
    <row r="77" spans="1:8" ht="17.45" customHeight="1" x14ac:dyDescent="0.2">
      <c r="A77" s="90" t="str">
        <f>'Détail par équipe'!B73</f>
        <v>Subacchi</v>
      </c>
      <c r="B77" s="90" t="str">
        <f>'Détail par équipe'!C73</f>
        <v>Michel</v>
      </c>
      <c r="C77" s="90"/>
      <c r="D77" s="90"/>
      <c r="E77" s="90">
        <f>'Détail par équipe'!CC73+C77</f>
        <v>4</v>
      </c>
      <c r="F77" s="90">
        <f>'Détail par équipe'!CD73+D77</f>
        <v>610</v>
      </c>
      <c r="G77" s="91">
        <f t="shared" si="4"/>
        <v>152</v>
      </c>
      <c r="H77" s="91">
        <f t="shared" si="5"/>
        <v>47</v>
      </c>
    </row>
    <row r="78" spans="1:8" ht="17.45" customHeight="1" x14ac:dyDescent="0.2">
      <c r="A78" s="92" t="str">
        <f>'Détail par équipe'!B110</f>
        <v>Tissier</v>
      </c>
      <c r="B78" s="92" t="str">
        <f>'Détail par équipe'!C110</f>
        <v>Pascal</v>
      </c>
      <c r="C78" s="90">
        <v>42</v>
      </c>
      <c r="D78" s="90">
        <v>7477</v>
      </c>
      <c r="E78" s="90">
        <f>'Détail par équipe'!CC110+C78</f>
        <v>82</v>
      </c>
      <c r="F78" s="90">
        <f>'Détail par équipe'!CD110+D78</f>
        <v>14715</v>
      </c>
      <c r="G78" s="90">
        <f t="shared" si="4"/>
        <v>179</v>
      </c>
      <c r="H78" s="90">
        <f t="shared" si="5"/>
        <v>28</v>
      </c>
    </row>
    <row r="79" spans="1:8" ht="17.45" customHeight="1" x14ac:dyDescent="0.2">
      <c r="A79" s="90" t="s">
        <v>119</v>
      </c>
      <c r="B79" s="90" t="s">
        <v>120</v>
      </c>
      <c r="C79" s="95">
        <v>4</v>
      </c>
      <c r="D79" s="95">
        <v>629</v>
      </c>
      <c r="E79" s="90">
        <f>C79</f>
        <v>4</v>
      </c>
      <c r="F79" s="90">
        <f>D79</f>
        <v>629</v>
      </c>
      <c r="G79" s="91">
        <f t="shared" si="4"/>
        <v>157</v>
      </c>
      <c r="H79" s="91">
        <f t="shared" si="5"/>
        <v>44</v>
      </c>
    </row>
    <row r="80" spans="1:8" ht="17.45" customHeight="1" x14ac:dyDescent="0.2">
      <c r="A80" s="90" t="str">
        <f>'Détail par équipe'!B31</f>
        <v>Vo dupuy</v>
      </c>
      <c r="B80" s="90" t="str">
        <f>'Détail par équipe'!C31</f>
        <v>Phusi</v>
      </c>
      <c r="C80" s="90">
        <v>16</v>
      </c>
      <c r="D80" s="90">
        <v>2849</v>
      </c>
      <c r="E80" s="90">
        <f>'Détail par équipe'!CC31+C80</f>
        <v>52</v>
      </c>
      <c r="F80" s="90">
        <f>'Détail par équipe'!CD31+D80</f>
        <v>9400</v>
      </c>
      <c r="G80" s="91">
        <f t="shared" si="4"/>
        <v>180</v>
      </c>
      <c r="H80" s="91">
        <f t="shared" si="5"/>
        <v>28</v>
      </c>
    </row>
    <row r="81" spans="1:8" ht="19.5" customHeight="1" x14ac:dyDescent="0.2">
      <c r="A81" s="94" t="str">
        <f>'Détail par équipe'!B125</f>
        <v>Yalicheff</v>
      </c>
      <c r="B81" s="94" t="str">
        <f>'Détail par équipe'!C125</f>
        <v>André</v>
      </c>
      <c r="C81" s="96">
        <v>16</v>
      </c>
      <c r="D81" s="96">
        <v>2856</v>
      </c>
      <c r="E81" s="94">
        <f>'Détail par équipe'!CC125+C81</f>
        <v>24</v>
      </c>
      <c r="F81" s="94">
        <f>'Détail par équipe'!CD125+D81</f>
        <v>4354</v>
      </c>
      <c r="G81" s="91">
        <f t="shared" si="4"/>
        <v>181</v>
      </c>
      <c r="H81" s="91">
        <f t="shared" si="5"/>
        <v>27</v>
      </c>
    </row>
  </sheetData>
  <sortState xmlns:xlrd2="http://schemas.microsoft.com/office/spreadsheetml/2017/richdata2" ref="A2:H81">
    <sortCondition ref="A2:A81"/>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2024-03-19T15:11:45Z</dcterms:modified>
</cp:coreProperties>
</file>