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E7716A8-5C03-4104-99DA-200D63D81529}"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L7" i="2" l="1"/>
  <c r="F76" i="4"/>
  <c r="E76" i="4"/>
  <c r="F79" i="4"/>
  <c r="E79" i="4"/>
  <c r="F55" i="4"/>
  <c r="E55" i="4"/>
  <c r="B8" i="4"/>
  <c r="B54" i="4"/>
  <c r="E21" i="2"/>
  <c r="F21" i="2"/>
  <c r="G21" i="2"/>
  <c r="H21" i="2"/>
  <c r="O21" i="2" s="1"/>
  <c r="I21" i="2"/>
  <c r="J21" i="2"/>
  <c r="K21" i="2"/>
  <c r="L21" i="2"/>
  <c r="M21" i="2"/>
  <c r="E20" i="2"/>
  <c r="F20" i="2"/>
  <c r="G20" i="2"/>
  <c r="G28" i="2" s="1"/>
  <c r="H20" i="2"/>
  <c r="I20" i="2"/>
  <c r="J20" i="2"/>
  <c r="K20" i="2"/>
  <c r="K28" i="2" s="1"/>
  <c r="L20" i="2"/>
  <c r="M20" i="2"/>
  <c r="D21" i="2"/>
  <c r="D20" i="2"/>
  <c r="BW85" i="3"/>
  <c r="BW86" i="3"/>
  <c r="BW87" i="3"/>
  <c r="BW88" i="3"/>
  <c r="BW89" i="3"/>
  <c r="A54" i="4"/>
  <c r="B77" i="4"/>
  <c r="A77" i="4"/>
  <c r="B75" i="4"/>
  <c r="A75" i="4"/>
  <c r="B78" i="4"/>
  <c r="A78" i="4"/>
  <c r="B57" i="4"/>
  <c r="A57" i="4"/>
  <c r="B66" i="4"/>
  <c r="A66" i="4"/>
  <c r="B72" i="4"/>
  <c r="A72" i="4"/>
  <c r="B51" i="4"/>
  <c r="A51" i="4"/>
  <c r="B59" i="4"/>
  <c r="A59" i="4"/>
  <c r="B65" i="4"/>
  <c r="A65" i="4"/>
  <c r="B45" i="4"/>
  <c r="A45" i="4"/>
  <c r="B52" i="4"/>
  <c r="A52" i="4"/>
  <c r="B62" i="4"/>
  <c r="A62" i="4"/>
  <c r="B64" i="4"/>
  <c r="A64" i="4"/>
  <c r="B60" i="4"/>
  <c r="A60" i="4"/>
  <c r="B61" i="4"/>
  <c r="A61" i="4"/>
  <c r="B55" i="4"/>
  <c r="A55" i="4"/>
  <c r="B69" i="4"/>
  <c r="A69" i="4"/>
  <c r="B47" i="4"/>
  <c r="A47" i="4"/>
  <c r="B67" i="4"/>
  <c r="A67" i="4"/>
  <c r="B68" i="4"/>
  <c r="A68" i="4"/>
  <c r="B63" i="4"/>
  <c r="A63" i="4"/>
  <c r="B46" i="4"/>
  <c r="A46" i="4"/>
  <c r="B58" i="4"/>
  <c r="A58" i="4"/>
  <c r="B44" i="4"/>
  <c r="A44" i="4"/>
  <c r="B43" i="4"/>
  <c r="A43" i="4"/>
  <c r="B42" i="4"/>
  <c r="A42" i="4"/>
  <c r="B41" i="4"/>
  <c r="A41" i="4"/>
  <c r="B40" i="4"/>
  <c r="A40" i="4"/>
  <c r="B39" i="4"/>
  <c r="A39" i="4"/>
  <c r="B38" i="4"/>
  <c r="A38" i="4"/>
  <c r="B36" i="4"/>
  <c r="A36" i="4"/>
  <c r="B35" i="4"/>
  <c r="A35" i="4"/>
  <c r="B34" i="4"/>
  <c r="A34" i="4"/>
  <c r="B33" i="4"/>
  <c r="A33" i="4"/>
  <c r="B32" i="4"/>
  <c r="A32" i="4"/>
  <c r="B31" i="4"/>
  <c r="A31" i="4"/>
  <c r="B37" i="4"/>
  <c r="A37" i="4"/>
  <c r="B30" i="4"/>
  <c r="A30" i="4"/>
  <c r="B29" i="4"/>
  <c r="A29" i="4"/>
  <c r="B28" i="4"/>
  <c r="A28" i="4"/>
  <c r="B27" i="4"/>
  <c r="A27" i="4"/>
  <c r="B26" i="4"/>
  <c r="A26" i="4"/>
  <c r="B25" i="4"/>
  <c r="A25" i="4"/>
  <c r="B24" i="4"/>
  <c r="A24" i="4"/>
  <c r="B23" i="4"/>
  <c r="A23" i="4"/>
  <c r="B71" i="4"/>
  <c r="A71" i="4"/>
  <c r="B22" i="4"/>
  <c r="A22" i="4"/>
  <c r="B21" i="4"/>
  <c r="A21" i="4"/>
  <c r="B70" i="4"/>
  <c r="A70" i="4"/>
  <c r="B20" i="4"/>
  <c r="A20" i="4"/>
  <c r="B19" i="4"/>
  <c r="A19" i="4"/>
  <c r="B18" i="4"/>
  <c r="A18" i="4"/>
  <c r="B17" i="4"/>
  <c r="A17" i="4"/>
  <c r="B16" i="4"/>
  <c r="A16" i="4"/>
  <c r="B13" i="4"/>
  <c r="A13" i="4"/>
  <c r="B53" i="4"/>
  <c r="A53" i="4"/>
  <c r="B49" i="4"/>
  <c r="A49" i="4"/>
  <c r="B12" i="4"/>
  <c r="A12" i="4"/>
  <c r="B73" i="4"/>
  <c r="A73" i="4"/>
  <c r="B11" i="4"/>
  <c r="A11" i="4"/>
  <c r="B14" i="4"/>
  <c r="A14" i="4"/>
  <c r="B10" i="4"/>
  <c r="A10" i="4"/>
  <c r="B76" i="4"/>
  <c r="A76" i="4"/>
  <c r="B48" i="4"/>
  <c r="A48" i="4"/>
  <c r="B15" i="4"/>
  <c r="A15" i="4"/>
  <c r="B9" i="4"/>
  <c r="A9" i="4"/>
  <c r="B6" i="4"/>
  <c r="A6" i="4"/>
  <c r="B4" i="4"/>
  <c r="A4" i="4"/>
  <c r="B3" i="4"/>
  <c r="A3" i="4"/>
  <c r="B7" i="4"/>
  <c r="A7" i="4"/>
  <c r="B81" i="4"/>
  <c r="A81" i="4"/>
  <c r="B74" i="4"/>
  <c r="A74" i="4"/>
  <c r="A8" i="4"/>
  <c r="B2" i="4"/>
  <c r="A2" i="4"/>
  <c r="B56" i="4"/>
  <c r="A56" i="4"/>
  <c r="B80" i="4"/>
  <c r="A80" i="4"/>
  <c r="B5" i="4"/>
  <c r="A5" i="4"/>
  <c r="B50" i="4"/>
  <c r="A50"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1"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9" i="4" s="1"/>
  <c r="BQ101" i="3"/>
  <c r="BK101" i="3"/>
  <c r="BE101" i="3"/>
  <c r="AY101" i="3"/>
  <c r="AS101" i="3"/>
  <c r="AM101" i="3"/>
  <c r="AG101" i="3"/>
  <c r="AA101" i="3"/>
  <c r="CD101" i="3" s="1"/>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1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4"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1"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P37" i="3" s="1"/>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CC8" i="3" s="1"/>
  <c r="E33"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9" i="2"/>
  <c r="C2" i="2"/>
  <c r="C7" i="2"/>
  <c r="C12" i="2"/>
  <c r="C3" i="2"/>
  <c r="C11" i="2"/>
  <c r="C13" i="2"/>
  <c r="C6" i="2"/>
  <c r="C5" i="2"/>
  <c r="C4" i="2"/>
  <c r="C10" i="2"/>
  <c r="C8" i="2"/>
  <c r="N1" i="2"/>
  <c r="M1" i="2"/>
  <c r="L1" i="2"/>
  <c r="K1" i="2"/>
  <c r="J1" i="2"/>
  <c r="I1" i="2"/>
  <c r="H1" i="2"/>
  <c r="G1" i="2"/>
  <c r="F1" i="2"/>
  <c r="E1" i="2"/>
  <c r="D1" i="2"/>
  <c r="T131" i="3" l="1"/>
  <c r="CD76" i="3"/>
  <c r="F29" i="4" s="1"/>
  <c r="CC76" i="3"/>
  <c r="E29" i="4" s="1"/>
  <c r="G79" i="4"/>
  <c r="H79" i="4" s="1"/>
  <c r="N106" i="3"/>
  <c r="M162" i="3"/>
  <c r="K162" i="3"/>
  <c r="H163" i="3"/>
  <c r="H132" i="3"/>
  <c r="E93" i="3"/>
  <c r="G67" i="3"/>
  <c r="H53" i="3"/>
  <c r="H38" i="3"/>
  <c r="F25" i="3"/>
  <c r="F12" i="3"/>
  <c r="BJ66" i="3"/>
  <c r="BB79" i="3"/>
  <c r="G11" i="3"/>
  <c r="F37" i="3"/>
  <c r="Y37" i="3"/>
  <c r="E53" i="3"/>
  <c r="I52" i="3"/>
  <c r="I38" i="3" s="1"/>
  <c r="BQ23" i="3"/>
  <c r="BP24" i="3"/>
  <c r="BM24" i="3"/>
  <c r="BP162" i="3"/>
  <c r="BP131" i="3"/>
  <c r="BP118" i="3"/>
  <c r="BM118" i="3"/>
  <c r="BQ36" i="3"/>
  <c r="BN37" i="3"/>
  <c r="BH53" i="3"/>
  <c r="BB162" i="3"/>
  <c r="BD79" i="3"/>
  <c r="AY23" i="3"/>
  <c r="AU53" i="3"/>
  <c r="AU144" i="3"/>
  <c r="AV66" i="3"/>
  <c r="AW66" i="3"/>
  <c r="AW133" i="3" s="1"/>
  <c r="AW162" i="3"/>
  <c r="AP144" i="3"/>
  <c r="AR105" i="3"/>
  <c r="AP79" i="3"/>
  <c r="AR79" i="3"/>
  <c r="AO79" i="3"/>
  <c r="AP118" i="3"/>
  <c r="AR162" i="3"/>
  <c r="AK162" i="3"/>
  <c r="AK164" i="3" s="1"/>
  <c r="AK131" i="3"/>
  <c r="AL93" i="3"/>
  <c r="AK24" i="3"/>
  <c r="AK26" i="3" s="1"/>
  <c r="AF25" i="3"/>
  <c r="AE24" i="3"/>
  <c r="AC24" i="3"/>
  <c r="AD162" i="3"/>
  <c r="AD131" i="3"/>
  <c r="AD133" i="3" s="1"/>
  <c r="CC32" i="3"/>
  <c r="E73" i="4" s="1"/>
  <c r="AD79" i="3"/>
  <c r="AF79" i="3"/>
  <c r="AG65" i="3"/>
  <c r="AC105" i="3"/>
  <c r="AD105" i="3"/>
  <c r="AF144" i="3"/>
  <c r="CC140" i="3"/>
  <c r="Y80" i="3"/>
  <c r="AA117" i="3"/>
  <c r="CC100" i="3"/>
  <c r="E53" i="4" s="1"/>
  <c r="CD100" i="3"/>
  <c r="F53" i="4" s="1"/>
  <c r="CD99" i="3"/>
  <c r="CC99" i="3"/>
  <c r="E50" i="4" s="1"/>
  <c r="T162" i="3"/>
  <c r="S66" i="3"/>
  <c r="T66" i="3"/>
  <c r="CC139" i="3"/>
  <c r="CD139" i="3"/>
  <c r="CD126" i="3"/>
  <c r="F49" i="4" s="1"/>
  <c r="CC126" i="3"/>
  <c r="E49" i="4" s="1"/>
  <c r="S11" i="3"/>
  <c r="U36" i="3"/>
  <c r="M131" i="3"/>
  <c r="M144" i="3"/>
  <c r="CD138" i="3"/>
  <c r="F74" i="4" s="1"/>
  <c r="M38" i="3"/>
  <c r="H162" i="3"/>
  <c r="G162" i="3"/>
  <c r="F162" i="3"/>
  <c r="G144" i="3"/>
  <c r="G131" i="3"/>
  <c r="F118" i="3"/>
  <c r="F105" i="3"/>
  <c r="G105" i="3"/>
  <c r="H92" i="3"/>
  <c r="F92" i="3"/>
  <c r="F94" i="3" s="1"/>
  <c r="G66" i="3"/>
  <c r="E66" i="3"/>
  <c r="F66" i="3"/>
  <c r="F53" i="3"/>
  <c r="G37" i="3"/>
  <c r="F24" i="3"/>
  <c r="G25" i="3"/>
  <c r="G12" i="3"/>
  <c r="F11" i="3"/>
  <c r="I36" i="3"/>
  <c r="I10" i="3"/>
  <c r="CD18" i="3"/>
  <c r="F3" i="4" s="1"/>
  <c r="G3" i="4" s="1"/>
  <c r="H3" i="4" s="1"/>
  <c r="CD20" i="3"/>
  <c r="CD33" i="3"/>
  <c r="CE33" i="3" s="1"/>
  <c r="AV37" i="3"/>
  <c r="AO11" i="3"/>
  <c r="AO120" i="3" s="1"/>
  <c r="CC60" i="3"/>
  <c r="E4" i="4" s="1"/>
  <c r="CC88" i="3"/>
  <c r="E25" i="4" s="1"/>
  <c r="BJ92" i="3"/>
  <c r="BJ94" i="3" s="1"/>
  <c r="AS104" i="3"/>
  <c r="CD114" i="3"/>
  <c r="F71" i="4" s="1"/>
  <c r="BK117" i="3"/>
  <c r="BK119" i="3" s="1"/>
  <c r="BQ143" i="3"/>
  <c r="CC138" i="3"/>
  <c r="E74" i="4" s="1"/>
  <c r="CC152" i="3"/>
  <c r="E13" i="4" s="1"/>
  <c r="F131" i="3"/>
  <c r="Q144" i="3"/>
  <c r="AC144" i="3"/>
  <c r="AC146" i="3" s="1"/>
  <c r="E145" i="3"/>
  <c r="O130" i="3"/>
  <c r="O132" i="3" s="1"/>
  <c r="AM130" i="3"/>
  <c r="AM132" i="3" s="1"/>
  <c r="H144" i="3"/>
  <c r="H131" i="3"/>
  <c r="AE144" i="3"/>
  <c r="CD86" i="3"/>
  <c r="F8" i="4" s="1"/>
  <c r="BR91" i="3"/>
  <c r="AE105" i="3"/>
  <c r="G119" i="3"/>
  <c r="I91" i="3"/>
  <c r="I104" i="3"/>
  <c r="I106" i="3" s="1"/>
  <c r="AG104" i="3"/>
  <c r="T118" i="3"/>
  <c r="CD74" i="3"/>
  <c r="F15" i="4" s="1"/>
  <c r="G15" i="4" s="1"/>
  <c r="H15" i="4" s="1"/>
  <c r="AJ79" i="3"/>
  <c r="K53" i="3"/>
  <c r="AI53" i="3"/>
  <c r="AL79" i="3"/>
  <c r="H11" i="3"/>
  <c r="I23" i="3"/>
  <c r="I12" i="3" s="1"/>
  <c r="H24" i="3"/>
  <c r="H26" i="3" s="1"/>
  <c r="AL24" i="3"/>
  <c r="F54" i="3"/>
  <c r="CC63" i="3"/>
  <c r="E28" i="4" s="1"/>
  <c r="BN66" i="3"/>
  <c r="BN68" i="3" s="1"/>
  <c r="BO66" i="3"/>
  <c r="BO68" i="3" s="1"/>
  <c r="BM67" i="3"/>
  <c r="BM66" i="3"/>
  <c r="BM26" i="3" s="1"/>
  <c r="BP66" i="3"/>
  <c r="BP26" i="3" s="1"/>
  <c r="BN67" i="3"/>
  <c r="CD21" i="3"/>
  <c r="CC21" i="3"/>
  <c r="E26"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7"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H94" i="3" s="1"/>
  <c r="BJ93" i="3"/>
  <c r="BI92" i="3"/>
  <c r="BI94" i="3" s="1"/>
  <c r="BG93" i="3"/>
  <c r="BI93" i="3"/>
  <c r="CD89" i="3"/>
  <c r="F35"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D131" i="3"/>
  <c r="BD132" i="3"/>
  <c r="BE91" i="3"/>
  <c r="BB92" i="3"/>
  <c r="BD118" i="3"/>
  <c r="CC112" i="3"/>
  <c r="E56" i="4" s="1"/>
  <c r="BZ117" i="3"/>
  <c r="CD112" i="3"/>
  <c r="F56" i="4" s="1"/>
  <c r="BB118" i="3"/>
  <c r="BC118" i="3"/>
  <c r="BE52" i="3"/>
  <c r="BE119" i="3" s="1"/>
  <c r="BC54" i="3"/>
  <c r="BD53" i="3"/>
  <c r="BD120" i="3" s="1"/>
  <c r="BA53" i="3"/>
  <c r="BB53" i="3"/>
  <c r="BB120" i="3" s="1"/>
  <c r="BB54" i="3"/>
  <c r="BE65" i="3"/>
  <c r="BE38" i="3" s="1"/>
  <c r="BD67" i="3"/>
  <c r="BD66" i="3"/>
  <c r="BD68" i="3" s="1"/>
  <c r="BB66" i="3"/>
  <c r="BA66" i="3"/>
  <c r="BC66" i="3"/>
  <c r="BC67" i="3"/>
  <c r="BE36" i="3"/>
  <c r="BB37" i="3"/>
  <c r="BD38" i="3"/>
  <c r="BC37" i="3"/>
  <c r="BC162" i="3"/>
  <c r="BE161" i="3"/>
  <c r="BE163" i="3" s="1"/>
  <c r="BD162" i="3"/>
  <c r="BC144" i="3"/>
  <c r="BD144" i="3"/>
  <c r="BA144" i="3"/>
  <c r="BE10" i="3"/>
  <c r="BC11" i="3"/>
  <c r="BC13" i="3" s="1"/>
  <c r="BB12" i="3"/>
  <c r="BZ10" i="3"/>
  <c r="BD11" i="3"/>
  <c r="BD81" i="3" s="1"/>
  <c r="BA11" i="3"/>
  <c r="BA12" i="3"/>
  <c r="BD13" i="3"/>
  <c r="BE78" i="3"/>
  <c r="CD7" i="3"/>
  <c r="CC7" i="3"/>
  <c r="E23" i="4" s="1"/>
  <c r="AV11" i="3"/>
  <c r="AV107" i="3" s="1"/>
  <c r="AW11" i="3"/>
  <c r="AX12" i="3"/>
  <c r="AY10" i="3"/>
  <c r="AV12" i="3"/>
  <c r="AX11" i="3"/>
  <c r="AU11" i="3"/>
  <c r="AV105" i="3"/>
  <c r="AW106" i="3"/>
  <c r="AW105" i="3"/>
  <c r="AW107" i="3" s="1"/>
  <c r="AU105" i="3"/>
  <c r="AU107" i="3" s="1"/>
  <c r="AV106" i="3"/>
  <c r="BY36" i="3"/>
  <c r="AW37" i="3"/>
  <c r="AW39" i="3" s="1"/>
  <c r="AU37" i="3"/>
  <c r="AX37" i="3"/>
  <c r="AX26" i="3" s="1"/>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34" i="4" s="1"/>
  <c r="AX162" i="3"/>
  <c r="AV162" i="3"/>
  <c r="AU162" i="3"/>
  <c r="AY65" i="3"/>
  <c r="AU67" i="3"/>
  <c r="AX66" i="3"/>
  <c r="AX68" i="3" s="1"/>
  <c r="AW131" i="3"/>
  <c r="BY130" i="3"/>
  <c r="AX131" i="3"/>
  <c r="AV131" i="3"/>
  <c r="AV133" i="3" s="1"/>
  <c r="AU131" i="3"/>
  <c r="AU132" i="3"/>
  <c r="AS143" i="3"/>
  <c r="AQ144" i="3"/>
  <c r="AQ146" i="3" s="1"/>
  <c r="AR144" i="3"/>
  <c r="AQ145" i="3"/>
  <c r="BX143" i="3"/>
  <c r="AO144" i="3"/>
  <c r="AO39" i="3" s="1"/>
  <c r="AS36" i="3"/>
  <c r="AS38" i="3" s="1"/>
  <c r="AO37" i="3"/>
  <c r="BX36" i="3"/>
  <c r="AR37" i="3"/>
  <c r="AR146" i="3" s="1"/>
  <c r="AP38" i="3"/>
  <c r="AP37" i="3"/>
  <c r="AP39" i="3" s="1"/>
  <c r="AQ80" i="3"/>
  <c r="AR81" i="3"/>
  <c r="AQ79" i="3"/>
  <c r="BX79" i="3" s="1"/>
  <c r="BX78" i="3"/>
  <c r="AP80" i="3"/>
  <c r="AQ105" i="3"/>
  <c r="AR107" i="3"/>
  <c r="AP105" i="3"/>
  <c r="AR106" i="3"/>
  <c r="AQ118" i="3"/>
  <c r="AR118" i="3"/>
  <c r="AO118" i="3"/>
  <c r="AO119" i="3"/>
  <c r="AS10" i="3"/>
  <c r="AP11" i="3"/>
  <c r="AP13" i="3" s="1"/>
  <c r="AR12" i="3"/>
  <c r="AR11" i="3"/>
  <c r="AS130" i="3"/>
  <c r="AO131" i="3"/>
  <c r="AQ131" i="3"/>
  <c r="AP131" i="3"/>
  <c r="AP133" i="3" s="1"/>
  <c r="AR131" i="3"/>
  <c r="AP132" i="3"/>
  <c r="AP24" i="3"/>
  <c r="AO24" i="3"/>
  <c r="AS23" i="3"/>
  <c r="AQ24" i="3"/>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7" i="4" s="1"/>
  <c r="AM117" i="3"/>
  <c r="AK118" i="3"/>
  <c r="AJ92" i="3"/>
  <c r="AI93" i="3"/>
  <c r="AK92" i="3"/>
  <c r="AL92" i="3"/>
  <c r="AK93" i="3"/>
  <c r="AI54" i="3"/>
  <c r="AJ53" i="3"/>
  <c r="AK53" i="3"/>
  <c r="AL26" i="3"/>
  <c r="AI24" i="3"/>
  <c r="AK25" i="3"/>
  <c r="AJ24" i="3"/>
  <c r="AI25" i="3"/>
  <c r="AK163" i="3"/>
  <c r="AI162" i="3"/>
  <c r="AL162" i="3"/>
  <c r="AJ162" i="3"/>
  <c r="AM104" i="3"/>
  <c r="AJ105" i="3"/>
  <c r="AJ39" i="3" s="1"/>
  <c r="AI106" i="3"/>
  <c r="AL106" i="3"/>
  <c r="AI105" i="3"/>
  <c r="AK105" i="3"/>
  <c r="AK39" i="3" s="1"/>
  <c r="AL38" i="3"/>
  <c r="BW36" i="3"/>
  <c r="AK37" i="3"/>
  <c r="AJ37" i="3"/>
  <c r="AK38" i="3"/>
  <c r="AL37" i="3"/>
  <c r="AI37" i="3"/>
  <c r="AM10" i="3"/>
  <c r="AJ11" i="3"/>
  <c r="CC6" i="3"/>
  <c r="E14" i="4" s="1"/>
  <c r="AK11" i="3"/>
  <c r="AK13" i="3" s="1"/>
  <c r="AL12" i="3"/>
  <c r="AL11" i="3"/>
  <c r="AK144" i="3"/>
  <c r="AM143" i="3"/>
  <c r="AJ144" i="3"/>
  <c r="AL145" i="3"/>
  <c r="AJ131" i="3"/>
  <c r="AJ81" i="3" s="1"/>
  <c r="AL131" i="3"/>
  <c r="AI131" i="3"/>
  <c r="AK132" i="3"/>
  <c r="CD73" i="3"/>
  <c r="F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7"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7" i="4" s="1"/>
  <c r="CD102" i="3"/>
  <c r="CC102" i="3"/>
  <c r="E30" i="4" s="1"/>
  <c r="AD107" i="3"/>
  <c r="AD106" i="3"/>
  <c r="AE107" i="3"/>
  <c r="BU36" i="3"/>
  <c r="X38" i="3"/>
  <c r="X37" i="3"/>
  <c r="X39" i="3" s="1"/>
  <c r="Y39" i="3"/>
  <c r="Z37" i="3"/>
  <c r="W38" i="3"/>
  <c r="CD31" i="3"/>
  <c r="F80" i="4" s="1"/>
  <c r="W37" i="3"/>
  <c r="AA10" i="3"/>
  <c r="CD6" i="3"/>
  <c r="F14" i="4" s="1"/>
  <c r="Y12" i="3"/>
  <c r="CC3" i="3"/>
  <c r="E61" i="4" s="1"/>
  <c r="Z11" i="3"/>
  <c r="Z13" i="3" s="1"/>
  <c r="BU78" i="3"/>
  <c r="W79" i="3"/>
  <c r="W80" i="3"/>
  <c r="Y79" i="3"/>
  <c r="X79" i="3"/>
  <c r="X80" i="3"/>
  <c r="Z144" i="3"/>
  <c r="Z146" i="3" s="1"/>
  <c r="AA143" i="3"/>
  <c r="X144" i="3"/>
  <c r="X146" i="3" s="1"/>
  <c r="X145" i="3"/>
  <c r="W144" i="3"/>
  <c r="Y144" i="3"/>
  <c r="Y146" i="3" s="1"/>
  <c r="CD44" i="3"/>
  <c r="F5" i="4" s="1"/>
  <c r="CC44" i="3"/>
  <c r="E5" i="4" s="1"/>
  <c r="Z53" i="3"/>
  <c r="Y53" i="3"/>
  <c r="W53" i="3"/>
  <c r="Y54" i="3"/>
  <c r="X131" i="3"/>
  <c r="W131" i="3"/>
  <c r="W133" i="3" s="1"/>
  <c r="W132" i="3"/>
  <c r="Y131" i="3"/>
  <c r="Z131" i="3"/>
  <c r="Z133" i="3" s="1"/>
  <c r="AA23" i="3"/>
  <c r="AA25" i="3" s="1"/>
  <c r="W24" i="3"/>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8" i="4" s="1"/>
  <c r="S93" i="3"/>
  <c r="Q92" i="3"/>
  <c r="S92" i="3"/>
  <c r="BT91" i="3"/>
  <c r="R92" i="3"/>
  <c r="T92" i="3"/>
  <c r="CC73" i="3"/>
  <c r="E7" i="4" s="1"/>
  <c r="CD71" i="3"/>
  <c r="F64" i="4" s="1"/>
  <c r="CD16" i="3"/>
  <c r="F52" i="4" s="1"/>
  <c r="BT23" i="3"/>
  <c r="U23" i="3"/>
  <c r="S24" i="3"/>
  <c r="T24" i="3"/>
  <c r="Q25" i="3"/>
  <c r="R25" i="3"/>
  <c r="R24" i="3"/>
  <c r="T25" i="3"/>
  <c r="BT104" i="3"/>
  <c r="U104" i="3"/>
  <c r="S105" i="3"/>
  <c r="T105" i="3"/>
  <c r="R105" i="3"/>
  <c r="T106" i="3"/>
  <c r="CD150" i="3"/>
  <c r="R163" i="3"/>
  <c r="Q162" i="3"/>
  <c r="R162" i="3"/>
  <c r="S162" i="3"/>
  <c r="S68" i="3" s="1"/>
  <c r="Q67" i="3"/>
  <c r="CC58" i="3"/>
  <c r="E69" i="4" s="1"/>
  <c r="R67" i="3"/>
  <c r="Q66" i="3"/>
  <c r="Q164" i="3" s="1"/>
  <c r="R66" i="3"/>
  <c r="T53" i="3"/>
  <c r="R53" i="3"/>
  <c r="BT52" i="3"/>
  <c r="Q54" i="3"/>
  <c r="T54" i="3"/>
  <c r="S53" i="3"/>
  <c r="CC136" i="3"/>
  <c r="E72" i="4" s="1"/>
  <c r="S144" i="3"/>
  <c r="T144" i="3"/>
  <c r="T146" i="3" s="1"/>
  <c r="U143" i="3"/>
  <c r="CD137" i="3"/>
  <c r="F59" i="4" s="1"/>
  <c r="BT143" i="3"/>
  <c r="R144" i="3"/>
  <c r="U130" i="3"/>
  <c r="R132" i="3"/>
  <c r="CD124" i="3"/>
  <c r="F75" i="4" s="1"/>
  <c r="CC124" i="3"/>
  <c r="E75" i="4" s="1"/>
  <c r="R131" i="3"/>
  <c r="S131" i="3"/>
  <c r="S13" i="3" s="1"/>
  <c r="Q131" i="3"/>
  <c r="CD125" i="3"/>
  <c r="F81" i="4" s="1"/>
  <c r="CC125" i="3"/>
  <c r="E81" i="4" s="1"/>
  <c r="T11" i="3"/>
  <c r="T13" i="3" s="1"/>
  <c r="BT10" i="3"/>
  <c r="U10" i="3"/>
  <c r="CD5" i="3"/>
  <c r="F6" i="4" s="1"/>
  <c r="CC5" i="3"/>
  <c r="E6" i="4" s="1"/>
  <c r="R37" i="3"/>
  <c r="BT36" i="3"/>
  <c r="Q37" i="3"/>
  <c r="R38" i="3"/>
  <c r="S37" i="3"/>
  <c r="T37" i="3"/>
  <c r="Q119" i="3"/>
  <c r="R118" i="3"/>
  <c r="CD111" i="3"/>
  <c r="F63" i="4" s="1"/>
  <c r="S118" i="3"/>
  <c r="Q118" i="3"/>
  <c r="CC113" i="3"/>
  <c r="O104" i="3"/>
  <c r="CC98" i="3"/>
  <c r="E77" i="4" s="1"/>
  <c r="K105" i="3"/>
  <c r="M105" i="3"/>
  <c r="M133" i="3" s="1"/>
  <c r="CD97" i="3"/>
  <c r="F45" i="4" s="1"/>
  <c r="CC97" i="3"/>
  <c r="E45" i="4" s="1"/>
  <c r="K106" i="3"/>
  <c r="BS130" i="3"/>
  <c r="K131" i="3"/>
  <c r="M132" i="3"/>
  <c r="N131" i="3"/>
  <c r="L131" i="3"/>
  <c r="L133" i="3" s="1"/>
  <c r="N92" i="3"/>
  <c r="CC84" i="3"/>
  <c r="E46" i="4" s="1"/>
  <c r="M93" i="3"/>
  <c r="N93" i="3"/>
  <c r="M92" i="3"/>
  <c r="L92" i="3"/>
  <c r="O10" i="3"/>
  <c r="CC4" i="3"/>
  <c r="E67" i="4" s="1"/>
  <c r="CD4" i="3"/>
  <c r="F67" i="4" s="1"/>
  <c r="L118" i="3"/>
  <c r="CC137" i="3"/>
  <c r="E59" i="4" s="1"/>
  <c r="L144" i="3"/>
  <c r="N145" i="3"/>
  <c r="CC111" i="3"/>
  <c r="E63" i="4" s="1"/>
  <c r="O117" i="3"/>
  <c r="CC30" i="3"/>
  <c r="L37" i="3"/>
  <c r="L39" i="3" s="1"/>
  <c r="M37" i="3"/>
  <c r="M164" i="3" s="1"/>
  <c r="CC29" i="3"/>
  <c r="E47" i="4" s="1"/>
  <c r="N37" i="3"/>
  <c r="N38" i="3"/>
  <c r="K37" i="3"/>
  <c r="K39" i="3" s="1"/>
  <c r="CC150" i="3"/>
  <c r="N162" i="3"/>
  <c r="BS162" i="3" s="1"/>
  <c r="BS161" i="3"/>
  <c r="CC149" i="3"/>
  <c r="E60" i="4" s="1"/>
  <c r="M163" i="3"/>
  <c r="CC17" i="3"/>
  <c r="E57" i="4" s="1"/>
  <c r="BS23" i="3"/>
  <c r="N80" i="3"/>
  <c r="CC16" i="3"/>
  <c r="E52" i="4" s="1"/>
  <c r="L24" i="3"/>
  <c r="K24" i="3"/>
  <c r="M24" i="3"/>
  <c r="M26" i="3" s="1"/>
  <c r="N24" i="3"/>
  <c r="N26" i="3" s="1"/>
  <c r="L25" i="3"/>
  <c r="M25" i="3"/>
  <c r="BS78" i="3"/>
  <c r="CC71" i="3"/>
  <c r="E64" i="4" s="1"/>
  <c r="O78" i="3"/>
  <c r="N79" i="3"/>
  <c r="L79" i="3"/>
  <c r="K80" i="3"/>
  <c r="M79" i="3"/>
  <c r="M80" i="3"/>
  <c r="CD59" i="3"/>
  <c r="N66" i="3"/>
  <c r="CC43" i="3"/>
  <c r="E65" i="4" s="1"/>
  <c r="L53" i="3"/>
  <c r="CD42" i="3"/>
  <c r="F54" i="4" s="1"/>
  <c r="CC42" i="3"/>
  <c r="E54" i="4" s="1"/>
  <c r="M53" i="3"/>
  <c r="K54" i="3"/>
  <c r="E26" i="3"/>
  <c r="F26" i="4"/>
  <c r="CE21" i="3"/>
  <c r="F23" i="4"/>
  <c r="G23" i="4" s="1"/>
  <c r="H23" i="4" s="1"/>
  <c r="F33" i="4"/>
  <c r="G33" i="4" s="1"/>
  <c r="H33" i="4" s="1"/>
  <c r="CE8" i="3"/>
  <c r="CE18" i="3"/>
  <c r="F17" i="4"/>
  <c r="R12" i="3"/>
  <c r="BI12" i="3"/>
  <c r="S12" i="3"/>
  <c r="BR36" i="3"/>
  <c r="E37" i="3"/>
  <c r="BC53" i="3"/>
  <c r="BC120" i="3" s="1"/>
  <c r="BZ52" i="3"/>
  <c r="CD58" i="3"/>
  <c r="I65" i="3"/>
  <c r="BY65" i="3"/>
  <c r="AU66" i="3"/>
  <c r="AU68" i="3" s="1"/>
  <c r="F12" i="4"/>
  <c r="K11" i="3"/>
  <c r="BS10" i="3"/>
  <c r="BR10" i="3"/>
  <c r="BX10" i="3"/>
  <c r="L11" i="3"/>
  <c r="Q11" i="3"/>
  <c r="W12" i="3"/>
  <c r="AF12" i="3"/>
  <c r="BB11" i="3"/>
  <c r="BB81" i="3" s="1"/>
  <c r="BM11" i="3"/>
  <c r="BM164" i="3" s="1"/>
  <c r="N12" i="3"/>
  <c r="T12" i="3"/>
  <c r="Z12" i="3"/>
  <c r="BG12" i="3"/>
  <c r="BM12" i="3"/>
  <c r="Y13" i="3"/>
  <c r="CD17" i="3"/>
  <c r="BU23" i="3"/>
  <c r="BZ23" i="3"/>
  <c r="G24" i="3"/>
  <c r="BR24" i="3" s="1"/>
  <c r="Q24" i="3"/>
  <c r="X25" i="3"/>
  <c r="AV25" i="3"/>
  <c r="BI24" i="3"/>
  <c r="Z25" i="3"/>
  <c r="AA36" i="3"/>
  <c r="AA12" i="3" s="1"/>
  <c r="AY36" i="3"/>
  <c r="AY25" i="3" s="1"/>
  <c r="BV36" i="3"/>
  <c r="AC37" i="3"/>
  <c r="AC39" i="3" s="1"/>
  <c r="AQ37" i="3"/>
  <c r="AQ39" i="3" s="1"/>
  <c r="O52" i="3"/>
  <c r="AM52" i="3"/>
  <c r="BK52" i="3"/>
  <c r="BK54" i="3" s="1"/>
  <c r="F24" i="4"/>
  <c r="G24" i="4" s="1"/>
  <c r="H24" i="4" s="1"/>
  <c r="CE46" i="3"/>
  <c r="F41" i="4"/>
  <c r="G41" i="4" s="1"/>
  <c r="H41" i="4" s="1"/>
  <c r="CE49" i="3"/>
  <c r="Q53" i="3"/>
  <c r="G80" i="3"/>
  <c r="F80" i="3"/>
  <c r="H79" i="3"/>
  <c r="H81" i="3" s="1"/>
  <c r="H80" i="3"/>
  <c r="G79" i="3"/>
  <c r="AV79" i="3"/>
  <c r="AI11" i="3"/>
  <c r="BW10" i="3"/>
  <c r="M12" i="3"/>
  <c r="BN12" i="3"/>
  <c r="L12" i="3"/>
  <c r="BP13" i="3"/>
  <c r="CC20" i="3"/>
  <c r="E17" i="4" s="1"/>
  <c r="X24" i="3"/>
  <c r="CB23" i="3"/>
  <c r="BV23" i="3"/>
  <c r="F26" i="3"/>
  <c r="AU24" i="3"/>
  <c r="H25" i="3"/>
  <c r="AU25" i="3"/>
  <c r="CD29" i="3"/>
  <c r="CD30" i="3"/>
  <c r="F48" i="4" s="1"/>
  <c r="BZ36" i="3"/>
  <c r="BA37" i="3"/>
  <c r="F11" i="4"/>
  <c r="G11" i="4" s="1"/>
  <c r="H11" i="4" s="1"/>
  <c r="CE45" i="3"/>
  <c r="F36" i="4"/>
  <c r="G36" i="4" s="1"/>
  <c r="H36" i="4" s="1"/>
  <c r="CE47" i="3"/>
  <c r="G53" i="3"/>
  <c r="G39" i="3" s="1"/>
  <c r="G54" i="3"/>
  <c r="BR52" i="3"/>
  <c r="F55" i="3"/>
  <c r="M66" i="3"/>
  <c r="M55" i="3" s="1"/>
  <c r="BS65" i="3"/>
  <c r="Y67" i="3"/>
  <c r="Y68" i="3"/>
  <c r="X67" i="3"/>
  <c r="W67" i="3"/>
  <c r="Z66" i="3"/>
  <c r="W66" i="3"/>
  <c r="W68" i="3" s="1"/>
  <c r="Z67" i="3"/>
  <c r="T79" i="3"/>
  <c r="BT78" i="3"/>
  <c r="Q80" i="3"/>
  <c r="T80" i="3"/>
  <c r="R80" i="3"/>
  <c r="S79" i="3"/>
  <c r="E80" i="3"/>
  <c r="AP93" i="3"/>
  <c r="AO93" i="3"/>
  <c r="AR93" i="3"/>
  <c r="AQ93" i="3"/>
  <c r="AR92" i="3"/>
  <c r="CC31" i="3"/>
  <c r="E80" i="4" s="1"/>
  <c r="F22" i="4"/>
  <c r="G22" i="4" s="1"/>
  <c r="H22" i="4" s="1"/>
  <c r="F43" i="4"/>
  <c r="G43" i="4" s="1"/>
  <c r="H43" i="4" s="1"/>
  <c r="CE50" i="3"/>
  <c r="U52" i="3"/>
  <c r="F28" i="4"/>
  <c r="AE11" i="3"/>
  <c r="AE13" i="3" s="1"/>
  <c r="BO11" i="3"/>
  <c r="BY10" i="3"/>
  <c r="M11" i="3"/>
  <c r="M13" i="3" s="1"/>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 i="4"/>
  <c r="CE60" i="3"/>
  <c r="H66" i="3"/>
  <c r="H67" i="3"/>
  <c r="BI66" i="3"/>
  <c r="CA65" i="3"/>
  <c r="F79" i="3"/>
  <c r="F81" i="3" s="1"/>
  <c r="BG79" i="3"/>
  <c r="CA78" i="3"/>
  <c r="K79" i="3"/>
  <c r="S80" i="3"/>
  <c r="H37" i="3"/>
  <c r="AF37" i="3"/>
  <c r="AF81" i="3" s="1"/>
  <c r="BD37" i="3"/>
  <c r="BD39" i="3" s="1"/>
  <c r="E38" i="3"/>
  <c r="S38" i="3"/>
  <c r="AC38" i="3"/>
  <c r="AQ38" i="3"/>
  <c r="BA38" i="3"/>
  <c r="BO38" i="3"/>
  <c r="F39" i="3"/>
  <c r="T39" i="3"/>
  <c r="N53" i="3"/>
  <c r="AL53" i="3"/>
  <c r="BJ53" i="3"/>
  <c r="L54" i="3"/>
  <c r="Z54" i="3"/>
  <c r="AJ54" i="3"/>
  <c r="AX54" i="3"/>
  <c r="BH54" i="3"/>
  <c r="O65" i="3"/>
  <c r="O67" i="3" s="1"/>
  <c r="AM65" i="3"/>
  <c r="AM67" i="3" s="1"/>
  <c r="BK65" i="3"/>
  <c r="F10" i="4"/>
  <c r="G10" i="4" s="1"/>
  <c r="H10" i="4" s="1"/>
  <c r="CE61" i="3"/>
  <c r="K67" i="3"/>
  <c r="N67" i="3"/>
  <c r="L66" i="3"/>
  <c r="BG67" i="3"/>
  <c r="BJ67" i="3"/>
  <c r="BH66" i="3"/>
  <c r="Q79" i="3"/>
  <c r="Q94" i="3" s="1"/>
  <c r="BV78" i="3"/>
  <c r="AC79" i="3"/>
  <c r="AC81" i="3" s="1"/>
  <c r="AF93" i="3"/>
  <c r="AE92" i="3"/>
  <c r="AE94" i="3" s="1"/>
  <c r="AE93" i="3"/>
  <c r="AD93" i="3"/>
  <c r="AC93" i="3"/>
  <c r="AF92" i="3"/>
  <c r="AF94" i="3" s="1"/>
  <c r="AG93" i="3"/>
  <c r="F19" i="4"/>
  <c r="G19" i="4" s="1"/>
  <c r="H19" i="4" s="1"/>
  <c r="CE101" i="3"/>
  <c r="G107" i="3"/>
  <c r="H118" i="3"/>
  <c r="H120" i="3" s="1"/>
  <c r="BR117" i="3"/>
  <c r="E25" i="3"/>
  <c r="S25" i="3"/>
  <c r="AC25" i="3"/>
  <c r="AQ25" i="3"/>
  <c r="BA25" i="3"/>
  <c r="BO25" i="3"/>
  <c r="F38" i="3"/>
  <c r="K38" i="3"/>
  <c r="T38" i="3"/>
  <c r="Y38" i="3"/>
  <c r="AD38" i="3"/>
  <c r="AI38" i="3"/>
  <c r="AR38" i="3"/>
  <c r="AW38" i="3"/>
  <c r="BB38" i="3"/>
  <c r="BG38" i="3"/>
  <c r="BP38" i="3"/>
  <c r="Z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C80" i="3"/>
  <c r="BB80" i="3"/>
  <c r="BP81" i="3"/>
  <c r="BM80" i="3"/>
  <c r="BP80" i="3"/>
  <c r="BA80" i="3"/>
  <c r="BO80" i="3"/>
  <c r="CC87" i="3"/>
  <c r="E12" i="4" s="1"/>
  <c r="F25" i="4"/>
  <c r="AP92" i="3"/>
  <c r="AP94" i="3" s="1"/>
  <c r="G38" i="3"/>
  <c r="L38" i="3"/>
  <c r="Q38" i="3"/>
  <c r="Z38" i="3"/>
  <c r="AE38" i="3"/>
  <c r="AJ38" i="3"/>
  <c r="AO38" i="3"/>
  <c r="AX38" i="3"/>
  <c r="BC38" i="3"/>
  <c r="BH38" i="3"/>
  <c r="BM38" i="3"/>
  <c r="W39" i="3"/>
  <c r="X53" i="3"/>
  <c r="AV53" i="3"/>
  <c r="E54" i="3"/>
  <c r="N54" i="3"/>
  <c r="S54" i="3"/>
  <c r="X54" i="3"/>
  <c r="AC54" i="3"/>
  <c r="AL54" i="3"/>
  <c r="AQ54" i="3"/>
  <c r="AV54" i="3"/>
  <c r="BA54" i="3"/>
  <c r="BJ54" i="3"/>
  <c r="BO54" i="3"/>
  <c r="CC59" i="3"/>
  <c r="CD62" i="3"/>
  <c r="CC62" i="3"/>
  <c r="E16" i="4" s="1"/>
  <c r="BT65" i="3"/>
  <c r="X66" i="3"/>
  <c r="CB65" i="3"/>
  <c r="AI67" i="3"/>
  <c r="AL67" i="3"/>
  <c r="AJ66" i="3"/>
  <c r="AJ68" i="3" s="1"/>
  <c r="M67" i="3"/>
  <c r="BI67" i="3"/>
  <c r="N68" i="3"/>
  <c r="AA78" i="3"/>
  <c r="AY78" i="3"/>
  <c r="AY80" i="3" s="1"/>
  <c r="CD72" i="3"/>
  <c r="CC72" i="3"/>
  <c r="E68" i="4" s="1"/>
  <c r="CD75" i="3"/>
  <c r="CE76" i="3"/>
  <c r="BR78" i="3"/>
  <c r="E79" i="3"/>
  <c r="E81" i="3" s="1"/>
  <c r="I78" i="3"/>
  <c r="I80" i="3" s="1"/>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31" i="4"/>
  <c r="CE128" i="3"/>
  <c r="F40" i="4"/>
  <c r="G40" i="4" s="1"/>
  <c r="H40" i="4" s="1"/>
  <c r="CE156" i="3"/>
  <c r="E67" i="3"/>
  <c r="S67" i="3"/>
  <c r="AC67" i="3"/>
  <c r="AG67" i="3"/>
  <c r="AQ67" i="3"/>
  <c r="BA67" i="3"/>
  <c r="BO67" i="3"/>
  <c r="T68" i="3"/>
  <c r="BP68" i="3"/>
  <c r="U91" i="3"/>
  <c r="AS91" i="3"/>
  <c r="AS93" i="3" s="1"/>
  <c r="BQ91" i="3"/>
  <c r="BQ93" i="3" s="1"/>
  <c r="CC85" i="3"/>
  <c r="E66" i="4" s="1"/>
  <c r="BU91" i="3"/>
  <c r="AI92" i="3"/>
  <c r="AI55" i="3" s="1"/>
  <c r="BW91" i="3"/>
  <c r="BO92" i="3"/>
  <c r="BO94" i="3" s="1"/>
  <c r="BD92" i="3"/>
  <c r="BP92" i="3"/>
  <c r="BP94" i="3" s="1"/>
  <c r="BA93" i="3"/>
  <c r="AA104" i="3"/>
  <c r="AY104" i="3"/>
  <c r="F30" i="4"/>
  <c r="G30" i="4" s="1"/>
  <c r="H30" i="4" s="1"/>
  <c r="CE102" i="3"/>
  <c r="F106" i="3"/>
  <c r="AU118" i="3"/>
  <c r="BY117" i="3"/>
  <c r="K119" i="3"/>
  <c r="N119" i="3"/>
  <c r="M119" i="3"/>
  <c r="L119" i="3"/>
  <c r="K118" i="3"/>
  <c r="Y119" i="3"/>
  <c r="X119" i="3"/>
  <c r="AA119" i="3"/>
  <c r="W119" i="3"/>
  <c r="Y118" i="3"/>
  <c r="Z119" i="3"/>
  <c r="BZ130" i="3"/>
  <c r="BA131" i="3"/>
  <c r="BJ131" i="3"/>
  <c r="CA130" i="3"/>
  <c r="F67" i="3"/>
  <c r="T67" i="3"/>
  <c r="AD67" i="3"/>
  <c r="AR67" i="3"/>
  <c r="BB67" i="3"/>
  <c r="BP67" i="3"/>
  <c r="L80" i="3"/>
  <c r="Z80" i="3"/>
  <c r="AJ80" i="3"/>
  <c r="AX80" i="3"/>
  <c r="BH80" i="3"/>
  <c r="W81" i="3"/>
  <c r="AW81" i="3"/>
  <c r="AA91" i="3"/>
  <c r="AY91" i="3"/>
  <c r="AY93" i="3" s="1"/>
  <c r="CD85" i="3"/>
  <c r="CC89" i="3"/>
  <c r="E35" i="4" s="1"/>
  <c r="AD92" i="3"/>
  <c r="AD94" i="3" s="1"/>
  <c r="AO92" i="3"/>
  <c r="AO94" i="3" s="1"/>
  <c r="BZ91" i="3"/>
  <c r="BG92" i="3"/>
  <c r="BG94" i="3" s="1"/>
  <c r="CA91" i="3"/>
  <c r="H93" i="3"/>
  <c r="G92" i="3"/>
  <c r="G94" i="3" s="1"/>
  <c r="G93" i="3"/>
  <c r="F93" i="3"/>
  <c r="R93" i="3"/>
  <c r="Q93" i="3"/>
  <c r="T93" i="3"/>
  <c r="BE93" i="3"/>
  <c r="CD98" i="3"/>
  <c r="Q105" i="3"/>
  <c r="U117" i="3"/>
  <c r="U119" i="3" s="1"/>
  <c r="AS117" i="3"/>
  <c r="BQ117" i="3"/>
  <c r="BQ119" i="3" s="1"/>
  <c r="CC114" i="3"/>
  <c r="E71" i="4" s="1"/>
  <c r="M118" i="3"/>
  <c r="N118" i="3"/>
  <c r="Z118" i="3"/>
  <c r="Z26" i="3" s="1"/>
  <c r="AI119" i="3"/>
  <c r="AL119" i="3"/>
  <c r="AK119" i="3"/>
  <c r="AJ119" i="3"/>
  <c r="AK120" i="3"/>
  <c r="AI118" i="3"/>
  <c r="AW119" i="3"/>
  <c r="AV119" i="3"/>
  <c r="AU119" i="3"/>
  <c r="AX119" i="3"/>
  <c r="CD84" i="3"/>
  <c r="E92" i="3"/>
  <c r="E107" i="3" s="1"/>
  <c r="AC92" i="3"/>
  <c r="AC94" i="3" s="1"/>
  <c r="BA92" i="3"/>
  <c r="K93" i="3"/>
  <c r="AJ94"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20" i="4" s="1"/>
  <c r="CD140" i="3"/>
  <c r="F32" i="4"/>
  <c r="K144" i="3"/>
  <c r="K146" i="3" s="1"/>
  <c r="BS143" i="3"/>
  <c r="O143" i="3"/>
  <c r="O145" i="3" s="1"/>
  <c r="BN144" i="3"/>
  <c r="AC145" i="3"/>
  <c r="F13" i="4"/>
  <c r="CE152" i="3"/>
  <c r="L93" i="3"/>
  <c r="Z93" i="3"/>
  <c r="AJ93" i="3"/>
  <c r="AX93" i="3"/>
  <c r="BH93"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S120" i="3"/>
  <c r="R119" i="3"/>
  <c r="AD119" i="3"/>
  <c r="AC119" i="3"/>
  <c r="AF119" i="3"/>
  <c r="AR119" i="3"/>
  <c r="AQ119" i="3"/>
  <c r="AQ120" i="3"/>
  <c r="AP119" i="3"/>
  <c r="AE119" i="3"/>
  <c r="AP120" i="3"/>
  <c r="BI120" i="3"/>
  <c r="AA130" i="3"/>
  <c r="AY130" i="3"/>
  <c r="CC123" i="3"/>
  <c r="E58" i="4" s="1"/>
  <c r="CD127" i="3"/>
  <c r="BR130" i="3"/>
  <c r="E131" i="3"/>
  <c r="E120" i="3" s="1"/>
  <c r="I130" i="3"/>
  <c r="I132" i="3" s="1"/>
  <c r="BW130" i="3"/>
  <c r="I143" i="3"/>
  <c r="AG143" i="3"/>
  <c r="AG145" i="3" s="1"/>
  <c r="BE143" i="3"/>
  <c r="F144" i="3"/>
  <c r="F146" i="3" s="1"/>
  <c r="BR143" i="3"/>
  <c r="AI144" i="3"/>
  <c r="BW143" i="3"/>
  <c r="H105" i="3"/>
  <c r="H94" i="3" s="1"/>
  <c r="AF105" i="3"/>
  <c r="AG105" i="3" s="1"/>
  <c r="AG107" i="3" s="1"/>
  <c r="BD105" i="3"/>
  <c r="E106" i="3"/>
  <c r="S106" i="3"/>
  <c r="AC106" i="3"/>
  <c r="AG106" i="3"/>
  <c r="AQ106" i="3"/>
  <c r="BA106" i="3"/>
  <c r="BO106" i="3"/>
  <c r="BB119" i="3"/>
  <c r="BA119" i="3"/>
  <c r="BD119" i="3"/>
  <c r="BC119" i="3"/>
  <c r="CD123" i="3"/>
  <c r="CC128" i="3"/>
  <c r="E31" i="4" s="1"/>
  <c r="BU130" i="3"/>
  <c r="BV130" i="3"/>
  <c r="AC131" i="3"/>
  <c r="CC141" i="3"/>
  <c r="E32" i="4" s="1"/>
  <c r="AD144" i="3"/>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AA163" i="3" s="1"/>
  <c r="CD149" i="3"/>
  <c r="AY161" i="3"/>
  <c r="CE157" i="3"/>
  <c r="F42" i="4"/>
  <c r="G42" i="4" s="1"/>
  <c r="H42" i="4" s="1"/>
  <c r="BN119" i="3"/>
  <c r="BO120" i="3"/>
  <c r="BT130" i="3"/>
  <c r="BX130" i="3"/>
  <c r="CB130" i="3"/>
  <c r="E132" i="3"/>
  <c r="N132" i="3"/>
  <c r="S132" i="3"/>
  <c r="X132" i="3"/>
  <c r="AC132" i="3"/>
  <c r="AL132" i="3"/>
  <c r="AQ132" i="3"/>
  <c r="AV132" i="3"/>
  <c r="BA132" i="3"/>
  <c r="BE132" i="3"/>
  <c r="BJ132" i="3"/>
  <c r="BO132" i="3"/>
  <c r="BP133" i="3"/>
  <c r="CD136" i="3"/>
  <c r="BU143" i="3"/>
  <c r="BY143" i="3"/>
  <c r="K145" i="3"/>
  <c r="Y145" i="3"/>
  <c r="AI145" i="3"/>
  <c r="BG145" i="3"/>
  <c r="F21" i="4"/>
  <c r="G21" i="4" s="1"/>
  <c r="H21"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H133" i="3"/>
  <c r="N144" i="3"/>
  <c r="AJ146" i="3"/>
  <c r="AL144" i="3"/>
  <c r="AX146" i="3"/>
  <c r="AW146" i="3"/>
  <c r="BJ144" i="3"/>
  <c r="BJ68" i="3" s="1"/>
  <c r="L145" i="3"/>
  <c r="Z145" i="3"/>
  <c r="AJ145" i="3"/>
  <c r="AX145" i="3"/>
  <c r="BH145" i="3"/>
  <c r="O161" i="3"/>
  <c r="O38" i="3" s="1"/>
  <c r="AM161" i="3"/>
  <c r="BK161" i="3"/>
  <c r="BK80" i="3" s="1"/>
  <c r="CC151" i="3"/>
  <c r="E2" i="4" s="1"/>
  <c r="CC158" i="3"/>
  <c r="E44"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G164" i="3"/>
  <c r="F164" i="3"/>
  <c r="AE164" i="3"/>
  <c r="AO164" i="3"/>
  <c r="AR163" i="3"/>
  <c r="AQ163" i="3"/>
  <c r="BC164" i="3"/>
  <c r="BB163" i="3"/>
  <c r="BB164" i="3"/>
  <c r="BA163" i="3"/>
  <c r="BP163" i="3"/>
  <c r="BO163" i="3"/>
  <c r="E163" i="3"/>
  <c r="N163" i="3"/>
  <c r="S163" i="3"/>
  <c r="X163" i="3"/>
  <c r="AC163" i="3"/>
  <c r="AL163" i="3"/>
  <c r="BC163" i="3"/>
  <c r="BM163" i="3"/>
  <c r="H164" i="3"/>
  <c r="F163" i="3"/>
  <c r="K163" i="3"/>
  <c r="T163" i="3"/>
  <c r="AD163" i="3"/>
  <c r="AI163" i="3"/>
  <c r="AU163" i="3"/>
  <c r="BD163" i="3"/>
  <c r="BN163" i="3"/>
  <c r="L164" i="3"/>
  <c r="Y164" i="3"/>
  <c r="AW163" i="3"/>
  <c r="AV163" i="3"/>
  <c r="BG163" i="3"/>
  <c r="BJ163" i="3"/>
  <c r="G163" i="3"/>
  <c r="L163" i="3"/>
  <c r="Q163" i="3"/>
  <c r="Z163" i="3"/>
  <c r="AE163" i="3"/>
  <c r="AJ163" i="3"/>
  <c r="AO163" i="3"/>
  <c r="AX163" i="3"/>
  <c r="BH163" i="3"/>
  <c r="AP164" i="3"/>
  <c r="T164" i="3" l="1"/>
  <c r="U132" i="3"/>
  <c r="T133" i="3"/>
  <c r="S94" i="3"/>
  <c r="G29" i="4"/>
  <c r="H29" i="4" s="1"/>
  <c r="T81" i="3"/>
  <c r="U93" i="3"/>
  <c r="T120" i="3"/>
  <c r="S39" i="3"/>
  <c r="R39" i="3"/>
  <c r="U54" i="3"/>
  <c r="M94" i="3"/>
  <c r="O106" i="3"/>
  <c r="N107" i="3"/>
  <c r="G146" i="3"/>
  <c r="H146" i="3"/>
  <c r="BR146" i="3" s="1"/>
  <c r="F120" i="3"/>
  <c r="I93" i="3"/>
  <c r="I67" i="3"/>
  <c r="F62" i="4"/>
  <c r="F70" i="4"/>
  <c r="E62" i="4"/>
  <c r="E70" i="4"/>
  <c r="I66" i="3"/>
  <c r="I54" i="3"/>
  <c r="E51" i="4"/>
  <c r="E48" i="4"/>
  <c r="F13" i="3"/>
  <c r="I25" i="3"/>
  <c r="I11" i="3"/>
  <c r="G53" i="4"/>
  <c r="H53"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5" i="4"/>
  <c r="H25" i="4" s="1"/>
  <c r="AY163" i="3"/>
  <c r="AX164" i="3"/>
  <c r="AO146" i="3"/>
  <c r="BX146" i="3" s="1"/>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8" i="4"/>
  <c r="H48" i="4" s="1"/>
  <c r="AE146" i="3"/>
  <c r="BV144" i="3"/>
  <c r="G8" i="4"/>
  <c r="H8" i="4" s="1"/>
  <c r="G74" i="4"/>
  <c r="H74" i="4" s="1"/>
  <c r="W13" i="3"/>
  <c r="AA145" i="3"/>
  <c r="Y55" i="3"/>
  <c r="Y120" i="3"/>
  <c r="W120" i="3"/>
  <c r="Z120" i="3"/>
  <c r="CE100" i="3"/>
  <c r="Z68" i="3"/>
  <c r="Z94" i="3"/>
  <c r="S81" i="3"/>
  <c r="R107" i="3"/>
  <c r="CE99" i="3"/>
  <c r="F50" i="4"/>
  <c r="G50" i="4" s="1"/>
  <c r="H50" i="4" s="1"/>
  <c r="S146" i="3"/>
  <c r="T55" i="3"/>
  <c r="CE139" i="3"/>
  <c r="BT144" i="3"/>
  <c r="Q55" i="3"/>
  <c r="R55" i="3"/>
  <c r="S133" i="3"/>
  <c r="U131" i="3"/>
  <c r="R13" i="3"/>
  <c r="Q13" i="3"/>
  <c r="BT37" i="3"/>
  <c r="R120" i="3"/>
  <c r="G28" i="4"/>
  <c r="H28" i="4" s="1"/>
  <c r="G27" i="4"/>
  <c r="H27" i="4" s="1"/>
  <c r="CE138" i="3"/>
  <c r="G4" i="4"/>
  <c r="H4" i="4" s="1"/>
  <c r="L55" i="3"/>
  <c r="F133" i="3"/>
  <c r="F68" i="3"/>
  <c r="E68" i="3"/>
  <c r="G14" i="4"/>
  <c r="H14" i="4" s="1"/>
  <c r="BR144" i="3"/>
  <c r="CE7" i="3"/>
  <c r="G67" i="4"/>
  <c r="H67" i="4" s="1"/>
  <c r="AS37" i="3"/>
  <c r="BA13" i="3"/>
  <c r="CE74" i="3"/>
  <c r="BI13" i="3"/>
  <c r="BE12" i="3"/>
  <c r="CB66" i="3"/>
  <c r="BJ13" i="3"/>
  <c r="BK12" i="3"/>
  <c r="BP39" i="3"/>
  <c r="BN55" i="3"/>
  <c r="CE86" i="3"/>
  <c r="BX118" i="3"/>
  <c r="BB55" i="3"/>
  <c r="G56" i="4"/>
  <c r="H56" i="4" s="1"/>
  <c r="BO39" i="3"/>
  <c r="AO81" i="3"/>
  <c r="BQ38" i="3"/>
  <c r="AY12" i="3"/>
  <c r="AP81" i="3"/>
  <c r="BM55" i="3"/>
  <c r="AU13" i="3"/>
  <c r="BO55" i="3"/>
  <c r="BQ54" i="3"/>
  <c r="AX13" i="3"/>
  <c r="AW13" i="3"/>
  <c r="BC26" i="3"/>
  <c r="G13" i="4"/>
  <c r="H13"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6" i="4"/>
  <c r="H26" i="4" s="1"/>
  <c r="BQ24" i="3"/>
  <c r="BO26" i="3"/>
  <c r="BN164" i="3"/>
  <c r="BM13" i="3"/>
  <c r="BO164" i="3"/>
  <c r="CB162" i="3"/>
  <c r="BN146" i="3"/>
  <c r="BQ131" i="3"/>
  <c r="CB131" i="3"/>
  <c r="BO146" i="3"/>
  <c r="BN81" i="3"/>
  <c r="CB118" i="3"/>
  <c r="BQ80" i="3"/>
  <c r="BQ118" i="3"/>
  <c r="BQ120" i="3" s="1"/>
  <c r="BQ121" i="3" s="1"/>
  <c r="N5"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7" i="4"/>
  <c r="H37" i="4" s="1"/>
  <c r="AS12" i="3"/>
  <c r="AS11" i="3"/>
  <c r="AS13" i="3" s="1"/>
  <c r="AQ13" i="3"/>
  <c r="AS25" i="3"/>
  <c r="BX131" i="3"/>
  <c r="AS131" i="3"/>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17" i="4"/>
  <c r="H17" i="4" s="1"/>
  <c r="G7" i="4"/>
  <c r="H7" i="4" s="1"/>
  <c r="AA38" i="3"/>
  <c r="X13" i="3"/>
  <c r="AA37" i="3"/>
  <c r="AA39" i="3" s="1"/>
  <c r="AA79" i="3"/>
  <c r="BU79" i="3"/>
  <c r="Y81" i="3"/>
  <c r="AA144" i="3"/>
  <c r="W146" i="3"/>
  <c r="BU144" i="3"/>
  <c r="AA53" i="3"/>
  <c r="AA55" i="3" s="1"/>
  <c r="BU53" i="3"/>
  <c r="AA132" i="3"/>
  <c r="W55" i="3"/>
  <c r="X133" i="3"/>
  <c r="AA133" i="3"/>
  <c r="X55" i="3"/>
  <c r="BU131" i="3"/>
  <c r="Y133" i="3"/>
  <c r="X120" i="3"/>
  <c r="CE16" i="3"/>
  <c r="G52" i="4"/>
  <c r="H52" i="4" s="1"/>
  <c r="AA24" i="3"/>
  <c r="BU24" i="3"/>
  <c r="CE114" i="3"/>
  <c r="AA106" i="3"/>
  <c r="BU105" i="3"/>
  <c r="AA67" i="3"/>
  <c r="AA105" i="3"/>
  <c r="X68" i="3"/>
  <c r="CE150" i="3"/>
  <c r="Z164" i="3"/>
  <c r="AA162" i="3"/>
  <c r="AA93" i="3"/>
  <c r="BU162" i="3"/>
  <c r="X164" i="3"/>
  <c r="W94" i="3"/>
  <c r="CE87" i="3"/>
  <c r="G76" i="4"/>
  <c r="H76" i="4" s="1"/>
  <c r="G6" i="4"/>
  <c r="H6" i="4" s="1"/>
  <c r="G63" i="4"/>
  <c r="H63" i="4" s="1"/>
  <c r="BT92" i="3"/>
  <c r="U92" i="3"/>
  <c r="R94" i="3"/>
  <c r="R81" i="3"/>
  <c r="CD91" i="3"/>
  <c r="U80" i="3"/>
  <c r="S107" i="3"/>
  <c r="CC23" i="3"/>
  <c r="T107" i="3"/>
  <c r="U106" i="3"/>
  <c r="Q107" i="3"/>
  <c r="CE97" i="3"/>
  <c r="G45" i="4"/>
  <c r="H45" i="4" s="1"/>
  <c r="S164" i="3"/>
  <c r="BT162" i="3"/>
  <c r="U162" i="3"/>
  <c r="R68" i="3"/>
  <c r="U67" i="3"/>
  <c r="Q68" i="3"/>
  <c r="BT66" i="3"/>
  <c r="S55" i="3"/>
  <c r="CE42" i="3"/>
  <c r="CD52" i="3"/>
  <c r="Q146" i="3"/>
  <c r="U145" i="3"/>
  <c r="U144" i="3"/>
  <c r="CE137" i="3"/>
  <c r="R146" i="3"/>
  <c r="G75" i="4"/>
  <c r="H75" i="4" s="1"/>
  <c r="CE124" i="3"/>
  <c r="Q133" i="3"/>
  <c r="CE125" i="3"/>
  <c r="G81" i="4"/>
  <c r="H81" i="4" s="1"/>
  <c r="U12" i="3"/>
  <c r="CE5" i="3"/>
  <c r="Q120" i="3"/>
  <c r="U37" i="3"/>
  <c r="U118" i="3"/>
  <c r="U168" i="3"/>
  <c r="U169" i="3" s="1"/>
  <c r="M107" i="3"/>
  <c r="N133" i="3"/>
  <c r="G55" i="4"/>
  <c r="H55" i="4" s="1"/>
  <c r="G59" i="4"/>
  <c r="H59" i="4" s="1"/>
  <c r="G32" i="4"/>
  <c r="H32" i="4" s="1"/>
  <c r="G64" i="4"/>
  <c r="H64" i="4" s="1"/>
  <c r="G35" i="4"/>
  <c r="H35" i="4" s="1"/>
  <c r="O131" i="3"/>
  <c r="K133" i="3"/>
  <c r="BS131" i="3"/>
  <c r="O93" i="3"/>
  <c r="CC91" i="3"/>
  <c r="L13" i="3"/>
  <c r="K13" i="3"/>
  <c r="CE4" i="3"/>
  <c r="N120" i="3"/>
  <c r="O119" i="3"/>
  <c r="K120" i="3"/>
  <c r="L120" i="3"/>
  <c r="K164" i="3"/>
  <c r="O37" i="3"/>
  <c r="M39" i="3"/>
  <c r="N164" i="3"/>
  <c r="CC36" i="3"/>
  <c r="BS37" i="3"/>
  <c r="O162" i="3"/>
  <c r="L81" i="3"/>
  <c r="CD23" i="3"/>
  <c r="BS24" i="3"/>
  <c r="O80" i="3"/>
  <c r="K81" i="3"/>
  <c r="O24" i="3"/>
  <c r="O26" i="3" s="1"/>
  <c r="M81" i="3"/>
  <c r="N81" i="3"/>
  <c r="M68" i="3"/>
  <c r="L68" i="3"/>
  <c r="BS53" i="3"/>
  <c r="O53" i="3"/>
  <c r="O54" i="3"/>
  <c r="G54" i="4"/>
  <c r="H54" i="4" s="1"/>
  <c r="N55" i="3"/>
  <c r="CD161" i="3"/>
  <c r="I163" i="3"/>
  <c r="F72" i="4"/>
  <c r="G72" i="4" s="1"/>
  <c r="H72" i="4" s="1"/>
  <c r="CE136" i="3"/>
  <c r="F58" i="4"/>
  <c r="G58" i="4" s="1"/>
  <c r="H58" i="4" s="1"/>
  <c r="CE123" i="3"/>
  <c r="BV79" i="3"/>
  <c r="AG79" i="3"/>
  <c r="F44" i="4"/>
  <c r="G44" i="4" s="1"/>
  <c r="H44" i="4" s="1"/>
  <c r="CE158" i="3"/>
  <c r="AG144" i="3"/>
  <c r="AG146" i="3" s="1"/>
  <c r="CC130" i="3"/>
  <c r="CE140" i="3"/>
  <c r="I105" i="3"/>
  <c r="H39" i="3"/>
  <c r="H55" i="3"/>
  <c r="CA79" i="3"/>
  <c r="BK79" i="3"/>
  <c r="BK81" i="3" s="1"/>
  <c r="E39" i="4"/>
  <c r="G39" i="4" s="1"/>
  <c r="H39" i="4" s="1"/>
  <c r="CE48" i="3"/>
  <c r="CD36" i="3"/>
  <c r="G81" i="3"/>
  <c r="G68" i="3"/>
  <c r="E34" i="4"/>
  <c r="G34" i="4" s="1"/>
  <c r="H34" i="4" s="1"/>
  <c r="CE154" i="3"/>
  <c r="F60" i="4"/>
  <c r="G60" i="4" s="1"/>
  <c r="H60" i="4" s="1"/>
  <c r="CE149" i="3"/>
  <c r="BZ145" i="3"/>
  <c r="BT145" i="3"/>
  <c r="CC143" i="3"/>
  <c r="F20" i="4"/>
  <c r="G20" i="4" s="1"/>
  <c r="H20" i="4" s="1"/>
  <c r="CE127" i="3"/>
  <c r="I145" i="3"/>
  <c r="BS144" i="3"/>
  <c r="O144" i="3"/>
  <c r="O146" i="3" s="1"/>
  <c r="BW118" i="3"/>
  <c r="AM118" i="3"/>
  <c r="F66" i="4"/>
  <c r="G66" i="4" s="1"/>
  <c r="H66" i="4" s="1"/>
  <c r="CE85" i="3"/>
  <c r="BR105" i="3"/>
  <c r="BU118" i="3"/>
  <c r="AA118" i="3"/>
  <c r="CD117" i="3"/>
  <c r="I119" i="3"/>
  <c r="F61" i="4"/>
  <c r="G61" i="4" s="1"/>
  <c r="H61" i="4" s="1"/>
  <c r="CE3" i="3"/>
  <c r="BK53" i="3"/>
  <c r="BK24" i="3"/>
  <c r="CA24" i="3"/>
  <c r="BS11" i="3"/>
  <c r="O11" i="3"/>
  <c r="F69" i="4"/>
  <c r="G69" i="4" s="1"/>
  <c r="H69" i="4" s="1"/>
  <c r="CE58" i="3"/>
  <c r="CA145" i="3"/>
  <c r="BV131" i="3"/>
  <c r="AG131" i="3"/>
  <c r="O105" i="3"/>
  <c r="BS105" i="3"/>
  <c r="F46" i="4"/>
  <c r="G46" i="4" s="1"/>
  <c r="H46" i="4" s="1"/>
  <c r="CE84" i="3"/>
  <c r="BT105" i="3"/>
  <c r="U105" i="3"/>
  <c r="E38" i="4"/>
  <c r="G38" i="4" s="1"/>
  <c r="H38" i="4" s="1"/>
  <c r="CE155" i="3"/>
  <c r="AA168" i="3"/>
  <c r="AA169" i="3" s="1"/>
  <c r="CB144" i="3"/>
  <c r="BQ144" i="3"/>
  <c r="BQ146" i="3" s="1"/>
  <c r="H107" i="3"/>
  <c r="CC104" i="3"/>
  <c r="BR92" i="3"/>
  <c r="I92" i="3"/>
  <c r="F77" i="4"/>
  <c r="G77" i="4" s="1"/>
  <c r="H77" i="4" s="1"/>
  <c r="CE98" i="3"/>
  <c r="E94" i="3"/>
  <c r="CB92" i="3"/>
  <c r="CC78" i="3"/>
  <c r="F68" i="4"/>
  <c r="G68" i="4" s="1"/>
  <c r="H68" i="4" s="1"/>
  <c r="CE72" i="3"/>
  <c r="BW66" i="3"/>
  <c r="AM66" i="3"/>
  <c r="F16" i="4"/>
  <c r="G16" i="4" s="1"/>
  <c r="H16" i="4" s="1"/>
  <c r="CE62" i="3"/>
  <c r="AY53" i="3"/>
  <c r="BY53" i="3"/>
  <c r="F51" i="4"/>
  <c r="G51" i="4" s="1"/>
  <c r="H51" i="4" s="1"/>
  <c r="CE30" i="3"/>
  <c r="AS92" i="3"/>
  <c r="AS94" i="3" s="1"/>
  <c r="AS95" i="3" s="1"/>
  <c r="J4" i="2" s="1"/>
  <c r="BX92" i="3"/>
  <c r="F78" i="4"/>
  <c r="G78" i="4" s="1"/>
  <c r="H78" i="4" s="1"/>
  <c r="CE110" i="3"/>
  <c r="CA66" i="3"/>
  <c r="BK66" i="3"/>
  <c r="BV11" i="3"/>
  <c r="AG11" i="3"/>
  <c r="G55" i="3"/>
  <c r="I53" i="3"/>
  <c r="F47" i="4"/>
  <c r="G47" i="4" s="1"/>
  <c r="H47"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AG95" i="3" s="1"/>
  <c r="H4" i="2" s="1"/>
  <c r="CA92" i="3"/>
  <c r="BK92" i="3"/>
  <c r="BK94" i="3" s="1"/>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7" i="2" s="1"/>
  <c r="G13" i="3"/>
  <c r="G26" i="3"/>
  <c r="CB11" i="3"/>
  <c r="BQ11" i="3"/>
  <c r="BQ13" i="3" s="1"/>
  <c r="BT11" i="3"/>
  <c r="U11" i="3"/>
  <c r="U13" i="3" s="1"/>
  <c r="CD65" i="3"/>
  <c r="BR37" i="3"/>
  <c r="I37" i="3"/>
  <c r="E39" i="3"/>
  <c r="I24" i="3"/>
  <c r="I13" i="3" s="1"/>
  <c r="BW92" i="3"/>
  <c r="AM92" i="3"/>
  <c r="AM94" i="3" s="1"/>
  <c r="CC65" i="3"/>
  <c r="I68"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K120" i="3" s="1"/>
  <c r="BK121" i="3" s="1"/>
  <c r="M5" i="2" s="1"/>
  <c r="BZ92" i="3"/>
  <c r="BE92" i="3"/>
  <c r="BZ131" i="3"/>
  <c r="BE131" i="3"/>
  <c r="BY118" i="3"/>
  <c r="AY118" i="3"/>
  <c r="AY120" i="3" s="1"/>
  <c r="G31" i="4"/>
  <c r="H31" i="4" s="1"/>
  <c r="BX105" i="3"/>
  <c r="AS105" i="3"/>
  <c r="AS107" i="3" s="1"/>
  <c r="CD78" i="3"/>
  <c r="F18" i="4"/>
  <c r="G18" i="4" s="1"/>
  <c r="H18" i="4" s="1"/>
  <c r="CE75" i="3"/>
  <c r="G71" i="4"/>
  <c r="H71" i="4" s="1"/>
  <c r="BS66" i="3"/>
  <c r="O66" i="3"/>
  <c r="CC117" i="3"/>
  <c r="U79" i="3"/>
  <c r="BT79" i="3"/>
  <c r="O79" i="3"/>
  <c r="BS79" i="3"/>
  <c r="BR66" i="3"/>
  <c r="H68" i="3"/>
  <c r="F65" i="4"/>
  <c r="G65" i="4" s="1"/>
  <c r="H65" i="4" s="1"/>
  <c r="CE43" i="3"/>
  <c r="F73" i="4"/>
  <c r="G73" i="4" s="1"/>
  <c r="H73" i="4" s="1"/>
  <c r="CE32" i="3"/>
  <c r="F9" i="4"/>
  <c r="G9" i="4" s="1"/>
  <c r="H9" i="4" s="1"/>
  <c r="CE19" i="3"/>
  <c r="BV53" i="3"/>
  <c r="BT24" i="3"/>
  <c r="U24" i="3"/>
  <c r="F57" i="4"/>
  <c r="G57" i="4" s="1"/>
  <c r="H57" i="4" s="1"/>
  <c r="CE17" i="3"/>
  <c r="CC10" i="3"/>
  <c r="G12" i="4"/>
  <c r="H12" i="4" s="1"/>
  <c r="G80" i="4"/>
  <c r="H80" i="4" s="1"/>
  <c r="U164" i="3" l="1"/>
  <c r="U165" i="3" s="1"/>
  <c r="F13" i="2" s="1"/>
  <c r="U39" i="3"/>
  <c r="U40" i="3" s="1"/>
  <c r="F7" i="2" s="1"/>
  <c r="U55" i="3"/>
  <c r="U56" i="3" s="1"/>
  <c r="F10" i="2" s="1"/>
  <c r="O94" i="3"/>
  <c r="O68" i="3"/>
  <c r="I146" i="3"/>
  <c r="G70" i="4"/>
  <c r="H70" i="4" s="1"/>
  <c r="G62" i="4"/>
  <c r="H62" i="4" s="1"/>
  <c r="BK13" i="3"/>
  <c r="BQ133" i="3"/>
  <c r="BQ134" i="3" s="1"/>
  <c r="N2" i="2" s="1"/>
  <c r="AS165" i="3"/>
  <c r="J13" i="2" s="1"/>
  <c r="BE133" i="3"/>
  <c r="AM133" i="3"/>
  <c r="AM107" i="3"/>
  <c r="AM108" i="3" s="1"/>
  <c r="I12" i="2" s="1"/>
  <c r="BE68" i="3"/>
  <c r="AY81" i="3"/>
  <c r="AY82" i="3" s="1"/>
  <c r="K8" i="2" s="1"/>
  <c r="AY39" i="3"/>
  <c r="AY40" i="3" s="1"/>
  <c r="K7" i="2" s="1"/>
  <c r="AS133" i="3"/>
  <c r="AS134" i="3" s="1"/>
  <c r="J2" i="2" s="1"/>
  <c r="AS120" i="3"/>
  <c r="AS121" i="3" s="1"/>
  <c r="J5" i="2" s="1"/>
  <c r="O27" i="3"/>
  <c r="E6" i="2" s="1"/>
  <c r="U26" i="3"/>
  <c r="U27" i="3" s="1"/>
  <c r="F6" i="2" s="1"/>
  <c r="AA26" i="3"/>
  <c r="AA27" i="3" s="1"/>
  <c r="G6" i="2" s="1"/>
  <c r="O107" i="3"/>
  <c r="O39" i="3"/>
  <c r="AA81" i="3"/>
  <c r="AS146" i="3"/>
  <c r="AS147" i="3" s="1"/>
  <c r="J3" i="2" s="1"/>
  <c r="BQ14" i="3"/>
  <c r="N11" i="2" s="1"/>
  <c r="CB146" i="3"/>
  <c r="BK82" i="3"/>
  <c r="M8" i="2" s="1"/>
  <c r="BK39" i="3"/>
  <c r="BK40" i="3" s="1"/>
  <c r="M7" i="2" s="1"/>
  <c r="BE134" i="3"/>
  <c r="L2" i="2" s="1"/>
  <c r="BE120" i="3"/>
  <c r="BE121" i="3" s="1"/>
  <c r="L5" i="2" s="1"/>
  <c r="BE39" i="3"/>
  <c r="BE40" i="3" s="1"/>
  <c r="BZ146" i="3"/>
  <c r="BE81" i="3"/>
  <c r="BE82" i="3" s="1"/>
  <c r="L8" i="2" s="1"/>
  <c r="AY107" i="3"/>
  <c r="AY94" i="3"/>
  <c r="AY95" i="3" s="1"/>
  <c r="K4" i="2" s="1"/>
  <c r="AY147" i="3"/>
  <c r="K3" i="2" s="1"/>
  <c r="AM26" i="3"/>
  <c r="AM27" i="3" s="1"/>
  <c r="I6" i="2" s="1"/>
  <c r="AM13" i="3"/>
  <c r="AM14" i="3" s="1"/>
  <c r="I11" i="2" s="1"/>
  <c r="AG165" i="3"/>
  <c r="H13" i="2" s="1"/>
  <c r="AM68" i="3"/>
  <c r="AM69" i="3" s="1"/>
  <c r="I9" i="2" s="1"/>
  <c r="AM39" i="3"/>
  <c r="AM40" i="3" s="1"/>
  <c r="I7" i="2" s="1"/>
  <c r="AG26" i="3"/>
  <c r="AG27" i="3" s="1"/>
  <c r="H6" i="2" s="1"/>
  <c r="AG56" i="3"/>
  <c r="H10" i="2" s="1"/>
  <c r="AA82" i="3"/>
  <c r="G8" i="2" s="1"/>
  <c r="U81" i="3"/>
  <c r="O95" i="3"/>
  <c r="E4" i="2" s="1"/>
  <c r="BS146" i="3"/>
  <c r="I69" i="3"/>
  <c r="D9" i="2" s="1"/>
  <c r="BQ40" i="3"/>
  <c r="N7" i="2" s="1"/>
  <c r="BE14" i="3"/>
  <c r="L11" i="2" s="1"/>
  <c r="AY69" i="3"/>
  <c r="K9" i="2" s="1"/>
  <c r="BE69" i="3"/>
  <c r="L9" i="2" s="1"/>
  <c r="BQ69" i="3"/>
  <c r="N9" i="2" s="1"/>
  <c r="BK14" i="3"/>
  <c r="M11" i="2" s="1"/>
  <c r="BQ55" i="3"/>
  <c r="BQ56" i="3" s="1"/>
  <c r="N10" i="2" s="1"/>
  <c r="AS81" i="3"/>
  <c r="AS82" i="3" s="1"/>
  <c r="J8" i="2" s="1"/>
  <c r="AY13" i="3"/>
  <c r="AY14" i="3" s="1"/>
  <c r="K11" i="2" s="1"/>
  <c r="BE107" i="3"/>
  <c r="BE108" i="3" s="1"/>
  <c r="L12" i="2" s="1"/>
  <c r="I147" i="3"/>
  <c r="D3" i="2" s="1"/>
  <c r="O147" i="3"/>
  <c r="E3" i="2" s="1"/>
  <c r="AA164" i="3"/>
  <c r="AA165" i="3" s="1"/>
  <c r="G13" i="2" s="1"/>
  <c r="BV146" i="3"/>
  <c r="O108" i="3"/>
  <c r="E12" i="2" s="1"/>
  <c r="AG147" i="3"/>
  <c r="H3" i="2" s="1"/>
  <c r="BT146" i="3"/>
  <c r="AA107" i="3"/>
  <c r="AA108" i="3" s="1"/>
  <c r="G12" i="2" s="1"/>
  <c r="U94" i="3"/>
  <c r="U95" i="3" s="1"/>
  <c r="F4" i="2" s="1"/>
  <c r="U133" i="3"/>
  <c r="U134" i="3" s="1"/>
  <c r="F2" i="2" s="1"/>
  <c r="BW146" i="3"/>
  <c r="AG68" i="3"/>
  <c r="AG69" i="3" s="1"/>
  <c r="H9" i="2" s="1"/>
  <c r="BQ26" i="3"/>
  <c r="BQ27" i="3" s="1"/>
  <c r="N6" i="2" s="1"/>
  <c r="BQ164" i="3"/>
  <c r="BQ165" i="3" s="1"/>
  <c r="N13" i="2" s="1"/>
  <c r="BQ147" i="3"/>
  <c r="N3" i="2" s="1"/>
  <c r="BQ81" i="3"/>
  <c r="BQ82" i="3" s="1"/>
  <c r="N8" i="2" s="1"/>
  <c r="BQ94" i="3"/>
  <c r="BQ95" i="3" s="1"/>
  <c r="N4" i="2" s="1"/>
  <c r="BQ107" i="3"/>
  <c r="BQ108" i="3" s="1"/>
  <c r="N12" i="2" s="1"/>
  <c r="BK164" i="3"/>
  <c r="BK165" i="3" s="1"/>
  <c r="M13" i="2" s="1"/>
  <c r="BK147" i="3"/>
  <c r="M3" i="2" s="1"/>
  <c r="BK68" i="3"/>
  <c r="BK69" i="3" s="1"/>
  <c r="M9" i="2" s="1"/>
  <c r="BK95" i="3"/>
  <c r="M4" i="2" s="1"/>
  <c r="BK26" i="3"/>
  <c r="BK27" i="3" s="1"/>
  <c r="M6" i="2" s="1"/>
  <c r="BK55" i="3"/>
  <c r="BK56" i="3" s="1"/>
  <c r="M10" i="2" s="1"/>
  <c r="BK107" i="3"/>
  <c r="BK108" i="3" s="1"/>
  <c r="M12" i="2" s="1"/>
  <c r="BE165" i="3"/>
  <c r="L13" i="2" s="1"/>
  <c r="BE26" i="3"/>
  <c r="BE27" i="3" s="1"/>
  <c r="L6" i="2" s="1"/>
  <c r="BE146" i="3"/>
  <c r="BE147" i="3" s="1"/>
  <c r="L3" i="2" s="1"/>
  <c r="BK134" i="3"/>
  <c r="M2" i="2" s="1"/>
  <c r="BE94" i="3"/>
  <c r="BE95" i="3" s="1"/>
  <c r="L4" i="2" s="1"/>
  <c r="BE55" i="3"/>
  <c r="BE56" i="3" s="1"/>
  <c r="L10" i="2" s="1"/>
  <c r="CE10" i="3"/>
  <c r="CE104" i="3"/>
  <c r="AY108" i="3"/>
  <c r="K12" i="2" s="1"/>
  <c r="AY26" i="3"/>
  <c r="AY27" i="3" s="1"/>
  <c r="K6" i="2" s="1"/>
  <c r="AY55" i="3"/>
  <c r="AY56" i="3" s="1"/>
  <c r="K10" i="2" s="1"/>
  <c r="AY121" i="3"/>
  <c r="K5" i="2" s="1"/>
  <c r="AY164" i="3"/>
  <c r="AY165" i="3" s="1"/>
  <c r="K13" i="2" s="1"/>
  <c r="AY133" i="3"/>
  <c r="AY134" i="3" s="1"/>
  <c r="K2" i="2" s="1"/>
  <c r="AS39" i="3"/>
  <c r="AS40" i="3" s="1"/>
  <c r="J7" i="2" s="1"/>
  <c r="AS108" i="3"/>
  <c r="J12" i="2" s="1"/>
  <c r="AS14" i="3"/>
  <c r="J11" i="2" s="1"/>
  <c r="AS26" i="3"/>
  <c r="AS27" i="3" s="1"/>
  <c r="J6" i="2" s="1"/>
  <c r="AS55" i="3"/>
  <c r="AS56" i="3" s="1"/>
  <c r="J10" i="2" s="1"/>
  <c r="AS68" i="3"/>
  <c r="AS69" i="3" s="1"/>
  <c r="J9" i="2" s="1"/>
  <c r="AM120" i="3"/>
  <c r="AM121" i="3" s="1"/>
  <c r="I5" i="2" s="1"/>
  <c r="AM95" i="3"/>
  <c r="I4" i="2" s="1"/>
  <c r="AM55" i="3"/>
  <c r="AM56" i="3" s="1"/>
  <c r="I10" i="2" s="1"/>
  <c r="AM164" i="3"/>
  <c r="AM165" i="3" s="1"/>
  <c r="I13" i="2" s="1"/>
  <c r="AM146" i="3"/>
  <c r="AM147" i="3" s="1"/>
  <c r="I3" i="2" s="1"/>
  <c r="CC144" i="3"/>
  <c r="AM134" i="3"/>
  <c r="I2" i="2" s="1"/>
  <c r="AM81" i="3"/>
  <c r="AM82" i="3" s="1"/>
  <c r="I8" i="2" s="1"/>
  <c r="AG133" i="3"/>
  <c r="AG134" i="3" s="1"/>
  <c r="H2" i="2" s="1"/>
  <c r="AG81" i="3"/>
  <c r="AG82" i="3" s="1"/>
  <c r="H8" i="2" s="1"/>
  <c r="AG13" i="3"/>
  <c r="AG14" i="3" s="1"/>
  <c r="H11" i="2" s="1"/>
  <c r="AG120" i="3"/>
  <c r="AG121" i="3" s="1"/>
  <c r="H5" i="2" s="1"/>
  <c r="CC118" i="3"/>
  <c r="AA40" i="3"/>
  <c r="G7" i="2" s="1"/>
  <c r="AA13" i="3"/>
  <c r="AA14" i="3" s="1"/>
  <c r="G11" i="2" s="1"/>
  <c r="AA146" i="3"/>
  <c r="AA147" i="3" s="1"/>
  <c r="G3" i="2" s="1"/>
  <c r="BU146" i="3"/>
  <c r="AA56" i="3"/>
  <c r="G10" i="2" s="1"/>
  <c r="AA134" i="3"/>
  <c r="G2" i="2" s="1"/>
  <c r="CE23" i="3"/>
  <c r="AA120" i="3"/>
  <c r="AA121" i="3" s="1"/>
  <c r="G5" i="2" s="1"/>
  <c r="AA68" i="3"/>
  <c r="AA69" i="3" s="1"/>
  <c r="G9" i="2" s="1"/>
  <c r="AA94" i="3"/>
  <c r="AA95" i="3" s="1"/>
  <c r="G4" i="2" s="1"/>
  <c r="CE91" i="3"/>
  <c r="U82" i="3"/>
  <c r="F8" i="2" s="1"/>
  <c r="U107" i="3"/>
  <c r="U108" i="3" s="1"/>
  <c r="F12" i="2" s="1"/>
  <c r="U68" i="3"/>
  <c r="U69" i="3" s="1"/>
  <c r="F9" i="2" s="1"/>
  <c r="CE52" i="3"/>
  <c r="U146" i="3"/>
  <c r="U147" i="3" s="1"/>
  <c r="F3" i="2" s="1"/>
  <c r="U14" i="3"/>
  <c r="F11" i="2" s="1"/>
  <c r="CC11" i="3"/>
  <c r="U120" i="3"/>
  <c r="U121" i="3" s="1"/>
  <c r="F5" i="2" s="1"/>
  <c r="O133" i="3"/>
  <c r="O134" i="3" s="1"/>
  <c r="E2" i="2" s="1"/>
  <c r="CE130" i="3"/>
  <c r="CD11" i="3"/>
  <c r="O13" i="3"/>
  <c r="O14" i="3" s="1"/>
  <c r="E11" i="2" s="1"/>
  <c r="CE143" i="3"/>
  <c r="CD144" i="3"/>
  <c r="CD118" i="3"/>
  <c r="O120" i="3"/>
  <c r="O121" i="3" s="1"/>
  <c r="E5" i="2" s="1"/>
  <c r="O40" i="3"/>
  <c r="E7" i="2" s="1"/>
  <c r="O164" i="3"/>
  <c r="O165" i="3" s="1"/>
  <c r="E13" i="2" s="1"/>
  <c r="CE36" i="3"/>
  <c r="CC24" i="3"/>
  <c r="O81" i="3"/>
  <c r="O82" i="3" s="1"/>
  <c r="E8" i="2" s="1"/>
  <c r="O69" i="3"/>
  <c r="E9" i="2" s="1"/>
  <c r="CE65" i="3"/>
  <c r="O55" i="3"/>
  <c r="O56" i="3" s="1"/>
  <c r="E10" i="2" s="1"/>
  <c r="CD66" i="3"/>
  <c r="I14" i="3"/>
  <c r="D11" i="2" s="1"/>
  <c r="CD131" i="3"/>
  <c r="I133" i="3"/>
  <c r="I134" i="3" s="1"/>
  <c r="D2" i="2" s="1"/>
  <c r="CC92" i="3"/>
  <c r="CE161" i="3"/>
  <c r="CD162" i="3"/>
  <c r="I164" i="3"/>
  <c r="I165" i="3" s="1"/>
  <c r="D13" i="2" s="1"/>
  <c r="CD79" i="3"/>
  <c r="I81" i="3"/>
  <c r="I82" i="3" s="1"/>
  <c r="D8" i="2" s="1"/>
  <c r="CC131" i="3"/>
  <c r="CD53" i="3"/>
  <c r="I55" i="3"/>
  <c r="I56" i="3" s="1"/>
  <c r="D10" i="2" s="1"/>
  <c r="I26" i="3"/>
  <c r="I27" i="3" s="1"/>
  <c r="D6" i="2" s="1"/>
  <c r="CD24" i="3"/>
  <c r="CC66" i="3"/>
  <c r="CC162" i="3"/>
  <c r="CD37" i="3"/>
  <c r="I39" i="3"/>
  <c r="I40" i="3" s="1"/>
  <c r="D7" i="2" s="1"/>
  <c r="CC53" i="3"/>
  <c r="CE117" i="3"/>
  <c r="CC105" i="3"/>
  <c r="I120" i="3"/>
  <c r="I121" i="3" s="1"/>
  <c r="D5" i="2" s="1"/>
  <c r="CE78" i="3"/>
  <c r="CC79" i="3"/>
  <c r="CC37" i="3"/>
  <c r="CD92" i="3"/>
  <c r="I94" i="3"/>
  <c r="I95" i="3" s="1"/>
  <c r="D4" i="2" s="1"/>
  <c r="CD105" i="3"/>
  <c r="I107" i="3"/>
  <c r="I108" i="3" s="1"/>
  <c r="D12" i="2" s="1"/>
  <c r="N16" i="2" l="1"/>
  <c r="M16" i="2"/>
  <c r="L16" i="2"/>
  <c r="K16" i="2"/>
  <c r="J16" i="2"/>
  <c r="O6" i="2"/>
  <c r="CE118" i="3"/>
  <c r="I16" i="2"/>
  <c r="CE144" i="3"/>
  <c r="H16" i="2"/>
  <c r="O3" i="2"/>
  <c r="O9" i="2"/>
  <c r="G16" i="2"/>
  <c r="O4" i="2"/>
  <c r="O7" i="2"/>
  <c r="CE24" i="3"/>
  <c r="O12" i="2"/>
  <c r="CE11" i="3"/>
  <c r="F16" i="2"/>
  <c r="CE105" i="3"/>
  <c r="O2" i="2"/>
  <c r="CE92" i="3"/>
  <c r="O11" i="2"/>
  <c r="O5" i="2"/>
  <c r="O13" i="2"/>
  <c r="CE37" i="3"/>
  <c r="CE162" i="3"/>
  <c r="E16" i="2"/>
  <c r="CE66" i="3"/>
  <c r="O10" i="2"/>
  <c r="O8"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<sst xmlns="http://schemas.openxmlformats.org/spreadsheetml/2006/main" count="991" uniqueCount="124">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</sst>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7" t="s">
        <v>0</v>
      </c>
      <c r="C3" s="98"/>
      <c r="D3" s="9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K7" sqref="K7"/>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23</v>
      </c>
      <c r="P2" s="17">
        <f>O2*3.04</f>
        <v>69.92</v>
      </c>
    </row>
    <row r="3" spans="1:16" ht="23.1" customHeight="1" x14ac:dyDescent="0.25">
      <c r="A3" s="11">
        <v>2</v>
      </c>
      <c r="B3" s="12">
        <v>1</v>
      </c>
      <c r="C3" s="13" t="str">
        <f>'Détail par équipe'!B135</f>
        <v>ABC Idf</v>
      </c>
      <c r="D3" s="14">
        <f>'Détail par équipe'!I147</f>
        <v>9</v>
      </c>
      <c r="E3" s="15">
        <f>'Détail par équipe'!O147</f>
        <v>5</v>
      </c>
      <c r="F3" s="15">
        <f>'Détail par équipe'!U147</f>
        <v>9</v>
      </c>
      <c r="G3" s="15">
        <f>'Détail par équipe'!AA147</f>
        <v>0</v>
      </c>
      <c r="H3" s="15">
        <f>'Détail par équipe'!AG147</f>
        <v>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23</v>
      </c>
      <c r="P3" s="17">
        <f t="shared" ref="P3:P13" si="0">O3*3.04</f>
        <v>69.92</v>
      </c>
    </row>
    <row r="4" spans="1:16" ht="23.1" customHeight="1" x14ac:dyDescent="0.25">
      <c r="A4" s="11">
        <v>3</v>
      </c>
      <c r="B4" s="12">
        <v>2</v>
      </c>
      <c r="C4" s="13" t="str">
        <f>'Détail par équipe'!B83</f>
        <v>Wizards 1</v>
      </c>
      <c r="D4" s="14">
        <f>'Détail par équipe'!I95</f>
        <v>3</v>
      </c>
      <c r="E4" s="15">
        <f>'Détail par équipe'!O95</f>
        <v>7</v>
      </c>
      <c r="F4" s="15">
        <f>'Détail par équipe'!U95</f>
        <v>10</v>
      </c>
      <c r="G4" s="15">
        <f>'Détail par équipe'!AA95</f>
        <v>0</v>
      </c>
      <c r="H4" s="15">
        <f>'Détail par équipe'!AG95</f>
        <v>0</v>
      </c>
      <c r="I4" s="15">
        <f>'Détail par équipe'!AM95</f>
        <v>0</v>
      </c>
      <c r="J4" s="15">
        <f>'Détail par équipe'!AS95</f>
        <v>0</v>
      </c>
      <c r="K4" s="15">
        <f>'Détail par équipe'!AY95</f>
        <v>0</v>
      </c>
      <c r="L4" s="15">
        <f>'Détail par équipe'!BE95</f>
        <v>0</v>
      </c>
      <c r="M4" s="15">
        <f>'Détail par équipe'!BK95</f>
        <v>0</v>
      </c>
      <c r="N4" s="15">
        <f>'Détail par équipe'!BQ95</f>
        <v>0</v>
      </c>
      <c r="O4" s="16">
        <f>D4+E4+F4+G4+H4+I4+J4+K4+L4+M4+N4</f>
        <v>20</v>
      </c>
      <c r="P4" s="17">
        <f t="shared" si="0"/>
        <v>60.8</v>
      </c>
    </row>
    <row r="5" spans="1:16" ht="23.1" customHeight="1" x14ac:dyDescent="0.25">
      <c r="A5" s="11">
        <v>4</v>
      </c>
      <c r="B5" s="12">
        <v>7</v>
      </c>
      <c r="C5" s="13" t="str">
        <f>'Détail par équipe'!B109</f>
        <v>BZV</v>
      </c>
      <c r="D5" s="14">
        <f>'Détail par équipe'!I121</f>
        <v>5</v>
      </c>
      <c r="E5" s="15">
        <f>'Détail par équipe'!O121</f>
        <v>5</v>
      </c>
      <c r="F5" s="15">
        <f>'Détail par équipe'!U121</f>
        <v>8</v>
      </c>
      <c r="G5" s="15">
        <f>'Détail par équipe'!AA121</f>
        <v>0</v>
      </c>
      <c r="H5" s="15">
        <f>'Détail par équipe'!AG121</f>
        <v>0</v>
      </c>
      <c r="I5" s="15">
        <f>'Détail par équipe'!AM121</f>
        <v>0</v>
      </c>
      <c r="J5" s="15">
        <f>'Détail par équipe'!AS121</f>
        <v>0</v>
      </c>
      <c r="K5" s="15">
        <f>'Détail par équipe'!AY121</f>
        <v>0</v>
      </c>
      <c r="L5" s="15">
        <f>'Détail par équipe'!BE121</f>
        <v>0</v>
      </c>
      <c r="M5" s="15">
        <f>'Détail par équipe'!BK121</f>
        <v>0</v>
      </c>
      <c r="N5" s="15">
        <f>'Détail par équipe'!BQ121</f>
        <v>0</v>
      </c>
      <c r="O5" s="16">
        <f>D5+E5+F5+G5+H5+I5+J5+K5+L5+M5+N5</f>
        <v>18</v>
      </c>
      <c r="P5" s="17">
        <f t="shared" si="0"/>
        <v>54.72</v>
      </c>
    </row>
    <row r="6" spans="1:16" ht="23.1" customHeight="1" x14ac:dyDescent="0.25">
      <c r="A6" s="11">
        <v>5</v>
      </c>
      <c r="B6" s="12">
        <v>5</v>
      </c>
      <c r="C6" s="13" t="str">
        <f>'Détail par équipe'!B15</f>
        <v>Wizards 5</v>
      </c>
      <c r="D6" s="14">
        <f>'Détail par équipe'!I27</f>
        <v>4</v>
      </c>
      <c r="E6" s="15">
        <f>'Détail par équipe'!O27</f>
        <v>5</v>
      </c>
      <c r="F6" s="15">
        <f>'Détail par équipe'!U27</f>
        <v>8</v>
      </c>
      <c r="G6" s="15">
        <f>'Détail par équipe'!AA27</f>
        <v>0</v>
      </c>
      <c r="H6" s="15">
        <f>'Détail par équipe'!AG27</f>
        <v>0</v>
      </c>
      <c r="I6" s="15">
        <f>'Détail par équipe'!AM27</f>
        <v>0</v>
      </c>
      <c r="J6" s="15">
        <f>'Détail par équipe'!AS27</f>
        <v>0</v>
      </c>
      <c r="K6" s="15">
        <f>'Détail par équipe'!AY27</f>
        <v>0</v>
      </c>
      <c r="L6" s="15">
        <f>'Détail par équipe'!BE27</f>
        <v>0</v>
      </c>
      <c r="M6" s="15">
        <f>'Détail par équipe'!BK27</f>
        <v>0</v>
      </c>
      <c r="N6" s="15">
        <f>'Détail par équipe'!BQ27</f>
        <v>0</v>
      </c>
      <c r="O6" s="16">
        <f>D6+E6+F6+G6+H6+I6+J6+K6+L6+M6+N6</f>
        <v>17</v>
      </c>
      <c r="P6" s="17">
        <f t="shared" si="0"/>
        <v>51.68</v>
      </c>
    </row>
    <row r="7" spans="1:16" ht="23.1" customHeight="1" x14ac:dyDescent="0.25">
      <c r="A7" s="11">
        <v>6</v>
      </c>
      <c r="B7" s="12">
        <v>8</v>
      </c>
      <c r="C7" s="13" t="str">
        <f>'Détail par équipe'!B28</f>
        <v>Friends Team</v>
      </c>
      <c r="D7" s="14">
        <f>'Détail par équipe'!I40</f>
        <v>6</v>
      </c>
      <c r="E7" s="15">
        <f>'Détail par équipe'!O40</f>
        <v>8</v>
      </c>
      <c r="F7" s="15">
        <f>'Détail par équipe'!U40</f>
        <v>2</v>
      </c>
      <c r="G7" s="15">
        <f>'Détail par équipe'!AA40</f>
        <v>0</v>
      </c>
      <c r="H7" s="15">
        <f>'Détail par équipe'!AG40</f>
        <v>0</v>
      </c>
      <c r="I7" s="15">
        <f>'Détail par équipe'!AM40</f>
        <v>0</v>
      </c>
      <c r="J7" s="15">
        <f>'Détail par équipe'!AS40</f>
        <v>0</v>
      </c>
      <c r="K7" s="15">
        <f>'Détail par équipe'!AY40</f>
        <v>0</v>
      </c>
      <c r="L7" s="15">
        <f>'Détail par équipe'!BE40</f>
        <v>0</v>
      </c>
      <c r="M7" s="15">
        <f>'Détail par équipe'!BK40</f>
        <v>0</v>
      </c>
      <c r="N7" s="15">
        <f>'Détail par équipe'!BQ40</f>
        <v>0</v>
      </c>
      <c r="O7" s="16">
        <f>D7+E7+F7+G7+H7+I7+J7+K7+L7+M7+N7</f>
        <v>16</v>
      </c>
      <c r="P7" s="17">
        <f t="shared" si="0"/>
        <v>48.64</v>
      </c>
    </row>
    <row r="8" spans="1:16" ht="23.1" customHeight="1" x14ac:dyDescent="0.25">
      <c r="A8" s="11">
        <v>7</v>
      </c>
      <c r="B8" s="12">
        <v>3</v>
      </c>
      <c r="C8" s="13" t="str">
        <f>'Détail par équipe'!B70</f>
        <v>Wizards 2</v>
      </c>
      <c r="D8" s="14">
        <f>'Détail par équipe'!I82</f>
        <v>9</v>
      </c>
      <c r="E8" s="15">
        <f>'Détail par équipe'!O82</f>
        <v>5</v>
      </c>
      <c r="F8" s="15">
        <f>'Détail par équipe'!U82</f>
        <v>0</v>
      </c>
      <c r="G8" s="15">
        <f>'Détail par équipe'!AA82</f>
        <v>0</v>
      </c>
      <c r="H8" s="15">
        <f>'Détail par équipe'!AG82</f>
        <v>0</v>
      </c>
      <c r="I8" s="15">
        <f>'Détail par équipe'!AM82</f>
        <v>0</v>
      </c>
      <c r="J8" s="15">
        <f>'Détail par équipe'!AS82</f>
        <v>0</v>
      </c>
      <c r="K8" s="15">
        <f>'Détail par équipe'!AY82</f>
        <v>0</v>
      </c>
      <c r="L8" s="15">
        <f>'Détail par équipe'!BE82</f>
        <v>0</v>
      </c>
      <c r="M8" s="15">
        <f>'Détail par équipe'!BK82</f>
        <v>0</v>
      </c>
      <c r="N8" s="15">
        <f>'Détail par équipe'!BQ82</f>
        <v>0</v>
      </c>
      <c r="O8" s="16">
        <f>D8+E8+F8+G8+H8+I8+J8+K8+L8+M8+N8</f>
        <v>14</v>
      </c>
      <c r="P8" s="17">
        <f t="shared" si="0"/>
        <v>42.56</v>
      </c>
    </row>
    <row r="9" spans="1:16" ht="23.1" customHeight="1" x14ac:dyDescent="0.25">
      <c r="A9" s="11">
        <v>8</v>
      </c>
      <c r="B9" s="12">
        <v>6</v>
      </c>
      <c r="C9" s="13" t="str">
        <f>'Détail par équipe'!B57</f>
        <v>Wizards 7</v>
      </c>
      <c r="D9" s="14">
        <f>'Détail par équipe'!I69</f>
        <v>1</v>
      </c>
      <c r="E9" s="15">
        <f>'Détail par équipe'!O69</f>
        <v>4</v>
      </c>
      <c r="F9" s="15">
        <f>'Détail par équipe'!U69</f>
        <v>8</v>
      </c>
      <c r="G9" s="15">
        <f>'Détail par équipe'!AA69</f>
        <v>0</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13</v>
      </c>
      <c r="P9" s="17">
        <f t="shared" si="0"/>
        <v>39.520000000000003</v>
      </c>
    </row>
    <row r="10" spans="1:16" ht="23.1" customHeight="1" x14ac:dyDescent="0.25">
      <c r="A10" s="11">
        <v>9</v>
      </c>
      <c r="B10" s="12">
        <v>10</v>
      </c>
      <c r="C10" s="13" t="str">
        <f>'Détail par équipe'!B41</f>
        <v>Wizards 6</v>
      </c>
      <c r="D10" s="14">
        <f>'Détail par équipe'!I56</f>
        <v>4</v>
      </c>
      <c r="E10" s="15">
        <f>'Détail par équipe'!O56</f>
        <v>6</v>
      </c>
      <c r="F10" s="15">
        <f>'Détail par équipe'!U56</f>
        <v>1</v>
      </c>
      <c r="G10" s="15">
        <f>'Détail par équipe'!AA56</f>
        <v>0</v>
      </c>
      <c r="H10" s="15">
        <f>'Détail par équipe'!AG56</f>
        <v>0</v>
      </c>
      <c r="I10" s="15">
        <f>'Détail par équipe'!AM56</f>
        <v>0</v>
      </c>
      <c r="J10" s="15">
        <f>'Détail par équipe'!AS56</f>
        <v>0</v>
      </c>
      <c r="K10" s="15">
        <f>'Détail par équipe'!AY56</f>
        <v>0</v>
      </c>
      <c r="L10" s="15">
        <f>'Détail par équipe'!BE56</f>
        <v>0</v>
      </c>
      <c r="M10" s="15">
        <f>'Détail par équipe'!BK56</f>
        <v>0</v>
      </c>
      <c r="N10" s="15">
        <f>'Détail par équipe'!BQ56</f>
        <v>0</v>
      </c>
      <c r="O10" s="16">
        <f>D10+E10+F10+G10+H10+I10+J10+K10+L10+M10+N10</f>
        <v>11</v>
      </c>
      <c r="P10" s="17">
        <f t="shared" si="0"/>
        <v>33.44</v>
      </c>
    </row>
    <row r="11" spans="1:16" ht="23.1" customHeight="1" x14ac:dyDescent="0.25">
      <c r="A11" s="11">
        <v>10</v>
      </c>
      <c r="B11" s="12">
        <v>11</v>
      </c>
      <c r="C11" s="13" t="str">
        <f>'Détail par équipe'!B2</f>
        <v>Wizards 4</v>
      </c>
      <c r="D11" s="14">
        <f>'Détail par équipe'!I14</f>
        <v>6</v>
      </c>
      <c r="E11" s="15">
        <f>'Détail par équipe'!O14</f>
        <v>3</v>
      </c>
      <c r="F11" s="15">
        <f>'Détail par équipe'!U14</f>
        <v>2</v>
      </c>
      <c r="G11" s="15">
        <f>'Détail par équipe'!AA14</f>
        <v>0</v>
      </c>
      <c r="H11" s="15">
        <f>'Détail par équipe'!AG14</f>
        <v>0</v>
      </c>
      <c r="I11" s="15">
        <f>'Détail par équipe'!AM14</f>
        <v>0</v>
      </c>
      <c r="J11" s="15">
        <f>'Détail par équipe'!AS14</f>
        <v>0</v>
      </c>
      <c r="K11" s="15">
        <f>'Détail par équipe'!AY14</f>
        <v>0</v>
      </c>
      <c r="L11" s="15">
        <f>'Détail par équipe'!BE14</f>
        <v>0</v>
      </c>
      <c r="M11" s="15">
        <f>'Détail par équipe'!BK14</f>
        <v>0</v>
      </c>
      <c r="N11" s="15">
        <f>'Détail par équipe'!BQ14</f>
        <v>0</v>
      </c>
      <c r="O11" s="16">
        <f>D11+E11+F11+G11+H11+I11+J11+K11+L11+M11+N11</f>
        <v>11</v>
      </c>
      <c r="P11" s="17">
        <f t="shared" si="0"/>
        <v>33.44</v>
      </c>
    </row>
    <row r="12" spans="1:16" ht="23.1" customHeight="1" x14ac:dyDescent="0.25">
      <c r="A12" s="11">
        <v>11</v>
      </c>
      <c r="B12" s="12">
        <v>11</v>
      </c>
      <c r="C12" s="13" t="str">
        <f>'Détail par équipe'!B96</f>
        <v>BNP</v>
      </c>
      <c r="D12" s="14">
        <f>'Détail par équipe'!I108</f>
        <v>7</v>
      </c>
      <c r="E12" s="15">
        <f>'Détail par équipe'!O108</f>
        <v>0</v>
      </c>
      <c r="F12" s="15">
        <f>'Détail par équipe'!U108</f>
        <v>2</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9</v>
      </c>
      <c r="P12" s="17">
        <f t="shared" si="0"/>
        <v>27.36</v>
      </c>
    </row>
    <row r="13" spans="1:16" ht="23.1" customHeight="1" x14ac:dyDescent="0.25">
      <c r="A13" s="11">
        <v>12</v>
      </c>
      <c r="B13" s="12">
        <v>4</v>
      </c>
      <c r="C13" s="13" t="str">
        <f>'Détail par équipe'!B148</f>
        <v>Wizards 3</v>
      </c>
      <c r="D13" s="14">
        <f>'Détail par équipe'!I165</f>
        <v>1</v>
      </c>
      <c r="E13" s="15">
        <f>'Détail par équipe'!O165</f>
        <v>2</v>
      </c>
      <c r="F13" s="15">
        <f>'Détail par équipe'!U165</f>
        <v>2</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5</v>
      </c>
      <c r="P13" s="17">
        <f t="shared" si="0"/>
        <v>15.2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547.19999999999993</v>
      </c>
    </row>
    <row r="17" spans="1:16" ht="15" customHeight="1" x14ac:dyDescent="0.2">
      <c r="A17" s="19"/>
      <c r="B17" s="19"/>
      <c r="C17" s="19"/>
      <c r="D17" s="19"/>
      <c r="E17" s="19"/>
      <c r="F17" s="19"/>
      <c r="G17" s="19"/>
      <c r="H17" s="19"/>
      <c r="I17" s="19"/>
      <c r="J17" s="19"/>
      <c r="K17" s="19"/>
      <c r="L17" s="19"/>
      <c r="M17" s="19"/>
      <c r="N17" s="19"/>
      <c r="O17" s="20">
        <f>O16*3.04</f>
        <v>547.20000000000005</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282.71999999999997</v>
      </c>
    </row>
    <row r="22" spans="1:16" ht="15" customHeight="1" x14ac:dyDescent="0.2">
      <c r="A22" s="19"/>
      <c r="B22" s="19"/>
      <c r="C22" s="19"/>
      <c r="D22" s="19"/>
      <c r="E22" s="19"/>
      <c r="F22" s="19"/>
      <c r="G22" s="19"/>
      <c r="H22" s="19"/>
      <c r="I22" s="19"/>
      <c r="J22" s="19"/>
      <c r="K22" s="19"/>
      <c r="L22" s="19"/>
      <c r="M22" s="19"/>
      <c r="N22" s="19"/>
      <c r="O22" s="21"/>
      <c r="P22" s="19">
        <f>O21-P21</f>
        <v>887.68000000000006</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-288.79999999999995</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G84" activePane="bottomRight"/>
      <selection activeCell="P86" sqref="P86"/>
      <selection pane="topRight" activeCell="BR1" sqref="BR1"/>
      <selection pane="bottomLeft" activeCell="B85" sqref="B85"/>
      <selection pane="bottomRight" activeCell="P99" sqref="P99"/>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9">
        <v>45273</v>
      </c>
      <c r="E1" s="100"/>
      <c r="F1" s="100"/>
      <c r="G1" s="100"/>
      <c r="H1" s="100"/>
      <c r="I1" s="101"/>
      <c r="J1" s="99">
        <v>45280</v>
      </c>
      <c r="K1" s="100"/>
      <c r="L1" s="100"/>
      <c r="M1" s="100"/>
      <c r="N1" s="100"/>
      <c r="O1" s="101"/>
      <c r="P1" s="99">
        <v>45301</v>
      </c>
      <c r="Q1" s="100"/>
      <c r="R1" s="100"/>
      <c r="S1" s="100"/>
      <c r="T1" s="100"/>
      <c r="U1" s="101"/>
      <c r="V1" s="99">
        <v>45308</v>
      </c>
      <c r="W1" s="100"/>
      <c r="X1" s="100"/>
      <c r="Y1" s="100"/>
      <c r="Z1" s="100"/>
      <c r="AA1" s="101"/>
      <c r="AB1" s="99">
        <v>45315</v>
      </c>
      <c r="AC1" s="100"/>
      <c r="AD1" s="100"/>
      <c r="AE1" s="100"/>
      <c r="AF1" s="100"/>
      <c r="AG1" s="101"/>
      <c r="AH1" s="99">
        <v>45322</v>
      </c>
      <c r="AI1" s="100"/>
      <c r="AJ1" s="100"/>
      <c r="AK1" s="100"/>
      <c r="AL1" s="100"/>
      <c r="AM1" s="101"/>
      <c r="AN1" s="99">
        <v>45329</v>
      </c>
      <c r="AO1" s="100"/>
      <c r="AP1" s="100"/>
      <c r="AQ1" s="100"/>
      <c r="AR1" s="100"/>
      <c r="AS1" s="101"/>
      <c r="AT1" s="99">
        <v>45350</v>
      </c>
      <c r="AU1" s="100"/>
      <c r="AV1" s="100"/>
      <c r="AW1" s="100"/>
      <c r="AX1" s="100"/>
      <c r="AY1" s="101"/>
      <c r="AZ1" s="99">
        <v>45357</v>
      </c>
      <c r="BA1" s="100"/>
      <c r="BB1" s="100"/>
      <c r="BC1" s="100"/>
      <c r="BD1" s="100"/>
      <c r="BE1" s="101"/>
      <c r="BF1" s="99">
        <v>45364</v>
      </c>
      <c r="BG1" s="100"/>
      <c r="BH1" s="100"/>
      <c r="BI1" s="100"/>
      <c r="BJ1" s="100"/>
      <c r="BK1" s="101"/>
      <c r="BL1" s="99">
        <v>45371</v>
      </c>
      <c r="BM1" s="100"/>
      <c r="BN1" s="100"/>
      <c r="BO1" s="100"/>
      <c r="BP1" s="100"/>
      <c r="BQ1" s="101"/>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2" t="s">
        <v>58</v>
      </c>
      <c r="C2" s="103"/>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v>36</v>
      </c>
      <c r="Q3" s="40">
        <v>155</v>
      </c>
      <c r="R3" s="40">
        <v>161</v>
      </c>
      <c r="S3" s="40">
        <v>193</v>
      </c>
      <c r="T3" s="40">
        <v>217</v>
      </c>
      <c r="U3" s="38">
        <f t="shared" ref="U3:U9" si="2">SUM(Q3:T3)</f>
        <v>726</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2166</v>
      </c>
      <c r="CE3" s="17">
        <f t="shared" ref="CE3:CE8" si="24">CD3/CC3</f>
        <v>180.5</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v>48</v>
      </c>
      <c r="Q4" s="40">
        <v>170</v>
      </c>
      <c r="R4" s="40">
        <v>154</v>
      </c>
      <c r="S4" s="40">
        <v>133</v>
      </c>
      <c r="T4" s="40">
        <v>152</v>
      </c>
      <c r="U4" s="38">
        <f t="shared" si="2"/>
        <v>609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12</v>
      </c>
      <c r="CD4" s="17">
        <f t="shared" si="23"/>
        <v>1925</v>
      </c>
      <c r="CE4" s="17">
        <f t="shared" si="24"/>
        <v>160.41666666666666</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325</v>
      </c>
      <c r="R10" s="37">
        <f>SUM(R3:R9)</f>
        <v>315</v>
      </c>
      <c r="S10" s="37">
        <f>SUM(S3:S9)</f>
        <v>326</v>
      </c>
      <c r="T10" s="37">
        <f>SUM(T3:T9)</f>
        <v>369</v>
      </c>
      <c r="U10" s="38">
        <f>SUM(U3:U9)</f>
        <v>1335</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4091</v>
      </c>
      <c r="CE10" s="17">
        <f>CD10/CC10</f>
        <v>340.91666666666669</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84</v>
      </c>
      <c r="Q11" s="37">
        <f>Q10+$P$11-Q9</f>
        <v>409</v>
      </c>
      <c r="R11" s="37">
        <f>R10+$P$11-R9</f>
        <v>399</v>
      </c>
      <c r="S11" s="37">
        <f>S10+$P$11-S9</f>
        <v>410</v>
      </c>
      <c r="T11" s="37">
        <f>T10+$P$11-T9</f>
        <v>453</v>
      </c>
      <c r="U11" s="38">
        <f>SUM(Q11:T11)</f>
        <v>1671</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5119</v>
      </c>
      <c r="CE11" s="17">
        <f>CD11/CC11</f>
        <v>426.58333333333331</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1</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1</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2</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2" t="s">
        <v>67</v>
      </c>
      <c r="C15" s="103"/>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v>41</v>
      </c>
      <c r="Q16" s="40">
        <v>224</v>
      </c>
      <c r="R16" s="40">
        <v>159</v>
      </c>
      <c r="S16" s="40">
        <v>189</v>
      </c>
      <c r="T16" s="40">
        <v>151</v>
      </c>
      <c r="U16" s="38">
        <f t="shared" ref="U16:U22" si="38">SUM(Q16:T16)</f>
        <v>723</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2092</v>
      </c>
      <c r="CE16" s="17">
        <f t="shared" ref="CE16:CE21" si="60">CD16/CC16</f>
        <v>174.33333333333334</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v>43</v>
      </c>
      <c r="Q17" s="40">
        <v>181</v>
      </c>
      <c r="R17" s="40">
        <v>207</v>
      </c>
      <c r="S17" s="40">
        <v>163</v>
      </c>
      <c r="T17" s="40">
        <v>159</v>
      </c>
      <c r="U17" s="38">
        <f t="shared" si="38"/>
        <v>710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2081</v>
      </c>
      <c r="CE17" s="17">
        <f t="shared" si="60"/>
        <v>173.41666666666666</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405</v>
      </c>
      <c r="R23" s="37">
        <f>SUM(R16:R22)</f>
        <v>366</v>
      </c>
      <c r="S23" s="37">
        <f>SUM(S16:S22)</f>
        <v>352</v>
      </c>
      <c r="T23" s="37">
        <f>SUM(T16:T22)</f>
        <v>310</v>
      </c>
      <c r="U23" s="38">
        <f>SUM(U16:U22)</f>
        <v>1433</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4173</v>
      </c>
      <c r="CE23" s="17">
        <f>CD23/CC23</f>
        <v>347.75</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84</v>
      </c>
      <c r="Q24" s="37">
        <f>Q23+$P$24-Q22</f>
        <v>489</v>
      </c>
      <c r="R24" s="37">
        <f>R23+$P$24-R22</f>
        <v>450</v>
      </c>
      <c r="S24" s="37">
        <f>S23+$P$24-S22</f>
        <v>436</v>
      </c>
      <c r="T24" s="37">
        <f>T23+$P$24-T22</f>
        <v>394</v>
      </c>
      <c r="U24" s="38">
        <f>SUM(Q24:T24)</f>
        <v>1769</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5197</v>
      </c>
      <c r="CE24" s="17">
        <f>CD24/CC24</f>
        <v>433.08333333333331</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1</v>
      </c>
      <c r="S25" s="37">
        <f t="shared" si="63"/>
        <v>1</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8</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2" t="s">
        <v>27</v>
      </c>
      <c r="C28" s="103"/>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0</v>
      </c>
      <c r="CD29" s="17">
        <f t="shared" ref="CD29:CD34" si="95">I29+O29+U29+AA29+AG29+AM29+AS29+AY29+BE29+BK29+BQ29</f>
        <v>0</v>
      </c>
      <c r="CE29" s="17" t="e">
        <f t="shared" ref="CE29:CE34" si="96">CD29/CC29</f>
        <v>#DIV/0!</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v>46</v>
      </c>
      <c r="Q30" s="40">
        <v>135</v>
      </c>
      <c r="R30" s="40">
        <v>138</v>
      </c>
      <c r="S30" s="40">
        <v>144</v>
      </c>
      <c r="T30" s="40">
        <v>114</v>
      </c>
      <c r="U30" s="38">
        <f t="shared" si="74"/>
        <v>531</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1148</v>
      </c>
      <c r="CE30" s="17">
        <f t="shared" si="96"/>
        <v>143.5</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v>28</v>
      </c>
      <c r="Q31" s="40">
        <v>160</v>
      </c>
      <c r="R31" s="40">
        <v>224</v>
      </c>
      <c r="S31" s="40">
        <v>199</v>
      </c>
      <c r="T31" s="40">
        <v>193</v>
      </c>
      <c r="U31" s="38">
        <f t="shared" si="74"/>
        <v>776</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4</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12</v>
      </c>
      <c r="CD31" s="17">
        <f t="shared" si="95"/>
        <v>2225</v>
      </c>
      <c r="CE31" s="19">
        <f t="shared" si="96"/>
        <v>185.41666666666666</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799</v>
      </c>
      <c r="CE32" s="19">
        <f t="shared" si="96"/>
        <v>199.75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295</v>
      </c>
      <c r="R36" s="37">
        <f>SUM(R29:R35)</f>
        <v>362</v>
      </c>
      <c r="S36" s="37">
        <f>SUM(S29:S35)</f>
        <v>343</v>
      </c>
      <c r="T36" s="37">
        <f>SUM(T29:T35)</f>
        <v>307</v>
      </c>
      <c r="U36" s="38">
        <f>SUM(U29:U35)</f>
        <v>1307</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4172</v>
      </c>
      <c r="CE36" s="17">
        <f>CD36/CC36</f>
        <v>347.66666666666669</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74</v>
      </c>
      <c r="Q37" s="37">
        <f>Q36+$P$37-Q35</f>
        <v>369</v>
      </c>
      <c r="R37" s="37">
        <f>R36+$P$37-R35</f>
        <v>436</v>
      </c>
      <c r="S37" s="37">
        <f>S36+$P$37-S35</f>
        <v>417</v>
      </c>
      <c r="T37" s="37">
        <f>T36+$P$37-T35</f>
        <v>381</v>
      </c>
      <c r="U37" s="38">
        <f>Q37+R37+S37+T37</f>
        <v>1603</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5020</v>
      </c>
      <c r="CE37" s="17">
        <f>CD37/CC37</f>
        <v>418.33333333333331</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2" t="s">
        <v>57</v>
      </c>
      <c r="C41" s="104"/>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v>44</v>
      </c>
      <c r="Q42" s="40">
        <v>147</v>
      </c>
      <c r="R42" s="40">
        <v>145</v>
      </c>
      <c r="S42" s="40">
        <v>163</v>
      </c>
      <c r="T42" s="40">
        <v>193</v>
      </c>
      <c r="U42" s="38">
        <f t="shared" ref="U42:U51" si="110">SUM(Q42:T42)</f>
        <v>648</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1943</v>
      </c>
      <c r="CE42" s="17">
        <f t="shared" ref="CE42:CE50" si="132">CD42/CC42</f>
        <v>161.91666666666666</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v>49</v>
      </c>
      <c r="Q43" s="40">
        <v>158</v>
      </c>
      <c r="R43" s="40">
        <v>137</v>
      </c>
      <c r="S43" s="40">
        <v>126</v>
      </c>
      <c r="T43" s="40">
        <v>134</v>
      </c>
      <c r="U43" s="38">
        <f t="shared" si="110"/>
        <v>555</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1788</v>
      </c>
      <c r="CE43" s="17">
        <f t="shared" si="132"/>
        <v>149</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305</v>
      </c>
      <c r="R52" s="37">
        <f>SUM(R42:R51)</f>
        <v>282</v>
      </c>
      <c r="S52" s="37">
        <f>SUM(S42:S51)</f>
        <v>289</v>
      </c>
      <c r="T52" s="37">
        <f>SUM(T42:T51)</f>
        <v>327</v>
      </c>
      <c r="U52" s="38">
        <f>SUM(U42:U51)</f>
        <v>1203</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3731</v>
      </c>
      <c r="CE52" s="17">
        <f>CD52/CC52</f>
        <v>310.91666666666669</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93</v>
      </c>
      <c r="Q53" s="37">
        <f>Q52+$P$53-Q51</f>
        <v>398</v>
      </c>
      <c r="R53" s="37">
        <f>R52+$P$53-R51</f>
        <v>375</v>
      </c>
      <c r="S53" s="37">
        <f>S52+$P$53-S51</f>
        <v>382</v>
      </c>
      <c r="T53" s="37">
        <f>T52+$P$53-T51</f>
        <v>420</v>
      </c>
      <c r="U53" s="38">
        <f>Q53+R53+S53+T53</f>
        <v>1575</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4855</v>
      </c>
      <c r="CE53" s="17">
        <f>CD53/CC53</f>
        <v>404.58333333333331</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1</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2" t="s">
        <v>64</v>
      </c>
      <c r="C57" s="103"/>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v>46</v>
      </c>
      <c r="Q58" s="40">
        <v>157</v>
      </c>
      <c r="R58" s="40">
        <v>112</v>
      </c>
      <c r="S58" s="40">
        <v>212</v>
      </c>
      <c r="T58" s="40">
        <v>165</v>
      </c>
      <c r="U58" s="38">
        <f t="shared" ref="U58:U64" si="146">SUM(Q58:T58)</f>
        <v>646</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1902</v>
      </c>
      <c r="CE58" s="17">
        <f t="shared" ref="CE58:CE63" si="168">CD58/CC58</f>
        <v>158.5</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v>41</v>
      </c>
      <c r="Q59" s="40">
        <v>179</v>
      </c>
      <c r="R59" s="40">
        <v>186</v>
      </c>
      <c r="S59" s="40">
        <v>148</v>
      </c>
      <c r="T59" s="40">
        <v>226</v>
      </c>
      <c r="U59" s="38">
        <f t="shared" si="146"/>
        <v>739</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12</v>
      </c>
      <c r="CD59" s="17">
        <f t="shared" si="167"/>
        <v>1971</v>
      </c>
      <c r="CE59" s="17">
        <f t="shared" si="168"/>
        <v>164.25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336</v>
      </c>
      <c r="R65" s="37">
        <f>SUM(R58:R64)</f>
        <v>298</v>
      </c>
      <c r="S65" s="37">
        <f>SUM(S58:S64)</f>
        <v>360</v>
      </c>
      <c r="T65" s="37">
        <f>SUM(T58:T64)</f>
        <v>391</v>
      </c>
      <c r="U65" s="38">
        <f>SUM(U58:U64)</f>
        <v>1385</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3873</v>
      </c>
      <c r="CE65" s="17">
        <f>CD65/CC65</f>
        <v>322.75</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87</v>
      </c>
      <c r="Q66" s="37">
        <f>Q65+$P$66-Q64</f>
        <v>423</v>
      </c>
      <c r="R66" s="37">
        <f>R65+$P$66-R64</f>
        <v>385</v>
      </c>
      <c r="S66" s="37">
        <f>S65+$P$66-S64</f>
        <v>447</v>
      </c>
      <c r="T66" s="37">
        <f>T65+$P$66-T64</f>
        <v>478</v>
      </c>
      <c r="U66" s="38">
        <f>Q66+R66+S66+T66</f>
        <v>1733</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4909</v>
      </c>
      <c r="CE66" s="17">
        <f>CD66/CC66</f>
        <v>409.08333333333331</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1</v>
      </c>
      <c r="R67" s="37">
        <f t="shared" si="171"/>
        <v>0</v>
      </c>
      <c r="S67" s="37">
        <f t="shared" si="171"/>
        <v>1</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1</v>
      </c>
      <c r="R68" s="37">
        <f t="shared" si="171"/>
        <v>0</v>
      </c>
      <c r="S68" s="37">
        <f t="shared" si="171"/>
        <v>1</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8</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2" t="s">
        <v>51</v>
      </c>
      <c r="C70" s="103"/>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v>32</v>
      </c>
      <c r="Q71" s="40">
        <v>158</v>
      </c>
      <c r="R71" s="40">
        <v>176</v>
      </c>
      <c r="S71" s="40">
        <v>201</v>
      </c>
      <c r="T71" s="40">
        <v>152</v>
      </c>
      <c r="U71" s="38">
        <f t="shared" ref="U71:U77" si="182">SUM(Q71:T71)</f>
        <v>687</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2145</v>
      </c>
      <c r="CE71" s="17">
        <f t="shared" ref="CE71:CE76" si="204">CD71/CC71</f>
        <v>178.75</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1528</v>
      </c>
      <c r="CE72" s="17">
        <f t="shared" si="204"/>
        <v>191</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v>120</v>
      </c>
      <c r="R76" s="40">
        <v>120</v>
      </c>
      <c r="S76" s="40">
        <v>120</v>
      </c>
      <c r="T76" s="40">
        <v>120</v>
      </c>
      <c r="U76" s="38">
        <f t="shared" si="182"/>
        <v>480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4</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4</v>
      </c>
      <c r="CD76" s="17">
        <f t="shared" si="203"/>
        <v>480</v>
      </c>
      <c r="CE76" s="19">
        <f t="shared" si="204"/>
        <v>120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278</v>
      </c>
      <c r="R78" s="37">
        <f>SUM(R71:R77)</f>
        <v>296</v>
      </c>
      <c r="S78" s="37">
        <f>SUM(S71:S77)</f>
        <v>321</v>
      </c>
      <c r="T78" s="37">
        <f>SUM(T71:T77)</f>
        <v>272</v>
      </c>
      <c r="U78" s="38">
        <f>SUM(U71:U77)</f>
        <v>1167</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4153</v>
      </c>
      <c r="CE78" s="17">
        <f>CD78/CC78</f>
        <v>346.08333333333331</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32</v>
      </c>
      <c r="Q79" s="37">
        <f>Q78+$P$79-Q77</f>
        <v>310</v>
      </c>
      <c r="R79" s="37">
        <f>R78+$P$79-R77</f>
        <v>328</v>
      </c>
      <c r="S79" s="37">
        <f>S78+$P$79-S77</f>
        <v>353</v>
      </c>
      <c r="T79" s="37">
        <f>T78+$P$79-T77</f>
        <v>304</v>
      </c>
      <c r="U79" s="38">
        <f>Q79+R79+S79+T79</f>
        <v>1295</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4693</v>
      </c>
      <c r="CE79" s="17">
        <f>CD79/CC79</f>
        <v>391.08333333333331</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2" t="s">
        <v>44</v>
      </c>
      <c r="C83" s="103"/>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v>45</v>
      </c>
      <c r="Q84" s="40">
        <v>131</v>
      </c>
      <c r="R84" s="40">
        <v>215</v>
      </c>
      <c r="S84" s="40">
        <v>176</v>
      </c>
      <c r="T84" s="40">
        <v>154</v>
      </c>
      <c r="U84" s="38">
        <f t="shared" ref="U84:U90" si="218">SUM(Q84:T84)</f>
        <v>676</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2023</v>
      </c>
      <c r="CE84" s="17">
        <f t="shared" ref="CE84:CE89" si="240">CD84/CC84</f>
        <v>168.58333333333334</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v>30</v>
      </c>
      <c r="Q85" s="40">
        <v>175</v>
      </c>
      <c r="R85" s="40">
        <v>205</v>
      </c>
      <c r="S85" s="40">
        <v>173</v>
      </c>
      <c r="T85" s="40">
        <v>198</v>
      </c>
      <c r="U85" s="38">
        <f t="shared" si="218"/>
        <v>751</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2229</v>
      </c>
      <c r="CE85" s="17">
        <f t="shared" si="240"/>
        <v>185.75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306</v>
      </c>
      <c r="R91" s="37">
        <f>SUM(R84:R90)</f>
        <v>420</v>
      </c>
      <c r="S91" s="37">
        <f>SUM(S84:S90)</f>
        <v>349</v>
      </c>
      <c r="T91" s="37">
        <f>SUM(T84:T90)</f>
        <v>352</v>
      </c>
      <c r="U91" s="38">
        <f>SUM(U84:U90)</f>
        <v>1427</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4252</v>
      </c>
      <c r="CE91" s="17">
        <f>CD91/CC91</f>
        <v>354.33333333333331</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75</v>
      </c>
      <c r="Q92" s="37">
        <f>Q91+$P$92-Q90</f>
        <v>381</v>
      </c>
      <c r="R92" s="37">
        <f>R91+$P$92-R90</f>
        <v>495</v>
      </c>
      <c r="S92" s="37">
        <f>S91+$P$92-S90</f>
        <v>424</v>
      </c>
      <c r="T92" s="37">
        <f>T91+$P$92-T90</f>
        <v>427</v>
      </c>
      <c r="U92" s="38">
        <f>Q92+R92+S92+T92</f>
        <v>1727</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5160</v>
      </c>
      <c r="CE92" s="17">
        <f>CD92/CC92</f>
        <v>430</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1</v>
      </c>
      <c r="R94" s="37">
        <f t="shared" si="243"/>
        <v>1</v>
      </c>
      <c r="S94" s="37">
        <f t="shared" si="243"/>
        <v>1</v>
      </c>
      <c r="T94" s="37">
        <f t="shared" si="243"/>
        <v>1</v>
      </c>
      <c r="U94" s="38">
        <f t="shared" si="243"/>
        <v>1</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10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2" t="s">
        <v>60</v>
      </c>
      <c r="C96" s="104"/>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v>53</v>
      </c>
      <c r="Q97" s="40">
        <v>200</v>
      </c>
      <c r="R97" s="40">
        <v>168</v>
      </c>
      <c r="S97" s="40">
        <v>140</v>
      </c>
      <c r="T97" s="40">
        <v>155</v>
      </c>
      <c r="U97" s="38">
        <f t="shared" ref="U97:U103" si="254">SUM(Q97:T97)</f>
        <v>663</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663</v>
      </c>
      <c r="CE97" s="17">
        <f t="shared" ref="CE97:CE102" si="276">CD97/CC97</f>
        <v>165.75</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v>35</v>
      </c>
      <c r="Q98" s="40">
        <v>152</v>
      </c>
      <c r="R98" s="40">
        <v>191</v>
      </c>
      <c r="S98" s="40">
        <v>202</v>
      </c>
      <c r="T98" s="40">
        <v>162</v>
      </c>
      <c r="U98" s="38">
        <f t="shared" si="254"/>
        <v>707</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2055</v>
      </c>
      <c r="CE98" s="17">
        <f t="shared" si="276"/>
        <v>171.25</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736</v>
      </c>
      <c r="CE99" s="19">
        <f t="shared" si="276"/>
        <v>184</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709</v>
      </c>
      <c r="CE100" s="19">
        <f t="shared" si="276"/>
        <v>177.25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352</v>
      </c>
      <c r="R104" s="37">
        <f>SUM(R97:R103)</f>
        <v>359</v>
      </c>
      <c r="S104" s="37">
        <f>SUM(S97:S103)</f>
        <v>342</v>
      </c>
      <c r="T104" s="37">
        <f>SUM(T97:T103)</f>
        <v>317</v>
      </c>
      <c r="U104" s="38">
        <f>SUM(U97:U103)</f>
        <v>1370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4163</v>
      </c>
      <c r="CE104" s="17">
        <f>CD104/CC104</f>
        <v>346.91666666666669</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88</v>
      </c>
      <c r="Q105" s="37">
        <f>Q104+$P$105-Q103</f>
        <v>440</v>
      </c>
      <c r="R105" s="37">
        <f>R104+$P$105-R103</f>
        <v>447</v>
      </c>
      <c r="S105" s="37">
        <f>S104+$P$105-S103</f>
        <v>430</v>
      </c>
      <c r="T105" s="37">
        <f>T104+$P$105-T103</f>
        <v>405</v>
      </c>
      <c r="U105" s="38">
        <f>Q105+R105+S105+T105</f>
        <v>1722</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5035</v>
      </c>
      <c r="CE105" s="17">
        <f>CD105/CC105</f>
        <v>419.58333333333331</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1</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2</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2" t="s">
        <v>47</v>
      </c>
      <c r="C109" s="104"/>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v>29</v>
      </c>
      <c r="Q110" s="40">
        <v>179</v>
      </c>
      <c r="R110" s="40">
        <v>167</v>
      </c>
      <c r="S110" s="40">
        <v>138</v>
      </c>
      <c r="T110" s="40">
        <v>179</v>
      </c>
      <c r="U110" s="38">
        <f t="shared" ref="U110:U116" si="290">SUM(Q110:T110)</f>
        <v>663</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2108</v>
      </c>
      <c r="CE110" s="17">
        <f t="shared" ref="CE110:CE115" si="312">CD110/CC110</f>
        <v>175.66666666666666</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0</v>
      </c>
      <c r="CD111" s="17">
        <f t="shared" si="311"/>
        <v>0</v>
      </c>
      <c r="CE111" s="17" t="e">
        <f t="shared" si="312"/>
        <v>#DIV/0!</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v>47</v>
      </c>
      <c r="Q113" s="40">
        <v>137</v>
      </c>
      <c r="R113" s="40">
        <v>215</v>
      </c>
      <c r="S113" s="40">
        <v>178</v>
      </c>
      <c r="T113" s="40">
        <v>180</v>
      </c>
      <c r="U113" s="38">
        <f t="shared" si="290"/>
        <v>710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1479</v>
      </c>
      <c r="CE113" s="19">
        <f t="shared" si="312"/>
        <v>184.875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316</v>
      </c>
      <c r="R117" s="37">
        <f>SUM(R110:R116)</f>
        <v>382</v>
      </c>
      <c r="S117" s="37">
        <f>SUM(S110:S116)</f>
        <v>316</v>
      </c>
      <c r="T117" s="37">
        <f>SUM(T110:T116)</f>
        <v>359</v>
      </c>
      <c r="U117" s="38">
        <f>SUM(U110:U116)</f>
        <v>1373</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4405</v>
      </c>
      <c r="CE117" s="17">
        <f>CD117/CC117</f>
        <v>367.08333333333331</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76</v>
      </c>
      <c r="Q118" s="37">
        <f>Q117+$P$118-Q116</f>
        <v>392</v>
      </c>
      <c r="R118" s="37">
        <f>R117+$P$118-R116</f>
        <v>458</v>
      </c>
      <c r="S118" s="37">
        <f>S117+$P$118-S116</f>
        <v>392</v>
      </c>
      <c r="T118" s="37">
        <f>T117+$P$118-T116</f>
        <v>435</v>
      </c>
      <c r="U118" s="38">
        <f>Q118+R118+S118+T118</f>
        <v>1677</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93">
        <v>0</v>
      </c>
      <c r="BJ118" s="9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5169</v>
      </c>
      <c r="CE118" s="17">
        <f>CD118/CC118</f>
        <v>430.75</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1</v>
      </c>
      <c r="R120" s="37">
        <f t="shared" si="315"/>
        <v>1</v>
      </c>
      <c r="S120" s="37">
        <f t="shared" si="315"/>
        <v>0</v>
      </c>
      <c r="T120" s="37">
        <f t="shared" si="315"/>
        <v>1</v>
      </c>
      <c r="U120" s="38">
        <f t="shared" si="315"/>
        <v>1</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8</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2" t="s">
        <v>54</v>
      </c>
      <c r="C122" s="103"/>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1753</v>
      </c>
      <c r="CE123" s="17">
        <f t="shared" ref="CE123:CE128" si="348">CD123/CC123</f>
        <v>219.125</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v>32</v>
      </c>
      <c r="Q124" s="40">
        <v>203</v>
      </c>
      <c r="R124" s="40">
        <v>193</v>
      </c>
      <c r="S124" s="40">
        <v>196</v>
      </c>
      <c r="T124" s="40">
        <v>166</v>
      </c>
      <c r="U124" s="38">
        <f t="shared" si="326"/>
        <v>758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1450</v>
      </c>
      <c r="CE124" s="17">
        <f t="shared" si="348"/>
        <v>181.25</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v>33</v>
      </c>
      <c r="Q126" s="40">
        <v>167</v>
      </c>
      <c r="R126" s="40">
        <v>184</v>
      </c>
      <c r="S126" s="40">
        <v>170</v>
      </c>
      <c r="T126" s="40">
        <v>140</v>
      </c>
      <c r="U126" s="38">
        <f t="shared" si="326"/>
        <v>661</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8</v>
      </c>
      <c r="CD126" s="17">
        <f t="shared" si="347"/>
        <v>1405</v>
      </c>
      <c r="CE126" s="19">
        <f t="shared" si="348"/>
        <v>175.625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370</v>
      </c>
      <c r="R130" s="37">
        <f>SUM(R123:R129)</f>
        <v>377</v>
      </c>
      <c r="S130" s="37">
        <f>SUM(S123:S129)</f>
        <v>366</v>
      </c>
      <c r="T130" s="37">
        <f>SUM(T123:T129)</f>
        <v>306</v>
      </c>
      <c r="U130" s="38">
        <f>SUM(U123:U129)</f>
        <v>1419</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4608</v>
      </c>
      <c r="CE130" s="17">
        <f>CD130/CC130</f>
        <v>384</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65</v>
      </c>
      <c r="Q131" s="37">
        <f>Q130+$P$131-Q129</f>
        <v>435</v>
      </c>
      <c r="R131" s="37">
        <f>R130+$P$131-R129</f>
        <v>442</v>
      </c>
      <c r="S131" s="37">
        <f>S130+$P$131-S129</f>
        <v>431</v>
      </c>
      <c r="T131" s="37">
        <f>T130+$P$131-T129</f>
        <v>371</v>
      </c>
      <c r="U131" s="38">
        <f>Q131+R131+S131+T131</f>
        <v>1679</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5268</v>
      </c>
      <c r="CE131" s="17">
        <f>CD131/CC131</f>
        <v>439</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1</v>
      </c>
      <c r="S132" s="37">
        <f t="shared" si="351"/>
        <v>1</v>
      </c>
      <c r="T132" s="37">
        <f t="shared" si="351"/>
        <v>0</v>
      </c>
      <c r="U132" s="38">
        <f t="shared" si="351"/>
        <v>1</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1</v>
      </c>
      <c r="R133" s="37">
        <f t="shared" si="351"/>
        <v>1</v>
      </c>
      <c r="S133" s="37">
        <f t="shared" si="351"/>
        <v>1</v>
      </c>
      <c r="T133" s="37">
        <f t="shared" si="351"/>
        <v>0</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2" t="s">
        <v>85</v>
      </c>
      <c r="C135" s="103"/>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v>27</v>
      </c>
      <c r="Q139" s="40">
        <v>194</v>
      </c>
      <c r="R139" s="40">
        <v>184</v>
      </c>
      <c r="S139" s="40">
        <v>153</v>
      </c>
      <c r="T139" s="40">
        <v>183</v>
      </c>
      <c r="U139" s="38">
        <f t="shared" si="362"/>
        <v>714</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8</v>
      </c>
      <c r="CD139" s="17">
        <f t="shared" si="383"/>
        <v>1561</v>
      </c>
      <c r="CE139" s="19">
        <f t="shared" si="384"/>
        <v>195.125</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v>33</v>
      </c>
      <c r="Q140" s="40">
        <v>177</v>
      </c>
      <c r="R140" s="40">
        <v>170</v>
      </c>
      <c r="S140" s="40">
        <v>226</v>
      </c>
      <c r="T140" s="40">
        <v>176</v>
      </c>
      <c r="U140" s="38">
        <f t="shared" si="362"/>
        <v>749</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4</v>
      </c>
      <c r="BS140" s="17">
        <f t="shared" si="372"/>
        <v>4</v>
      </c>
      <c r="BT140" s="17">
        <f t="shared" si="373"/>
        <v>4</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12</v>
      </c>
      <c r="CD140" s="17">
        <f t="shared" si="383"/>
        <v>2072</v>
      </c>
      <c r="CE140" s="19">
        <f t="shared" si="384"/>
        <v>172.66666666666666</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371</v>
      </c>
      <c r="R143" s="37">
        <f>SUM(R136:R142)</f>
        <v>354</v>
      </c>
      <c r="S143" s="37">
        <f>SUM(S136:S142)</f>
        <v>379</v>
      </c>
      <c r="T143" s="37">
        <f>SUM(T136:T142)</f>
        <v>359</v>
      </c>
      <c r="U143" s="38">
        <f>SUM(U136:U142)</f>
        <v>1463</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4178</v>
      </c>
      <c r="CE143" s="17">
        <f>CD143/CC143</f>
        <v>348.16666666666669</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60</v>
      </c>
      <c r="Q144" s="37">
        <f>Q143+$P$144-Q142</f>
        <v>431</v>
      </c>
      <c r="R144" s="37">
        <f>R143+$P$144-R142</f>
        <v>414</v>
      </c>
      <c r="S144" s="37">
        <f>S143+$P$144-S142</f>
        <v>439</v>
      </c>
      <c r="T144" s="37">
        <f>T143+$P$144-T142</f>
        <v>419</v>
      </c>
      <c r="U144" s="38">
        <f>Q144+R144+S144+T144</f>
        <v>1703</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4922</v>
      </c>
      <c r="CE144" s="17">
        <f>CD144/CC144</f>
        <v>410.16666666666669</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4</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1</v>
      </c>
      <c r="R146" s="37">
        <f t="shared" si="387"/>
        <v>1</v>
      </c>
      <c r="S146" s="37">
        <f t="shared" si="387"/>
        <v>1</v>
      </c>
      <c r="T146" s="37">
        <f t="shared" si="387"/>
        <v>0</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3</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9</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2" t="s">
        <v>40</v>
      </c>
      <c r="C148" s="103"/>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v>49</v>
      </c>
      <c r="Q149" s="40">
        <v>129</v>
      </c>
      <c r="R149" s="40">
        <v>173</v>
      </c>
      <c r="S149" s="40">
        <v>161</v>
      </c>
      <c r="T149" s="40">
        <v>181</v>
      </c>
      <c r="U149" s="38">
        <f>SUM(Q149:T149)</f>
        <v>644</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12</v>
      </c>
      <c r="CD149" s="17">
        <f t="shared" ref="CD149:CD158" si="412">I149+O149+U149+AA149+AG149+AM149+AS149+AY149+BE149+BK149+BQ149</f>
        <v>1871</v>
      </c>
      <c r="CE149" s="17">
        <f t="shared" ref="CE149:CE158" si="413">CD149/CC149</f>
        <v>155.91666666666666</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v>33</v>
      </c>
      <c r="Q150" s="40">
        <v>149</v>
      </c>
      <c r="R150" s="40">
        <v>193</v>
      </c>
      <c r="S150" s="40">
        <v>182</v>
      </c>
      <c r="T150" s="40">
        <v>192</v>
      </c>
      <c r="U150" s="38">
        <f>SUM(Q150:T150)</f>
        <v>716</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1515</v>
      </c>
      <c r="CE150" s="17">
        <f t="shared" si="413"/>
        <v>189.375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278</v>
      </c>
      <c r="R161" s="37">
        <f>SUM(R149:R160)</f>
        <v>366</v>
      </c>
      <c r="S161" s="37">
        <f>SUM(S149:S160)</f>
        <v>343</v>
      </c>
      <c r="T161" s="37">
        <f>SUM(T149:T160)</f>
        <v>373</v>
      </c>
      <c r="U161" s="38">
        <f>SUM(U149:U160)</f>
        <v>1360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3866</v>
      </c>
      <c r="CE161" s="17">
        <f>CD161/CC161</f>
        <v>322.16666666666669</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82</v>
      </c>
      <c r="Q162" s="37">
        <f>Q161+$P$162-Q160</f>
        <v>360</v>
      </c>
      <c r="R162" s="37">
        <f>R161+$P$162-R160</f>
        <v>448</v>
      </c>
      <c r="S162" s="37">
        <f>S161+$P$162-S160</f>
        <v>425</v>
      </c>
      <c r="T162" s="37">
        <f>T161+$P$162-T160</f>
        <v>455</v>
      </c>
      <c r="U162" s="38">
        <f>Q162+R162+S162+T162</f>
        <v>1688</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4718</v>
      </c>
      <c r="CE162" s="17">
        <f>CD162/CC162</f>
        <v>393.16666666666669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1</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1</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16242</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169.1875</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45" zoomScale="80" zoomScaleNormal="80" workbookViewId="0">
      <selection activeCell="A49" sqref="A49"/>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hidden="1" x14ac:dyDescent="0.2">
      <c r="A6" s="90">
        <f>'Détail par équipe'!B5</f>
        <v>3</v>
      </c>
      <c r="B6" s="90">
        <f>'Détail par équipe'!C5</f>
        <v>0</v>
      </c>
      <c r="C6" s="90">
        <v>0</v>
      </c>
      <c r="D6" s="90">
        <v>0</v>
      </c>
      <c r="E6" s="90">
        <f>'Détail par équipe'!CC5+C6</f>
        <v>0</v>
      </c>
      <c r="F6" s="90">
        <f>'Détail par équipe'!CD5+D6</f>
        <v>0</v>
      </c>
      <c r="G6" s="91" t="e">
        <f t="shared" si="0"/>
        <v>#DIV/0!</v>
      </c>
      <c r="H6" s="91" t="e">
        <f t="shared" si="1"/>
        <v>#DIV/0!</v>
      </c>
    </row>
    <row r="7" spans="1:8" hidden="1" x14ac:dyDescent="0.2">
      <c r="A7" s="90">
        <f>'Détail par équipe'!B73</f>
        <v>3</v>
      </c>
      <c r="B7" s="90">
        <f>'Détail par équipe'!C73</f>
        <v>0</v>
      </c>
      <c r="C7" s="90"/>
      <c r="D7" s="90"/>
      <c r="E7" s="90">
        <f>'Détail par équipe'!CC73+C7</f>
        <v>0</v>
      </c>
      <c r="F7" s="90">
        <f>'Détail par équipe'!CD73+D7</f>
        <v>0</v>
      </c>
      <c r="G7" s="91" t="e">
        <f t="shared" si="0"/>
        <v>#DIV/0!</v>
      </c>
      <c r="H7" s="91" t="e">
        <f t="shared" si="1"/>
        <v>#DIV/0!</v>
      </c>
    </row>
    <row r="8" spans="1:8" hidden="1" x14ac:dyDescent="0.2">
      <c r="A8" s="90">
        <f>'Détail par équipe'!B86</f>
        <v>3</v>
      </c>
      <c r="B8" s="90">
        <f>'Détail par équipe'!C86</f>
        <v>0</v>
      </c>
      <c r="C8" s="90"/>
      <c r="D8" s="90"/>
      <c r="E8" s="90">
        <f>'Détail par équipe'!CC86+C8</f>
        <v>0</v>
      </c>
      <c r="F8" s="90">
        <f>'Détail par équipe'!CD86+D8</f>
        <v>0</v>
      </c>
      <c r="G8" s="91" t="e">
        <f t="shared" si="0"/>
        <v>#DIV/0!</v>
      </c>
      <c r="H8" s="91" t="e">
        <f t="shared" si="1"/>
        <v>#DIV/0!</v>
      </c>
    </row>
    <row r="9" spans="1:8" hidden="1" x14ac:dyDescent="0.2">
      <c r="A9" s="90">
        <f>'Détail par équipe'!B19</f>
        <v>4</v>
      </c>
      <c r="B9" s="90">
        <f>'Détail par équipe'!C19</f>
        <v>0</v>
      </c>
      <c r="C9" s="90">
        <v>0</v>
      </c>
      <c r="D9" s="90">
        <v>0</v>
      </c>
      <c r="E9" s="90">
        <f>'Détail par équipe'!CC19</f>
        <v>0</v>
      </c>
      <c r="F9" s="90">
        <f>'Détail par équipe'!CD19</f>
        <v>0</v>
      </c>
      <c r="G9" s="91" t="e">
        <f t="shared" si="0"/>
        <v>#DIV/0!</v>
      </c>
      <c r="H9" s="91" t="e">
        <f t="shared" si="1"/>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 t="shared" si="0"/>
        <v>#DIV/0!</v>
      </c>
      <c r="H10" s="91" t="e">
        <f t="shared" si="1"/>
        <v>#DIV/0!</v>
      </c>
    </row>
    <row r="11" spans="1:8" hidden="1" x14ac:dyDescent="0.2">
      <c r="A11" s="90">
        <f>'Détail par équipe'!B45</f>
        <v>4</v>
      </c>
      <c r="B11" s="90">
        <f>'Détail par équipe'!C45</f>
        <v>0</v>
      </c>
      <c r="C11" s="90">
        <v>0</v>
      </c>
      <c r="D11" s="90">
        <v>0</v>
      </c>
      <c r="E11" s="90">
        <f>'Détail par équipe'!CC45+C11</f>
        <v>0</v>
      </c>
      <c r="F11" s="90">
        <f>'Détail par équipe'!CD45+D11</f>
        <v>0</v>
      </c>
      <c r="G11" s="91" t="e">
        <f t="shared" si="0"/>
        <v>#DIV/0!</v>
      </c>
      <c r="H11" s="91" t="e">
        <f t="shared" si="1"/>
        <v>#DIV/0!</v>
      </c>
    </row>
    <row r="12" spans="1:8" hidden="1" x14ac:dyDescent="0.2">
      <c r="A12" s="90">
        <f>'Détail par équipe'!B87</f>
        <v>4</v>
      </c>
      <c r="B12" s="90">
        <f>'Détail par équipe'!C87</f>
        <v>0</v>
      </c>
      <c r="C12" s="90">
        <v>0</v>
      </c>
      <c r="D12" s="90">
        <v>0</v>
      </c>
      <c r="E12" s="90">
        <f>'Détail par équipe'!CC87+C12</f>
        <v>0</v>
      </c>
      <c r="F12" s="90">
        <f>'Détail par équipe'!CD87+D12</f>
        <v>0</v>
      </c>
      <c r="G12" s="91" t="e">
        <f t="shared" si="0"/>
        <v>#DIV/0!</v>
      </c>
      <c r="H12" s="91" t="e">
        <f t="shared" si="1"/>
        <v>#DIV/0!</v>
      </c>
    </row>
    <row r="13" spans="1:8" hidden="1" x14ac:dyDescent="0.2">
      <c r="A13" s="90">
        <f>'Détail par équipe'!B152</f>
        <v>4</v>
      </c>
      <c r="B13" s="90">
        <f>'Détail par équipe'!C152</f>
        <v>0</v>
      </c>
      <c r="C13" s="90">
        <v>0</v>
      </c>
      <c r="D13" s="90">
        <v>0</v>
      </c>
      <c r="E13" s="90">
        <f>'Détail par équipe'!CC152</f>
        <v>0</v>
      </c>
      <c r="F13" s="90">
        <f>'Détail par équipe'!CD152</f>
        <v>0</v>
      </c>
      <c r="G13" s="91" t="e">
        <f t="shared" si="0"/>
        <v>#DIV/0!</v>
      </c>
      <c r="H13" s="91" t="e">
        <f t="shared" si="1"/>
        <v>#DIV/0!</v>
      </c>
    </row>
    <row r="14" spans="1:8" hidden="1" x14ac:dyDescent="0.2">
      <c r="A14" s="90">
        <f>'Détail par équipe'!B6</f>
        <v>4</v>
      </c>
      <c r="B14" s="90">
        <f>'Détail par équipe'!C6</f>
        <v>0</v>
      </c>
      <c r="C14" s="90">
        <v>0</v>
      </c>
      <c r="D14" s="90">
        <v>0</v>
      </c>
      <c r="E14" s="90">
        <f>'Détail par équipe'!CC6+C14</f>
        <v>0</v>
      </c>
      <c r="F14" s="90">
        <f>'Détail par équipe'!CD6+D14</f>
        <v>0</v>
      </c>
      <c r="G14" s="91" t="e">
        <f t="shared" si="0"/>
        <v>#DIV/0!</v>
      </c>
      <c r="H14" s="91" t="e">
        <f t="shared" si="1"/>
        <v>#DIV/0!</v>
      </c>
    </row>
    <row r="15" spans="1:8" hidden="1" x14ac:dyDescent="0.2">
      <c r="A15" s="90">
        <f>'Détail par équipe'!B74</f>
        <v>4</v>
      </c>
      <c r="B15" s="90">
        <f>'Détail par équipe'!C74</f>
        <v>0</v>
      </c>
      <c r="C15" s="90">
        <v>0</v>
      </c>
      <c r="D15" s="90">
        <v>0</v>
      </c>
      <c r="E15" s="90">
        <f>'Détail par équipe'!CC74</f>
        <v>0</v>
      </c>
      <c r="F15" s="90">
        <f>'Détail par équipe'!CD74</f>
        <v>0</v>
      </c>
      <c r="G15" s="91" t="e">
        <f t="shared" si="0"/>
        <v>#DIV/0!</v>
      </c>
      <c r="H15" s="91" t="e">
        <f t="shared" si="1"/>
        <v>#DIV/0!</v>
      </c>
    </row>
    <row r="16" spans="1:8" hidden="1" x14ac:dyDescent="0.2">
      <c r="A16" s="90">
        <f>'Détail par équipe'!B62</f>
        <v>5</v>
      </c>
      <c r="B16" s="90">
        <f>'Détail par équipe'!C62</f>
        <v>0</v>
      </c>
      <c r="C16" s="90">
        <v>0</v>
      </c>
      <c r="D16" s="90">
        <v>0</v>
      </c>
      <c r="E16" s="90">
        <f>'Détail par équipe'!CC62</f>
        <v>0</v>
      </c>
      <c r="F16" s="90">
        <f>'Détail par équipe'!CD62</f>
        <v>0</v>
      </c>
      <c r="G16" s="91" t="e">
        <f t="shared" si="0"/>
        <v>#DIV/0!</v>
      </c>
      <c r="H16" s="91" t="e">
        <f t="shared" si="1"/>
        <v>#DIV/0!</v>
      </c>
    </row>
    <row r="17" spans="1:8" hidden="1" x14ac:dyDescent="0.2">
      <c r="A17" s="90">
        <f>'Détail par équipe'!B20</f>
        <v>5</v>
      </c>
      <c r="B17" s="90">
        <f>'Détail par équipe'!C20</f>
        <v>0</v>
      </c>
      <c r="C17" s="90">
        <v>0</v>
      </c>
      <c r="D17" s="90">
        <v>0</v>
      </c>
      <c r="E17" s="90">
        <f>'Détail par équipe'!CC20</f>
        <v>0</v>
      </c>
      <c r="F17" s="90">
        <f>'Détail par équipe'!CD20</f>
        <v>0</v>
      </c>
      <c r="G17" s="91" t="e">
        <f t="shared" si="0"/>
        <v>#DIV/0!</v>
      </c>
      <c r="H17" s="91" t="e">
        <f t="shared" si="1"/>
        <v>#DIV/0!</v>
      </c>
    </row>
    <row r="18" spans="1:8" hidden="1" x14ac:dyDescent="0.2">
      <c r="A18" s="90">
        <f>'Détail par équipe'!B75</f>
        <v>5</v>
      </c>
      <c r="B18" s="90">
        <f>'Détail par équipe'!C75</f>
        <v>0</v>
      </c>
      <c r="C18" s="90">
        <v>0</v>
      </c>
      <c r="D18" s="90">
        <v>0</v>
      </c>
      <c r="E18" s="90">
        <f>'Détail par équipe'!CC75</f>
        <v>0</v>
      </c>
      <c r="F18" s="90">
        <f>'Détail par équipe'!CD75</f>
        <v>0</v>
      </c>
      <c r="G18" s="91" t="e">
        <f t="shared" si="0"/>
        <v>#DIV/0!</v>
      </c>
      <c r="H18" s="91" t="e">
        <f t="shared" si="1"/>
        <v>#DIV/0!</v>
      </c>
    </row>
    <row r="19" spans="1:8" hidden="1" x14ac:dyDescent="0.2">
      <c r="A19" s="90">
        <f>'Détail par équipe'!B101</f>
        <v>5</v>
      </c>
      <c r="B19" s="90">
        <f>'Détail par équipe'!C101</f>
        <v>0</v>
      </c>
      <c r="C19" s="90">
        <v>0</v>
      </c>
      <c r="D19" s="90">
        <v>0</v>
      </c>
      <c r="E19" s="90">
        <f>'Détail par équipe'!CC101</f>
        <v>0</v>
      </c>
      <c r="F19" s="90">
        <f>'Détail par équipe'!CD101</f>
        <v>0</v>
      </c>
      <c r="G19" s="91" t="e">
        <f t="shared" si="0"/>
        <v>#DIV/0!</v>
      </c>
      <c r="H19" s="91" t="e">
        <f t="shared" si="1"/>
        <v>#DIV/0!</v>
      </c>
    </row>
    <row r="20" spans="1:8" hidden="1" x14ac:dyDescent="0.2">
      <c r="A20" s="90">
        <f>'Détail par équipe'!B127</f>
        <v>5</v>
      </c>
      <c r="B20" s="90">
        <f>'Détail par équipe'!C127</f>
        <v>0</v>
      </c>
      <c r="C20" s="90">
        <v>0</v>
      </c>
      <c r="D20" s="90">
        <v>0</v>
      </c>
      <c r="E20" s="90">
        <f>'Détail par équipe'!CC127</f>
        <v>0</v>
      </c>
      <c r="F20" s="90">
        <f>'Détail par équipe'!CD127</f>
        <v>0</v>
      </c>
      <c r="G20" s="91" t="e">
        <f t="shared" si="0"/>
        <v>#DIV/0!</v>
      </c>
      <c r="H20" s="91" t="e">
        <f t="shared" si="1"/>
        <v>#DIV/0!</v>
      </c>
    </row>
    <row r="21" spans="1:8" hidden="1" x14ac:dyDescent="0.2">
      <c r="A21" s="90">
        <f>'Détail par équipe'!B153</f>
        <v>5</v>
      </c>
      <c r="B21" s="90">
        <f>'Détail par équipe'!C153</f>
        <v>0</v>
      </c>
      <c r="C21" s="90">
        <v>0</v>
      </c>
      <c r="D21" s="90">
        <v>0</v>
      </c>
      <c r="E21" s="90">
        <f>'Détail par équipe'!CC153+C21</f>
        <v>0</v>
      </c>
      <c r="F21" s="90">
        <f>'Détail par équipe'!CD153+D21</f>
        <v>0</v>
      </c>
      <c r="G21" s="91" t="e">
        <f t="shared" si="0"/>
        <v>#DIV/0!</v>
      </c>
      <c r="H21" s="91" t="e">
        <f t="shared" si="1"/>
        <v>#DIV/0!</v>
      </c>
    </row>
    <row r="22" spans="1:8" hidden="1" x14ac:dyDescent="0.2">
      <c r="A22" s="90">
        <f>'Détail par équipe'!B33</f>
        <v>5</v>
      </c>
      <c r="B22" s="90">
        <f>'Détail par équipe'!C33</f>
        <v>0</v>
      </c>
      <c r="C22" s="90">
        <v>0</v>
      </c>
      <c r="D22" s="90">
        <v>0</v>
      </c>
      <c r="E22" s="90">
        <f>'Détail par équipe'!CC33</f>
        <v>0</v>
      </c>
      <c r="F22" s="90">
        <f>'Détail par équipe'!CD33</f>
        <v>0</v>
      </c>
      <c r="G22" s="91" t="e">
        <f t="shared" si="0"/>
        <v>#DIV/0!</v>
      </c>
      <c r="H22" s="91" t="e">
        <f t="shared" si="1"/>
        <v>#DIV/0!</v>
      </c>
    </row>
    <row r="23" spans="1:8" hidden="1" x14ac:dyDescent="0.2">
      <c r="A23" s="90">
        <f>'Détail par équipe'!B7</f>
        <v>5</v>
      </c>
      <c r="B23" s="90">
        <f>'Détail par équipe'!C7</f>
        <v>0</v>
      </c>
      <c r="C23" s="90">
        <v>0</v>
      </c>
      <c r="D23" s="90">
        <v>0</v>
      </c>
      <c r="E23" s="90">
        <f>'Détail par équipe'!CC7</f>
        <v>0</v>
      </c>
      <c r="F23" s="90">
        <f>'Détail par équipe'!CD7</f>
        <v>0</v>
      </c>
      <c r="G23" s="91" t="e">
        <f t="shared" si="0"/>
        <v>#DIV/0!</v>
      </c>
      <c r="H23" s="91" t="e">
        <f t="shared" si="1"/>
        <v>#DIV/0!</v>
      </c>
    </row>
    <row r="24" spans="1:8" hidden="1" x14ac:dyDescent="0.2">
      <c r="A24" s="90">
        <f>'Détail par équipe'!B46</f>
        <v>5</v>
      </c>
      <c r="B24" s="90">
        <f>'Détail par équipe'!C46</f>
        <v>0</v>
      </c>
      <c r="C24" s="90">
        <v>0</v>
      </c>
      <c r="D24" s="90">
        <v>0</v>
      </c>
      <c r="E24" s="90">
        <f>'Détail par équipe'!CC46+C24</f>
        <v>0</v>
      </c>
      <c r="F24" s="90">
        <f>'Détail par équipe'!CD46+D24</f>
        <v>0</v>
      </c>
      <c r="G24" s="91" t="e">
        <f t="shared" si="0"/>
        <v>#DIV/0!</v>
      </c>
      <c r="H24" s="91" t="e">
        <f t="shared" si="1"/>
        <v>#DIV/0!</v>
      </c>
    </row>
    <row r="25" spans="1:8" hidden="1" x14ac:dyDescent="0.2">
      <c r="A25" s="90">
        <f>'Détail par équipe'!B88</f>
        <v>5</v>
      </c>
      <c r="B25" s="90">
        <f>'Détail par équipe'!C88</f>
        <v>0</v>
      </c>
      <c r="C25" s="90">
        <v>0</v>
      </c>
      <c r="D25" s="90">
        <v>0</v>
      </c>
      <c r="E25" s="90">
        <f>'Détail par équipe'!CC88+C25</f>
        <v>0</v>
      </c>
      <c r="F25" s="90">
        <f>'Détail par équipe'!CD88+D25</f>
        <v>0</v>
      </c>
      <c r="G25" s="91" t="e">
        <f t="shared" si="0"/>
        <v>#DIV/0!</v>
      </c>
      <c r="H25" s="91" t="e">
        <f t="shared" si="1"/>
        <v>#DIV/0!</v>
      </c>
    </row>
    <row r="26" spans="1:8" hidden="1" x14ac:dyDescent="0.2">
      <c r="A26" s="90">
        <f>'Détail par équipe'!B21</f>
        <v>6</v>
      </c>
      <c r="B26" s="90">
        <f>'Détail par équipe'!C21</f>
        <v>0</v>
      </c>
      <c r="C26" s="90">
        <v>0</v>
      </c>
      <c r="D26" s="90">
        <v>0</v>
      </c>
      <c r="E26" s="90">
        <f>'Détail par équipe'!CC21</f>
        <v>0</v>
      </c>
      <c r="F26" s="90">
        <f>'Détail par équipe'!CD21</f>
        <v>0</v>
      </c>
      <c r="G26" s="91" t="e">
        <f t="shared" si="0"/>
        <v>#DIV/0!</v>
      </c>
      <c r="H26" s="91" t="e">
        <f t="shared" si="1"/>
        <v>#DIV/0!</v>
      </c>
    </row>
    <row r="27" spans="1:8" hidden="1" x14ac:dyDescent="0.2">
      <c r="A27" s="90">
        <f>'Détail par équipe'!B34</f>
        <v>6</v>
      </c>
      <c r="B27" s="90">
        <f>'Détail par équipe'!C34</f>
        <v>0</v>
      </c>
      <c r="C27" s="90">
        <v>0</v>
      </c>
      <c r="D27" s="90">
        <v>0</v>
      </c>
      <c r="E27" s="90">
        <f>'Détail par équipe'!CC34</f>
        <v>0</v>
      </c>
      <c r="F27" s="90">
        <f>'Détail par équipe'!CD34</f>
        <v>0</v>
      </c>
      <c r="G27" s="91" t="e">
        <f t="shared" si="0"/>
        <v>#DIV/0!</v>
      </c>
      <c r="H27" s="91" t="e">
        <f t="shared" si="1"/>
        <v>#DIV/0!</v>
      </c>
    </row>
    <row r="28" spans="1:8" hidden="1" x14ac:dyDescent="0.2">
      <c r="A28" s="90">
        <f>'Détail par équipe'!B63</f>
        <v>6</v>
      </c>
      <c r="B28" s="90">
        <f>'Détail par équipe'!C63</f>
        <v>0</v>
      </c>
      <c r="C28" s="90">
        <v>0</v>
      </c>
      <c r="D28" s="90">
        <v>0</v>
      </c>
      <c r="E28" s="90">
        <f>'Détail par équipe'!CC63</f>
        <v>0</v>
      </c>
      <c r="F28" s="90">
        <f>'Détail par équipe'!CD63</f>
        <v>0</v>
      </c>
      <c r="G28" s="91" t="e">
        <f t="shared" si="0"/>
        <v>#DIV/0!</v>
      </c>
      <c r="H28" s="91" t="e">
        <f t="shared" si="1"/>
        <v>#DIV/0!</v>
      </c>
    </row>
    <row r="29" spans="1:8" hidden="1" x14ac:dyDescent="0.2">
      <c r="A29" s="90">
        <f>'Détail par équipe'!B76</f>
        <v>6</v>
      </c>
      <c r="B29" s="90">
        <f>'Détail par équipe'!C76</f>
        <v>0</v>
      </c>
      <c r="C29" s="90">
        <v>0</v>
      </c>
      <c r="D29" s="90">
        <v>0</v>
      </c>
      <c r="E29" s="90">
        <f>'Détail par équipe'!CC76</f>
        <v>4</v>
      </c>
      <c r="F29" s="90">
        <f>'Détail par équipe'!CD76</f>
        <v>480</v>
      </c>
      <c r="G29" s="91">
        <f t="shared" si="0"/>
        <v>120</v>
      </c>
      <c r="H29" s="91">
        <f t="shared" si="1"/>
        <v>70</v>
      </c>
    </row>
    <row r="30" spans="1:8" hidden="1" x14ac:dyDescent="0.2">
      <c r="A30" s="90">
        <f>'Détail par équipe'!B102</f>
        <v>6</v>
      </c>
      <c r="B30" s="90">
        <f>'Détail par équipe'!C102</f>
        <v>0</v>
      </c>
      <c r="C30" s="90">
        <v>0</v>
      </c>
      <c r="D30" s="90">
        <v>0</v>
      </c>
      <c r="E30" s="90">
        <f>'Détail par équipe'!CC102</f>
        <v>0</v>
      </c>
      <c r="F30" s="90">
        <f>'Détail par équipe'!CD102</f>
        <v>0</v>
      </c>
      <c r="G30" s="91" t="e">
        <f t="shared" si="0"/>
        <v>#DIV/0!</v>
      </c>
      <c r="H30" s="91" t="e">
        <f t="shared" si="1"/>
        <v>#DIV/0!</v>
      </c>
    </row>
    <row r="31" spans="1:8" hidden="1" x14ac:dyDescent="0.2">
      <c r="A31" s="90">
        <f>'Détail par équipe'!B128</f>
        <v>6</v>
      </c>
      <c r="B31" s="90">
        <f>'Détail par équipe'!C128</f>
        <v>0</v>
      </c>
      <c r="C31" s="90">
        <v>0</v>
      </c>
      <c r="D31" s="90">
        <v>0</v>
      </c>
      <c r="E31" s="90">
        <f>'Détail par équipe'!CC128</f>
        <v>0</v>
      </c>
      <c r="F31" s="90">
        <f>'Détail par équipe'!CD128</f>
        <v>0</v>
      </c>
      <c r="G31" s="91" t="e">
        <f t="shared" si="0"/>
        <v>#DIV/0!</v>
      </c>
      <c r="H31" s="91" t="e">
        <f t="shared" si="1"/>
        <v>#DIV/0!</v>
      </c>
    </row>
    <row r="32" spans="1:8" hidden="1" x14ac:dyDescent="0.2">
      <c r="A32" s="90">
        <f>'Détail par équipe'!B141</f>
        <v>6</v>
      </c>
      <c r="B32" s="90">
        <f>'Détail par équipe'!C141</f>
        <v>0</v>
      </c>
      <c r="C32" s="90">
        <v>0</v>
      </c>
      <c r="D32" s="90">
        <v>0</v>
      </c>
      <c r="E32" s="90">
        <f>'Détail par équipe'!CC141</f>
        <v>0</v>
      </c>
      <c r="F32" s="90">
        <f>'Détail par équipe'!CD141</f>
        <v>0</v>
      </c>
      <c r="G32" s="91" t="e">
        <f t="shared" si="0"/>
        <v>#DIV/0!</v>
      </c>
      <c r="H32" s="91" t="e">
        <f t="shared" si="1"/>
        <v>#DIV/0!</v>
      </c>
    </row>
    <row r="33" spans="1:8" hidden="1" x14ac:dyDescent="0.2">
      <c r="A33" s="90">
        <f>'Détail par équipe'!B8</f>
        <v>6</v>
      </c>
      <c r="B33" s="90">
        <f>'Détail par équipe'!C8</f>
        <v>0</v>
      </c>
      <c r="C33" s="90">
        <v>0</v>
      </c>
      <c r="D33" s="90">
        <v>0</v>
      </c>
      <c r="E33" s="90">
        <f>'Détail par équipe'!CC8</f>
        <v>0</v>
      </c>
      <c r="F33" s="90">
        <f>'Détail par équipe'!CD8</f>
        <v>0</v>
      </c>
      <c r="G33" s="91" t="e">
        <f t="shared" si="0"/>
        <v>#DIV/0!</v>
      </c>
      <c r="H33" s="91" t="e">
        <f t="shared" si="1"/>
        <v>#DIV/0!</v>
      </c>
    </row>
    <row r="34" spans="1:8" hidden="1" x14ac:dyDescent="0.2">
      <c r="A34" s="90">
        <f>'Détail par équipe'!B154</f>
        <v>6</v>
      </c>
      <c r="B34" s="90">
        <f>'Détail par équipe'!C154</f>
        <v>0</v>
      </c>
      <c r="C34" s="90">
        <v>0</v>
      </c>
      <c r="D34" s="90">
        <v>0</v>
      </c>
      <c r="E34" s="90">
        <f>'Détail par équipe'!CC154+C34</f>
        <v>4</v>
      </c>
      <c r="F34" s="90">
        <f>'Détail par équipe'!CD154+D34</f>
        <v>480</v>
      </c>
      <c r="G34" s="91">
        <f t="shared" ref="G34:G65" si="2">ROUNDDOWN(F34/E34,0)</f>
        <v>120</v>
      </c>
      <c r="H34" s="91">
        <f t="shared" ref="H34:H65" si="3">ROUNDDOWN(IF(G34&gt;220,0,((220-G34)*0.7)),0)</f>
        <v>70</v>
      </c>
    </row>
    <row r="35" spans="1:8" hidden="1" x14ac:dyDescent="0.2">
      <c r="A35" s="90">
        <f>'Détail par équipe'!B89</f>
        <v>6</v>
      </c>
      <c r="B35" s="90">
        <f>'Détail par équipe'!C89</f>
        <v>0</v>
      </c>
      <c r="C35" s="90">
        <v>0</v>
      </c>
      <c r="D35" s="90">
        <v>0</v>
      </c>
      <c r="E35" s="90">
        <f>'Détail par équipe'!CC89+C35</f>
        <v>0</v>
      </c>
      <c r="F35" s="90">
        <f>'Détail par équipe'!CD89+D35</f>
        <v>0</v>
      </c>
      <c r="G35" s="91" t="e">
        <f t="shared" si="2"/>
        <v>#DIV/0!</v>
      </c>
      <c r="H35" s="91" t="e">
        <f t="shared" si="3"/>
        <v>#DIV/0!</v>
      </c>
    </row>
    <row r="36" spans="1:8" hidden="1" x14ac:dyDescent="0.2">
      <c r="A36" s="90">
        <f>'Détail par équipe'!B47</f>
        <v>6</v>
      </c>
      <c r="B36" s="90">
        <f>'Détail par équipe'!C47</f>
        <v>0</v>
      </c>
      <c r="C36" s="90">
        <v>0</v>
      </c>
      <c r="D36" s="90">
        <v>0</v>
      </c>
      <c r="E36" s="90">
        <f>'Détail par équipe'!CC47+C36</f>
        <v>0</v>
      </c>
      <c r="F36" s="90">
        <f>'Détail par équipe'!CD47+D36</f>
        <v>0</v>
      </c>
      <c r="G36" s="91" t="e">
        <f t="shared" si="2"/>
        <v>#DIV/0!</v>
      </c>
      <c r="H36" s="91" t="e">
        <f t="shared" si="3"/>
        <v>#DIV/0!</v>
      </c>
    </row>
    <row r="37" spans="1:8" hidden="1" x14ac:dyDescent="0.2">
      <c r="A37" s="90">
        <f>'Détail par équipe'!B115</f>
        <v>6</v>
      </c>
      <c r="B37" s="90">
        <f>'Détail par équipe'!C115</f>
        <v>0</v>
      </c>
      <c r="C37" s="90">
        <v>0</v>
      </c>
      <c r="D37" s="90">
        <v>0</v>
      </c>
      <c r="E37" s="90">
        <f>'Détail par équipe'!CC115</f>
        <v>0</v>
      </c>
      <c r="F37" s="90">
        <f>'Détail par équipe'!CD115</f>
        <v>0</v>
      </c>
      <c r="G37" s="91" t="e">
        <f t="shared" si="2"/>
        <v>#DIV/0!</v>
      </c>
      <c r="H37" s="91" t="e">
        <f t="shared" si="3"/>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 t="shared" si="2"/>
        <v>#DIV/0!</v>
      </c>
      <c r="H38" s="91" t="e">
        <f t="shared" si="3"/>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 t="shared" si="2"/>
        <v>#DIV/0!</v>
      </c>
      <c r="H39" s="91" t="e">
        <f t="shared" si="3"/>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 t="shared" si="2"/>
        <v>#DIV/0!</v>
      </c>
      <c r="H40" s="91" t="e">
        <f t="shared" si="3"/>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 t="shared" si="2"/>
        <v>#DIV/0!</v>
      </c>
      <c r="H41" s="91" t="e">
        <f t="shared" si="3"/>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 t="shared" si="2"/>
        <v>#DIV/0!</v>
      </c>
      <c r="H42" s="91" t="e">
        <f t="shared" si="3"/>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 t="shared" si="2"/>
        <v>#DIV/0!</v>
      </c>
      <c r="H43" s="91" t="e">
        <f t="shared" si="3"/>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 t="shared" si="2"/>
        <v>#DIV/0!</v>
      </c>
      <c r="H44" s="91" t="e">
        <f t="shared" si="3"/>
        <v>#DIV/0!</v>
      </c>
    </row>
    <row r="45" spans="1:8" ht="17.25" customHeight="1" x14ac:dyDescent="0.2">
      <c r="A45" s="92" t="str">
        <f>'Détail par équipe'!B97</f>
        <v>Abervé</v>
      </c>
      <c r="B45" s="92" t="str">
        <f>'Détail par équipe'!C97</f>
        <v>Robert</v>
      </c>
      <c r="C45" s="90">
        <v>28</v>
      </c>
      <c r="D45" s="90">
        <v>4021</v>
      </c>
      <c r="E45" s="90">
        <f>'Détail par équipe'!CC97+C45</f>
        <v>32</v>
      </c>
      <c r="F45" s="90">
        <f>'Détail par équipe'!CD97+D45</f>
        <v>4684</v>
      </c>
      <c r="G45" s="90">
        <f t="shared" si="2"/>
        <v>146</v>
      </c>
      <c r="H45" s="90">
        <f t="shared" si="3"/>
        <v>51</v>
      </c>
    </row>
    <row r="46" spans="1:8" ht="17.25" customHeight="1" x14ac:dyDescent="0.2">
      <c r="A46" s="92" t="str">
        <f>'Détail par équipe'!B84</f>
        <v>Assouline</v>
      </c>
      <c r="B46" s="92" t="str">
        <f>'Détail par équipe'!C84</f>
        <v>David</v>
      </c>
      <c r="C46" s="90">
        <v>40</v>
      </c>
      <c r="D46" s="90">
        <v>6137</v>
      </c>
      <c r="E46" s="90">
        <f>'Détail par équipe'!CC84+C46</f>
        <v>52</v>
      </c>
      <c r="F46" s="90">
        <f>'Détail par équipe'!CD84+D46</f>
        <v>8160</v>
      </c>
      <c r="G46" s="90">
        <f t="shared" si="2"/>
        <v>156</v>
      </c>
      <c r="H46" s="90">
        <f t="shared" si="3"/>
        <v>44</v>
      </c>
    </row>
    <row r="47" spans="1:8" ht="18" customHeight="1" x14ac:dyDescent="0.2">
      <c r="A47" s="92" t="str">
        <f>'Détail par équipe'!B29</f>
        <v>Boudinot</v>
      </c>
      <c r="B47" s="92" t="str">
        <f>'Détail par équipe'!C29</f>
        <v>Jean-Philippe</v>
      </c>
      <c r="C47" s="90">
        <v>32</v>
      </c>
      <c r="D47" s="90">
        <v>5300</v>
      </c>
      <c r="E47" s="90">
        <f>'Détail par équipe'!CC29+C47</f>
        <v>32</v>
      </c>
      <c r="F47" s="90">
        <f>'Détail par équipe'!CD29+D47</f>
        <v>5300</v>
      </c>
      <c r="G47" s="90">
        <f t="shared" si="2"/>
        <v>165</v>
      </c>
      <c r="H47" s="90">
        <f t="shared" si="3"/>
        <v>38</v>
      </c>
    </row>
    <row r="48" spans="1:8" ht="18" customHeight="1" x14ac:dyDescent="0.2">
      <c r="A48" s="90" t="str">
        <f>'Détail par équipe'!B139</f>
        <v>Brunaud</v>
      </c>
      <c r="B48" s="90" t="str">
        <f>'Détail par équipe'!C139</f>
        <v>Bernard</v>
      </c>
      <c r="C48" s="90">
        <v>36</v>
      </c>
      <c r="D48" s="90">
        <v>6660</v>
      </c>
      <c r="E48" s="90">
        <f>'Détail par équipe'!CC30+C48</f>
        <v>44</v>
      </c>
      <c r="F48" s="90">
        <f>'Détail par équipe'!CD30+D48</f>
        <v>7808</v>
      </c>
      <c r="G48" s="91">
        <f t="shared" si="2"/>
        <v>177</v>
      </c>
      <c r="H48" s="91">
        <f t="shared" si="3"/>
        <v>30</v>
      </c>
    </row>
    <row r="49" spans="1:8" ht="18.75" customHeight="1" x14ac:dyDescent="0.2">
      <c r="A49" s="90" t="str">
        <f>'Détail par équipe'!B126</f>
        <v>Dehorter</v>
      </c>
      <c r="B49" s="90" t="str">
        <f>'Détail par équipe'!C126</f>
        <v>Pascal</v>
      </c>
      <c r="C49" s="90">
        <v>20</v>
      </c>
      <c r="D49" s="90">
        <v>3404</v>
      </c>
      <c r="E49" s="90">
        <f>'Détail par équipe'!CC126+C49</f>
        <v>28</v>
      </c>
      <c r="F49" s="90">
        <f>'Détail par équipe'!CD126+D49</f>
        <v>4809</v>
      </c>
      <c r="G49" s="91">
        <f t="shared" si="2"/>
        <v>171</v>
      </c>
      <c r="H49" s="91">
        <f t="shared" si="3"/>
        <v>34</v>
      </c>
    </row>
    <row r="50" spans="1:8" ht="18.75" customHeight="1" x14ac:dyDescent="0.2">
      <c r="A50" s="90" t="str">
        <f>'Détail par équipe'!B99</f>
        <v>Dupond</v>
      </c>
      <c r="B50" s="90" t="str">
        <f>'Détail par équipe'!C99</f>
        <v>Serge</v>
      </c>
      <c r="C50" s="90">
        <v>12</v>
      </c>
      <c r="D50" s="90">
        <v>2006</v>
      </c>
      <c r="E50" s="90">
        <f>'Détail par équipe'!CC99+C50</f>
        <v>16</v>
      </c>
      <c r="F50" s="90">
        <f>'Détail par équipe'!CD99+D50</f>
        <v>2742</v>
      </c>
      <c r="G50" s="91">
        <f t="shared" si="2"/>
        <v>171</v>
      </c>
      <c r="H50" s="91">
        <f t="shared" si="3"/>
        <v>34</v>
      </c>
    </row>
    <row r="51" spans="1:8" ht="18.75" customHeight="1" x14ac:dyDescent="0.2">
      <c r="A51" s="92" t="str">
        <f>'Détail par équipe'!B30</f>
        <v>Gignat</v>
      </c>
      <c r="B51" s="92" t="str">
        <f>'Détail par équipe'!C30</f>
        <v>Aimé</v>
      </c>
      <c r="C51" s="90">
        <v>20</v>
      </c>
      <c r="D51" s="90">
        <v>3081</v>
      </c>
      <c r="E51" s="90">
        <f>'Détail par équipe'!CC30+C51</f>
        <v>28</v>
      </c>
      <c r="F51" s="90">
        <f>'Détail par équipe'!CD30+D51</f>
        <v>4229</v>
      </c>
      <c r="G51" s="90">
        <f t="shared" si="2"/>
        <v>151</v>
      </c>
      <c r="H51" s="90">
        <f t="shared" si="3"/>
        <v>48</v>
      </c>
    </row>
    <row r="52" spans="1:8" ht="18.75" customHeight="1" x14ac:dyDescent="0.2">
      <c r="A52" s="92" t="str">
        <f>'Détail par équipe'!B16</f>
        <v>Goncalves</v>
      </c>
      <c r="B52" s="92" t="str">
        <f>'Détail par équipe'!C16</f>
        <v>Eusebio</v>
      </c>
      <c r="C52" s="90">
        <v>44</v>
      </c>
      <c r="D52" s="90">
        <v>7025</v>
      </c>
      <c r="E52" s="90">
        <f>'Détail par équipe'!CC16+C52</f>
        <v>56</v>
      </c>
      <c r="F52" s="90">
        <f>'Détail par équipe'!CD16+D52</f>
        <v>9117</v>
      </c>
      <c r="G52" s="90">
        <f t="shared" si="2"/>
        <v>162</v>
      </c>
      <c r="H52" s="90">
        <f t="shared" si="3"/>
        <v>40</v>
      </c>
    </row>
    <row r="53" spans="1:8" ht="17.25" customHeight="1" x14ac:dyDescent="0.2">
      <c r="A53" s="90" t="str">
        <f>'Détail par équipe'!B100</f>
        <v>Guichard</v>
      </c>
      <c r="B53" s="90" t="str">
        <f>'Détail par équipe'!C100</f>
        <v>Sylvain</v>
      </c>
      <c r="C53" s="90">
        <v>8</v>
      </c>
      <c r="D53" s="90">
        <v>1466</v>
      </c>
      <c r="E53" s="90">
        <f>'Détail par équipe'!CC100+C53</f>
        <v>12</v>
      </c>
      <c r="F53" s="90">
        <f>'Détail par équipe'!CD100+D53</f>
        <v>2175</v>
      </c>
      <c r="G53" s="91">
        <f t="shared" si="2"/>
        <v>181</v>
      </c>
      <c r="H53" s="91">
        <f t="shared" si="3"/>
        <v>27</v>
      </c>
    </row>
    <row r="54" spans="1:8" ht="18" customHeight="1" x14ac:dyDescent="0.2">
      <c r="A54" s="92" t="str">
        <f>'Détail par équipe'!B42</f>
        <v>Joachim</v>
      </c>
      <c r="B54" s="92" t="str">
        <f>'Détail par équipe'!C42</f>
        <v>Didier</v>
      </c>
      <c r="C54" s="90">
        <v>44</v>
      </c>
      <c r="D54" s="90">
        <v>6868</v>
      </c>
      <c r="E54" s="90">
        <f>'Détail par équipe'!CC42+C54</f>
        <v>56</v>
      </c>
      <c r="F54" s="90">
        <f>'Détail par équipe'!CD42+D54</f>
        <v>8811</v>
      </c>
      <c r="G54" s="90">
        <f t="shared" si="2"/>
        <v>157</v>
      </c>
      <c r="H54" s="90">
        <f t="shared" si="3"/>
        <v>44</v>
      </c>
    </row>
    <row r="55" spans="1:8" ht="18" customHeight="1" x14ac:dyDescent="0.2">
      <c r="A55" s="92" t="str">
        <f>'Détail par équipe'!B150</f>
        <v>Jugie</v>
      </c>
      <c r="B55" s="92" t="str">
        <f>'Détail par équipe'!C150</f>
        <v>Jean Pierre</v>
      </c>
      <c r="C55" s="90">
        <v>44</v>
      </c>
      <c r="D55" s="90">
        <v>7586</v>
      </c>
      <c r="E55" s="90">
        <f>'Détail par équipe'!CC101+C55</f>
        <v>44</v>
      </c>
      <c r="F55" s="90">
        <f>'Détail par équipe'!CD101+D55</f>
        <v>7586</v>
      </c>
      <c r="G55" s="90">
        <f t="shared" si="2"/>
        <v>172</v>
      </c>
      <c r="H55" s="90">
        <f t="shared" si="3"/>
        <v>33</v>
      </c>
    </row>
    <row r="56" spans="1:8" ht="18" customHeight="1" x14ac:dyDescent="0.2">
      <c r="A56" s="90" t="str">
        <f>'Détail par équipe'!B112</f>
        <v>Lavergne</v>
      </c>
      <c r="B56" s="90" t="str">
        <f>'Détail par équipe'!C112</f>
        <v>Thierry</v>
      </c>
      <c r="C56" s="90">
        <v>8</v>
      </c>
      <c r="D56" s="90">
        <v>1562</v>
      </c>
      <c r="E56" s="90">
        <f>'Détail par équipe'!CC112+C56</f>
        <v>8</v>
      </c>
      <c r="F56" s="90">
        <f>'Détail par équipe'!CD112+D56</f>
        <v>1562</v>
      </c>
      <c r="G56" s="91">
        <f t="shared" si="2"/>
        <v>195</v>
      </c>
      <c r="H56" s="91">
        <f t="shared" si="3"/>
        <v>17</v>
      </c>
    </row>
    <row r="57" spans="1:8" ht="18" customHeight="1" x14ac:dyDescent="0.2">
      <c r="A57" s="92" t="str">
        <f>'Détail par équipe'!B17</f>
        <v xml:space="preserve">Lerouge </v>
      </c>
      <c r="B57" s="92" t="str">
        <f>'Détail par équipe'!C17</f>
        <v>Joël</v>
      </c>
      <c r="C57" s="90">
        <v>44</v>
      </c>
      <c r="D57" s="90">
        <v>6872</v>
      </c>
      <c r="E57" s="90">
        <f>'Détail par équipe'!CC17+C57</f>
        <v>56</v>
      </c>
      <c r="F57" s="90">
        <f>'Détail par équipe'!CD17+D57</f>
        <v>8953</v>
      </c>
      <c r="G57" s="90">
        <f t="shared" si="2"/>
        <v>159</v>
      </c>
      <c r="H57" s="90">
        <f t="shared" si="3"/>
        <v>42</v>
      </c>
    </row>
    <row r="58" spans="1:8" ht="18" customHeight="1" x14ac:dyDescent="0.2">
      <c r="A58" s="92" t="str">
        <f>'Détail par équipe'!B123</f>
        <v>Leskiv</v>
      </c>
      <c r="B58" s="92" t="str">
        <f>'Détail par équipe'!C123</f>
        <v>Roman</v>
      </c>
      <c r="C58" s="90">
        <v>40</v>
      </c>
      <c r="D58" s="90">
        <v>7889</v>
      </c>
      <c r="E58" s="90">
        <f>'Détail par équipe'!CC123+C58</f>
        <v>48</v>
      </c>
      <c r="F58" s="90">
        <f>'Détail par équipe'!CD123+D58</f>
        <v>9642</v>
      </c>
      <c r="G58" s="90">
        <f t="shared" si="2"/>
        <v>200</v>
      </c>
      <c r="H58" s="90">
        <f t="shared" si="3"/>
        <v>14</v>
      </c>
    </row>
    <row r="59" spans="1:8" ht="17.45" customHeight="1" x14ac:dyDescent="0.2">
      <c r="A59" s="92" t="str">
        <f>'Détail par équipe'!B137</f>
        <v>Loisel</v>
      </c>
      <c r="B59" s="92" t="str">
        <f>'Détail par équipe'!C137</f>
        <v>Corentin</v>
      </c>
      <c r="C59" s="90">
        <v>16</v>
      </c>
      <c r="D59" s="90">
        <v>3016</v>
      </c>
      <c r="E59" s="90">
        <f>'Détail par équipe'!CC137+C59</f>
        <v>16</v>
      </c>
      <c r="F59" s="90">
        <f>'Détail par équipe'!CD137+D59</f>
        <v>3016</v>
      </c>
      <c r="G59" s="90">
        <f t="shared" si="2"/>
        <v>188</v>
      </c>
      <c r="H59" s="90">
        <f t="shared" si="3"/>
        <v>22</v>
      </c>
    </row>
    <row r="60" spans="1:8" ht="17.45" customHeight="1" x14ac:dyDescent="0.2">
      <c r="A60" s="92" t="str">
        <f>'Détail par équipe'!B149</f>
        <v>Loraux</v>
      </c>
      <c r="B60" s="92" t="str">
        <f>'Détail par équipe'!C149</f>
        <v>Claudie</v>
      </c>
      <c r="C60" s="90">
        <v>44</v>
      </c>
      <c r="D60" s="90">
        <v>6577</v>
      </c>
      <c r="E60" s="90">
        <f>'Détail par équipe'!CC149+C60</f>
        <v>56</v>
      </c>
      <c r="F60" s="90">
        <f>'Détail par équipe'!CD149+D60</f>
        <v>8448</v>
      </c>
      <c r="G60" s="90">
        <f t="shared" si="2"/>
        <v>150</v>
      </c>
      <c r="H60" s="90">
        <f t="shared" si="3"/>
        <v>49</v>
      </c>
    </row>
    <row r="61" spans="1:8" ht="17.45" customHeight="1" x14ac:dyDescent="0.2">
      <c r="A61" s="92" t="str">
        <f>'Détail par équipe'!B3</f>
        <v>Loraux</v>
      </c>
      <c r="B61" s="92" t="str">
        <f>'Détail par équipe'!C3</f>
        <v>Pascal</v>
      </c>
      <c r="C61" s="90">
        <v>44</v>
      </c>
      <c r="D61" s="90">
        <v>7324</v>
      </c>
      <c r="E61" s="90">
        <f>'Détail par équipe'!CC3+C61</f>
        <v>56</v>
      </c>
      <c r="F61" s="90">
        <f>'Détail par équipe'!CD3+D61</f>
        <v>9490</v>
      </c>
      <c r="G61" s="90">
        <f t="shared" si="2"/>
        <v>169</v>
      </c>
      <c r="H61" s="90">
        <f t="shared" si="3"/>
        <v>35</v>
      </c>
    </row>
    <row r="62" spans="1:8" ht="17.45" customHeight="1" x14ac:dyDescent="0.2">
      <c r="A62" s="92" t="str">
        <f>'Détail par équipe'!B59</f>
        <v>Malenfer</v>
      </c>
      <c r="B62" s="92" t="str">
        <f>'Détail par équipe'!C59</f>
        <v>Pascal</v>
      </c>
      <c r="C62" s="90">
        <v>44</v>
      </c>
      <c r="D62" s="90">
        <v>7185</v>
      </c>
      <c r="E62" s="90">
        <f>'Détail par équipe'!CC59+C62</f>
        <v>56</v>
      </c>
      <c r="F62" s="90">
        <f>'Détail par équipe'!CD59+D62</f>
        <v>9156</v>
      </c>
      <c r="G62" s="90">
        <f t="shared" si="2"/>
        <v>163</v>
      </c>
      <c r="H62" s="90">
        <f t="shared" si="3"/>
        <v>39</v>
      </c>
    </row>
    <row r="63" spans="1:8" ht="17.45" customHeight="1" x14ac:dyDescent="0.2">
      <c r="A63" s="92" t="str">
        <f>'Détail par équipe'!B111</f>
        <v>Marchand</v>
      </c>
      <c r="B63" s="92" t="str">
        <f>'Détail par équipe'!C111</f>
        <v>Denis</v>
      </c>
      <c r="C63" s="90">
        <v>30</v>
      </c>
      <c r="D63" s="90">
        <v>5366</v>
      </c>
      <c r="E63" s="90">
        <f>'Détail par équipe'!CC111+C63</f>
        <v>30</v>
      </c>
      <c r="F63" s="90">
        <f>'Détail par équipe'!CD111+D63</f>
        <v>5366</v>
      </c>
      <c r="G63" s="90">
        <f t="shared" si="2"/>
        <v>178</v>
      </c>
      <c r="H63" s="90">
        <f t="shared" si="3"/>
        <v>29</v>
      </c>
    </row>
    <row r="64" spans="1:8" ht="17.45" customHeight="1" x14ac:dyDescent="0.2">
      <c r="A64" s="92" t="str">
        <f>'Détail par équipe'!B71</f>
        <v>Marpaud</v>
      </c>
      <c r="B64" s="92" t="str">
        <f>'Détail par équipe'!C71</f>
        <v>Alain</v>
      </c>
      <c r="C64" s="90">
        <v>44</v>
      </c>
      <c r="D64" s="90">
        <v>7565</v>
      </c>
      <c r="E64" s="90">
        <f>'Détail par équipe'!CC71+C64</f>
        <v>56</v>
      </c>
      <c r="F64" s="90">
        <f>'Détail par équipe'!CD71+D64</f>
        <v>9710</v>
      </c>
      <c r="G64" s="90">
        <f t="shared" si="2"/>
        <v>173</v>
      </c>
      <c r="H64" s="90">
        <f t="shared" si="3"/>
        <v>32</v>
      </c>
    </row>
    <row r="65" spans="1:8" ht="17.45" customHeight="1" x14ac:dyDescent="0.2">
      <c r="A65" s="92" t="str">
        <f>'Détail par équipe'!B43</f>
        <v>Mary</v>
      </c>
      <c r="B65" s="92" t="str">
        <f>'Détail par équipe'!C43</f>
        <v>Freddy</v>
      </c>
      <c r="C65" s="90">
        <v>44</v>
      </c>
      <c r="D65" s="90">
        <v>6547</v>
      </c>
      <c r="E65" s="90">
        <f>'Détail par équipe'!CC43+C65</f>
        <v>56</v>
      </c>
      <c r="F65" s="90">
        <f>'Détail par équipe'!CD43+D65</f>
        <v>8335</v>
      </c>
      <c r="G65" s="90">
        <f t="shared" si="2"/>
        <v>148</v>
      </c>
      <c r="H65" s="90">
        <f t="shared" si="3"/>
        <v>50</v>
      </c>
    </row>
    <row r="66" spans="1:8" ht="17.45" customHeight="1" x14ac:dyDescent="0.2">
      <c r="A66" s="92" t="str">
        <f>'Détail par équipe'!B85</f>
        <v>Massif</v>
      </c>
      <c r="B66" s="92" t="str">
        <f>'Détail par équipe'!C85</f>
        <v>Jean-Pierre</v>
      </c>
      <c r="C66" s="90">
        <v>40</v>
      </c>
      <c r="D66" s="90">
        <v>7054</v>
      </c>
      <c r="E66" s="90">
        <f>'Détail par équipe'!CC85+C66</f>
        <v>52</v>
      </c>
      <c r="F66" s="90">
        <f>'Détail par équipe'!CD85+D66</f>
        <v>9283</v>
      </c>
      <c r="G66" s="90">
        <f t="shared" ref="G66:G97" si="4">ROUNDDOWN(F66/E66,0)</f>
        <v>178</v>
      </c>
      <c r="H66" s="90">
        <f t="shared" ref="H66:H97" si="5">ROUNDDOWN(IF(G66&gt;220,0,((220-G66)*0.7)),0)</f>
        <v>29</v>
      </c>
    </row>
    <row r="67" spans="1:8" ht="17.45" customHeight="1" x14ac:dyDescent="0.2">
      <c r="A67" s="92" t="str">
        <f>'Détail par équipe'!B4</f>
        <v>Menou</v>
      </c>
      <c r="B67" s="92" t="str">
        <f>'Détail par équipe'!C4</f>
        <v>Christophe</v>
      </c>
      <c r="C67" s="90">
        <v>40</v>
      </c>
      <c r="D67" s="90">
        <v>5944</v>
      </c>
      <c r="E67" s="90">
        <f>'Détail par équipe'!CC4+C67</f>
        <v>52</v>
      </c>
      <c r="F67" s="90">
        <f>'Détail par équipe'!CD4+D67</f>
        <v>7869</v>
      </c>
      <c r="G67" s="90">
        <f t="shared" si="4"/>
        <v>151</v>
      </c>
      <c r="H67" s="90">
        <f t="shared" si="5"/>
        <v>48</v>
      </c>
    </row>
    <row r="68" spans="1:8" ht="17.45" customHeight="1" x14ac:dyDescent="0.2">
      <c r="A68" s="92" t="str">
        <f>'Détail par équipe'!B72</f>
        <v>Mette</v>
      </c>
      <c r="B68" s="92" t="str">
        <f>'Détail par équipe'!C72</f>
        <v>Thomas</v>
      </c>
      <c r="C68" s="90">
        <v>44</v>
      </c>
      <c r="D68" s="90">
        <v>8494</v>
      </c>
      <c r="E68" s="90">
        <f>'Détail par équipe'!CC72+C68</f>
        <v>52</v>
      </c>
      <c r="F68" s="90">
        <f>'Détail par équipe'!CD72+D68</f>
        <v>10022</v>
      </c>
      <c r="G68" s="90">
        <f t="shared" si="4"/>
        <v>192</v>
      </c>
      <c r="H68" s="90">
        <f t="shared" si="5"/>
        <v>19</v>
      </c>
    </row>
    <row r="69" spans="1:8" ht="17.45" customHeight="1" x14ac:dyDescent="0.2">
      <c r="A69" s="92" t="str">
        <f>'Détail par équipe'!B58</f>
        <v>Milich</v>
      </c>
      <c r="B69" s="92" t="str">
        <f>'Détail par équipe'!C58</f>
        <v>Oscar</v>
      </c>
      <c r="C69" s="90">
        <v>44</v>
      </c>
      <c r="D69" s="90">
        <v>6760</v>
      </c>
      <c r="E69" s="90">
        <f>'Détail par équipe'!CC58+C69</f>
        <v>56</v>
      </c>
      <c r="F69" s="90">
        <f>'Détail par équipe'!CD58+D69</f>
        <v>8662</v>
      </c>
      <c r="G69" s="90">
        <f t="shared" si="4"/>
        <v>154</v>
      </c>
      <c r="H69" s="90">
        <f t="shared" si="5"/>
        <v>46</v>
      </c>
    </row>
    <row r="70" spans="1:8" ht="17.45" customHeight="1" x14ac:dyDescent="0.2">
      <c r="A70" s="90" t="str">
        <f>'Détail par équipe'!B140</f>
        <v>Millot</v>
      </c>
      <c r="B70" s="90" t="str">
        <f>'Détail par équipe'!C140</f>
        <v>Dominique</v>
      </c>
      <c r="C70" s="90">
        <v>28</v>
      </c>
      <c r="D70" s="90">
        <v>4964</v>
      </c>
      <c r="E70" s="90">
        <f>'Détail par équipe'!CC59+C70</f>
        <v>40</v>
      </c>
      <c r="F70" s="90">
        <f>'Détail par équipe'!CD59+D70</f>
        <v>6935</v>
      </c>
      <c r="G70" s="91">
        <f t="shared" si="4"/>
        <v>173</v>
      </c>
      <c r="H70" s="91">
        <f t="shared" si="5"/>
        <v>32</v>
      </c>
    </row>
    <row r="71" spans="1:8" ht="17.45" customHeight="1" x14ac:dyDescent="0.2">
      <c r="A71" s="90" t="str">
        <f>'Détail par équipe'!B114</f>
        <v>Mosmant</v>
      </c>
      <c r="B71" s="90" t="str">
        <f>'Détail par équipe'!C114</f>
        <v>Christian</v>
      </c>
      <c r="C71" s="90">
        <v>0</v>
      </c>
      <c r="D71" s="90">
        <v>0</v>
      </c>
      <c r="E71" s="90">
        <f>'Détail par équipe'!CC114</f>
        <v>4</v>
      </c>
      <c r="F71" s="90">
        <f>'Détail par équipe'!CD114</f>
        <v>818</v>
      </c>
      <c r="G71" s="91">
        <f t="shared" si="4"/>
        <v>204</v>
      </c>
      <c r="H71" s="91">
        <f t="shared" si="5"/>
        <v>11</v>
      </c>
    </row>
    <row r="72" spans="1:8" ht="17.45" customHeight="1" x14ac:dyDescent="0.2">
      <c r="A72" s="92" t="str">
        <f>'Détail par équipe'!B136</f>
        <v>Nguyen</v>
      </c>
      <c r="B72" s="92" t="str">
        <f>'Détail par équipe'!C136</f>
        <v>Blaise</v>
      </c>
      <c r="C72" s="90">
        <v>4</v>
      </c>
      <c r="D72" s="90">
        <v>739</v>
      </c>
      <c r="E72" s="90">
        <f>'Détail par équipe'!CC136+C72</f>
        <v>4</v>
      </c>
      <c r="F72" s="90">
        <f>'Détail par équipe'!CD136+D72</f>
        <v>739</v>
      </c>
      <c r="G72" s="90">
        <f t="shared" si="4"/>
        <v>184</v>
      </c>
      <c r="H72" s="90">
        <f t="shared" si="5"/>
        <v>25</v>
      </c>
    </row>
    <row r="73" spans="1:8" ht="17.45" customHeight="1" x14ac:dyDescent="0.2">
      <c r="A73" s="90" t="str">
        <f>'Détail par équipe'!B32</f>
        <v>Nicolas</v>
      </c>
      <c r="B73" s="90" t="str">
        <f>'Détail par équipe'!C32</f>
        <v>Jacques</v>
      </c>
      <c r="C73" s="90">
        <v>20</v>
      </c>
      <c r="D73" s="90">
        <v>3435</v>
      </c>
      <c r="E73" s="90">
        <f>'Détail par équipe'!CC32+C73</f>
        <v>24</v>
      </c>
      <c r="F73" s="90">
        <f>'Détail par équipe'!CD32+D73</f>
        <v>4234</v>
      </c>
      <c r="G73" s="91">
        <f t="shared" si="4"/>
        <v>176</v>
      </c>
      <c r="H73" s="91">
        <f t="shared" si="5"/>
        <v>30</v>
      </c>
    </row>
    <row r="74" spans="1:8" ht="17.45" customHeight="1" x14ac:dyDescent="0.2">
      <c r="A74" s="90" t="str">
        <f>'Détail par équipe'!B138</f>
        <v>Nocera</v>
      </c>
      <c r="B74" s="90" t="str">
        <f>'Détail par équipe'!C138</f>
        <v>Morgane</v>
      </c>
      <c r="C74" s="90">
        <v>4</v>
      </c>
      <c r="D74" s="90">
        <v>667</v>
      </c>
      <c r="E74" s="90">
        <f>'Détail par équipe'!CC138+C74</f>
        <v>8</v>
      </c>
      <c r="F74" s="90">
        <f>'Détail par équipe'!CD138+D74</f>
        <v>1212</v>
      </c>
      <c r="G74" s="91">
        <f t="shared" si="4"/>
        <v>151</v>
      </c>
      <c r="H74" s="91">
        <f t="shared" si="5"/>
        <v>48</v>
      </c>
    </row>
    <row r="75" spans="1:8" ht="17.45" customHeight="1" x14ac:dyDescent="0.2">
      <c r="A75" s="92" t="str">
        <f>'Détail par équipe'!B124</f>
        <v>Orengo</v>
      </c>
      <c r="B75" s="92" t="str">
        <f>'Détail par équipe'!C124</f>
        <v>Serge</v>
      </c>
      <c r="C75" s="90">
        <v>12</v>
      </c>
      <c r="D75" s="90">
        <v>2093</v>
      </c>
      <c r="E75" s="90">
        <f>'Détail par équipe'!CC124+C75</f>
        <v>20</v>
      </c>
      <c r="F75" s="90">
        <f>'Détail par équipe'!CD124+D75</f>
        <v>3543</v>
      </c>
      <c r="G75" s="90">
        <f t="shared" si="4"/>
        <v>177</v>
      </c>
      <c r="H75" s="90">
        <f t="shared" si="5"/>
        <v>30</v>
      </c>
    </row>
    <row r="76" spans="1:8" ht="17.45" customHeight="1" x14ac:dyDescent="0.2">
      <c r="A76" s="90" t="str">
        <f>'Détail par équipe'!B113</f>
        <v>Salzer</v>
      </c>
      <c r="B76" s="90" t="str">
        <f>'Détail par équipe'!C113</f>
        <v>Marc</v>
      </c>
      <c r="C76" s="90">
        <v>4</v>
      </c>
      <c r="D76" s="90">
        <v>608</v>
      </c>
      <c r="E76" s="90">
        <f>'Détail par équipe'!CC125+C76</f>
        <v>4</v>
      </c>
      <c r="F76" s="90">
        <f>'Détail par équipe'!CD125+D76</f>
        <v>608</v>
      </c>
      <c r="G76" s="91">
        <f t="shared" si="4"/>
        <v>152</v>
      </c>
      <c r="H76" s="91">
        <f t="shared" si="5"/>
        <v>47</v>
      </c>
    </row>
    <row r="77" spans="1:8" ht="17.45" customHeight="1" x14ac:dyDescent="0.2">
      <c r="A77" s="92" t="str">
        <f>'Détail par équipe'!B98</f>
        <v>Sitbon</v>
      </c>
      <c r="B77" s="92" t="str">
        <f>'Détail par équipe'!C98</f>
        <v>Yves</v>
      </c>
      <c r="C77" s="90">
        <v>40</v>
      </c>
      <c r="D77" s="90">
        <v>6854</v>
      </c>
      <c r="E77" s="90">
        <f>'Détail par équipe'!CC98+C77</f>
        <v>52</v>
      </c>
      <c r="F77" s="90">
        <f>'Détail par équipe'!CD98+D77</f>
        <v>8909</v>
      </c>
      <c r="G77" s="90">
        <f t="shared" si="4"/>
        <v>171</v>
      </c>
      <c r="H77" s="90">
        <f t="shared" si="5"/>
        <v>34</v>
      </c>
    </row>
    <row r="78" spans="1:8" ht="17.45" customHeight="1" x14ac:dyDescent="0.2">
      <c r="A78" s="92" t="str">
        <f>'Détail par équipe'!B110</f>
        <v>Tissier</v>
      </c>
      <c r="B78" s="92" t="str">
        <f>'Détail par équipe'!C110</f>
        <v>Pascal</v>
      </c>
      <c r="C78" s="90">
        <v>42</v>
      </c>
      <c r="D78" s="90">
        <v>7477</v>
      </c>
      <c r="E78" s="90">
        <f>'Détail par équipe'!CC110+C78</f>
        <v>54</v>
      </c>
      <c r="F78" s="90">
        <f>'Détail par équipe'!CD110+D78</f>
        <v>9585</v>
      </c>
      <c r="G78" s="90">
        <f t="shared" si="4"/>
        <v>177</v>
      </c>
      <c r="H78" s="90">
        <f t="shared" si="5"/>
        <v>30</v>
      </c>
    </row>
    <row r="79" spans="1:8" ht="17.45" customHeight="1" x14ac:dyDescent="0.2">
      <c r="A79" s="90" t="s">
        <v>119</v>
      </c>
      <c r="B79" s="90" t="s">
        <v>120</v>
      </c>
      <c r="C79" s="95">
        <v>4</v>
      </c>
      <c r="D79" s="95">
        <v>629</v>
      </c>
      <c r="E79" s="90">
        <f>C79</f>
        <v>4</v>
      </c>
      <c r="F79" s="90">
        <f>D79</f>
        <v>629</v>
      </c>
      <c r="G79" s="91">
        <f t="shared" si="4"/>
        <v>157</v>
      </c>
      <c r="H79" s="91">
        <f t="shared" si="5"/>
        <v>44</v>
      </c>
    </row>
    <row r="80" spans="1:8" ht="17.45" customHeight="1" x14ac:dyDescent="0.2">
      <c r="A80" s="90" t="str">
        <f>'Détail par équipe'!B31</f>
        <v>Vo dupuy</v>
      </c>
      <c r="B80" s="90" t="str">
        <f>'Détail par équipe'!C31</f>
        <v>Phusi</v>
      </c>
      <c r="C80" s="90">
        <v>16</v>
      </c>
      <c r="D80" s="90">
        <v>2849</v>
      </c>
      <c r="E80" s="90">
        <f>'Détail par équipe'!CC31+C80</f>
        <v>28</v>
      </c>
      <c r="F80" s="90">
        <f>'Détail par équipe'!CD31+D80</f>
        <v>5074</v>
      </c>
      <c r="G80" s="91">
        <f t="shared" si="4"/>
        <v>181</v>
      </c>
      <c r="H80" s="91">
        <f t="shared" si="5"/>
        <v>27</v>
      </c>
    </row>
    <row r="81" spans="1:8" ht="19.5" customHeight="1" x14ac:dyDescent="0.2">
      <c r="A81" s="94" t="str">
        <f>'Détail par équipe'!B125</f>
        <v>Yalicheff</v>
      </c>
      <c r="B81" s="94" t="str">
        <f>'Détail par équipe'!C125</f>
        <v>André</v>
      </c>
      <c r="C81" s="96">
        <v>16</v>
      </c>
      <c r="D81" s="96">
        <v>2856</v>
      </c>
      <c r="E81" s="94">
        <f>'Détail par équipe'!CC125+C81</f>
        <v>16</v>
      </c>
      <c r="F81" s="94">
        <f>'Détail par équipe'!CD125+D81</f>
        <v>2856</v>
      </c>
      <c r="G81" s="91">
        <f t="shared" si="4"/>
        <v>178</v>
      </c>
      <c r="H81" s="91">
        <f t="shared" si="5"/>
        <v>29</v>
      </c>
    </row>
  </sheetData>
  <sortState xmlns:xlrd2="http://schemas.microsoft.com/office/spreadsheetml/2017/richdata2" ref="A2:H81">
    <sortCondition ref="A1: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2024-01-17T10:15:22Z</dcterms:modified>
</cp:coreProperties>
</file>