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D39805D0-58FE-4E98-9C91-3C3367B611ED}" xr6:coauthVersionLast="47" xr6:coauthVersionMax="47" xr10:uidLastSave="{00000000-0000-0000-0000-000000000000}"/>
  <bookViews>
    <workbookView xWindow="-120" yWindow="-120" windowWidth="20730" windowHeight="11160" firstSheet="3" activeTab="3"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AS129" i="3" l="1"/>
  <c r="AY129" i="3"/>
  <c r="BE129" i="3"/>
  <c r="BE130" i="3"/>
  <c r="AY130" i="3"/>
  <c r="AS130" i="3"/>
  <c r="AM130" i="3"/>
  <c r="BB35" i="3"/>
  <c r="BC35" i="3"/>
  <c r="BD35" i="3"/>
  <c r="BA35" i="3"/>
  <c r="AV35" i="3"/>
  <c r="AW35" i="3"/>
  <c r="AX35" i="3"/>
  <c r="AU35" i="3"/>
  <c r="W35" i="3"/>
  <c r="AJ35" i="3"/>
  <c r="AK35" i="3"/>
  <c r="AL35" i="3"/>
  <c r="AI35" i="3"/>
  <c r="AP35" i="3"/>
  <c r="AQ35" i="3"/>
  <c r="AR35" i="3"/>
  <c r="AO35" i="3"/>
  <c r="O129" i="3"/>
  <c r="I129" i="3"/>
  <c r="I130" i="3"/>
  <c r="BE120" i="3"/>
  <c r="BE121" i="3"/>
  <c r="E18" i="2"/>
  <c r="F18" i="2"/>
  <c r="G18" i="2"/>
  <c r="H18" i="2"/>
  <c r="I18" i="2"/>
  <c r="J18" i="2"/>
  <c r="K18" i="2"/>
  <c r="L18" i="2"/>
  <c r="D18" i="2"/>
  <c r="BF34" i="3"/>
  <c r="BG34" i="3"/>
  <c r="BH34" i="3"/>
  <c r="BI34" i="3"/>
  <c r="BJ34" i="3"/>
  <c r="BK34" i="3"/>
  <c r="BL34" i="3"/>
  <c r="BM34" i="3"/>
  <c r="BN34" i="3"/>
  <c r="BE34" i="3"/>
  <c r="AY34" i="3"/>
  <c r="AS34" i="3"/>
  <c r="AM34" i="3"/>
  <c r="AG34" i="3"/>
  <c r="U34" i="3"/>
  <c r="O34" i="3"/>
  <c r="I34" i="3"/>
  <c r="I21" i="3"/>
  <c r="O21" i="3"/>
  <c r="U21" i="3"/>
  <c r="AA21" i="3"/>
  <c r="AG21" i="3"/>
  <c r="AM21" i="3"/>
  <c r="AS21" i="3"/>
  <c r="AY21" i="3"/>
  <c r="BE21" i="3"/>
  <c r="BF21" i="3"/>
  <c r="BG21" i="3"/>
  <c r="BH21" i="3"/>
  <c r="BI21" i="3"/>
  <c r="BJ21" i="3"/>
  <c r="BK21" i="3"/>
  <c r="BL21" i="3"/>
  <c r="BM21" i="3"/>
  <c r="BN21" i="3"/>
  <c r="AG54" i="3"/>
  <c r="AA71" i="3"/>
  <c r="W22" i="3"/>
  <c r="J99" i="3"/>
  <c r="C9" i="2"/>
  <c r="BO34" i="3" l="1"/>
  <c r="BP21" i="3"/>
  <c r="BO21" i="3"/>
  <c r="O121" i="3"/>
  <c r="BA110" i="3"/>
  <c r="BB110" i="3"/>
  <c r="BC110" i="3"/>
  <c r="BD110" i="3"/>
  <c r="Q122" i="3"/>
  <c r="O92" i="3"/>
  <c r="BQ21" i="3" l="1"/>
  <c r="B31" i="4"/>
  <c r="A31" i="4"/>
  <c r="B41" i="4"/>
  <c r="A41" i="4"/>
  <c r="B44" i="4"/>
  <c r="A44" i="4"/>
  <c r="B51" i="4"/>
  <c r="A51" i="4"/>
  <c r="B35" i="4"/>
  <c r="A35" i="4"/>
  <c r="B48" i="4"/>
  <c r="A48" i="4"/>
  <c r="B26" i="4"/>
  <c r="A26" i="4"/>
  <c r="B28" i="4"/>
  <c r="A28" i="4"/>
  <c r="B39" i="4"/>
  <c r="A39" i="4"/>
  <c r="B45" i="4"/>
  <c r="A45" i="4"/>
  <c r="B57" i="4"/>
  <c r="A57" i="4"/>
  <c r="B33" i="4"/>
  <c r="A33" i="4"/>
  <c r="B42" i="4"/>
  <c r="A42" i="4"/>
  <c r="B50" i="4"/>
  <c r="A50" i="4"/>
  <c r="B37" i="4"/>
  <c r="A37" i="4"/>
  <c r="B54" i="4"/>
  <c r="A54" i="4"/>
  <c r="B56" i="4"/>
  <c r="A56" i="4"/>
  <c r="B21" i="4"/>
  <c r="A21" i="4"/>
  <c r="B20" i="4"/>
  <c r="A20" i="4"/>
  <c r="B19" i="4"/>
  <c r="A19" i="4"/>
  <c r="B18" i="4"/>
  <c r="A18" i="4"/>
  <c r="B17" i="4"/>
  <c r="A17" i="4"/>
  <c r="B16" i="4"/>
  <c r="A16" i="4"/>
  <c r="B13" i="4"/>
  <c r="A13" i="4"/>
  <c r="B15" i="4"/>
  <c r="A15" i="4"/>
  <c r="B12" i="4"/>
  <c r="A12" i="4"/>
  <c r="B11" i="4"/>
  <c r="A11" i="4"/>
  <c r="B10" i="4"/>
  <c r="A10" i="4"/>
  <c r="B9" i="4"/>
  <c r="A9" i="4"/>
  <c r="B8" i="4"/>
  <c r="A8" i="4"/>
  <c r="B7" i="4"/>
  <c r="A7" i="4"/>
  <c r="B6" i="4"/>
  <c r="A6" i="4"/>
  <c r="B14" i="4"/>
  <c r="A14" i="4"/>
  <c r="B22" i="4"/>
  <c r="A22" i="4"/>
  <c r="B4" i="4"/>
  <c r="A4" i="4"/>
  <c r="B40" i="4"/>
  <c r="A40" i="4"/>
  <c r="B24" i="4"/>
  <c r="A24" i="4"/>
  <c r="B43" i="4"/>
  <c r="A43" i="4"/>
  <c r="B47" i="4"/>
  <c r="A47" i="4"/>
  <c r="B52" i="4"/>
  <c r="A52" i="4"/>
  <c r="B5" i="4"/>
  <c r="A5" i="4"/>
  <c r="B3" i="4"/>
  <c r="A3" i="4"/>
  <c r="B29" i="4"/>
  <c r="A29" i="4"/>
  <c r="B34" i="4"/>
  <c r="A34" i="4"/>
  <c r="B36" i="4"/>
  <c r="A36" i="4"/>
  <c r="B38" i="4"/>
  <c r="A38" i="4"/>
  <c r="B49" i="4"/>
  <c r="A49" i="4"/>
  <c r="B53" i="4"/>
  <c r="A53" i="4"/>
  <c r="B23" i="4"/>
  <c r="A23" i="4"/>
  <c r="B25" i="4"/>
  <c r="A25" i="4"/>
  <c r="B30" i="4"/>
  <c r="A30" i="4"/>
  <c r="B2" i="4"/>
  <c r="A2" i="4"/>
  <c r="B32" i="4"/>
  <c r="A32" i="4"/>
  <c r="B46" i="4"/>
  <c r="A46" i="4"/>
  <c r="B55" i="4"/>
  <c r="A55" i="4"/>
  <c r="B27" i="4"/>
  <c r="A27" i="4"/>
  <c r="AZ123" i="3"/>
  <c r="AT123" i="3"/>
  <c r="AN123" i="3"/>
  <c r="AH123" i="3"/>
  <c r="AB123" i="3"/>
  <c r="V123" i="3"/>
  <c r="P123" i="3"/>
  <c r="Q123" i="3" s="1"/>
  <c r="J123" i="3"/>
  <c r="D123" i="3"/>
  <c r="BD122" i="3"/>
  <c r="BC122" i="3"/>
  <c r="BB122" i="3"/>
  <c r="BA122" i="3"/>
  <c r="AX122" i="3"/>
  <c r="AX123" i="3" s="1"/>
  <c r="AW122" i="3"/>
  <c r="AV122" i="3"/>
  <c r="AU122" i="3"/>
  <c r="AR122" i="3"/>
  <c r="AQ122" i="3"/>
  <c r="AP122" i="3"/>
  <c r="AO122" i="3"/>
  <c r="AL122" i="3"/>
  <c r="AK122" i="3"/>
  <c r="AJ122" i="3"/>
  <c r="AI122" i="3"/>
  <c r="AF122" i="3"/>
  <c r="AF123" i="3" s="1"/>
  <c r="AE122" i="3"/>
  <c r="AD122" i="3"/>
  <c r="AC122" i="3"/>
  <c r="AC123" i="3" s="1"/>
  <c r="Z122" i="3"/>
  <c r="Y122" i="3"/>
  <c r="X122" i="3"/>
  <c r="W122" i="3"/>
  <c r="T122" i="3"/>
  <c r="S122" i="3"/>
  <c r="R122" i="3"/>
  <c r="N122" i="3"/>
  <c r="M122" i="3"/>
  <c r="L122" i="3"/>
  <c r="K122" i="3"/>
  <c r="K123" i="3" s="1"/>
  <c r="H122" i="3"/>
  <c r="H123" i="3" s="1"/>
  <c r="G122" i="3"/>
  <c r="G123" i="3" s="1"/>
  <c r="F122" i="3"/>
  <c r="E122" i="3"/>
  <c r="BN121" i="3"/>
  <c r="BM121" i="3"/>
  <c r="BL121" i="3"/>
  <c r="BK121" i="3"/>
  <c r="BJ121" i="3"/>
  <c r="BI121" i="3"/>
  <c r="BH121" i="3"/>
  <c r="BG121" i="3"/>
  <c r="BF121" i="3"/>
  <c r="AY121" i="3"/>
  <c r="AS121" i="3"/>
  <c r="AM121" i="3"/>
  <c r="AG121" i="3"/>
  <c r="AA121" i="3"/>
  <c r="U121" i="3"/>
  <c r="I121" i="3"/>
  <c r="BN120" i="3"/>
  <c r="BM120" i="3"/>
  <c r="BL120" i="3"/>
  <c r="BK120" i="3"/>
  <c r="BJ120" i="3"/>
  <c r="BI120" i="3"/>
  <c r="BH120" i="3"/>
  <c r="BG120" i="3"/>
  <c r="BF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G86" i="3"/>
  <c r="F86" i="3"/>
  <c r="E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AX59" i="3"/>
  <c r="AW59" i="3"/>
  <c r="AV59" i="3"/>
  <c r="AU59" i="3"/>
  <c r="AR59" i="3"/>
  <c r="AQ59" i="3"/>
  <c r="AP59" i="3"/>
  <c r="AO59" i="3"/>
  <c r="AL59" i="3"/>
  <c r="AK59" i="3"/>
  <c r="AJ59" i="3"/>
  <c r="AI59" i="3"/>
  <c r="AI60" i="3" s="1"/>
  <c r="AF59" i="3"/>
  <c r="AE59" i="3"/>
  <c r="AD59" i="3"/>
  <c r="AC59" i="3"/>
  <c r="Z59" i="3"/>
  <c r="Y59" i="3"/>
  <c r="X59" i="3"/>
  <c r="W59" i="3"/>
  <c r="T59" i="3"/>
  <c r="S59" i="3"/>
  <c r="R59" i="3"/>
  <c r="Q59" i="3"/>
  <c r="N59" i="3"/>
  <c r="M59" i="3"/>
  <c r="L59" i="3"/>
  <c r="K59" i="3"/>
  <c r="H59" i="3"/>
  <c r="G59" i="3"/>
  <c r="F59" i="3"/>
  <c r="E59" i="3"/>
  <c r="E60" i="3" s="1"/>
  <c r="BN58" i="3"/>
  <c r="BM58" i="3"/>
  <c r="BL58" i="3"/>
  <c r="BK58" i="3"/>
  <c r="BJ58" i="3"/>
  <c r="BI58" i="3"/>
  <c r="BH58" i="3"/>
  <c r="BG58" i="3"/>
  <c r="BF58" i="3"/>
  <c r="BE58" i="3"/>
  <c r="AY58" i="3"/>
  <c r="AS58" i="3"/>
  <c r="AM58" i="3"/>
  <c r="AG58" i="3"/>
  <c r="AA58" i="3"/>
  <c r="U58" i="3"/>
  <c r="O58" i="3"/>
  <c r="I58"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AF35" i="3"/>
  <c r="AE35" i="3"/>
  <c r="AD35" i="3"/>
  <c r="AC35" i="3"/>
  <c r="Z35" i="3"/>
  <c r="Y35" i="3"/>
  <c r="X35" i="3"/>
  <c r="T35" i="3"/>
  <c r="S35" i="3"/>
  <c r="R35" i="3"/>
  <c r="Q35" i="3"/>
  <c r="N35" i="3"/>
  <c r="M35" i="3"/>
  <c r="L35" i="3"/>
  <c r="K35" i="3"/>
  <c r="H35" i="3"/>
  <c r="G35" i="3"/>
  <c r="F35" i="3"/>
  <c r="E35" i="3"/>
  <c r="E36" i="3" s="1"/>
  <c r="AA34" i="3"/>
  <c r="BP34" i="3" s="1"/>
  <c r="BQ34" i="3" s="1"/>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W23" i="3" s="1"/>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Y23" i="3" s="1"/>
  <c r="X22" i="3"/>
  <c r="T22" i="3"/>
  <c r="S22" i="3"/>
  <c r="R22" i="3"/>
  <c r="Q22" i="3"/>
  <c r="N22" i="3"/>
  <c r="M22" i="3"/>
  <c r="L22" i="3"/>
  <c r="K22" i="3"/>
  <c r="H22" i="3"/>
  <c r="G22" i="3"/>
  <c r="F22" i="3"/>
  <c r="E22"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Q9" i="3"/>
  <c r="N9" i="3"/>
  <c r="M9" i="3"/>
  <c r="L9" i="3"/>
  <c r="K9" i="3"/>
  <c r="H9" i="3"/>
  <c r="G9" i="3"/>
  <c r="F9" i="3"/>
  <c r="E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3" i="2"/>
  <c r="C8" i="2"/>
  <c r="C4" i="2"/>
  <c r="C7" i="2"/>
  <c r="C2" i="2"/>
  <c r="C10" i="2"/>
  <c r="C6" i="2"/>
  <c r="C5" i="2"/>
  <c r="C11" i="2"/>
  <c r="L1" i="2"/>
  <c r="K1" i="2"/>
  <c r="J1" i="2"/>
  <c r="I1" i="2"/>
  <c r="H1" i="2"/>
  <c r="G1" i="2"/>
  <c r="F1" i="2"/>
  <c r="E1" i="2"/>
  <c r="D1" i="2"/>
  <c r="BB36" i="3" l="1"/>
  <c r="BD36" i="3"/>
  <c r="BC36" i="3"/>
  <c r="BA36" i="3"/>
  <c r="BA60" i="3"/>
  <c r="BA123" i="3"/>
  <c r="AV123" i="3"/>
  <c r="AW123" i="3"/>
  <c r="AW36" i="3"/>
  <c r="AX36" i="3"/>
  <c r="AV36" i="3"/>
  <c r="AU36" i="3"/>
  <c r="AP36" i="3"/>
  <c r="AQ36" i="3"/>
  <c r="AR36" i="3"/>
  <c r="AR38" i="3" s="1"/>
  <c r="AO36" i="3"/>
  <c r="AL36" i="3"/>
  <c r="AK36" i="3"/>
  <c r="AI36" i="3"/>
  <c r="AJ36" i="3"/>
  <c r="AC111" i="3"/>
  <c r="AD36" i="3"/>
  <c r="AD38" i="3" s="1"/>
  <c r="AE36" i="3"/>
  <c r="AF36" i="3"/>
  <c r="AF38" i="3" s="1"/>
  <c r="AC36" i="3"/>
  <c r="AC38" i="3" s="1"/>
  <c r="AD123" i="3"/>
  <c r="AE123" i="3"/>
  <c r="BP81" i="3"/>
  <c r="F40" i="4" s="1"/>
  <c r="X36" i="3"/>
  <c r="Y36" i="3"/>
  <c r="Z36" i="3"/>
  <c r="W36" i="3"/>
  <c r="U35" i="3"/>
  <c r="U129" i="3" s="1"/>
  <c r="U130" i="3" s="1"/>
  <c r="R36" i="3"/>
  <c r="S36" i="3"/>
  <c r="T36" i="3"/>
  <c r="Q36" i="3"/>
  <c r="S123" i="3"/>
  <c r="L36" i="3"/>
  <c r="L38" i="3" s="1"/>
  <c r="M36" i="3"/>
  <c r="K36" i="3"/>
  <c r="K38" i="3" s="1"/>
  <c r="N36" i="3"/>
  <c r="E123" i="3"/>
  <c r="F123" i="3"/>
  <c r="F111" i="3"/>
  <c r="F36" i="3"/>
  <c r="G36" i="3"/>
  <c r="G38" i="3" s="1"/>
  <c r="H36" i="3"/>
  <c r="E23" i="3"/>
  <c r="BO8" i="3"/>
  <c r="BP32" i="3"/>
  <c r="BP33" i="3"/>
  <c r="BO33" i="3"/>
  <c r="E16" i="4" s="1"/>
  <c r="BO58" i="3"/>
  <c r="BP7" i="3"/>
  <c r="S23" i="3"/>
  <c r="S25" i="3" s="1"/>
  <c r="BO32" i="3"/>
  <c r="E9" i="4" s="1"/>
  <c r="BP46" i="3"/>
  <c r="F17" i="4" s="1"/>
  <c r="BP84" i="3"/>
  <c r="BP97" i="3"/>
  <c r="BO7" i="3"/>
  <c r="E7" i="4" s="1"/>
  <c r="N48" i="3"/>
  <c r="N50" i="3" s="1"/>
  <c r="BO57" i="3"/>
  <c r="E10" i="4" s="1"/>
  <c r="BO83" i="3"/>
  <c r="E19" i="4" s="1"/>
  <c r="BP85" i="3"/>
  <c r="BQ85" i="3" s="1"/>
  <c r="BO85" i="3"/>
  <c r="E21" i="4" s="1"/>
  <c r="BP8" i="3"/>
  <c r="BP57" i="3"/>
  <c r="BP108" i="3"/>
  <c r="F6" i="4" s="1"/>
  <c r="AU123" i="3"/>
  <c r="H87" i="3"/>
  <c r="BO6" i="3"/>
  <c r="E29" i="4" s="1"/>
  <c r="BP6" i="3"/>
  <c r="F29" i="4" s="1"/>
  <c r="AK87" i="3"/>
  <c r="AA59" i="3"/>
  <c r="Z99" i="3"/>
  <c r="W123" i="3"/>
  <c r="W124" i="3"/>
  <c r="W24" i="3"/>
  <c r="R11" i="3"/>
  <c r="M10" i="3"/>
  <c r="AV48" i="3"/>
  <c r="AV50" i="3" s="1"/>
  <c r="F61" i="3"/>
  <c r="I86" i="3"/>
  <c r="H99" i="3"/>
  <c r="H101" i="3" s="1"/>
  <c r="I122" i="3"/>
  <c r="I124" i="3" s="1"/>
  <c r="I110" i="3"/>
  <c r="BB123" i="3"/>
  <c r="BB125" i="3" s="1"/>
  <c r="BO108" i="3"/>
  <c r="E6" i="4" s="1"/>
  <c r="X123" i="3"/>
  <c r="AM98" i="3"/>
  <c r="W48" i="3"/>
  <c r="BP19" i="3"/>
  <c r="O98" i="3"/>
  <c r="G60" i="3"/>
  <c r="H60" i="3"/>
  <c r="F48" i="3"/>
  <c r="G48" i="3"/>
  <c r="BA49" i="3"/>
  <c r="BD123" i="3"/>
  <c r="BE72" i="3"/>
  <c r="BE74" i="3" s="1"/>
  <c r="BO109" i="3"/>
  <c r="BP107" i="3"/>
  <c r="F43" i="4" s="1"/>
  <c r="BO107" i="3"/>
  <c r="E43" i="4" s="1"/>
  <c r="AR123" i="3"/>
  <c r="AO123" i="3"/>
  <c r="AR10" i="3"/>
  <c r="AQ73" i="3"/>
  <c r="AS47" i="3"/>
  <c r="AR111" i="3"/>
  <c r="AR113" i="3" s="1"/>
  <c r="AP111" i="3"/>
  <c r="BK72" i="3"/>
  <c r="AK111" i="3"/>
  <c r="BO82" i="3"/>
  <c r="E13" i="4" s="1"/>
  <c r="AJ99" i="3"/>
  <c r="AM9" i="3"/>
  <c r="AK10" i="3"/>
  <c r="AG9" i="3"/>
  <c r="AG11" i="3" s="1"/>
  <c r="AC11" i="3"/>
  <c r="AF49" i="3"/>
  <c r="AD49" i="3"/>
  <c r="AE49" i="3"/>
  <c r="AC49" i="3"/>
  <c r="AG35" i="3"/>
  <c r="AG37" i="3" s="1"/>
  <c r="AG122" i="3"/>
  <c r="Z74" i="3"/>
  <c r="Y73" i="3"/>
  <c r="W73" i="3"/>
  <c r="X73" i="3"/>
  <c r="X48" i="3"/>
  <c r="Z23" i="3"/>
  <c r="S38" i="3"/>
  <c r="T123" i="3"/>
  <c r="R123" i="3"/>
  <c r="T10" i="3"/>
  <c r="S10" i="3"/>
  <c r="S12" i="3" s="1"/>
  <c r="Q10" i="3"/>
  <c r="Q12" i="3" s="1"/>
  <c r="T60" i="3"/>
  <c r="Q60" i="3"/>
  <c r="S99" i="3"/>
  <c r="S101" i="3" s="1"/>
  <c r="L123" i="3"/>
  <c r="M123" i="3"/>
  <c r="L60" i="3"/>
  <c r="M60" i="3"/>
  <c r="L99" i="3"/>
  <c r="M48" i="3"/>
  <c r="BO81" i="3"/>
  <c r="E40" i="4" s="1"/>
  <c r="E88" i="3"/>
  <c r="H88" i="3"/>
  <c r="E73" i="3"/>
  <c r="E62" i="3" s="1"/>
  <c r="G10" i="3"/>
  <c r="F10" i="3"/>
  <c r="F12" i="3" s="1"/>
  <c r="E11" i="3"/>
  <c r="H11" i="3"/>
  <c r="F23" i="3"/>
  <c r="G23" i="3"/>
  <c r="E111" i="3"/>
  <c r="BF122" i="3"/>
  <c r="I35" i="3"/>
  <c r="AQ23" i="3"/>
  <c r="BL22" i="3"/>
  <c r="AS9" i="3"/>
  <c r="AQ10" i="3"/>
  <c r="BN35" i="3"/>
  <c r="BM59" i="3"/>
  <c r="AR73" i="3"/>
  <c r="BO69" i="3"/>
  <c r="E11" i="4" s="1"/>
  <c r="AO73" i="3"/>
  <c r="BD60" i="3"/>
  <c r="BP69" i="3"/>
  <c r="F11" i="4" s="1"/>
  <c r="BP120" i="3"/>
  <c r="F12" i="4" s="1"/>
  <c r="AP123" i="3"/>
  <c r="BE110" i="3"/>
  <c r="AQ123" i="3"/>
  <c r="AQ38" i="3" s="1"/>
  <c r="BO106" i="3"/>
  <c r="E49" i="4" s="1"/>
  <c r="BO120" i="3"/>
  <c r="E12" i="4" s="1"/>
  <c r="Y123" i="3"/>
  <c r="Y125" i="3" s="1"/>
  <c r="AJ111" i="3"/>
  <c r="Z123" i="3"/>
  <c r="BP93" i="3"/>
  <c r="F50" i="4" s="1"/>
  <c r="AA86" i="3"/>
  <c r="AL60" i="3"/>
  <c r="BO70" i="3"/>
  <c r="E18" i="4" s="1"/>
  <c r="AK73" i="3"/>
  <c r="AM59" i="3"/>
  <c r="X60" i="3"/>
  <c r="X10" i="3"/>
  <c r="BK9" i="3"/>
  <c r="BO19" i="3"/>
  <c r="E8" i="4" s="1"/>
  <c r="BP20" i="3"/>
  <c r="AA22" i="3"/>
  <c r="BP18" i="3"/>
  <c r="F3" i="4" s="1"/>
  <c r="BO18" i="3"/>
  <c r="E3" i="4" s="1"/>
  <c r="BO20" i="3"/>
  <c r="I22" i="3"/>
  <c r="N111" i="3"/>
  <c r="N123" i="3"/>
  <c r="BH86" i="3"/>
  <c r="BF86" i="3"/>
  <c r="G87" i="3"/>
  <c r="F73" i="3"/>
  <c r="F60" i="3"/>
  <c r="G61" i="3"/>
  <c r="M73" i="3"/>
  <c r="M75" i="3" s="1"/>
  <c r="BO65" i="3"/>
  <c r="E56" i="4" s="1"/>
  <c r="H73" i="3"/>
  <c r="H75" i="3" s="1"/>
  <c r="F49" i="3"/>
  <c r="BO45" i="3"/>
  <c r="E15" i="4" s="1"/>
  <c r="R48" i="3"/>
  <c r="G49" i="3"/>
  <c r="H48" i="3"/>
  <c r="O22" i="3"/>
  <c r="I9" i="3"/>
  <c r="I11" i="3" s="1"/>
  <c r="BF9" i="3"/>
  <c r="U22" i="3"/>
  <c r="E10" i="3"/>
  <c r="L112" i="3"/>
  <c r="BC74" i="3"/>
  <c r="BB73" i="3"/>
  <c r="BB75" i="3" s="1"/>
  <c r="BD73" i="3"/>
  <c r="BD75" i="3" s="1"/>
  <c r="BE35" i="3"/>
  <c r="BE37" i="3" s="1"/>
  <c r="BE86" i="3"/>
  <c r="BN86" i="3"/>
  <c r="BA88" i="3"/>
  <c r="BD87" i="3"/>
  <c r="BB10" i="3"/>
  <c r="BE9" i="3"/>
  <c r="BD11" i="3"/>
  <c r="BN9" i="3"/>
  <c r="BP5" i="3"/>
  <c r="F30" i="4" s="1"/>
  <c r="BO5" i="3"/>
  <c r="E30" i="4" s="1"/>
  <c r="BC10" i="3"/>
  <c r="BD10" i="3"/>
  <c r="BA10" i="3"/>
  <c r="BA11" i="3"/>
  <c r="BE47" i="3"/>
  <c r="BE112" i="3" s="1"/>
  <c r="BB48" i="3"/>
  <c r="BC112" i="3"/>
  <c r="BP44" i="3"/>
  <c r="F4" i="4" s="1"/>
  <c r="BE49" i="3"/>
  <c r="BC48" i="3"/>
  <c r="BD48" i="3"/>
  <c r="BE59" i="3"/>
  <c r="BB60" i="3"/>
  <c r="BC60" i="3"/>
  <c r="BA61" i="3"/>
  <c r="BE22" i="3"/>
  <c r="BE24" i="3" s="1"/>
  <c r="BB23" i="3"/>
  <c r="BB62" i="3" s="1"/>
  <c r="BC23" i="3"/>
  <c r="BC25" i="3" s="1"/>
  <c r="BN122" i="3"/>
  <c r="BE122" i="3"/>
  <c r="BC123" i="3"/>
  <c r="BN123" i="3" s="1"/>
  <c r="AY59" i="3"/>
  <c r="AW60" i="3"/>
  <c r="AY86" i="3"/>
  <c r="AW87" i="3"/>
  <c r="AY47" i="3"/>
  <c r="AY22" i="3"/>
  <c r="AX23" i="3"/>
  <c r="AX24" i="3"/>
  <c r="AU23" i="3"/>
  <c r="AV23" i="3"/>
  <c r="AW23" i="3"/>
  <c r="AU24" i="3"/>
  <c r="AY122" i="3"/>
  <c r="AV73" i="3"/>
  <c r="AW74" i="3"/>
  <c r="BM72" i="3"/>
  <c r="AY72" i="3"/>
  <c r="AV74" i="3"/>
  <c r="AY9" i="3"/>
  <c r="AX10" i="3"/>
  <c r="AV10" i="3"/>
  <c r="AW10" i="3"/>
  <c r="AU10" i="3"/>
  <c r="BP95" i="3"/>
  <c r="F47" i="4" s="1"/>
  <c r="AY110" i="3"/>
  <c r="AX111" i="3"/>
  <c r="AX113" i="3" s="1"/>
  <c r="AX112" i="3"/>
  <c r="AV111" i="3"/>
  <c r="AU111" i="3"/>
  <c r="AW111" i="3"/>
  <c r="AY35" i="3"/>
  <c r="AW37" i="3"/>
  <c r="AU37" i="3"/>
  <c r="AX37" i="3"/>
  <c r="AS98" i="3"/>
  <c r="AQ99" i="3"/>
  <c r="AR99" i="3"/>
  <c r="AP99" i="3"/>
  <c r="BO95" i="3"/>
  <c r="E47" i="4" s="1"/>
  <c r="AS22" i="3"/>
  <c r="AP23" i="3"/>
  <c r="AR23" i="3"/>
  <c r="AS35" i="3"/>
  <c r="BL59" i="3"/>
  <c r="AP60" i="3"/>
  <c r="AP11" i="3"/>
  <c r="AP10" i="3"/>
  <c r="AQ11" i="3"/>
  <c r="BL9" i="3"/>
  <c r="AQ111" i="3"/>
  <c r="AS86" i="3"/>
  <c r="AR87" i="3"/>
  <c r="AO87" i="3"/>
  <c r="AP87" i="3"/>
  <c r="AQ87" i="3"/>
  <c r="AR48" i="3"/>
  <c r="AP48" i="3"/>
  <c r="AQ48" i="3"/>
  <c r="AP73" i="3"/>
  <c r="BL72" i="3"/>
  <c r="AO74" i="3"/>
  <c r="AQ74" i="3"/>
  <c r="AK37" i="3"/>
  <c r="AI10" i="3"/>
  <c r="BO29" i="3"/>
  <c r="E35" i="4" s="1"/>
  <c r="AI37" i="3"/>
  <c r="AJ37" i="3"/>
  <c r="BK35" i="3"/>
  <c r="AM35" i="3"/>
  <c r="BP30" i="3"/>
  <c r="F53" i="4" s="1"/>
  <c r="AM72" i="3"/>
  <c r="AJ73" i="3"/>
  <c r="AJ75" i="3" s="1"/>
  <c r="AL73" i="3"/>
  <c r="AI74" i="3"/>
  <c r="AJ74" i="3"/>
  <c r="AL111" i="3"/>
  <c r="AJ112" i="3"/>
  <c r="AM110" i="3"/>
  <c r="AM22" i="3"/>
  <c r="BP16" i="3"/>
  <c r="F44" i="4" s="1"/>
  <c r="AK24" i="3"/>
  <c r="AK23" i="3"/>
  <c r="AK25" i="3" s="1"/>
  <c r="AJ24" i="3"/>
  <c r="BK22" i="3"/>
  <c r="BO80" i="3"/>
  <c r="E38" i="4" s="1"/>
  <c r="AL87" i="3"/>
  <c r="AM86" i="3"/>
  <c r="BP119" i="3"/>
  <c r="F24" i="4" s="1"/>
  <c r="AJ123" i="3"/>
  <c r="AM122" i="3"/>
  <c r="AK123" i="3"/>
  <c r="AK125" i="3" s="1"/>
  <c r="AL123" i="3"/>
  <c r="AM47" i="3"/>
  <c r="AK48" i="3"/>
  <c r="AI48" i="3"/>
  <c r="AL48" i="3"/>
  <c r="AL50" i="3" s="1"/>
  <c r="AL100" i="3"/>
  <c r="AK99" i="3"/>
  <c r="AI99" i="3"/>
  <c r="AI101" i="3" s="1"/>
  <c r="AK60" i="3"/>
  <c r="AG110" i="3"/>
  <c r="AE111" i="3"/>
  <c r="AE112" i="3"/>
  <c r="BJ110" i="3"/>
  <c r="AF60" i="3"/>
  <c r="AC60" i="3"/>
  <c r="AC113" i="3" s="1"/>
  <c r="AG59" i="3"/>
  <c r="AD60" i="3"/>
  <c r="BJ9" i="3"/>
  <c r="AF10" i="3"/>
  <c r="AF12" i="3" s="1"/>
  <c r="AC10" i="3"/>
  <c r="AC12" i="3" s="1"/>
  <c r="AE10" i="3"/>
  <c r="AE12" i="3" s="1"/>
  <c r="AF11" i="3"/>
  <c r="AD10" i="3"/>
  <c r="AD12" i="3" s="1"/>
  <c r="AG47" i="3"/>
  <c r="AF48" i="3"/>
  <c r="AF99" i="3"/>
  <c r="AD99" i="3"/>
  <c r="AF100" i="3"/>
  <c r="AC99" i="3"/>
  <c r="AE99" i="3"/>
  <c r="AG22" i="3"/>
  <c r="AE23" i="3"/>
  <c r="AD23" i="3"/>
  <c r="AG72" i="3"/>
  <c r="AE73" i="3"/>
  <c r="AC74" i="3"/>
  <c r="AD73" i="3"/>
  <c r="AD75" i="3" s="1"/>
  <c r="AF73" i="3"/>
  <c r="AD74" i="3"/>
  <c r="AG86" i="3"/>
  <c r="AE87" i="3"/>
  <c r="AE89" i="3" s="1"/>
  <c r="BO118" i="3"/>
  <c r="E34" i="4" s="1"/>
  <c r="BO15" i="3"/>
  <c r="E51" i="4" s="1"/>
  <c r="X23" i="3"/>
  <c r="Z24" i="3"/>
  <c r="BO121" i="3"/>
  <c r="Z125" i="3"/>
  <c r="Z73" i="3"/>
  <c r="BP66" i="3"/>
  <c r="F48" i="4" s="1"/>
  <c r="AA72" i="3"/>
  <c r="X74" i="3"/>
  <c r="BO66" i="3"/>
  <c r="E48" i="4" s="1"/>
  <c r="Z100" i="3"/>
  <c r="Y99" i="3"/>
  <c r="X99" i="3"/>
  <c r="Z49" i="3"/>
  <c r="BP78" i="3"/>
  <c r="F42" i="4" s="1"/>
  <c r="X87" i="3"/>
  <c r="X89" i="3" s="1"/>
  <c r="Z88" i="3"/>
  <c r="Y87" i="3"/>
  <c r="Z87" i="3"/>
  <c r="AA47" i="3"/>
  <c r="Y49" i="3"/>
  <c r="Y48" i="3"/>
  <c r="Z48" i="3"/>
  <c r="AA35" i="3"/>
  <c r="AA61" i="3" s="1"/>
  <c r="BO30" i="3"/>
  <c r="E53" i="4" s="1"/>
  <c r="Y37" i="3"/>
  <c r="Z37" i="3"/>
  <c r="W37" i="3"/>
  <c r="W60" i="3"/>
  <c r="Z61" i="3"/>
  <c r="Y60" i="3"/>
  <c r="Z60" i="3"/>
  <c r="Y61" i="3"/>
  <c r="AA9" i="3"/>
  <c r="Y10" i="3"/>
  <c r="Z10" i="3"/>
  <c r="W10" i="3"/>
  <c r="BO105" i="3"/>
  <c r="E46" i="4" s="1"/>
  <c r="Z111" i="3"/>
  <c r="Y111" i="3"/>
  <c r="X111" i="3"/>
  <c r="Z112" i="3"/>
  <c r="R88" i="3"/>
  <c r="U86" i="3"/>
  <c r="S88" i="3"/>
  <c r="T87" i="3"/>
  <c r="R87" i="3"/>
  <c r="S87" i="3"/>
  <c r="R73" i="3"/>
  <c r="T73" i="3"/>
  <c r="S73" i="3"/>
  <c r="BO17" i="3"/>
  <c r="E31" i="4" s="1"/>
  <c r="BH22" i="3"/>
  <c r="BO16" i="3"/>
  <c r="E44" i="4" s="1"/>
  <c r="R23" i="3"/>
  <c r="T23" i="3"/>
  <c r="BP31" i="3"/>
  <c r="F22" i="4" s="1"/>
  <c r="BO31" i="3"/>
  <c r="E22" i="4" s="1"/>
  <c r="U9" i="3"/>
  <c r="S11" i="3"/>
  <c r="BH9" i="3"/>
  <c r="R10" i="3"/>
  <c r="T12" i="3"/>
  <c r="BO117" i="3"/>
  <c r="E32" i="4" s="1"/>
  <c r="R99" i="3"/>
  <c r="T99" i="3"/>
  <c r="R100" i="3"/>
  <c r="BH98" i="3"/>
  <c r="Q112" i="3"/>
  <c r="U98" i="3"/>
  <c r="S100" i="3"/>
  <c r="S111" i="3"/>
  <c r="T111" i="3"/>
  <c r="S61" i="3"/>
  <c r="S60" i="3"/>
  <c r="T61" i="3"/>
  <c r="BP56" i="3"/>
  <c r="F5" i="4" s="1"/>
  <c r="BO56" i="3"/>
  <c r="E5" i="4" s="1"/>
  <c r="BP55" i="3"/>
  <c r="F2" i="4" s="1"/>
  <c r="BH59" i="3"/>
  <c r="T48" i="3"/>
  <c r="U47" i="3"/>
  <c r="BO44" i="3"/>
  <c r="E4" i="4" s="1"/>
  <c r="BH47" i="3"/>
  <c r="BO41" i="3"/>
  <c r="E37" i="4" s="1"/>
  <c r="Q48" i="3"/>
  <c r="Q50" i="3" s="1"/>
  <c r="S49" i="3"/>
  <c r="S48" i="3"/>
  <c r="T49" i="3"/>
  <c r="N49" i="3"/>
  <c r="BO42" i="3"/>
  <c r="E26" i="4" s="1"/>
  <c r="O47" i="3"/>
  <c r="L100" i="3"/>
  <c r="BG47" i="3"/>
  <c r="BP43" i="3"/>
  <c r="F36" i="4" s="1"/>
  <c r="M99" i="3"/>
  <c r="N99" i="3"/>
  <c r="N100" i="3"/>
  <c r="K99" i="3"/>
  <c r="M100" i="3"/>
  <c r="BO92" i="3"/>
  <c r="E45" i="4" s="1"/>
  <c r="BG98" i="3"/>
  <c r="BP94" i="3"/>
  <c r="F25" i="4" s="1"/>
  <c r="BP117" i="3"/>
  <c r="F32" i="4" s="1"/>
  <c r="O122" i="3"/>
  <c r="BO54" i="3"/>
  <c r="E33" i="4" s="1"/>
  <c r="O59" i="3"/>
  <c r="BP54" i="3"/>
  <c r="F33" i="4" s="1"/>
  <c r="N61" i="3"/>
  <c r="BO53" i="3"/>
  <c r="E28" i="4" s="1"/>
  <c r="N60" i="3"/>
  <c r="L61" i="3"/>
  <c r="M111" i="3"/>
  <c r="L111" i="3"/>
  <c r="O110" i="3"/>
  <c r="BP17" i="3"/>
  <c r="BG22" i="3"/>
  <c r="L24" i="3"/>
  <c r="M23" i="3"/>
  <c r="M24" i="3"/>
  <c r="L23" i="3"/>
  <c r="K74" i="3"/>
  <c r="N73" i="3"/>
  <c r="K73" i="3"/>
  <c r="BP68" i="3"/>
  <c r="F52" i="4" s="1"/>
  <c r="O72" i="3"/>
  <c r="BP67" i="3"/>
  <c r="F23" i="4" s="1"/>
  <c r="BO68" i="3"/>
  <c r="E52" i="4" s="1"/>
  <c r="O9" i="3"/>
  <c r="BO4" i="3"/>
  <c r="E57" i="4" s="1"/>
  <c r="BP4" i="3"/>
  <c r="F57" i="4" s="1"/>
  <c r="BO3" i="3"/>
  <c r="E41" i="4" s="1"/>
  <c r="BG9" i="3"/>
  <c r="M12" i="3"/>
  <c r="K10" i="3"/>
  <c r="O35" i="3"/>
  <c r="BP29" i="3"/>
  <c r="F35" i="4" s="1"/>
  <c r="BO28" i="3"/>
  <c r="E54" i="4" s="1"/>
  <c r="BG35" i="3"/>
  <c r="K37" i="3"/>
  <c r="L37" i="3"/>
  <c r="M37" i="3"/>
  <c r="BP79" i="3"/>
  <c r="F39" i="4" s="1"/>
  <c r="BG86" i="3"/>
  <c r="K87" i="3"/>
  <c r="N87" i="3"/>
  <c r="L88" i="3"/>
  <c r="L87" i="3"/>
  <c r="M88" i="3"/>
  <c r="M87" i="3"/>
  <c r="N88" i="3"/>
  <c r="F7" i="4"/>
  <c r="BQ8" i="3"/>
  <c r="F8" i="4"/>
  <c r="G8" i="4" s="1"/>
  <c r="H8" i="4" s="1"/>
  <c r="F9" i="4"/>
  <c r="F16" i="4"/>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F50" i="3"/>
  <c r="E37" i="3"/>
  <c r="N37" i="3"/>
  <c r="S37" i="3"/>
  <c r="X37" i="3"/>
  <c r="AC37" i="3"/>
  <c r="AL37" i="3"/>
  <c r="AQ37" i="3"/>
  <c r="AV37" i="3"/>
  <c r="BA37" i="3"/>
  <c r="BP42" i="3"/>
  <c r="BO43" i="3"/>
  <c r="E36" i="4" s="1"/>
  <c r="BP45" i="3"/>
  <c r="BK47" i="3"/>
  <c r="AU48" i="3"/>
  <c r="AU50" i="3" s="1"/>
  <c r="BL47" i="3"/>
  <c r="K48" i="3"/>
  <c r="AK49" i="3"/>
  <c r="AI49" i="3"/>
  <c r="AJ48" i="3"/>
  <c r="AL49" i="3"/>
  <c r="AJ49" i="3"/>
  <c r="F20" i="4"/>
  <c r="AO10" i="3"/>
  <c r="M11" i="3"/>
  <c r="W11" i="3"/>
  <c r="AK11" i="3"/>
  <c r="AU11" i="3"/>
  <c r="BF22" i="3"/>
  <c r="BJ22" i="3"/>
  <c r="BN22" i="3"/>
  <c r="H23" i="3"/>
  <c r="AF23" i="3"/>
  <c r="AF25" i="3" s="1"/>
  <c r="BD23" i="3"/>
  <c r="BD25" i="3" s="1"/>
  <c r="G24" i="3"/>
  <c r="Q24" i="3"/>
  <c r="AE24" i="3"/>
  <c r="AO24" i="3"/>
  <c r="BC24" i="3"/>
  <c r="BP28" i="3"/>
  <c r="BI35" i="3"/>
  <c r="BM35" i="3"/>
  <c r="AE38" i="3"/>
  <c r="F37" i="3"/>
  <c r="T37" i="3"/>
  <c r="AD37" i="3"/>
  <c r="AR37" i="3"/>
  <c r="BB37" i="3"/>
  <c r="BF47" i="3"/>
  <c r="E48" i="3"/>
  <c r="E50" i="3" s="1"/>
  <c r="I47" i="3"/>
  <c r="I49" i="3" s="1"/>
  <c r="BA48" i="3"/>
  <c r="BN47" i="3"/>
  <c r="BM47" i="3"/>
  <c r="AU49" i="3"/>
  <c r="AV49" i="3"/>
  <c r="AX49" i="3"/>
  <c r="AW49" i="3"/>
  <c r="F21" i="4"/>
  <c r="N10" i="3"/>
  <c r="N12" i="3" s="1"/>
  <c r="AL10" i="3"/>
  <c r="AL12" i="3" s="1"/>
  <c r="N11" i="3"/>
  <c r="X11" i="3"/>
  <c r="AL11" i="3"/>
  <c r="AV11" i="3"/>
  <c r="Q23" i="3"/>
  <c r="AC23" i="3"/>
  <c r="AO23" i="3"/>
  <c r="BA23" i="3"/>
  <c r="BA25" i="3" s="1"/>
  <c r="H24" i="3"/>
  <c r="R24" i="3"/>
  <c r="AF24" i="3"/>
  <c r="AP24" i="3"/>
  <c r="BD24" i="3"/>
  <c r="BF35" i="3"/>
  <c r="BJ35" i="3"/>
  <c r="H50" i="3"/>
  <c r="BD37" i="3"/>
  <c r="G37" i="3"/>
  <c r="Q37" i="3"/>
  <c r="AE37" i="3"/>
  <c r="AO37" i="3"/>
  <c r="BC37"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P41" i="3"/>
  <c r="BO46" i="3"/>
  <c r="E17" i="4" s="1"/>
  <c r="AC48" i="3"/>
  <c r="BJ47" i="3"/>
  <c r="BI47" i="3"/>
  <c r="M49" i="3"/>
  <c r="L48" i="3"/>
  <c r="L49" i="3"/>
  <c r="K49" i="3"/>
  <c r="AD48" i="3"/>
  <c r="AP49" i="3"/>
  <c r="AO49" i="3"/>
  <c r="AR49" i="3"/>
  <c r="AQ49" i="3"/>
  <c r="F10" i="4"/>
  <c r="BQ57" i="3"/>
  <c r="AO48" i="3"/>
  <c r="AO50" i="3" s="1"/>
  <c r="W49" i="3"/>
  <c r="E49" i="3"/>
  <c r="Q49" i="3"/>
  <c r="X49" i="3"/>
  <c r="BC49" i="3"/>
  <c r="U59" i="3"/>
  <c r="AS59" i="3"/>
  <c r="BG59" i="3"/>
  <c r="AO60" i="3"/>
  <c r="BI59" i="3"/>
  <c r="BN59" i="3"/>
  <c r="K60" i="3"/>
  <c r="K62" i="3" s="1"/>
  <c r="R61" i="3"/>
  <c r="W61" i="3"/>
  <c r="AQ60" i="3"/>
  <c r="AV60" i="3"/>
  <c r="E61" i="3"/>
  <c r="K61" i="3"/>
  <c r="Q61" i="3"/>
  <c r="X61" i="3"/>
  <c r="AD61" i="3"/>
  <c r="AJ61" i="3"/>
  <c r="AQ61" i="3"/>
  <c r="AW61" i="3"/>
  <c r="BC61" i="3"/>
  <c r="U72" i="3"/>
  <c r="AS72" i="3"/>
  <c r="BO71" i="3"/>
  <c r="AC73" i="3"/>
  <c r="BJ72" i="3"/>
  <c r="AW73" i="3"/>
  <c r="BH72" i="3"/>
  <c r="BN72" i="3"/>
  <c r="W74" i="3"/>
  <c r="Y74" i="3"/>
  <c r="AP74" i="3"/>
  <c r="AR74" i="3"/>
  <c r="AU73" i="3"/>
  <c r="T74" i="3"/>
  <c r="BB74" i="3"/>
  <c r="BP80" i="3"/>
  <c r="W87" i="3"/>
  <c r="BI86" i="3"/>
  <c r="AF87" i="3"/>
  <c r="BJ86" i="3"/>
  <c r="AD87" i="3"/>
  <c r="AR88" i="3"/>
  <c r="AP88" i="3"/>
  <c r="AO88" i="3"/>
  <c r="AQ88" i="3"/>
  <c r="AK88" i="3"/>
  <c r="BP53" i="3"/>
  <c r="BJ59" i="3"/>
  <c r="R60" i="3"/>
  <c r="AF61" i="3"/>
  <c r="AK61" i="3"/>
  <c r="AR60" i="3"/>
  <c r="AX60" i="3"/>
  <c r="AE61" i="3"/>
  <c r="AL61" i="3"/>
  <c r="AR61" i="3"/>
  <c r="AX61" i="3"/>
  <c r="BP65" i="3"/>
  <c r="BI72" i="3"/>
  <c r="M74" i="3"/>
  <c r="L74" i="3"/>
  <c r="L73" i="3"/>
  <c r="R74" i="3"/>
  <c r="S74" i="3"/>
  <c r="AI73" i="3"/>
  <c r="E74" i="3"/>
  <c r="N74" i="3"/>
  <c r="AI87" i="3"/>
  <c r="AI89" i="3" s="1"/>
  <c r="BK86" i="3"/>
  <c r="BL86" i="3"/>
  <c r="F87" i="3"/>
  <c r="Q87" i="3"/>
  <c r="BB88" i="3"/>
  <c r="BC88" i="3"/>
  <c r="BA87" i="3"/>
  <c r="BA89" i="3" s="1"/>
  <c r="BE88" i="3"/>
  <c r="AL88" i="3"/>
  <c r="BD88" i="3"/>
  <c r="BF59" i="3"/>
  <c r="AP61" i="3"/>
  <c r="AU61" i="3"/>
  <c r="AC62" i="3"/>
  <c r="I72" i="3"/>
  <c r="H74" i="3"/>
  <c r="F74" i="3"/>
  <c r="G73" i="3"/>
  <c r="G74" i="3"/>
  <c r="BP82" i="3"/>
  <c r="AI88" i="3"/>
  <c r="AJ88" i="3"/>
  <c r="AJ87" i="3"/>
  <c r="AJ89" i="3" s="1"/>
  <c r="BB87" i="3"/>
  <c r="AW48" i="3"/>
  <c r="H49" i="3"/>
  <c r="R49" i="3"/>
  <c r="BD49" i="3"/>
  <c r="BB49" i="3"/>
  <c r="BO55" i="3"/>
  <c r="E2" i="4" s="1"/>
  <c r="BP58" i="3"/>
  <c r="BQ58" i="3" s="1"/>
  <c r="I59" i="3"/>
  <c r="BK59" i="3"/>
  <c r="H61" i="3"/>
  <c r="M61" i="3"/>
  <c r="AE60" i="3"/>
  <c r="AJ60" i="3"/>
  <c r="AU60" i="3"/>
  <c r="BD61" i="3"/>
  <c r="AC61" i="3"/>
  <c r="AI61" i="3"/>
  <c r="AO61" i="3"/>
  <c r="AV61" i="3"/>
  <c r="BB61" i="3"/>
  <c r="BO67" i="3"/>
  <c r="E23" i="4" s="1"/>
  <c r="BP70" i="3"/>
  <c r="BP71" i="3"/>
  <c r="BG72" i="3"/>
  <c r="BF72" i="3"/>
  <c r="AU74" i="3"/>
  <c r="AX74" i="3"/>
  <c r="AX73" i="3"/>
  <c r="AX75" i="3" s="1"/>
  <c r="BD74" i="3"/>
  <c r="BC73" i="3"/>
  <c r="Q74" i="3"/>
  <c r="BA74" i="3"/>
  <c r="BO79" i="3"/>
  <c r="E39" i="4" s="1"/>
  <c r="AD88" i="3"/>
  <c r="AC88" i="3"/>
  <c r="AF88" i="3"/>
  <c r="AC87" i="3"/>
  <c r="AC125" i="3" s="1"/>
  <c r="AW88" i="3"/>
  <c r="AV88" i="3"/>
  <c r="AV87" i="3"/>
  <c r="AX88" i="3"/>
  <c r="AX87" i="3"/>
  <c r="AX62" i="3" s="1"/>
  <c r="AE88" i="3"/>
  <c r="AU88" i="3"/>
  <c r="I98" i="3"/>
  <c r="I88" i="3" s="1"/>
  <c r="BP92" i="3"/>
  <c r="AG98" i="3"/>
  <c r="BE98" i="3"/>
  <c r="BE100" i="3" s="1"/>
  <c r="BO93" i="3"/>
  <c r="E50" i="4" s="1"/>
  <c r="BO97" i="3"/>
  <c r="BQ97" i="3" s="1"/>
  <c r="G99" i="3"/>
  <c r="BF98" i="3"/>
  <c r="AI100" i="3"/>
  <c r="AJ100" i="3"/>
  <c r="AK100" i="3"/>
  <c r="AL99" i="3"/>
  <c r="BD99" i="3"/>
  <c r="BD101" i="3" s="1"/>
  <c r="BN98" i="3"/>
  <c r="BB99" i="3"/>
  <c r="F100" i="3"/>
  <c r="E99" i="3"/>
  <c r="E100" i="3"/>
  <c r="AW100" i="3"/>
  <c r="AV100" i="3"/>
  <c r="AV99" i="3"/>
  <c r="AX100" i="3"/>
  <c r="AU100" i="3"/>
  <c r="W99" i="3"/>
  <c r="BI98" i="3"/>
  <c r="AA98" i="3"/>
  <c r="AW99" i="3"/>
  <c r="BK98" i="3"/>
  <c r="AR100" i="3"/>
  <c r="AP100" i="3"/>
  <c r="AQ100" i="3"/>
  <c r="AX99" i="3"/>
  <c r="G100" i="3"/>
  <c r="Q73" i="3"/>
  <c r="BA73" i="3"/>
  <c r="BA75" i="3" s="1"/>
  <c r="AF74" i="3"/>
  <c r="AK74" i="3"/>
  <c r="AE74" i="3"/>
  <c r="AL74" i="3"/>
  <c r="O86" i="3"/>
  <c r="BO78" i="3"/>
  <c r="E42" i="4" s="1"/>
  <c r="BP83" i="3"/>
  <c r="AU87" i="3"/>
  <c r="BM86" i="3"/>
  <c r="H89" i="3"/>
  <c r="F88" i="3"/>
  <c r="E87" i="3"/>
  <c r="Y88" i="3"/>
  <c r="W88" i="3"/>
  <c r="G88" i="3"/>
  <c r="X88" i="3"/>
  <c r="AY98" i="3"/>
  <c r="BO94" i="3"/>
  <c r="E25" i="4" s="1"/>
  <c r="BP96" i="3"/>
  <c r="F99" i="3"/>
  <c r="BL98" i="3"/>
  <c r="AO99" i="3"/>
  <c r="BB100" i="3"/>
  <c r="BC100" i="3"/>
  <c r="BA99" i="3"/>
  <c r="BA101" i="3" s="1"/>
  <c r="BD100" i="3"/>
  <c r="H100" i="3"/>
  <c r="AO100" i="3"/>
  <c r="BA100" i="3"/>
  <c r="AU99" i="3"/>
  <c r="BM98" i="3"/>
  <c r="BJ98" i="3"/>
  <c r="Q99" i="3"/>
  <c r="Y100" i="3"/>
  <c r="AD100" i="3"/>
  <c r="X100" i="3"/>
  <c r="AE100" i="3"/>
  <c r="BP105" i="3"/>
  <c r="AA110" i="3"/>
  <c r="BP104" i="3"/>
  <c r="BG110" i="3"/>
  <c r="K111" i="3"/>
  <c r="AA122" i="3"/>
  <c r="AA124" i="3" s="1"/>
  <c r="BP116" i="3"/>
  <c r="BO84" i="3"/>
  <c r="E20" i="4" s="1"/>
  <c r="BC87" i="3"/>
  <c r="K88" i="3"/>
  <c r="T88" i="3"/>
  <c r="Q88" i="3"/>
  <c r="BO96" i="3"/>
  <c r="E14" i="4" s="1"/>
  <c r="BC99" i="3"/>
  <c r="K100" i="3"/>
  <c r="T100" i="3"/>
  <c r="Q100" i="3"/>
  <c r="W100" i="3"/>
  <c r="AC100" i="3"/>
  <c r="BO104" i="3"/>
  <c r="E27" i="4" s="1"/>
  <c r="U110" i="3"/>
  <c r="AS110" i="3"/>
  <c r="BP106" i="3"/>
  <c r="BP109" i="3"/>
  <c r="BH110" i="3"/>
  <c r="BK110" i="3"/>
  <c r="AI111" i="3"/>
  <c r="I112" i="3"/>
  <c r="E112" i="3"/>
  <c r="H112" i="3"/>
  <c r="F112" i="3"/>
  <c r="S112" i="3"/>
  <c r="R112" i="3"/>
  <c r="T112" i="3"/>
  <c r="AC112" i="3"/>
  <c r="AF112" i="3"/>
  <c r="AD112" i="3"/>
  <c r="AQ112" i="3"/>
  <c r="AP112" i="3"/>
  <c r="AR112" i="3"/>
  <c r="BA112" i="3"/>
  <c r="BB111" i="3"/>
  <c r="BD112" i="3"/>
  <c r="BA111" i="3"/>
  <c r="BB112" i="3"/>
  <c r="BC111" i="3"/>
  <c r="AO112" i="3"/>
  <c r="BO116" i="3"/>
  <c r="E55" i="4" s="1"/>
  <c r="BO119" i="3"/>
  <c r="E24" i="4" s="1"/>
  <c r="BG122" i="3"/>
  <c r="G111" i="3"/>
  <c r="G125" i="3" s="1"/>
  <c r="R111" i="3"/>
  <c r="AD111" i="3"/>
  <c r="BL110" i="3"/>
  <c r="BF110" i="3"/>
  <c r="H111" i="3"/>
  <c r="AF111" i="3"/>
  <c r="BD111" i="3"/>
  <c r="G112" i="3"/>
  <c r="U122" i="3"/>
  <c r="AS122" i="3"/>
  <c r="BP118" i="3"/>
  <c r="BP121" i="3"/>
  <c r="BK122" i="3"/>
  <c r="AI123" i="3"/>
  <c r="G124" i="3"/>
  <c r="E125" i="3"/>
  <c r="E124" i="3"/>
  <c r="H124" i="3"/>
  <c r="F124" i="3"/>
  <c r="Q124" i="3"/>
  <c r="T124" i="3"/>
  <c r="S124" i="3"/>
  <c r="R124" i="3"/>
  <c r="AE124" i="3"/>
  <c r="AD124" i="3"/>
  <c r="AC124" i="3"/>
  <c r="AF124" i="3"/>
  <c r="AO124" i="3"/>
  <c r="AR124" i="3"/>
  <c r="AQ124" i="3"/>
  <c r="AP124" i="3"/>
  <c r="BJ122" i="3"/>
  <c r="BI110" i="3"/>
  <c r="BM110" i="3"/>
  <c r="K112" i="3"/>
  <c r="Y112" i="3"/>
  <c r="AI112" i="3"/>
  <c r="AW112" i="3"/>
  <c r="BI122" i="3"/>
  <c r="BM122" i="3"/>
  <c r="BC124" i="3"/>
  <c r="BA125" i="3"/>
  <c r="BB124" i="3"/>
  <c r="BA124" i="3"/>
  <c r="BD124" i="3"/>
  <c r="Q111" i="3"/>
  <c r="AO111" i="3"/>
  <c r="AO113" i="3" s="1"/>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AW125" i="3" l="1"/>
  <c r="AX101" i="3"/>
  <c r="AW38" i="3"/>
  <c r="R25" i="3"/>
  <c r="U37" i="3"/>
  <c r="AS24" i="3"/>
  <c r="AR125" i="3"/>
  <c r="AM37" i="3"/>
  <c r="AK38" i="3"/>
  <c r="Z75" i="3"/>
  <c r="AM11" i="3"/>
  <c r="AK50" i="3"/>
  <c r="AK62" i="3"/>
  <c r="AM61" i="3"/>
  <c r="G40" i="4"/>
  <c r="H40" i="4" s="1"/>
  <c r="AC101" i="3"/>
  <c r="AC89" i="3"/>
  <c r="X25" i="3"/>
  <c r="G10" i="4"/>
  <c r="H10" i="4" s="1"/>
  <c r="Q75" i="3"/>
  <c r="T50" i="3"/>
  <c r="G16" i="4"/>
  <c r="H16" i="4" s="1"/>
  <c r="N101" i="3"/>
  <c r="L25" i="3"/>
  <c r="E113" i="3"/>
  <c r="F89" i="3"/>
  <c r="G25" i="3"/>
  <c r="BQ32" i="3"/>
  <c r="BQ7" i="3"/>
  <c r="G9" i="4"/>
  <c r="H9" i="4" s="1"/>
  <c r="G7" i="4"/>
  <c r="H7" i="4" s="1"/>
  <c r="BQ33" i="3"/>
  <c r="U123" i="3"/>
  <c r="G21" i="4"/>
  <c r="H21" i="4" s="1"/>
  <c r="BQ107" i="3"/>
  <c r="BQ108" i="3"/>
  <c r="G17" i="4"/>
  <c r="H17" i="4" s="1"/>
  <c r="G6" i="4"/>
  <c r="H6" i="4" s="1"/>
  <c r="BQ19" i="3"/>
  <c r="G29" i="4"/>
  <c r="H29" i="4" s="1"/>
  <c r="BB50" i="3"/>
  <c r="AG124" i="3"/>
  <c r="R113" i="3"/>
  <c r="K125" i="3"/>
  <c r="T125" i="3"/>
  <c r="BB101" i="3"/>
  <c r="BC12" i="3"/>
  <c r="AW75" i="3"/>
  <c r="AY100" i="3"/>
  <c r="AY49" i="3"/>
  <c r="AY88" i="3"/>
  <c r="AR50" i="3"/>
  <c r="AS61" i="3"/>
  <c r="AQ12" i="3"/>
  <c r="BQ6" i="3"/>
  <c r="AS11" i="3"/>
  <c r="AR12" i="3"/>
  <c r="AS74" i="3"/>
  <c r="AR75" i="3"/>
  <c r="AQ75" i="3"/>
  <c r="AR89" i="3"/>
  <c r="AP89" i="3"/>
  <c r="AQ25" i="3"/>
  <c r="AL89" i="3"/>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43" i="4"/>
  <c r="H43"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12" i="4"/>
  <c r="H12"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11" i="4"/>
  <c r="H11" i="4" s="1"/>
  <c r="BQ81" i="3"/>
  <c r="F101" i="3"/>
  <c r="G89" i="3"/>
  <c r="G101" i="3"/>
  <c r="I61" i="3"/>
  <c r="BF60" i="3"/>
  <c r="F62" i="3"/>
  <c r="F75" i="3"/>
  <c r="F25" i="3"/>
  <c r="G30" i="4"/>
  <c r="H30" i="4" s="1"/>
  <c r="I10" i="3"/>
  <c r="BF10" i="3"/>
  <c r="I24" i="3"/>
  <c r="F113" i="3"/>
  <c r="H125" i="3"/>
  <c r="BF111" i="3"/>
  <c r="F125" i="3"/>
  <c r="BF123" i="3"/>
  <c r="F38" i="3"/>
  <c r="H38" i="3"/>
  <c r="AS73" i="3"/>
  <c r="BD38" i="3"/>
  <c r="BQ69" i="3"/>
  <c r="G5" i="4"/>
  <c r="H5" i="4" s="1"/>
  <c r="AS49" i="3"/>
  <c r="AP50" i="3"/>
  <c r="BQ93" i="3"/>
  <c r="G47" i="4"/>
  <c r="H47" i="4" s="1"/>
  <c r="G50" i="4"/>
  <c r="H50" i="4" s="1"/>
  <c r="AW12" i="3"/>
  <c r="AU75" i="3"/>
  <c r="BQ120" i="3"/>
  <c r="AV75" i="3"/>
  <c r="AE125" i="3"/>
  <c r="AK101" i="3"/>
  <c r="Y89" i="3"/>
  <c r="AJ125" i="3"/>
  <c r="Z89" i="3"/>
  <c r="AL125" i="3"/>
  <c r="BQ20" i="3"/>
  <c r="BP9" i="3"/>
  <c r="BQ18" i="3"/>
  <c r="AA10" i="3"/>
  <c r="AA112" i="3"/>
  <c r="G3" i="4"/>
  <c r="H3" i="4" s="1"/>
  <c r="O99" i="3"/>
  <c r="T89" i="3"/>
  <c r="BQ56" i="3"/>
  <c r="Q89" i="3"/>
  <c r="BH60" i="3"/>
  <c r="S89" i="3"/>
  <c r="U88" i="3"/>
  <c r="Q62" i="3"/>
  <c r="M89" i="3"/>
  <c r="U48" i="3"/>
  <c r="U36" i="3"/>
  <c r="BF36" i="3"/>
  <c r="S62" i="3"/>
  <c r="O74" i="3"/>
  <c r="N75" i="3"/>
  <c r="K75" i="3"/>
  <c r="O130" i="3"/>
  <c r="BA38" i="3"/>
  <c r="BC75" i="3"/>
  <c r="BN36" i="3"/>
  <c r="BB38" i="3"/>
  <c r="BD12" i="3"/>
  <c r="BB89" i="3"/>
  <c r="BC89" i="3"/>
  <c r="BA12" i="3"/>
  <c r="BQ5" i="3"/>
  <c r="BN10" i="3"/>
  <c r="BE10" i="3"/>
  <c r="BD50" i="3"/>
  <c r="BC50" i="3"/>
  <c r="BA50" i="3"/>
  <c r="BA113" i="3"/>
  <c r="BC113" i="3"/>
  <c r="BB25" i="3"/>
  <c r="BE60" i="3"/>
  <c r="BN60" i="3"/>
  <c r="BC125" i="3"/>
  <c r="BE123" i="3"/>
  <c r="BE125" i="3" s="1"/>
  <c r="BC101" i="3"/>
  <c r="AW89" i="3"/>
  <c r="AV89" i="3"/>
  <c r="AU89" i="3"/>
  <c r="AX89" i="3"/>
  <c r="AX50" i="3"/>
  <c r="AW25" i="3"/>
  <c r="BM23" i="3"/>
  <c r="AU25" i="3"/>
  <c r="AY23" i="3"/>
  <c r="AY123" i="3"/>
  <c r="AU125" i="3"/>
  <c r="BM10" i="3"/>
  <c r="AU101" i="3"/>
  <c r="AY10" i="3"/>
  <c r="AU12" i="3"/>
  <c r="AW101" i="3"/>
  <c r="AV101" i="3"/>
  <c r="BQ95" i="3"/>
  <c r="AV38" i="3"/>
  <c r="AX38" i="3"/>
  <c r="AY111" i="3"/>
  <c r="BM111" i="3"/>
  <c r="AU38" i="3"/>
  <c r="BM36" i="3"/>
  <c r="AY36" i="3"/>
  <c r="AY38" i="3" s="1"/>
  <c r="AR25" i="3"/>
  <c r="AP25" i="3"/>
  <c r="AO25" i="3"/>
  <c r="BQ16" i="3"/>
  <c r="AS124" i="3"/>
  <c r="BL123" i="3"/>
  <c r="AS123" i="3"/>
  <c r="AQ62" i="3"/>
  <c r="G33" i="4"/>
  <c r="H33" i="4" s="1"/>
  <c r="AO12" i="3"/>
  <c r="AP12" i="3"/>
  <c r="AO89" i="3"/>
  <c r="AQ89" i="3"/>
  <c r="AS88" i="3"/>
  <c r="AS87" i="3"/>
  <c r="BL87" i="3"/>
  <c r="AQ50" i="3"/>
  <c r="AP75" i="3"/>
  <c r="AO75" i="3"/>
  <c r="AJ50" i="3"/>
  <c r="AI25" i="3"/>
  <c r="AL38" i="3"/>
  <c r="AJ38" i="3"/>
  <c r="BK10" i="3"/>
  <c r="AJ12" i="3"/>
  <c r="G35" i="4"/>
  <c r="H35" i="4" s="1"/>
  <c r="BQ29" i="3"/>
  <c r="BP35" i="3"/>
  <c r="BQ30" i="3"/>
  <c r="AL113" i="3"/>
  <c r="AI113" i="3"/>
  <c r="BP22" i="3"/>
  <c r="AM88" i="3"/>
  <c r="AK89" i="3"/>
  <c r="AM129" i="3"/>
  <c r="BP86" i="3"/>
  <c r="BO86" i="3"/>
  <c r="AM124" i="3"/>
  <c r="AM49" i="3"/>
  <c r="AI50" i="3"/>
  <c r="BK48" i="3"/>
  <c r="AM48" i="3"/>
  <c r="BK99" i="3"/>
  <c r="AL101" i="3"/>
  <c r="AL62" i="3"/>
  <c r="BK60" i="3"/>
  <c r="AJ62" i="3"/>
  <c r="G53" i="4"/>
  <c r="H53" i="4" s="1"/>
  <c r="BJ111" i="3"/>
  <c r="AD62" i="3"/>
  <c r="BJ60" i="3"/>
  <c r="AG60" i="3"/>
  <c r="G57" i="4"/>
  <c r="H57" i="4" s="1"/>
  <c r="BJ10" i="3"/>
  <c r="AG10" i="3"/>
  <c r="AG12" i="3" s="1"/>
  <c r="AG13" i="3" s="1"/>
  <c r="H6" i="2" s="1"/>
  <c r="BQ44" i="3"/>
  <c r="G4" i="4"/>
  <c r="H4" i="4" s="1"/>
  <c r="BJ36" i="3"/>
  <c r="AE101" i="3"/>
  <c r="AD101" i="3"/>
  <c r="AG99" i="3"/>
  <c r="AE75" i="3"/>
  <c r="AG74" i="3"/>
  <c r="AF75" i="3"/>
  <c r="AC75" i="3"/>
  <c r="AG129" i="3"/>
  <c r="AG130" i="3" s="1"/>
  <c r="AF125" i="3"/>
  <c r="AG123" i="3"/>
  <c r="AD125" i="3"/>
  <c r="G44" i="4"/>
  <c r="H44" i="4" s="1"/>
  <c r="BO22" i="3"/>
  <c r="AA23" i="3"/>
  <c r="BI23" i="3"/>
  <c r="X125" i="3"/>
  <c r="BQ121" i="3"/>
  <c r="G32" i="4"/>
  <c r="H32" i="4" s="1"/>
  <c r="BQ117" i="3"/>
  <c r="W125" i="3"/>
  <c r="AA123" i="3"/>
  <c r="Z101" i="3"/>
  <c r="BI73" i="3"/>
  <c r="AA100" i="3"/>
  <c r="G48" i="4"/>
  <c r="H48"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31" i="4"/>
  <c r="G31" i="4" s="1"/>
  <c r="H31" i="4" s="1"/>
  <c r="T25" i="3"/>
  <c r="Q38" i="3"/>
  <c r="R38" i="3"/>
  <c r="BH36" i="3"/>
  <c r="BQ31" i="3"/>
  <c r="G22" i="4"/>
  <c r="H22" i="4" s="1"/>
  <c r="BQ4" i="3"/>
  <c r="R125" i="3"/>
  <c r="BP122" i="3"/>
  <c r="BO98" i="3"/>
  <c r="Q113" i="3"/>
  <c r="U112" i="3"/>
  <c r="U60" i="3"/>
  <c r="R62" i="3"/>
  <c r="BP59" i="3"/>
  <c r="U49" i="3"/>
  <c r="BP47" i="3"/>
  <c r="BH48" i="3"/>
  <c r="S50" i="3"/>
  <c r="L50" i="3"/>
  <c r="O49" i="3"/>
  <c r="K101" i="3"/>
  <c r="BG99" i="3"/>
  <c r="O61" i="3"/>
  <c r="BO122" i="3"/>
  <c r="BQ54" i="3"/>
  <c r="K25" i="3"/>
  <c r="BG73" i="3"/>
  <c r="L75" i="3"/>
  <c r="BQ68" i="3"/>
  <c r="G52" i="4"/>
  <c r="H52" i="4" s="1"/>
  <c r="I74" i="3"/>
  <c r="BG10" i="3"/>
  <c r="BO9" i="3"/>
  <c r="L12" i="3"/>
  <c r="L89" i="3"/>
  <c r="BO35" i="3"/>
  <c r="N89" i="3"/>
  <c r="K89" i="3"/>
  <c r="O87" i="3"/>
  <c r="O88" i="3"/>
  <c r="BG87" i="3"/>
  <c r="U111" i="3"/>
  <c r="BH111" i="3"/>
  <c r="AS111" i="3"/>
  <c r="AS113" i="3" s="1"/>
  <c r="BL111" i="3"/>
  <c r="BK123" i="3"/>
  <c r="AM123" i="3"/>
  <c r="AM125" i="3" s="1"/>
  <c r="BK111" i="3"/>
  <c r="AM111" i="3"/>
  <c r="F49" i="4"/>
  <c r="G49" i="4" s="1"/>
  <c r="H49" i="4" s="1"/>
  <c r="BQ106" i="3"/>
  <c r="G24" i="4"/>
  <c r="H24" i="4" s="1"/>
  <c r="F46" i="4"/>
  <c r="G46" i="4" s="1"/>
  <c r="H46" i="4" s="1"/>
  <c r="BQ105" i="3"/>
  <c r="BE99" i="3"/>
  <c r="BN99" i="3"/>
  <c r="F14" i="4"/>
  <c r="G14" i="4" s="1"/>
  <c r="H14" i="4" s="1"/>
  <c r="BQ96" i="3"/>
  <c r="AY87" i="3"/>
  <c r="BM87" i="3"/>
  <c r="AA99" i="3"/>
  <c r="BI99" i="3"/>
  <c r="BF99" i="3"/>
  <c r="I99" i="3"/>
  <c r="G25" i="4"/>
  <c r="H25" i="4" s="1"/>
  <c r="G39" i="4"/>
  <c r="H39" i="4" s="1"/>
  <c r="BF73" i="3"/>
  <c r="BO59" i="3"/>
  <c r="G42" i="4"/>
  <c r="H42" i="4" s="1"/>
  <c r="AM60" i="3"/>
  <c r="AA87" i="3"/>
  <c r="BI87" i="3"/>
  <c r="G75" i="3"/>
  <c r="O73" i="3"/>
  <c r="G23" i="4"/>
  <c r="H23" i="4" s="1"/>
  <c r="BN23" i="3"/>
  <c r="BE23" i="3"/>
  <c r="BF23" i="3"/>
  <c r="I23" i="3"/>
  <c r="BE48" i="3"/>
  <c r="BN48" i="3"/>
  <c r="BG36" i="3"/>
  <c r="O36" i="3"/>
  <c r="O38" i="3" s="1"/>
  <c r="F54" i="4"/>
  <c r="G54" i="4" s="1"/>
  <c r="H54" i="4" s="1"/>
  <c r="BQ28" i="3"/>
  <c r="E25" i="3"/>
  <c r="G20" i="4"/>
  <c r="H20" i="4" s="1"/>
  <c r="G50" i="3"/>
  <c r="F26" i="4"/>
  <c r="G26" i="4" s="1"/>
  <c r="H26" i="4" s="1"/>
  <c r="BQ42" i="3"/>
  <c r="BE36" i="3"/>
  <c r="AG36" i="3"/>
  <c r="AG38" i="3" s="1"/>
  <c r="AG39" i="3" s="1"/>
  <c r="H7" i="2" s="1"/>
  <c r="I36" i="3"/>
  <c r="F34" i="4"/>
  <c r="G34" i="4" s="1"/>
  <c r="H34" i="4" s="1"/>
  <c r="BQ118" i="3"/>
  <c r="BN111" i="3"/>
  <c r="BE111" i="3"/>
  <c r="F55" i="4"/>
  <c r="G55" i="4" s="1"/>
  <c r="H55" i="4" s="1"/>
  <c r="BQ116" i="3"/>
  <c r="I111" i="3"/>
  <c r="I113" i="3" s="1"/>
  <c r="AY99" i="3"/>
  <c r="BM99" i="3"/>
  <c r="F19" i="4"/>
  <c r="G19" i="4" s="1"/>
  <c r="H19" i="4" s="1"/>
  <c r="BQ83" i="3"/>
  <c r="BE73" i="3"/>
  <c r="BN73" i="3"/>
  <c r="F45" i="4"/>
  <c r="G45" i="4" s="1"/>
  <c r="H45" i="4" s="1"/>
  <c r="BQ92" i="3"/>
  <c r="BJ87" i="3"/>
  <c r="AG87" i="3"/>
  <c r="BM60" i="3"/>
  <c r="AY60" i="3"/>
  <c r="F13" i="4"/>
  <c r="G13" i="4" s="1"/>
  <c r="H13" i="4" s="1"/>
  <c r="BQ82" i="3"/>
  <c r="U87" i="3"/>
  <c r="BH87" i="3"/>
  <c r="BK87" i="3"/>
  <c r="AM87" i="3"/>
  <c r="AM73" i="3"/>
  <c r="BK73" i="3"/>
  <c r="F38" i="4"/>
  <c r="G38" i="4" s="1"/>
  <c r="H38" i="4" s="1"/>
  <c r="BQ80" i="3"/>
  <c r="BM73" i="3"/>
  <c r="AY73" i="3"/>
  <c r="AG73" i="3"/>
  <c r="BJ73" i="3"/>
  <c r="AS60" i="3"/>
  <c r="BL60" i="3"/>
  <c r="AS48" i="3"/>
  <c r="BL48" i="3"/>
  <c r="F37" i="4"/>
  <c r="G37" i="4" s="1"/>
  <c r="H37" i="4" s="1"/>
  <c r="BQ41" i="3"/>
  <c r="AS23" i="3"/>
  <c r="BL23" i="3"/>
  <c r="BK36" i="3"/>
  <c r="AM36" i="3"/>
  <c r="U10" i="3"/>
  <c r="U12" i="3" s="1"/>
  <c r="BH10" i="3"/>
  <c r="BQ46" i="3"/>
  <c r="F41" i="4"/>
  <c r="G41" i="4" s="1"/>
  <c r="H41" i="4" s="1"/>
  <c r="BQ3" i="3"/>
  <c r="AM10" i="3"/>
  <c r="O10" i="3"/>
  <c r="BG123" i="3"/>
  <c r="O123" i="3"/>
  <c r="AG111" i="3"/>
  <c r="U99" i="3"/>
  <c r="BH99" i="3"/>
  <c r="BF87" i="3"/>
  <c r="E89" i="3"/>
  <c r="I87" i="3"/>
  <c r="U73" i="3"/>
  <c r="BH73" i="3"/>
  <c r="BP98" i="3"/>
  <c r="F18" i="4"/>
  <c r="G18" i="4" s="1"/>
  <c r="H18" i="4" s="1"/>
  <c r="BQ70" i="3"/>
  <c r="BP72" i="3"/>
  <c r="F56" i="4"/>
  <c r="G56" i="4" s="1"/>
  <c r="H56" i="4" s="1"/>
  <c r="BQ65" i="3"/>
  <c r="O60" i="3"/>
  <c r="BG60" i="3"/>
  <c r="BJ23" i="3"/>
  <c r="AG23" i="3"/>
  <c r="AG25" i="3" s="1"/>
  <c r="BF48" i="3"/>
  <c r="I48" i="3"/>
  <c r="BQ55" i="3"/>
  <c r="BM48" i="3"/>
  <c r="AY48" i="3"/>
  <c r="F15" i="4"/>
  <c r="G15" i="4" s="1"/>
  <c r="H15" i="4" s="1"/>
  <c r="BQ45" i="3"/>
  <c r="I37" i="3"/>
  <c r="BK23" i="3"/>
  <c r="AM23" i="3"/>
  <c r="F51" i="4"/>
  <c r="G51" i="4" s="1"/>
  <c r="H51" i="4" s="1"/>
  <c r="BQ15" i="3"/>
  <c r="E12" i="3"/>
  <c r="BQ43" i="3"/>
  <c r="E38" i="3"/>
  <c r="H12" i="3"/>
  <c r="BO110" i="3"/>
  <c r="BQ119" i="3"/>
  <c r="BG111" i="3"/>
  <c r="O111" i="3"/>
  <c r="F27" i="4"/>
  <c r="G27" i="4" s="1"/>
  <c r="H27" i="4" s="1"/>
  <c r="BQ104" i="3"/>
  <c r="BL99" i="3"/>
  <c r="AS99" i="3"/>
  <c r="E101" i="3"/>
  <c r="BO72" i="3"/>
  <c r="BQ94" i="3"/>
  <c r="BQ79" i="3"/>
  <c r="I73" i="3"/>
  <c r="BE87" i="3"/>
  <c r="BN87" i="3"/>
  <c r="BQ78" i="3"/>
  <c r="F28" i="4"/>
  <c r="G28" i="4" s="1"/>
  <c r="H28" i="4" s="1"/>
  <c r="BQ53" i="3"/>
  <c r="AG48" i="3"/>
  <c r="BJ48" i="3"/>
  <c r="BQ67" i="3"/>
  <c r="U23" i="3"/>
  <c r="BH23" i="3"/>
  <c r="BO47" i="3"/>
  <c r="AS10" i="3"/>
  <c r="BL10" i="3"/>
  <c r="BQ84" i="3"/>
  <c r="G2" i="4"/>
  <c r="H2" i="4" s="1"/>
  <c r="BG48" i="3"/>
  <c r="O48" i="3"/>
  <c r="BG23" i="3"/>
  <c r="O23" i="3"/>
  <c r="O25" i="3" s="1"/>
  <c r="G36" i="4"/>
  <c r="H36" i="4" s="1"/>
  <c r="BE25" i="3" l="1"/>
  <c r="AS125" i="3"/>
  <c r="AS126" i="3" s="1"/>
  <c r="J8" i="2" s="1"/>
  <c r="AM62" i="3"/>
  <c r="U50" i="3"/>
  <c r="AM75" i="3"/>
  <c r="AM76" i="3" s="1"/>
  <c r="I9" i="2" s="1"/>
  <c r="AM12" i="3"/>
  <c r="AM13" i="3" s="1"/>
  <c r="I6" i="2" s="1"/>
  <c r="AG89" i="3"/>
  <c r="AG90" i="3" s="1"/>
  <c r="H10" i="2" s="1"/>
  <c r="AA62" i="3"/>
  <c r="AA63" i="3" s="1"/>
  <c r="G11" i="2" s="1"/>
  <c r="O12" i="3"/>
  <c r="O13" i="3" s="1"/>
  <c r="E6" i="2" s="1"/>
  <c r="I62" i="3"/>
  <c r="I63" i="3" s="1"/>
  <c r="I114" i="3"/>
  <c r="D3" i="2" s="1"/>
  <c r="AY75" i="3"/>
  <c r="AY76" i="3" s="1"/>
  <c r="K9" i="2" s="1"/>
  <c r="BE75" i="3"/>
  <c r="BP11" i="3"/>
  <c r="BE89" i="3"/>
  <c r="BE90" i="3" s="1"/>
  <c r="L10" i="2" s="1"/>
  <c r="AS114" i="3"/>
  <c r="J3" i="2" s="1"/>
  <c r="AA101" i="3"/>
  <c r="AA102" i="3" s="1"/>
  <c r="G2" i="2" s="1"/>
  <c r="AA89" i="3"/>
  <c r="AA90" i="3" s="1"/>
  <c r="G10" i="2" s="1"/>
  <c r="AG50" i="3"/>
  <c r="AG51" i="3" s="1"/>
  <c r="H5" i="2" s="1"/>
  <c r="BE101" i="3"/>
  <c r="BE102" i="3" s="1"/>
  <c r="L2" i="2" s="1"/>
  <c r="BE62" i="3"/>
  <c r="BE63" i="3" s="1"/>
  <c r="L11" i="2" s="1"/>
  <c r="BP24" i="3"/>
  <c r="AY50" i="3"/>
  <c r="AY51" i="3" s="1"/>
  <c r="K5" i="2" s="1"/>
  <c r="AY125" i="3"/>
  <c r="AY126" i="3" s="1"/>
  <c r="K8" i="2" s="1"/>
  <c r="AY113" i="3"/>
  <c r="AY114" i="3" s="1"/>
  <c r="K3" i="2" s="1"/>
  <c r="AY62" i="3"/>
  <c r="AY63" i="3" s="1"/>
  <c r="K11" i="2" s="1"/>
  <c r="AS62" i="3"/>
  <c r="AS63" i="3" s="1"/>
  <c r="J11" i="2" s="1"/>
  <c r="AS50" i="3"/>
  <c r="AS51" i="3" s="1"/>
  <c r="J5" i="2" s="1"/>
  <c r="AS101" i="3"/>
  <c r="AS102" i="3" s="1"/>
  <c r="J2" i="2" s="1"/>
  <c r="AM25" i="3"/>
  <c r="AM26" i="3" s="1"/>
  <c r="I4" i="2" s="1"/>
  <c r="BP100" i="3"/>
  <c r="BQ9" i="3"/>
  <c r="AG26" i="3"/>
  <c r="H4" i="2" s="1"/>
  <c r="AG113" i="3"/>
  <c r="AG114" i="3" s="1"/>
  <c r="H3" i="2" s="1"/>
  <c r="AA75" i="3"/>
  <c r="AA76" i="3" s="1"/>
  <c r="G9" i="2" s="1"/>
  <c r="AA12" i="3"/>
  <c r="AA13" i="3" s="1"/>
  <c r="G6" i="2" s="1"/>
  <c r="BP112" i="3"/>
  <c r="AA25" i="3"/>
  <c r="AA26" i="3" s="1"/>
  <c r="G4" i="2" s="1"/>
  <c r="AA38" i="3"/>
  <c r="AA39" i="3" s="1"/>
  <c r="G7" i="2" s="1"/>
  <c r="U25" i="3"/>
  <c r="U26" i="3" s="1"/>
  <c r="F4" i="2" s="1"/>
  <c r="U13" i="3"/>
  <c r="F6" i="2" s="1"/>
  <c r="U89" i="3"/>
  <c r="U90" i="3" s="1"/>
  <c r="F10" i="2" s="1"/>
  <c r="U101" i="3"/>
  <c r="U102" i="3" s="1"/>
  <c r="F2" i="2" s="1"/>
  <c r="O26" i="3"/>
  <c r="E4" i="2" s="1"/>
  <c r="BP37" i="3"/>
  <c r="O39" i="3"/>
  <c r="E7" i="2" s="1"/>
  <c r="BP61" i="3"/>
  <c r="I125" i="3"/>
  <c r="I126" i="3" s="1"/>
  <c r="D8" i="2" s="1"/>
  <c r="BE26" i="3"/>
  <c r="L4" i="2" s="1"/>
  <c r="AY12" i="3"/>
  <c r="AY13" i="3" s="1"/>
  <c r="K6" i="2" s="1"/>
  <c r="AM101" i="3"/>
  <c r="AM102" i="3" s="1"/>
  <c r="I2" i="2" s="1"/>
  <c r="AA113" i="3"/>
  <c r="AA114" i="3" s="1"/>
  <c r="G3" i="2" s="1"/>
  <c r="BP74" i="3"/>
  <c r="U62" i="3"/>
  <c r="U63" i="3" s="1"/>
  <c r="F11" i="2" s="1"/>
  <c r="O113" i="3"/>
  <c r="O114" i="3" s="1"/>
  <c r="E3" i="2" s="1"/>
  <c r="O75" i="3"/>
  <c r="O76" i="3" s="1"/>
  <c r="E9" i="2" s="1"/>
  <c r="BE38" i="3"/>
  <c r="BE39" i="3" s="1"/>
  <c r="L7" i="2" s="1"/>
  <c r="BE76" i="3"/>
  <c r="L9" i="2" s="1"/>
  <c r="BE12" i="3"/>
  <c r="BE13" i="3" s="1"/>
  <c r="L6" i="2" s="1"/>
  <c r="BE50" i="3"/>
  <c r="BE51" i="3" s="1"/>
  <c r="L5" i="2" s="1"/>
  <c r="BE113" i="3"/>
  <c r="BE114" i="3" s="1"/>
  <c r="L3" i="2" s="1"/>
  <c r="BE126" i="3"/>
  <c r="L8" i="2" s="1"/>
  <c r="AY89" i="3"/>
  <c r="AY90" i="3" s="1"/>
  <c r="K10" i="2" s="1"/>
  <c r="AY25" i="3"/>
  <c r="AY26" i="3" s="1"/>
  <c r="K4" i="2" s="1"/>
  <c r="BQ22" i="3"/>
  <c r="AY101" i="3"/>
  <c r="AY102" i="3" s="1"/>
  <c r="K2" i="2" s="1"/>
  <c r="AY39" i="3"/>
  <c r="K7" i="2" s="1"/>
  <c r="AS25" i="3"/>
  <c r="AS26" i="3" s="1"/>
  <c r="J4" i="2" s="1"/>
  <c r="AS38" i="3"/>
  <c r="AS39" i="3" s="1"/>
  <c r="J7" i="2" s="1"/>
  <c r="BQ35" i="3"/>
  <c r="AS12" i="3"/>
  <c r="AS13" i="3" s="1"/>
  <c r="J6" i="2" s="1"/>
  <c r="BP88" i="3"/>
  <c r="AS89" i="3"/>
  <c r="AS90" i="3" s="1"/>
  <c r="J10" i="2" s="1"/>
  <c r="AS75" i="3"/>
  <c r="AS76" i="3" s="1"/>
  <c r="J9" i="2" s="1"/>
  <c r="AM126" i="3"/>
  <c r="I8" i="2" s="1"/>
  <c r="AM38" i="3"/>
  <c r="AM39" i="3" s="1"/>
  <c r="I7" i="2" s="1"/>
  <c r="AM113" i="3"/>
  <c r="AM114" i="3" s="1"/>
  <c r="I3" i="2" s="1"/>
  <c r="AM89" i="3"/>
  <c r="AM90" i="3" s="1"/>
  <c r="I10" i="2" s="1"/>
  <c r="BQ86" i="3"/>
  <c r="BO123" i="3"/>
  <c r="AM50" i="3"/>
  <c r="AM51" i="3" s="1"/>
  <c r="I5" i="2" s="1"/>
  <c r="AM63" i="3"/>
  <c r="I11" i="2" s="1"/>
  <c r="AG62" i="3"/>
  <c r="AG63" i="3" s="1"/>
  <c r="H11" i="2" s="1"/>
  <c r="AG101" i="3"/>
  <c r="AG102" i="3" s="1"/>
  <c r="H2" i="2" s="1"/>
  <c r="BQ98" i="3"/>
  <c r="AG75" i="3"/>
  <c r="AG76" i="3" s="1"/>
  <c r="H9" i="2" s="1"/>
  <c r="AG125" i="3"/>
  <c r="AG126" i="3" s="1"/>
  <c r="H8" i="2" s="1"/>
  <c r="AA125" i="3"/>
  <c r="AA126" i="3" s="1"/>
  <c r="G8" i="2" s="1"/>
  <c r="BQ122" i="3"/>
  <c r="AA50" i="3"/>
  <c r="AA51" i="3" s="1"/>
  <c r="G5" i="2" s="1"/>
  <c r="BQ47" i="3"/>
  <c r="BO36" i="3"/>
  <c r="BO60" i="3"/>
  <c r="BQ59" i="3"/>
  <c r="BQ110" i="3"/>
  <c r="U75" i="3"/>
  <c r="U76" i="3" s="1"/>
  <c r="F9" i="2" s="1"/>
  <c r="U38" i="3"/>
  <c r="U39" i="3" s="1"/>
  <c r="F7" i="2" s="1"/>
  <c r="U125" i="3"/>
  <c r="U126" i="3" s="1"/>
  <c r="F8" i="2" s="1"/>
  <c r="U113" i="3"/>
  <c r="BO111" i="3"/>
  <c r="BP49" i="3"/>
  <c r="U51" i="3"/>
  <c r="F5" i="2" s="1"/>
  <c r="O101" i="3"/>
  <c r="O102" i="3" s="1"/>
  <c r="E2" i="2" s="1"/>
  <c r="O50" i="3"/>
  <c r="O51" i="3" s="1"/>
  <c r="E5" i="2" s="1"/>
  <c r="BP123" i="3"/>
  <c r="O125" i="3"/>
  <c r="O126" i="3" s="1"/>
  <c r="E8" i="2" s="1"/>
  <c r="O62" i="3"/>
  <c r="O63" i="3" s="1"/>
  <c r="E11" i="2" s="1"/>
  <c r="BP60" i="3"/>
  <c r="BO10" i="3"/>
  <c r="BP10" i="3"/>
  <c r="O89" i="3"/>
  <c r="O90" i="3" s="1"/>
  <c r="E10"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8" i="2"/>
  <c r="U114" i="3"/>
  <c r="F3" i="2" s="1"/>
  <c r="M3" i="2" s="1"/>
  <c r="BQ111" i="3"/>
  <c r="BP62" i="3"/>
  <c r="E14" i="2"/>
  <c r="BQ10" i="3"/>
  <c r="BP89" i="3"/>
  <c r="BQ99" i="3"/>
  <c r="BP38" i="3"/>
  <c r="I39" i="3"/>
  <c r="BP50" i="3"/>
  <c r="I51" i="3"/>
  <c r="BQ73" i="3"/>
  <c r="I90" i="3"/>
  <c r="BQ48" i="3"/>
  <c r="BQ87" i="3"/>
  <c r="BP25" i="3"/>
  <c r="I26" i="3"/>
  <c r="I13" i="3"/>
  <c r="I102" i="3"/>
  <c r="BQ23" i="3"/>
  <c r="BP63" i="3"/>
  <c r="D11" i="2"/>
  <c r="I76" i="3"/>
  <c r="BP114" i="3" l="1"/>
  <c r="F14" i="2"/>
  <c r="BP76" i="3"/>
  <c r="D9" i="2"/>
  <c r="M9" i="2" s="1"/>
  <c r="M11" i="2"/>
  <c r="BP13" i="3"/>
  <c r="D6" i="2"/>
  <c r="M6" i="2" s="1"/>
  <c r="BP90" i="3"/>
  <c r="D10" i="2"/>
  <c r="M10" i="2" s="1"/>
  <c r="BP39" i="3"/>
  <c r="D7" i="2"/>
  <c r="M7" i="2" s="1"/>
  <c r="BP26" i="3"/>
  <c r="D4" i="2"/>
  <c r="M4" i="2" s="1"/>
  <c r="BP102" i="3"/>
  <c r="D2" i="2"/>
  <c r="M2" i="2" s="1"/>
  <c r="N2" i="2" s="1"/>
  <c r="BP51" i="3"/>
  <c r="D5" i="2"/>
  <c r="M5" i="2" s="1"/>
  <c r="N9" i="2" l="1"/>
  <c r="N10" i="2"/>
  <c r="N8" i="2"/>
  <c r="N6" i="2"/>
  <c r="N7" i="2"/>
  <c r="N5" i="2"/>
  <c r="N3" i="2"/>
  <c r="N4" i="2"/>
  <c r="N11" i="2"/>
  <c r="D14" i="2"/>
  <c r="M14" i="2" s="1"/>
  <c r="M15" i="2" s="1"/>
  <c r="N15" i="2" l="1"/>
</calcChain>
</file>

<file path=xl/sharedStrings.xml><?xml version="1.0" encoding="utf-8"?>
<sst xmlns="http://schemas.openxmlformats.org/spreadsheetml/2006/main" count="711" uniqueCount="113">
  <si>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</si>
  <si>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</si>
  <si>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</si>
  <si>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</si>
  <si>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</si>
  <si>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</si>
  <si>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</si>
  <si>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</si>
  <si>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</si>
  <si>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</si>
  <si>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</si>
  <si>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</si>
  <si>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</si>
  <si>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</si>
  <si>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</si>
  <si>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</si>
  <si>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</si>
  <si>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</si>
  <si>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</si>
  <si>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</si>
  <si>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</si>
  <si>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</si>
  <si>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</si>
  <si>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</si>
  <si>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</si>
  <si>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</si>
  <si>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</si>
  <si>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</si>
  <si>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</si>
  <si>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</si>
  <si>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</si>
  <si>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</si>
  <si>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Fabrice</t>
  </si>
  <si>
    <t>Total Scratch</t>
  </si>
  <si>
    <t>Total HD</t>
  </si>
  <si>
    <t>Points scratch</t>
  </si>
  <si>
    <t>Points handicap</t>
  </si>
  <si>
    <t>Total Points</t>
  </si>
  <si>
    <t>Les Miclos</t>
  </si>
  <si>
    <t>Subacchi</t>
  </si>
  <si>
    <t>Michel</t>
  </si>
  <si>
    <t>Bonus Dame</t>
  </si>
  <si>
    <t>Les Robots</t>
  </si>
  <si>
    <t>Roux</t>
  </si>
  <si>
    <t>Jacques</t>
  </si>
  <si>
    <t>XBS</t>
  </si>
  <si>
    <t>Grant</t>
  </si>
  <si>
    <t>Olivier</t>
  </si>
  <si>
    <t>Portat</t>
  </si>
  <si>
    <t>Sébastien</t>
  </si>
  <si>
    <t>BCV</t>
  </si>
  <si>
    <t>Mosmant</t>
  </si>
  <si>
    <t>Christian</t>
  </si>
  <si>
    <t>BCF Girls</t>
  </si>
  <si>
    <t>Renard</t>
  </si>
  <si>
    <t>Patricia</t>
  </si>
  <si>
    <r>
      <rPr>
        <sz val="10"/>
        <color indexed="20"/>
        <rFont val="Verdana"/>
      </rPr>
      <t xml:space="preserve">Bonus </t>
    </r>
    <r>
      <rPr>
        <sz val="10"/>
        <color indexed="21"/>
        <rFont val="Verdana"/>
      </rPr>
      <t>Dame</t>
    </r>
  </si>
  <si>
    <t>BCF Boys</t>
  </si>
  <si>
    <t>Maurice</t>
  </si>
  <si>
    <t>Les Criquets</t>
  </si>
  <si>
    <t>Lerouge</t>
  </si>
  <si>
    <t>Joël</t>
  </si>
  <si>
    <t>Moyennes</t>
  </si>
  <si>
    <t>Nom</t>
  </si>
  <si>
    <t>Prénom</t>
  </si>
  <si>
    <t>NJ P1+2</t>
  </si>
  <si>
    <t>Total P1+2</t>
  </si>
  <si>
    <t>Vieren</t>
  </si>
  <si>
    <t>Evelyne</t>
  </si>
  <si>
    <t>Loisel</t>
  </si>
  <si>
    <t>Corentin</t>
  </si>
  <si>
    <t>Stéphane</t>
  </si>
  <si>
    <t>Gouyon</t>
  </si>
  <si>
    <t>Salzer</t>
  </si>
  <si>
    <t>Marc</t>
  </si>
  <si>
    <t>Nicolas</t>
  </si>
  <si>
    <t>Vo Dupuy</t>
  </si>
  <si>
    <t>Phusi</t>
  </si>
  <si>
    <t>Grosjean</t>
  </si>
  <si>
    <t>Louis</t>
  </si>
  <si>
    <t>Frédéric</t>
  </si>
  <si>
    <t>Les Enervés</t>
  </si>
  <si>
    <t>Maia</t>
  </si>
  <si>
    <t>Thimothée</t>
  </si>
  <si>
    <t>Les Wizards</t>
  </si>
  <si>
    <t>Milich</t>
  </si>
  <si>
    <t>Oscar</t>
  </si>
  <si>
    <t>Mary</t>
  </si>
  <si>
    <t>Freddy</t>
  </si>
  <si>
    <t>Le Cocquen</t>
  </si>
  <si>
    <t>Claudine</t>
  </si>
  <si>
    <t>Lafournière</t>
  </si>
  <si>
    <t>Bourgeois</t>
  </si>
  <si>
    <t>Anne</t>
  </si>
  <si>
    <t>Sancho</t>
  </si>
  <si>
    <t>Fatima</t>
  </si>
  <si>
    <t>Lavergne</t>
  </si>
  <si>
    <t>Thierry</t>
  </si>
  <si>
    <t>Rollier</t>
  </si>
  <si>
    <t>Moricone</t>
  </si>
  <si>
    <t>David</t>
  </si>
  <si>
    <t>Fred</t>
  </si>
  <si>
    <t>Leroy</t>
  </si>
  <si>
    <t>Dehorter</t>
  </si>
  <si>
    <t>Pascal</t>
  </si>
  <si>
    <t>Guesdon</t>
  </si>
  <si>
    <t>Eric</t>
  </si>
  <si>
    <t>Malenfer</t>
  </si>
  <si>
    <t>Massif</t>
  </si>
  <si>
    <t>Jean-Pierre</t>
  </si>
  <si>
    <t>Cocquillard</t>
  </si>
  <si>
    <t>Christophe</t>
  </si>
  <si>
    <t>Jean-François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</si>
</sst>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7"/>
      <name val="Times New Roman"/>
    </font>
    <font>
      <sz val="10"/>
      <color indexed="17"/>
      <name val="Verdana"/>
    </font>
    <font>
      <b/>
      <sz val="12"/>
      <color indexed="18"/>
      <name val="Times New Roman"/>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0" fontId="12" fillId="5" borderId="19" xfId="0" applyFont="1" applyFill="1" applyBorder="1"/>
    <xf numFmtId="0" fontId="12" fillId="6" borderId="20" xfId="0" applyFont="1" applyFill="1" applyBorder="1" applyAlignment="1">
      <alignment horizontal="center"/>
    </xf>
    <xf numFmtId="0" fontId="12" fillId="6" borderId="4" xfId="0" applyNumberFormat="1"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6" borderId="24" xfId="0" applyNumberFormat="1" applyFont="1" applyFill="1" applyBorder="1" applyAlignment="1">
      <alignment horizontal="center"/>
    </xf>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17" fillId="0" borderId="2" xfId="0" applyNumberFormat="1" applyFont="1" applyBorder="1"/>
    <xf numFmtId="49" fontId="17"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18" fillId="5" borderId="3" xfId="0" applyFont="1" applyFill="1" applyBorder="1" applyAlignment="1">
      <alignment horizontal="left"/>
    </xf>
    <xf numFmtId="0" fontId="18" fillId="5" borderId="4" xfId="0" applyNumberFormat="1" applyFont="1" applyFill="1" applyBorder="1"/>
    <xf numFmtId="0" fontId="18" fillId="5" borderId="19" xfId="0" applyFont="1" applyFill="1" applyBorder="1"/>
    <xf numFmtId="0" fontId="18" fillId="6" borderId="20" xfId="0" applyFont="1" applyFill="1" applyBorder="1" applyAlignment="1">
      <alignment horizontal="center"/>
    </xf>
    <xf numFmtId="0" fontId="18" fillId="6" borderId="4" xfId="0" applyFont="1" applyFill="1" applyBorder="1" applyAlignment="1">
      <alignment horizontal="center"/>
    </xf>
    <xf numFmtId="0" fontId="18" fillId="6" borderId="19" xfId="0" applyNumberFormat="1" applyFont="1" applyFill="1" applyBorder="1" applyAlignment="1">
      <alignment horizontal="center"/>
    </xf>
    <xf numFmtId="0" fontId="19" fillId="0" borderId="21" xfId="0" applyNumberFormat="1" applyFont="1" applyBorder="1"/>
    <xf numFmtId="0" fontId="19" fillId="0" borderId="2" xfId="0" applyNumberFormat="1" applyFont="1" applyBorder="1"/>
    <xf numFmtId="0" fontId="19" fillId="0" borderId="2" xfId="0" applyFont="1" applyBorder="1"/>
    <xf numFmtId="0" fontId="19" fillId="0" borderId="0" xfId="0" applyNumberFormat="1" applyFont="1"/>
    <xf numFmtId="0" fontId="20" fillId="5" borderId="4" xfId="0" applyNumberFormat="1" applyFont="1" applyFill="1" applyBorder="1"/>
    <xf numFmtId="0" fontId="20" fillId="5" borderId="19" xfId="0" applyFont="1" applyFill="1" applyBorder="1"/>
    <xf numFmtId="0" fontId="18" fillId="5" borderId="22" xfId="0" applyFont="1" applyFill="1" applyBorder="1" applyAlignment="1">
      <alignment horizontal="left"/>
    </xf>
    <xf numFmtId="49" fontId="22" fillId="5" borderId="23" xfId="0" applyNumberFormat="1" applyFont="1" applyFill="1" applyBorder="1"/>
    <xf numFmtId="0" fontId="22" fillId="5" borderId="24" xfId="0" applyFont="1" applyFill="1" applyBorder="1"/>
    <xf numFmtId="0" fontId="22" fillId="6" borderId="25" xfId="0" applyFont="1" applyFill="1" applyBorder="1" applyAlignment="1">
      <alignment horizontal="center"/>
    </xf>
    <xf numFmtId="0" fontId="22" fillId="6" borderId="23" xfId="0" applyFont="1" applyFill="1" applyBorder="1" applyAlignment="1">
      <alignment horizontal="center"/>
    </xf>
    <xf numFmtId="0" fontId="22" fillId="6" borderId="24" xfId="0" applyNumberFormat="1" applyFont="1" applyFill="1" applyBorder="1" applyAlignment="1">
      <alignment horizontal="center"/>
    </xf>
    <xf numFmtId="0" fontId="19" fillId="0" borderId="11" xfId="0" applyFont="1" applyBorder="1"/>
    <xf numFmtId="0" fontId="19" fillId="0" borderId="12" xfId="0" applyFont="1" applyBorder="1"/>
    <xf numFmtId="0" fontId="23" fillId="5" borderId="3" xfId="0" applyFont="1" applyFill="1" applyBorder="1" applyAlignment="1">
      <alignment horizontal="left"/>
    </xf>
    <xf numFmtId="49" fontId="23" fillId="5" borderId="4" xfId="0" applyNumberFormat="1" applyFont="1" applyFill="1" applyBorder="1"/>
    <xf numFmtId="49" fontId="23" fillId="5" borderId="19" xfId="0" applyNumberFormat="1" applyFont="1" applyFill="1" applyBorder="1"/>
    <xf numFmtId="0" fontId="23" fillId="6" borderId="20" xfId="0" applyNumberFormat="1" applyFont="1" applyFill="1" applyBorder="1" applyAlignment="1">
      <alignment horizontal="center"/>
    </xf>
    <xf numFmtId="0" fontId="23" fillId="6" borderId="4" xfId="0" applyNumberFormat="1" applyFont="1" applyFill="1" applyBorder="1" applyAlignment="1">
      <alignment horizontal="center"/>
    </xf>
    <xf numFmtId="0" fontId="23" fillId="6" borderId="19" xfId="0" applyNumberFormat="1" applyFont="1" applyFill="1" applyBorder="1" applyAlignment="1">
      <alignment horizontal="center"/>
    </xf>
    <xf numFmtId="0" fontId="23" fillId="6" borderId="20" xfId="0" applyFont="1" applyFill="1" applyBorder="1" applyAlignment="1">
      <alignment horizontal="center"/>
    </xf>
    <xf numFmtId="0" fontId="23" fillId="6" borderId="4" xfId="0" applyFont="1" applyFill="1" applyBorder="1" applyAlignment="1">
      <alignment horizontal="center"/>
    </xf>
    <xf numFmtId="0" fontId="24" fillId="0" borderId="21" xfId="0" applyNumberFormat="1" applyFont="1" applyBorder="1"/>
    <xf numFmtId="0" fontId="24" fillId="0" borderId="2" xfId="0" applyNumberFormat="1" applyFont="1" applyBorder="1"/>
    <xf numFmtId="0" fontId="24" fillId="0" borderId="0" xfId="0" applyNumberFormat="1" applyFont="1"/>
    <xf numFmtId="49" fontId="20" fillId="5" borderId="4" xfId="0" applyNumberFormat="1" applyFont="1" applyFill="1" applyBorder="1"/>
    <xf numFmtId="49" fontId="20" fillId="5" borderId="19" xfId="0" applyNumberFormat="1" applyFont="1" applyFill="1" applyBorder="1"/>
    <xf numFmtId="49" fontId="18" fillId="5" borderId="4" xfId="0" applyNumberFormat="1" applyFont="1" applyFill="1" applyBorder="1"/>
    <xf numFmtId="0" fontId="20" fillId="5" borderId="4" xfId="0" applyNumberFormat="1" applyFont="1" applyFill="1" applyBorder="1" applyAlignment="1">
      <alignment horizontal="right"/>
    </xf>
    <xf numFmtId="0" fontId="23" fillId="5" borderId="4" xfId="0" applyNumberFormat="1" applyFont="1" applyFill="1" applyBorder="1"/>
    <xf numFmtId="0" fontId="23" fillId="5" borderId="19" xfId="0" applyFont="1" applyFill="1" applyBorder="1"/>
    <xf numFmtId="0" fontId="24" fillId="0" borderId="2" xfId="0" applyFont="1" applyBorder="1"/>
    <xf numFmtId="49" fontId="18" fillId="5" borderId="19" xfId="0" applyNumberFormat="1" applyFont="1" applyFill="1" applyBorder="1"/>
    <xf numFmtId="0" fontId="18" fillId="6" borderId="20" xfId="0" applyNumberFormat="1" applyFont="1" applyFill="1" applyBorder="1" applyAlignment="1">
      <alignment horizontal="center"/>
    </xf>
    <xf numFmtId="0" fontId="18" fillId="6" borderId="4" xfId="0" applyNumberFormat="1" applyFont="1" applyFill="1" applyBorder="1" applyAlignment="1">
      <alignment horizontal="center"/>
    </xf>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49" fontId="21" fillId="5" borderId="14" xfId="0" applyNumberFormat="1"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workbookViewId="0">
      <selection activeCell="L5" sqref="L5"/>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45183</v>
      </c>
      <c r="E1" s="8">
        <f>'Détail par équipe'!J1</f>
        <v>45190</v>
      </c>
      <c r="F1" s="8">
        <f>'Détail par équipe'!P1</f>
        <v>45197</v>
      </c>
      <c r="G1" s="8">
        <f>'Détail par équipe'!V1</f>
        <v>45204</v>
      </c>
      <c r="H1" s="8">
        <f>'Détail par équipe'!AB1</f>
        <v>45211</v>
      </c>
      <c r="I1" s="8">
        <f>'Détail par équipe'!AH1</f>
        <v>45218</v>
      </c>
      <c r="J1" s="8">
        <f>'Détail par équipe'!AN1</f>
        <v>45239</v>
      </c>
      <c r="K1" s="8">
        <f>'Détail par équipe'!AT1</f>
        <v>45246</v>
      </c>
      <c r="L1" s="8">
        <f>'Détail par équipe'!AZ1</f>
        <v>45253</v>
      </c>
      <c r="M1" s="9" t="s">
        <v>7</v>
      </c>
      <c r="N1" s="10" t="s">
        <v>8</v>
      </c>
    </row>
    <row r="2" spans="1:14" ht="23.1" customHeight="1" x14ac:dyDescent="0.2">
      <c r="A2" s="11">
        <v>1</v>
      </c>
      <c r="B2" s="12">
        <v>1</v>
      </c>
      <c r="C2" s="13" t="str">
        <f>'Détail par équipe'!B91</f>
        <v>Les Robots</v>
      </c>
      <c r="D2" s="14">
        <f>'Détail par équipe'!I102</f>
        <v>8</v>
      </c>
      <c r="E2" s="15">
        <f>'Détail par équipe'!O102</f>
        <v>8</v>
      </c>
      <c r="F2" s="15">
        <f>'Détail par équipe'!U102</f>
        <v>10</v>
      </c>
      <c r="G2" s="15">
        <f>'Détail par équipe'!AA102</f>
        <v>5</v>
      </c>
      <c r="H2" s="15">
        <f>'Détail par équipe'!AG102</f>
        <v>6</v>
      </c>
      <c r="I2" s="15">
        <f>'Détail par équipe'!AM102</f>
        <v>8.5</v>
      </c>
      <c r="J2" s="15">
        <f>'Détail par équipe'!AS102</f>
        <v>5.5</v>
      </c>
      <c r="K2" s="15">
        <f>'Détail par équipe'!AY102</f>
        <v>8.5</v>
      </c>
      <c r="L2" s="15">
        <f>'Détail par équipe'!BE102</f>
        <v>8</v>
      </c>
      <c r="M2" s="16">
        <f>D2+E2+F2+G2+H2+I2+J2+K2+L2</f>
        <v>67.5</v>
      </c>
      <c r="N2" s="17">
        <f>M2*2.64</f>
        <v>178.20000000000002</v>
      </c>
    </row>
    <row r="3" spans="1:14" ht="23.1" customHeight="1" x14ac:dyDescent="0.2">
      <c r="A3" s="11">
        <v>2</v>
      </c>
      <c r="B3" s="12">
        <v>5</v>
      </c>
      <c r="C3" s="13" t="str">
        <f>'Détail par équipe'!B103</f>
        <v>XBS</v>
      </c>
      <c r="D3" s="14">
        <f>'Détail par équipe'!I114</f>
        <v>8.5</v>
      </c>
      <c r="E3" s="15">
        <f>'Détail par équipe'!O114</f>
        <v>8</v>
      </c>
      <c r="F3" s="15">
        <f>'Détail par équipe'!U114</f>
        <v>0</v>
      </c>
      <c r="G3" s="15">
        <f>'Détail par équipe'!AA114</f>
        <v>9</v>
      </c>
      <c r="H3" s="15">
        <f>'Détail par équipe'!AG114</f>
        <v>9</v>
      </c>
      <c r="I3" s="15">
        <f>'Détail par équipe'!AM114</f>
        <v>10</v>
      </c>
      <c r="J3" s="15">
        <f>'Détail par équipe'!AS114</f>
        <v>9</v>
      </c>
      <c r="K3" s="15">
        <f>'Détail par équipe'!AY114</f>
        <v>7</v>
      </c>
      <c r="L3" s="15">
        <f>'Détail par équipe'!BE114</f>
        <v>4</v>
      </c>
      <c r="M3" s="16">
        <f>D3+E3+F3+G3+H3+I3+J3+K3+L3</f>
        <v>64.5</v>
      </c>
      <c r="N3" s="17">
        <f t="shared" ref="N3:N11" si="0">M3*2.64</f>
        <v>170.28</v>
      </c>
    </row>
    <row r="4" spans="1:14" ht="23.1" customHeight="1" x14ac:dyDescent="0.2">
      <c r="A4" s="11">
        <v>3</v>
      </c>
      <c r="B4" s="12">
        <v>7</v>
      </c>
      <c r="C4" s="13" t="str">
        <f>'Détail par équipe'!B14</f>
        <v>BCV</v>
      </c>
      <c r="D4" s="14">
        <f>'Détail par équipe'!I26</f>
        <v>6</v>
      </c>
      <c r="E4" s="15">
        <f>'Détail par équipe'!O26</f>
        <v>2</v>
      </c>
      <c r="F4" s="15">
        <f>'Détail par équipe'!U26</f>
        <v>8</v>
      </c>
      <c r="G4" s="15">
        <f>'Détail par équipe'!AA26</f>
        <v>3</v>
      </c>
      <c r="H4" s="15">
        <f>'Détail par équipe'!AG26</f>
        <v>8</v>
      </c>
      <c r="I4" s="15">
        <f>'Détail par équipe'!AM26</f>
        <v>10</v>
      </c>
      <c r="J4" s="15">
        <f>'Détail par équipe'!AS26</f>
        <v>4.5</v>
      </c>
      <c r="K4" s="15">
        <f>'Détail par équipe'!AY26</f>
        <v>5</v>
      </c>
      <c r="L4" s="15">
        <f>'Détail par équipe'!BE26</f>
        <v>9</v>
      </c>
      <c r="M4" s="16">
        <f>D4+E4+F4+G4+H4+I4+J4+K4+L4</f>
        <v>55.5</v>
      </c>
      <c r="N4" s="17">
        <f t="shared" si="0"/>
        <v>146.52000000000001</v>
      </c>
    </row>
    <row r="5" spans="1:14" ht="23.1" customHeight="1" x14ac:dyDescent="0.2">
      <c r="A5" s="11">
        <v>4</v>
      </c>
      <c r="B5" s="12">
        <v>8</v>
      </c>
      <c r="C5" s="13" t="str">
        <f>'Détail par équipe'!B40</f>
        <v>Les Enervés</v>
      </c>
      <c r="D5" s="14">
        <f>'Détail par équipe'!I51</f>
        <v>2</v>
      </c>
      <c r="E5" s="15">
        <f>'Détail par équipe'!O51</f>
        <v>2</v>
      </c>
      <c r="F5" s="15">
        <f>'Détail par équipe'!U51</f>
        <v>9.5</v>
      </c>
      <c r="G5" s="15">
        <f>'Détail par équipe'!AA51</f>
        <v>9</v>
      </c>
      <c r="H5" s="15">
        <f>'Détail par équipe'!AG51</f>
        <v>7</v>
      </c>
      <c r="I5" s="15">
        <f>'Détail par équipe'!AM51</f>
        <v>10</v>
      </c>
      <c r="J5" s="15">
        <f>'Détail par équipe'!AS51</f>
        <v>2</v>
      </c>
      <c r="K5" s="15">
        <f>'Détail par équipe'!AY51</f>
        <v>5</v>
      </c>
      <c r="L5" s="15">
        <f>'Détail par équipe'!BE51</f>
        <v>6</v>
      </c>
      <c r="M5" s="16">
        <f>D5+E5+F5+G5+H5+I5+J5+K5+L5</f>
        <v>52.5</v>
      </c>
      <c r="N5" s="17">
        <f t="shared" si="0"/>
        <v>138.6</v>
      </c>
    </row>
    <row r="6" spans="1:14" ht="23.1" customHeight="1" x14ac:dyDescent="0.2">
      <c r="A6" s="11">
        <v>5</v>
      </c>
      <c r="B6" s="12">
        <v>6</v>
      </c>
      <c r="C6" s="13" t="str">
        <f>'Détail par équipe'!B2</f>
        <v>BCF Boys</v>
      </c>
      <c r="D6" s="14">
        <f>'Détail par équipe'!I13</f>
        <v>4</v>
      </c>
      <c r="E6" s="15">
        <f>'Détail par équipe'!O13</f>
        <v>10</v>
      </c>
      <c r="F6" s="15">
        <f>'Détail par équipe'!U13</f>
        <v>6</v>
      </c>
      <c r="G6" s="15">
        <f>'Détail par équipe'!AA13</f>
        <v>1</v>
      </c>
      <c r="H6" s="15">
        <f>'Détail par équipe'!AG13</f>
        <v>3</v>
      </c>
      <c r="I6" s="15">
        <f>'Détail par équipe'!AM13</f>
        <v>6</v>
      </c>
      <c r="J6" s="15">
        <f>'Détail par équipe'!AS13</f>
        <v>9</v>
      </c>
      <c r="K6" s="15">
        <f>'Détail par équipe'!AY13</f>
        <v>1.5</v>
      </c>
      <c r="L6" s="15">
        <f>'Détail par équipe'!BE13</f>
        <v>1.5</v>
      </c>
      <c r="M6" s="16">
        <f>D6+E6+F6+G6+H6+I6+J6+K6+L6</f>
        <v>42</v>
      </c>
      <c r="N6" s="17">
        <f t="shared" si="0"/>
        <v>110.88000000000001</v>
      </c>
    </row>
    <row r="7" spans="1:14" ht="23.1" customHeight="1" x14ac:dyDescent="0.2">
      <c r="A7" s="11">
        <v>6</v>
      </c>
      <c r="B7" s="12">
        <v>2</v>
      </c>
      <c r="C7" s="13" t="str">
        <f>'Détail par équipe'!B27</f>
        <v>Les Miclos</v>
      </c>
      <c r="D7" s="14">
        <f>'Détail par équipe'!I39</f>
        <v>8</v>
      </c>
      <c r="E7" s="15">
        <f>'Détail par équipe'!O39</f>
        <v>7</v>
      </c>
      <c r="F7" s="15">
        <f>'Détail par équipe'!U39</f>
        <v>2</v>
      </c>
      <c r="G7" s="15">
        <f>'Détail par équipe'!AA39</f>
        <v>7</v>
      </c>
      <c r="H7" s="15">
        <f>'Détail par équipe'!AG39</f>
        <v>4</v>
      </c>
      <c r="I7" s="15">
        <f>'Détail par équipe'!AM39</f>
        <v>4</v>
      </c>
      <c r="J7" s="15">
        <f>'Détail par équipe'!AS39</f>
        <v>1</v>
      </c>
      <c r="K7" s="15">
        <f>'Détail par équipe'!AY39</f>
        <v>3</v>
      </c>
      <c r="L7" s="15">
        <f>'Détail par équipe'!BE39</f>
        <v>5</v>
      </c>
      <c r="M7" s="16">
        <f>D7+E7+F7+G7+H7+I7+J7+K7+L7</f>
        <v>41</v>
      </c>
      <c r="N7" s="17">
        <f t="shared" si="0"/>
        <v>108.24000000000001</v>
      </c>
    </row>
    <row r="8" spans="1:14" ht="23.1" customHeight="1" x14ac:dyDescent="0.2">
      <c r="A8" s="11">
        <v>7</v>
      </c>
      <c r="B8" s="12">
        <v>10</v>
      </c>
      <c r="C8" s="13" t="str">
        <f>'Détail par équipe'!B115</f>
        <v>US Métro</v>
      </c>
      <c r="D8" s="14">
        <f>'Détail par équipe'!I126</f>
        <v>1.5</v>
      </c>
      <c r="E8" s="15">
        <f>'Détail par équipe'!O126</f>
        <v>5</v>
      </c>
      <c r="F8" s="15">
        <f>'Détail par équipe'!U126</f>
        <v>4</v>
      </c>
      <c r="G8" s="15">
        <f>'Détail par équipe'!AA126</f>
        <v>7</v>
      </c>
      <c r="H8" s="15">
        <f>'Détail par équipe'!AG126</f>
        <v>6</v>
      </c>
      <c r="I8" s="15">
        <f>'Détail par équipe'!AM126</f>
        <v>0</v>
      </c>
      <c r="J8" s="15">
        <f>'Détail par équipe'!AS126</f>
        <v>9</v>
      </c>
      <c r="K8" s="15">
        <f>'Détail par équipe'!AY126</f>
        <v>4</v>
      </c>
      <c r="L8" s="15">
        <f>'Détail par équipe'!BE126</f>
        <v>2</v>
      </c>
      <c r="M8" s="16">
        <f>D8+E8+F8+G8+H8+I8+J8+K8+L8</f>
        <v>38.5</v>
      </c>
      <c r="N8" s="17">
        <f t="shared" si="0"/>
        <v>101.64</v>
      </c>
    </row>
    <row r="9" spans="1:14" ht="23.1" customHeight="1" x14ac:dyDescent="0.2">
      <c r="A9" s="11">
        <v>8</v>
      </c>
      <c r="B9" s="12">
        <v>3</v>
      </c>
      <c r="C9" s="13" t="str">
        <f>'Détail par équipe'!B64</f>
        <v>BCF Girls</v>
      </c>
      <c r="D9" s="14">
        <f>'Détail par équipe'!I76</f>
        <v>8</v>
      </c>
      <c r="E9" s="15">
        <f>'Détail par équipe'!O76</f>
        <v>0</v>
      </c>
      <c r="F9" s="15">
        <f>'Détail par équipe'!U76</f>
        <v>2</v>
      </c>
      <c r="G9" s="15">
        <f>'Détail par équipe'!AA76</f>
        <v>5</v>
      </c>
      <c r="H9" s="15">
        <f>'Détail par équipe'!AG76</f>
        <v>2</v>
      </c>
      <c r="I9" s="15">
        <f>'Détail par équipe'!AM76</f>
        <v>0</v>
      </c>
      <c r="J9" s="15">
        <f>'Détail par équipe'!AS76</f>
        <v>8</v>
      </c>
      <c r="K9" s="15">
        <f>'Détail par équipe'!AY76</f>
        <v>6</v>
      </c>
      <c r="L9" s="15">
        <f>'Détail par équipe'!BE76</f>
        <v>5</v>
      </c>
      <c r="M9" s="16">
        <f>D9+E9+F9+G9+H9+I9+J9+K9+L9</f>
        <v>36</v>
      </c>
      <c r="N9" s="17">
        <f t="shared" si="0"/>
        <v>95.04</v>
      </c>
    </row>
    <row r="10" spans="1:14" ht="23.1" customHeight="1" x14ac:dyDescent="0.2">
      <c r="A10" s="11">
        <v>9</v>
      </c>
      <c r="B10" s="12">
        <v>4</v>
      </c>
      <c r="C10" s="13" t="str">
        <f>'Détail par équipe'!B77</f>
        <v>Les Wizards</v>
      </c>
      <c r="D10" s="14">
        <f>'Détail par équipe'!I90</f>
        <v>2</v>
      </c>
      <c r="E10" s="15">
        <f>'Détail par équipe'!O90</f>
        <v>3</v>
      </c>
      <c r="F10" s="15">
        <f>'Détail par équipe'!U90</f>
        <v>8</v>
      </c>
      <c r="G10" s="15">
        <f>'Détail par équipe'!AA90</f>
        <v>1</v>
      </c>
      <c r="H10" s="15">
        <f>'Détail par équipe'!AG90</f>
        <v>4</v>
      </c>
      <c r="I10" s="15">
        <f>'Détail par équipe'!AM90</f>
        <v>0</v>
      </c>
      <c r="J10" s="15">
        <f>'Détail par équipe'!AS90</f>
        <v>1</v>
      </c>
      <c r="K10" s="15">
        <f>'Détail par équipe'!AY90</f>
        <v>8</v>
      </c>
      <c r="L10" s="15">
        <f>'Détail par équipe'!BE90</f>
        <v>8.5</v>
      </c>
      <c r="M10" s="16">
        <f>D10+E10+F10+G10+H10+I10+J10+K10+L10</f>
        <v>35.5</v>
      </c>
      <c r="N10" s="17">
        <f t="shared" si="0"/>
        <v>93.72</v>
      </c>
    </row>
    <row r="11" spans="1:14" ht="23.1" customHeight="1" x14ac:dyDescent="0.2">
      <c r="A11" s="11">
        <v>10</v>
      </c>
      <c r="B11" s="12">
        <v>11</v>
      </c>
      <c r="C11" s="13" t="str">
        <f>'Détail par équipe'!B52</f>
        <v>Les Criquets</v>
      </c>
      <c r="D11" s="14">
        <f>'Détail par équipe'!I63</f>
        <v>2</v>
      </c>
      <c r="E11" s="15">
        <f>'Détail par équipe'!O63</f>
        <v>5</v>
      </c>
      <c r="F11" s="15">
        <f>'Détail par équipe'!U63</f>
        <v>0.5</v>
      </c>
      <c r="G11" s="15">
        <f>'Détail par équipe'!AA63</f>
        <v>3</v>
      </c>
      <c r="H11" s="15">
        <f>'Détail par équipe'!AG63</f>
        <v>1</v>
      </c>
      <c r="I11" s="15">
        <f>'Détail par équipe'!AM63</f>
        <v>1.5</v>
      </c>
      <c r="J11" s="15">
        <f>'Détail par équipe'!AS63</f>
        <v>1</v>
      </c>
      <c r="K11" s="15">
        <f>'Détail par équipe'!AY63</f>
        <v>2</v>
      </c>
      <c r="L11" s="15">
        <f>'Détail par équipe'!BE63</f>
        <v>1</v>
      </c>
      <c r="M11" s="16">
        <f>D11+E11+F11+G11+H11+I11+J11+K11+L11</f>
        <v>17</v>
      </c>
      <c r="N11" s="17">
        <f t="shared" si="0"/>
        <v>44.88</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50</v>
      </c>
      <c r="I14" s="17">
        <f t="shared" si="1"/>
        <v>50</v>
      </c>
      <c r="J14" s="17">
        <f t="shared" si="1"/>
        <v>50</v>
      </c>
      <c r="K14" s="17">
        <f t="shared" si="1"/>
        <v>50</v>
      </c>
      <c r="L14" s="17">
        <f t="shared" si="1"/>
        <v>50</v>
      </c>
      <c r="M14" s="17">
        <f>D14+E14+F14+G14+H14+I14+J14+K14+L14</f>
        <v>450</v>
      </c>
      <c r="N14" s="20"/>
    </row>
    <row r="15" spans="1:14" ht="15" customHeight="1" x14ac:dyDescent="0.2">
      <c r="A15" s="20"/>
      <c r="B15" s="21"/>
      <c r="C15" s="20"/>
      <c r="D15" s="20"/>
      <c r="E15" s="20"/>
      <c r="F15" s="20"/>
      <c r="G15" s="20"/>
      <c r="H15" s="20"/>
      <c r="I15" s="20"/>
      <c r="J15" s="20"/>
      <c r="K15" s="20"/>
      <c r="L15" s="20"/>
      <c r="M15" s="22">
        <f>M14*2.4</f>
        <v>1080</v>
      </c>
      <c r="N15" s="17">
        <f>SUM(N2:N11)</f>
        <v>1188.0000000000002</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f>26.4*5</f>
        <v>132</v>
      </c>
      <c r="E18" s="17">
        <f t="shared" ref="E18:L18" si="2">26.4*5</f>
        <v>132</v>
      </c>
      <c r="F18" s="17">
        <f t="shared" si="2"/>
        <v>132</v>
      </c>
      <c r="G18" s="17">
        <f t="shared" si="2"/>
        <v>132</v>
      </c>
      <c r="H18" s="17">
        <f t="shared" si="2"/>
        <v>132</v>
      </c>
      <c r="I18" s="17">
        <f t="shared" si="2"/>
        <v>132</v>
      </c>
      <c r="J18" s="17">
        <f t="shared" si="2"/>
        <v>132</v>
      </c>
      <c r="K18" s="17">
        <f t="shared" si="2"/>
        <v>132</v>
      </c>
      <c r="L18" s="17">
        <f t="shared" si="2"/>
        <v>132</v>
      </c>
      <c r="M18" s="17">
        <f>SUM(D18:L18)</f>
        <v>1188</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zoomScale="78" zoomScaleNormal="78" workbookViewId="0">
      <pane xSplit="3720" ySplit="450" topLeftCell="AP1" activePane="bottomRight"/>
      <selection activeCell="K6" sqref="K6"/>
      <selection pane="topRight" activeCell="AZ1" sqref="AZ1:BE1"/>
      <selection pane="bottomLeft" activeCell="B32" sqref="B32"/>
      <selection pane="bottomRight" activeCell="BS13" sqref="BS13"/>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37">
        <v>45183</v>
      </c>
      <c r="E1" s="138"/>
      <c r="F1" s="138"/>
      <c r="G1" s="138"/>
      <c r="H1" s="138"/>
      <c r="I1" s="139"/>
      <c r="J1" s="137">
        <v>45190</v>
      </c>
      <c r="K1" s="138"/>
      <c r="L1" s="138"/>
      <c r="M1" s="138"/>
      <c r="N1" s="138"/>
      <c r="O1" s="139"/>
      <c r="P1" s="137">
        <v>45197</v>
      </c>
      <c r="Q1" s="138"/>
      <c r="R1" s="138"/>
      <c r="S1" s="138"/>
      <c r="T1" s="138"/>
      <c r="U1" s="139"/>
      <c r="V1" s="137">
        <v>45204</v>
      </c>
      <c r="W1" s="138"/>
      <c r="X1" s="138"/>
      <c r="Y1" s="138"/>
      <c r="Z1" s="138"/>
      <c r="AA1" s="139"/>
      <c r="AB1" s="137">
        <v>45211</v>
      </c>
      <c r="AC1" s="138"/>
      <c r="AD1" s="138"/>
      <c r="AE1" s="138"/>
      <c r="AF1" s="138"/>
      <c r="AG1" s="139"/>
      <c r="AH1" s="137">
        <v>45218</v>
      </c>
      <c r="AI1" s="138"/>
      <c r="AJ1" s="138"/>
      <c r="AK1" s="138"/>
      <c r="AL1" s="138"/>
      <c r="AM1" s="139"/>
      <c r="AN1" s="137">
        <v>45239</v>
      </c>
      <c r="AO1" s="138"/>
      <c r="AP1" s="138"/>
      <c r="AQ1" s="138"/>
      <c r="AR1" s="138"/>
      <c r="AS1" s="139"/>
      <c r="AT1" s="137">
        <v>45246</v>
      </c>
      <c r="AU1" s="138"/>
      <c r="AV1" s="138"/>
      <c r="AW1" s="138"/>
      <c r="AX1" s="138"/>
      <c r="AY1" s="139"/>
      <c r="AZ1" s="137">
        <v>45253</v>
      </c>
      <c r="BA1" s="138"/>
      <c r="BB1" s="138"/>
      <c r="BC1" s="138"/>
      <c r="BD1" s="138"/>
      <c r="BE1" s="139"/>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57</v>
      </c>
      <c r="C2" s="141"/>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58</v>
      </c>
      <c r="C3" s="38" t="s">
        <v>80</v>
      </c>
      <c r="D3" s="39">
        <v>32</v>
      </c>
      <c r="E3" s="40">
        <v>133</v>
      </c>
      <c r="F3" s="40">
        <v>167</v>
      </c>
      <c r="G3" s="40">
        <v>223</v>
      </c>
      <c r="H3" s="40">
        <v>172</v>
      </c>
      <c r="I3" s="41">
        <f t="shared" ref="I3:I8" si="0">SUM(E3:H3)</f>
        <v>695</v>
      </c>
      <c r="J3" s="42">
        <v>32</v>
      </c>
      <c r="K3" s="43">
        <v>143</v>
      </c>
      <c r="L3" s="43">
        <v>196</v>
      </c>
      <c r="M3" s="43">
        <v>164</v>
      </c>
      <c r="N3" s="43">
        <v>212</v>
      </c>
      <c r="O3" s="41">
        <f t="shared" ref="O3:O8" si="1">SUM(K3:N3)</f>
        <v>715</v>
      </c>
      <c r="P3" s="42"/>
      <c r="Q3" s="43"/>
      <c r="R3" s="43"/>
      <c r="S3" s="43"/>
      <c r="T3" s="43"/>
      <c r="U3" s="41">
        <f t="shared" ref="U3:U8" si="2">SUM(Q3:T3)</f>
        <v>0</v>
      </c>
      <c r="V3" s="42">
        <v>30</v>
      </c>
      <c r="W3" s="43">
        <v>174</v>
      </c>
      <c r="X3" s="43">
        <v>182</v>
      </c>
      <c r="Y3" s="43">
        <v>160</v>
      </c>
      <c r="Z3" s="43">
        <v>173</v>
      </c>
      <c r="AA3" s="41">
        <f t="shared" ref="AA3:AA8" si="3">SUM(W3:Z3)</f>
        <v>689</v>
      </c>
      <c r="AB3" s="42"/>
      <c r="AC3" s="43"/>
      <c r="AD3" s="43"/>
      <c r="AE3" s="43"/>
      <c r="AF3" s="43"/>
      <c r="AG3" s="41">
        <f t="shared" ref="AG3:AG8" si="4">SUM(AC3:AF3)</f>
        <v>0</v>
      </c>
      <c r="AH3" s="42"/>
      <c r="AI3" s="43"/>
      <c r="AJ3" s="43"/>
      <c r="AK3" s="43"/>
      <c r="AL3" s="43"/>
      <c r="AM3" s="41">
        <f t="shared" ref="AM3:AM8" si="5">SUM(AI3:AL3)</f>
        <v>0</v>
      </c>
      <c r="AN3" s="42">
        <v>32</v>
      </c>
      <c r="AO3" s="43">
        <v>148</v>
      </c>
      <c r="AP3" s="43">
        <v>198</v>
      </c>
      <c r="AQ3" s="43">
        <v>154</v>
      </c>
      <c r="AR3" s="43">
        <v>218</v>
      </c>
      <c r="AS3" s="41">
        <f t="shared" ref="AS3:AS8" si="6">SUM(AO3:AR3)</f>
        <v>718</v>
      </c>
      <c r="AT3" s="42">
        <v>30</v>
      </c>
      <c r="AU3" s="43">
        <v>158</v>
      </c>
      <c r="AV3" s="43">
        <v>153</v>
      </c>
      <c r="AW3" s="43">
        <v>173</v>
      </c>
      <c r="AX3" s="43">
        <v>206</v>
      </c>
      <c r="AY3" s="41">
        <f t="shared" ref="AY3:AY8" si="7">SUM(AU3:AX3)</f>
        <v>690</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0</v>
      </c>
      <c r="BI3" s="17">
        <f t="shared" ref="BI3:BI10" si="12">SUM((IF(W3&gt;0,1,0)+(IF(X3&gt;0,1,0)+(IF(Y3&gt;0,1,0)+(IF(Z3&gt;0,1,0))))))</f>
        <v>4</v>
      </c>
      <c r="BJ3" s="17">
        <f t="shared" ref="BJ3:BJ10" si="13">SUM((IF(AC3&gt;0,1,0)+(IF(AD3&gt;0,1,0)+(IF(AE3&gt;0,1,0)+(IF(AF3&gt;0,1,0))))))</f>
        <v>0</v>
      </c>
      <c r="BK3" s="17">
        <f t="shared" ref="BK3:BK10" si="14">SUM((IF(AI3&gt;0,1,0)+(IF(AJ3&gt;0,1,0)+(IF(AK3&gt;0,1,0)+(IF(AL3&gt;0,1,0))))))</f>
        <v>0</v>
      </c>
      <c r="BL3" s="17">
        <f t="shared" ref="BL3:BL10" si="15">SUM((IF(AO3&gt;0,1,0)+(IF(AP3&gt;0,1,0)+(IF(AQ3&gt;0,1,0)+(IF(AR3&gt;0,1,0))))))</f>
        <v>4</v>
      </c>
      <c r="BM3" s="17">
        <f t="shared" ref="BM3:BM10" si="16">SUM((IF(AU3&gt;0,1,0)+(IF(AV3&gt;0,1,0)+(IF(AW3&gt;0,1,0)+(IF(AX3&gt;0,1,0))))))</f>
        <v>4</v>
      </c>
      <c r="BN3" s="17">
        <f t="shared" ref="BN3:BN10" si="17">SUM((IF(BA3&gt;0,1,0)+(IF(BB3&gt;0,1,0)+(IF(BC3&gt;0,1,0)+(IF(BD3&gt;0,1,0))))))</f>
        <v>0</v>
      </c>
      <c r="BO3" s="17">
        <f t="shared" ref="BO3:BO10" si="18">SUM(BF3:BN3)</f>
        <v>20</v>
      </c>
      <c r="BP3" s="17">
        <f t="shared" ref="BP3:BP33" si="19">I3+O3+U3+AA3+AG3+AM3+AS3+AY3+BE3</f>
        <v>3507</v>
      </c>
      <c r="BQ3" s="17">
        <f t="shared" ref="BQ3:BQ10" si="20">BP3/BO3</f>
        <v>175.35</v>
      </c>
    </row>
    <row r="4" spans="1:69" ht="15.75" customHeight="1" x14ac:dyDescent="0.25">
      <c r="A4" s="36"/>
      <c r="B4" s="37" t="s">
        <v>76</v>
      </c>
      <c r="C4" s="38" t="s">
        <v>77</v>
      </c>
      <c r="D4" s="39">
        <v>21</v>
      </c>
      <c r="E4" s="40">
        <v>170</v>
      </c>
      <c r="F4" s="40">
        <v>171</v>
      </c>
      <c r="G4" s="40">
        <v>201</v>
      </c>
      <c r="H4" s="40">
        <v>215</v>
      </c>
      <c r="I4" s="41">
        <f t="shared" si="0"/>
        <v>757</v>
      </c>
      <c r="J4" s="42"/>
      <c r="K4" s="43"/>
      <c r="L4" s="43"/>
      <c r="M4" s="43"/>
      <c r="N4" s="43"/>
      <c r="O4" s="41">
        <f t="shared" si="1"/>
        <v>0</v>
      </c>
      <c r="P4" s="42"/>
      <c r="Q4" s="43"/>
      <c r="R4" s="43"/>
      <c r="S4" s="43"/>
      <c r="T4" s="43"/>
      <c r="U4" s="41">
        <f t="shared" si="2"/>
        <v>0</v>
      </c>
      <c r="V4" s="42"/>
      <c r="W4" s="43"/>
      <c r="X4" s="43"/>
      <c r="Y4" s="43"/>
      <c r="Z4" s="43"/>
      <c r="AA4" s="41">
        <f t="shared" si="3"/>
        <v>0</v>
      </c>
      <c r="AB4" s="42"/>
      <c r="AC4" s="43"/>
      <c r="AD4" s="43"/>
      <c r="AE4" s="43"/>
      <c r="AF4" s="43"/>
      <c r="AG4" s="41">
        <f t="shared" si="4"/>
        <v>0</v>
      </c>
      <c r="AH4" s="42">
        <v>21</v>
      </c>
      <c r="AI4" s="43">
        <v>154</v>
      </c>
      <c r="AJ4" s="43">
        <v>220</v>
      </c>
      <c r="AK4" s="43">
        <v>166</v>
      </c>
      <c r="AL4" s="43">
        <v>184</v>
      </c>
      <c r="AM4" s="41">
        <f t="shared" si="5"/>
        <v>724</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4</v>
      </c>
      <c r="BG4" s="17">
        <f t="shared" si="10"/>
        <v>0</v>
      </c>
      <c r="BH4" s="17">
        <f t="shared" si="11"/>
        <v>0</v>
      </c>
      <c r="BI4" s="17">
        <f t="shared" si="12"/>
        <v>0</v>
      </c>
      <c r="BJ4" s="17">
        <f t="shared" si="13"/>
        <v>0</v>
      </c>
      <c r="BK4" s="17">
        <f t="shared" si="14"/>
        <v>4</v>
      </c>
      <c r="BL4" s="17">
        <f t="shared" si="15"/>
        <v>0</v>
      </c>
      <c r="BM4" s="17">
        <f t="shared" si="16"/>
        <v>0</v>
      </c>
      <c r="BN4" s="17">
        <f t="shared" si="17"/>
        <v>0</v>
      </c>
      <c r="BO4" s="17">
        <f t="shared" si="18"/>
        <v>8</v>
      </c>
      <c r="BP4" s="17">
        <f t="shared" si="19"/>
        <v>1481</v>
      </c>
      <c r="BQ4" s="17">
        <f t="shared" si="20"/>
        <v>185.125</v>
      </c>
    </row>
    <row r="5" spans="1:69" ht="15.75" customHeight="1" x14ac:dyDescent="0.25">
      <c r="A5" s="36"/>
      <c r="B5" s="45" t="s">
        <v>91</v>
      </c>
      <c r="C5" s="46" t="s">
        <v>40</v>
      </c>
      <c r="D5" s="42"/>
      <c r="E5" s="43"/>
      <c r="F5" s="43"/>
      <c r="G5" s="43"/>
      <c r="H5" s="43"/>
      <c r="I5" s="41">
        <f t="shared" si="0"/>
        <v>0</v>
      </c>
      <c r="J5" s="42">
        <v>30</v>
      </c>
      <c r="K5" s="43">
        <v>166</v>
      </c>
      <c r="L5" s="43">
        <v>168</v>
      </c>
      <c r="M5" s="43">
        <v>183</v>
      </c>
      <c r="N5" s="43">
        <v>188</v>
      </c>
      <c r="O5" s="41">
        <f t="shared" si="1"/>
        <v>705</v>
      </c>
      <c r="P5" s="42">
        <v>30</v>
      </c>
      <c r="Q5" s="43">
        <v>159</v>
      </c>
      <c r="R5" s="43">
        <v>164</v>
      </c>
      <c r="S5" s="43">
        <v>157</v>
      </c>
      <c r="T5" s="43">
        <v>201</v>
      </c>
      <c r="U5" s="41">
        <f t="shared" si="2"/>
        <v>681</v>
      </c>
      <c r="V5" s="42">
        <v>32</v>
      </c>
      <c r="W5" s="43">
        <v>190</v>
      </c>
      <c r="X5" s="43">
        <v>146</v>
      </c>
      <c r="Y5" s="43">
        <v>179</v>
      </c>
      <c r="Z5" s="43">
        <v>173</v>
      </c>
      <c r="AA5" s="41">
        <f t="shared" si="3"/>
        <v>688</v>
      </c>
      <c r="AB5" s="42">
        <v>33</v>
      </c>
      <c r="AC5" s="43">
        <v>156</v>
      </c>
      <c r="AD5" s="43">
        <v>171</v>
      </c>
      <c r="AE5" s="43">
        <v>146</v>
      </c>
      <c r="AF5" s="43">
        <v>204</v>
      </c>
      <c r="AG5" s="41">
        <f t="shared" si="4"/>
        <v>677</v>
      </c>
      <c r="AH5" s="42">
        <v>34</v>
      </c>
      <c r="AI5" s="43">
        <v>212</v>
      </c>
      <c r="AJ5" s="43">
        <v>146</v>
      </c>
      <c r="AK5" s="43">
        <v>171</v>
      </c>
      <c r="AL5" s="43">
        <v>175</v>
      </c>
      <c r="AM5" s="41">
        <f t="shared" si="5"/>
        <v>704</v>
      </c>
      <c r="AN5" s="42">
        <v>33</v>
      </c>
      <c r="AO5" s="43">
        <v>171</v>
      </c>
      <c r="AP5" s="43">
        <v>204</v>
      </c>
      <c r="AQ5" s="43">
        <v>179</v>
      </c>
      <c r="AR5" s="43">
        <v>225</v>
      </c>
      <c r="AS5" s="41">
        <f t="shared" si="6"/>
        <v>779</v>
      </c>
      <c r="AT5" s="42">
        <v>30</v>
      </c>
      <c r="AU5" s="43">
        <v>186</v>
      </c>
      <c r="AV5" s="43">
        <v>215</v>
      </c>
      <c r="AW5" s="43">
        <v>178</v>
      </c>
      <c r="AX5" s="43">
        <v>146</v>
      </c>
      <c r="AY5" s="41">
        <f t="shared" si="7"/>
        <v>725</v>
      </c>
      <c r="AZ5" s="42">
        <v>30</v>
      </c>
      <c r="BA5" s="43">
        <v>143</v>
      </c>
      <c r="BB5" s="43">
        <v>160</v>
      </c>
      <c r="BC5" s="43">
        <v>154</v>
      </c>
      <c r="BD5" s="43">
        <v>188</v>
      </c>
      <c r="BE5" s="41">
        <f t="shared" si="8"/>
        <v>645</v>
      </c>
      <c r="BF5" s="44">
        <f t="shared" si="9"/>
        <v>0</v>
      </c>
      <c r="BG5" s="17">
        <f t="shared" si="10"/>
        <v>4</v>
      </c>
      <c r="BH5" s="17">
        <f t="shared" si="11"/>
        <v>4</v>
      </c>
      <c r="BI5" s="17">
        <f t="shared" si="12"/>
        <v>4</v>
      </c>
      <c r="BJ5" s="17">
        <f t="shared" si="13"/>
        <v>4</v>
      </c>
      <c r="BK5" s="17">
        <f t="shared" si="14"/>
        <v>4</v>
      </c>
      <c r="BL5" s="17">
        <f t="shared" si="15"/>
        <v>4</v>
      </c>
      <c r="BM5" s="17">
        <f t="shared" si="16"/>
        <v>4</v>
      </c>
      <c r="BN5" s="17">
        <f t="shared" si="17"/>
        <v>4</v>
      </c>
      <c r="BO5" s="17">
        <f t="shared" si="18"/>
        <v>32</v>
      </c>
      <c r="BP5" s="17">
        <f t="shared" si="19"/>
        <v>5604</v>
      </c>
      <c r="BQ5" s="20">
        <f t="shared" si="20"/>
        <v>175.125</v>
      </c>
    </row>
    <row r="6" spans="1:69" ht="15.75" customHeight="1" x14ac:dyDescent="0.25">
      <c r="A6" s="36"/>
      <c r="B6" s="45" t="s">
        <v>105</v>
      </c>
      <c r="C6" s="46" t="s">
        <v>106</v>
      </c>
      <c r="D6" s="42"/>
      <c r="E6" s="43"/>
      <c r="F6" s="43"/>
      <c r="G6" s="43"/>
      <c r="H6" s="43"/>
      <c r="I6" s="41">
        <f t="shared" si="0"/>
        <v>0</v>
      </c>
      <c r="J6" s="42"/>
      <c r="K6" s="43"/>
      <c r="L6" s="43"/>
      <c r="M6" s="43"/>
      <c r="N6" s="43"/>
      <c r="O6" s="41">
        <f t="shared" si="1"/>
        <v>0</v>
      </c>
      <c r="P6" s="42">
        <v>32</v>
      </c>
      <c r="Q6" s="43">
        <v>133</v>
      </c>
      <c r="R6" s="43">
        <v>154</v>
      </c>
      <c r="S6" s="43">
        <v>188</v>
      </c>
      <c r="T6" s="43">
        <v>221</v>
      </c>
      <c r="U6" s="41">
        <f t="shared" si="2"/>
        <v>696</v>
      </c>
      <c r="V6" s="42"/>
      <c r="W6" s="43"/>
      <c r="X6" s="43"/>
      <c r="Y6" s="43"/>
      <c r="Z6" s="43"/>
      <c r="AA6" s="41">
        <f t="shared" si="3"/>
        <v>0</v>
      </c>
      <c r="AB6" s="42">
        <v>32</v>
      </c>
      <c r="AC6" s="43">
        <v>178</v>
      </c>
      <c r="AD6" s="43">
        <v>148</v>
      </c>
      <c r="AE6" s="43">
        <v>182</v>
      </c>
      <c r="AF6" s="43">
        <v>184</v>
      </c>
      <c r="AG6" s="41">
        <f t="shared" si="4"/>
        <v>692</v>
      </c>
      <c r="AH6" s="42"/>
      <c r="AI6" s="43"/>
      <c r="AJ6" s="43"/>
      <c r="AK6" s="43"/>
      <c r="AL6" s="43"/>
      <c r="AM6" s="41">
        <f t="shared" si="5"/>
        <v>0</v>
      </c>
      <c r="AN6" s="42"/>
      <c r="AO6" s="43"/>
      <c r="AP6" s="43"/>
      <c r="AQ6" s="43"/>
      <c r="AR6" s="43"/>
      <c r="AS6" s="41">
        <f t="shared" si="6"/>
        <v>0</v>
      </c>
      <c r="AT6" s="42"/>
      <c r="AU6" s="43"/>
      <c r="AV6" s="43"/>
      <c r="AW6" s="43"/>
      <c r="AX6" s="43"/>
      <c r="AY6" s="41">
        <f t="shared" si="7"/>
        <v>0</v>
      </c>
      <c r="AZ6" s="42">
        <v>32</v>
      </c>
      <c r="BA6" s="43">
        <v>150</v>
      </c>
      <c r="BB6" s="43">
        <v>161</v>
      </c>
      <c r="BC6" s="43">
        <v>179</v>
      </c>
      <c r="BD6" s="43">
        <v>157</v>
      </c>
      <c r="BE6" s="41">
        <f t="shared" si="8"/>
        <v>647</v>
      </c>
      <c r="BF6" s="44">
        <f t="shared" si="9"/>
        <v>0</v>
      </c>
      <c r="BG6" s="17">
        <f t="shared" si="10"/>
        <v>0</v>
      </c>
      <c r="BH6" s="17">
        <f t="shared" si="11"/>
        <v>4</v>
      </c>
      <c r="BI6" s="17">
        <f t="shared" si="12"/>
        <v>0</v>
      </c>
      <c r="BJ6" s="17">
        <f t="shared" si="13"/>
        <v>4</v>
      </c>
      <c r="BK6" s="17">
        <f t="shared" si="14"/>
        <v>0</v>
      </c>
      <c r="BL6" s="17">
        <f t="shared" si="15"/>
        <v>0</v>
      </c>
      <c r="BM6" s="17">
        <f t="shared" si="16"/>
        <v>0</v>
      </c>
      <c r="BN6" s="17">
        <f t="shared" si="17"/>
        <v>4</v>
      </c>
      <c r="BO6" s="17">
        <f t="shared" si="18"/>
        <v>12</v>
      </c>
      <c r="BP6" s="17">
        <f t="shared" si="19"/>
        <v>2035</v>
      </c>
      <c r="BQ6" s="20">
        <f t="shared" si="20"/>
        <v>169.58333333333334</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33</v>
      </c>
      <c r="C9" s="46"/>
      <c r="D9" s="42"/>
      <c r="E9" s="40">
        <f>SUM(E3:E8)</f>
        <v>303</v>
      </c>
      <c r="F9" s="40">
        <f>SUM(F3:F8)</f>
        <v>338</v>
      </c>
      <c r="G9" s="40">
        <f>SUM(G3:G8)</f>
        <v>424</v>
      </c>
      <c r="H9" s="40">
        <f>SUM(H3:H8)</f>
        <v>387</v>
      </c>
      <c r="I9" s="41">
        <f>SUM(I3:I8)</f>
        <v>1452</v>
      </c>
      <c r="J9" s="42"/>
      <c r="K9" s="40">
        <f>SUM(K3:K8)</f>
        <v>309</v>
      </c>
      <c r="L9" s="40">
        <f>SUM(L3:L8)</f>
        <v>364</v>
      </c>
      <c r="M9" s="40">
        <f>SUM(M3:M8)</f>
        <v>347</v>
      </c>
      <c r="N9" s="40">
        <f>SUM(N3:N8)</f>
        <v>400</v>
      </c>
      <c r="O9" s="41">
        <f>SUM(O3:O8)</f>
        <v>1420</v>
      </c>
      <c r="P9" s="42"/>
      <c r="Q9" s="40">
        <f>SUM(Q3:Q8)</f>
        <v>292</v>
      </c>
      <c r="R9" s="40">
        <f>SUM(R3:R8)</f>
        <v>318</v>
      </c>
      <c r="S9" s="40">
        <f>SUM(S3:S8)</f>
        <v>345</v>
      </c>
      <c r="T9" s="40">
        <f>SUM(T3:T8)</f>
        <v>422</v>
      </c>
      <c r="U9" s="41">
        <f>SUM(U3:U8)</f>
        <v>1377</v>
      </c>
      <c r="V9" s="42"/>
      <c r="W9" s="40">
        <f>SUM(W3:W8)</f>
        <v>364</v>
      </c>
      <c r="X9" s="40">
        <f>SUM(X3:X8)</f>
        <v>328</v>
      </c>
      <c r="Y9" s="40">
        <f>SUM(Y3:Y8)</f>
        <v>339</v>
      </c>
      <c r="Z9" s="40">
        <f>SUM(Z3:Z8)</f>
        <v>346</v>
      </c>
      <c r="AA9" s="41">
        <f>SUM(AA3:AA8)</f>
        <v>1377</v>
      </c>
      <c r="AB9" s="42"/>
      <c r="AC9" s="40">
        <f>SUM(AC3:AC8)</f>
        <v>334</v>
      </c>
      <c r="AD9" s="40">
        <f>SUM(AD3:AD8)</f>
        <v>319</v>
      </c>
      <c r="AE9" s="40">
        <f>SUM(AE3:AE8)</f>
        <v>328</v>
      </c>
      <c r="AF9" s="40">
        <f>SUM(AF3:AF8)</f>
        <v>388</v>
      </c>
      <c r="AG9" s="41">
        <f>SUM(AG3:AG8)</f>
        <v>1369</v>
      </c>
      <c r="AH9" s="42"/>
      <c r="AI9" s="40">
        <f>SUM(AI3:AI8)</f>
        <v>366</v>
      </c>
      <c r="AJ9" s="40">
        <f>SUM(AJ3:AJ8)</f>
        <v>366</v>
      </c>
      <c r="AK9" s="40">
        <f>SUM(AK3:AK8)</f>
        <v>337</v>
      </c>
      <c r="AL9" s="40">
        <f>SUM(AL3:AL8)</f>
        <v>359</v>
      </c>
      <c r="AM9" s="41">
        <f>SUM(AM3:AM8)</f>
        <v>1428</v>
      </c>
      <c r="AN9" s="42"/>
      <c r="AO9" s="40">
        <f>SUM(AO3:AO8)</f>
        <v>319</v>
      </c>
      <c r="AP9" s="40">
        <f>SUM(AP3:AP8)</f>
        <v>402</v>
      </c>
      <c r="AQ9" s="40">
        <f>SUM(AQ3:AQ8)</f>
        <v>333</v>
      </c>
      <c r="AR9" s="40">
        <f>SUM(AR3:AR8)</f>
        <v>443</v>
      </c>
      <c r="AS9" s="41">
        <f>SUM(AS3:AS8)</f>
        <v>1497</v>
      </c>
      <c r="AT9" s="42"/>
      <c r="AU9" s="40">
        <f>SUM(AU3:AU8)</f>
        <v>344</v>
      </c>
      <c r="AV9" s="40">
        <f>SUM(AV3:AV8)</f>
        <v>368</v>
      </c>
      <c r="AW9" s="40">
        <f>SUM(AW3:AW8)</f>
        <v>351</v>
      </c>
      <c r="AX9" s="40">
        <f>SUM(AX3:AX8)</f>
        <v>352</v>
      </c>
      <c r="AY9" s="41">
        <f>SUM(AY3:AY8)</f>
        <v>1415</v>
      </c>
      <c r="AZ9" s="42"/>
      <c r="BA9" s="40">
        <f>SUM(BA3:BA8)</f>
        <v>293</v>
      </c>
      <c r="BB9" s="40">
        <f>SUM(BB3:BB8)</f>
        <v>321</v>
      </c>
      <c r="BC9" s="40">
        <f>SUM(BC3:BC8)</f>
        <v>333</v>
      </c>
      <c r="BD9" s="40">
        <f>SUM(BD3:BD8)</f>
        <v>345</v>
      </c>
      <c r="BE9" s="41">
        <f>SUM(BE3:BE8)</f>
        <v>1292</v>
      </c>
      <c r="BF9" s="44">
        <f t="shared" si="9"/>
        <v>4</v>
      </c>
      <c r="BG9" s="17">
        <f t="shared" si="10"/>
        <v>4</v>
      </c>
      <c r="BH9" s="17">
        <f t="shared" si="11"/>
        <v>4</v>
      </c>
      <c r="BI9" s="17">
        <f t="shared" si="12"/>
        <v>4</v>
      </c>
      <c r="BJ9" s="17">
        <f t="shared" si="13"/>
        <v>4</v>
      </c>
      <c r="BK9" s="17">
        <f t="shared" si="14"/>
        <v>4</v>
      </c>
      <c r="BL9" s="17">
        <f t="shared" si="15"/>
        <v>4</v>
      </c>
      <c r="BM9" s="17">
        <f t="shared" si="16"/>
        <v>4</v>
      </c>
      <c r="BN9" s="17">
        <f t="shared" si="17"/>
        <v>4</v>
      </c>
      <c r="BO9" s="17">
        <f t="shared" si="18"/>
        <v>36</v>
      </c>
      <c r="BP9" s="17">
        <f t="shared" si="19"/>
        <v>12627</v>
      </c>
      <c r="BQ9" s="17">
        <f t="shared" si="20"/>
        <v>350.75</v>
      </c>
    </row>
    <row r="10" spans="1:69" ht="15.75" customHeight="1" x14ac:dyDescent="0.25">
      <c r="A10" s="36"/>
      <c r="B10" s="37" t="s">
        <v>34</v>
      </c>
      <c r="C10" s="46"/>
      <c r="D10" s="39">
        <f>SUM(D3:D8)</f>
        <v>53</v>
      </c>
      <c r="E10" s="40">
        <f>E9+$D$10</f>
        <v>356</v>
      </c>
      <c r="F10" s="40">
        <f>F9+$D$10</f>
        <v>391</v>
      </c>
      <c r="G10" s="40">
        <f>G9+$D$10</f>
        <v>477</v>
      </c>
      <c r="H10" s="40">
        <f>H9+$D$10</f>
        <v>440</v>
      </c>
      <c r="I10" s="41">
        <f>SUM(E10:H10)</f>
        <v>1664</v>
      </c>
      <c r="J10" s="39">
        <f>SUM(J3:J8)</f>
        <v>62</v>
      </c>
      <c r="K10" s="40">
        <f>K9+$J$10</f>
        <v>371</v>
      </c>
      <c r="L10" s="40">
        <f>L9+$J$10</f>
        <v>426</v>
      </c>
      <c r="M10" s="40">
        <f>M9+$J$10</f>
        <v>409</v>
      </c>
      <c r="N10" s="40">
        <f>N9+$J$10</f>
        <v>462</v>
      </c>
      <c r="O10" s="41">
        <f>SUM(K10:N10)</f>
        <v>1668</v>
      </c>
      <c r="P10" s="39">
        <f>SUM(P3:P8)</f>
        <v>62</v>
      </c>
      <c r="Q10" s="47">
        <f>Q9+P10</f>
        <v>354</v>
      </c>
      <c r="R10" s="40">
        <f>R9+$P$10</f>
        <v>380</v>
      </c>
      <c r="S10" s="40">
        <f>S9+$P$10</f>
        <v>407</v>
      </c>
      <c r="T10" s="40">
        <f>T9+$P$10</f>
        <v>484</v>
      </c>
      <c r="U10" s="41">
        <f>SUM(Q10:T10)</f>
        <v>1625</v>
      </c>
      <c r="V10" s="39">
        <f>SUM(V3:V8)</f>
        <v>62</v>
      </c>
      <c r="W10" s="40">
        <f>W9+$V$10</f>
        <v>426</v>
      </c>
      <c r="X10" s="40">
        <f>X9+$V$10</f>
        <v>390</v>
      </c>
      <c r="Y10" s="40">
        <f>Y9+$V$10</f>
        <v>401</v>
      </c>
      <c r="Z10" s="40">
        <f>Z9+$V$10</f>
        <v>408</v>
      </c>
      <c r="AA10" s="41">
        <f>SUM(W10:Z10)</f>
        <v>1625</v>
      </c>
      <c r="AB10" s="39">
        <f>SUM(AB3:AB8)</f>
        <v>65</v>
      </c>
      <c r="AC10" s="40">
        <f>AC9+$AB$10</f>
        <v>399</v>
      </c>
      <c r="AD10" s="40">
        <f>AD9+$AB$10</f>
        <v>384</v>
      </c>
      <c r="AE10" s="40">
        <f>AE9+$AB$10</f>
        <v>393</v>
      </c>
      <c r="AF10" s="40">
        <f>AF9+$AB$10</f>
        <v>453</v>
      </c>
      <c r="AG10" s="41">
        <f>SUM(AC10:AF10)</f>
        <v>1629</v>
      </c>
      <c r="AH10" s="39">
        <f>SUM(AH3:AH8)</f>
        <v>55</v>
      </c>
      <c r="AI10" s="40">
        <f>AI9+$AH$10</f>
        <v>421</v>
      </c>
      <c r="AJ10" s="40">
        <f>AJ9+$AH$10</f>
        <v>421</v>
      </c>
      <c r="AK10" s="40">
        <f>AK9+$AH$10</f>
        <v>392</v>
      </c>
      <c r="AL10" s="40">
        <f>AL9+$AH$10</f>
        <v>414</v>
      </c>
      <c r="AM10" s="41">
        <f>SUM(AI10:AL10)</f>
        <v>1648</v>
      </c>
      <c r="AN10" s="39">
        <f>SUM(AN3:AN8)</f>
        <v>65</v>
      </c>
      <c r="AO10" s="40">
        <f>AO9+$AN$10</f>
        <v>384</v>
      </c>
      <c r="AP10" s="40">
        <f>AP9+$AN$10</f>
        <v>467</v>
      </c>
      <c r="AQ10" s="40">
        <f>AQ9+$AN$10</f>
        <v>398</v>
      </c>
      <c r="AR10" s="40">
        <f>AR9+$AN$10</f>
        <v>508</v>
      </c>
      <c r="AS10" s="41">
        <f>SUM(AO10:AR10)</f>
        <v>1757</v>
      </c>
      <c r="AT10" s="39">
        <f>SUM(AT3:AT8)</f>
        <v>60</v>
      </c>
      <c r="AU10" s="40">
        <f>AU9+$AT$10</f>
        <v>404</v>
      </c>
      <c r="AV10" s="40">
        <f>AV9+$AT$10</f>
        <v>428</v>
      </c>
      <c r="AW10" s="40">
        <f>AW9+$AT$10</f>
        <v>411</v>
      </c>
      <c r="AX10" s="40">
        <f>AX9+$AT$10</f>
        <v>412</v>
      </c>
      <c r="AY10" s="41">
        <f>SUM(AU10:AX10)</f>
        <v>1655</v>
      </c>
      <c r="AZ10" s="39">
        <f>SUM(AZ3:AZ8)</f>
        <v>62</v>
      </c>
      <c r="BA10" s="40">
        <f>BA9+$AZ$10</f>
        <v>355</v>
      </c>
      <c r="BB10" s="40">
        <f>BB9+$AZ$10</f>
        <v>383</v>
      </c>
      <c r="BC10" s="40">
        <f>BC9+$AZ$10</f>
        <v>395</v>
      </c>
      <c r="BD10" s="40">
        <f>BD9+$AZ$10</f>
        <v>407</v>
      </c>
      <c r="BE10" s="41">
        <f>SUM(BA10:BD10)</f>
        <v>1540</v>
      </c>
      <c r="BF10" s="44">
        <f t="shared" si="9"/>
        <v>4</v>
      </c>
      <c r="BG10" s="17">
        <f t="shared" si="10"/>
        <v>4</v>
      </c>
      <c r="BH10" s="17">
        <f t="shared" si="11"/>
        <v>4</v>
      </c>
      <c r="BI10" s="17">
        <f t="shared" si="12"/>
        <v>4</v>
      </c>
      <c r="BJ10" s="17">
        <f t="shared" si="13"/>
        <v>4</v>
      </c>
      <c r="BK10" s="17">
        <f t="shared" si="14"/>
        <v>4</v>
      </c>
      <c r="BL10" s="17">
        <f t="shared" si="15"/>
        <v>4</v>
      </c>
      <c r="BM10" s="17">
        <f t="shared" si="16"/>
        <v>4</v>
      </c>
      <c r="BN10" s="17">
        <f t="shared" si="17"/>
        <v>4</v>
      </c>
      <c r="BO10" s="17">
        <f t="shared" si="18"/>
        <v>36</v>
      </c>
      <c r="BP10" s="17">
        <f t="shared" si="19"/>
        <v>14811</v>
      </c>
      <c r="BQ10" s="17">
        <f t="shared" si="20"/>
        <v>411.41666666666669</v>
      </c>
    </row>
    <row r="11" spans="1:69" ht="15.75" customHeight="1" x14ac:dyDescent="0.25">
      <c r="A11" s="36"/>
      <c r="B11" s="37" t="s">
        <v>35</v>
      </c>
      <c r="C11" s="46"/>
      <c r="D11" s="42"/>
      <c r="E11" s="40">
        <f t="shared" ref="E11:I12" si="21">IF($D$10&gt;0,IF(E9=E22,0.5,IF(E9&gt;E22,1,0)),0)</f>
        <v>0</v>
      </c>
      <c r="F11" s="40">
        <f t="shared" si="21"/>
        <v>0</v>
      </c>
      <c r="G11" s="40">
        <f t="shared" si="21"/>
        <v>1</v>
      </c>
      <c r="H11" s="40">
        <f t="shared" si="21"/>
        <v>1</v>
      </c>
      <c r="I11" s="41">
        <f t="shared" si="21"/>
        <v>0</v>
      </c>
      <c r="J11" s="42"/>
      <c r="K11" s="40">
        <f t="shared" ref="K11:O12" si="22">IF($J$10&gt;0,IF(K9=K72,0.5,IF(K9&gt;K72,1,0)),0)</f>
        <v>1</v>
      </c>
      <c r="L11" s="40">
        <f t="shared" si="22"/>
        <v>1</v>
      </c>
      <c r="M11" s="40">
        <f t="shared" si="22"/>
        <v>1</v>
      </c>
      <c r="N11" s="40">
        <f t="shared" si="22"/>
        <v>1</v>
      </c>
      <c r="O11" s="41">
        <f t="shared" si="22"/>
        <v>1</v>
      </c>
      <c r="P11" s="42"/>
      <c r="Q11" s="40">
        <f t="shared" ref="Q11:U12" si="23">IF($P$10&gt;0,IF(Q9=Q122,0.5,IF(Q9&gt;Q122,1,0)),0)</f>
        <v>0</v>
      </c>
      <c r="R11" s="40">
        <f t="shared" si="23"/>
        <v>0</v>
      </c>
      <c r="S11" s="40">
        <f t="shared" si="23"/>
        <v>1</v>
      </c>
      <c r="T11" s="40">
        <f t="shared" si="23"/>
        <v>1</v>
      </c>
      <c r="U11" s="41">
        <f t="shared" si="23"/>
        <v>1</v>
      </c>
      <c r="V11" s="42"/>
      <c r="W11" s="40">
        <f t="shared" ref="W11:AA12" si="24">IF($V$10&gt;0,IF(W9=W110,0.5,IF(W9&gt;W110,1,0)),0)</f>
        <v>0</v>
      </c>
      <c r="X11" s="40">
        <f t="shared" si="24"/>
        <v>0</v>
      </c>
      <c r="Y11" s="40">
        <f t="shared" si="24"/>
        <v>0</v>
      </c>
      <c r="Z11" s="40">
        <f t="shared" si="24"/>
        <v>0</v>
      </c>
      <c r="AA11" s="41">
        <f t="shared" si="24"/>
        <v>0</v>
      </c>
      <c r="AB11" s="42"/>
      <c r="AC11" s="40">
        <f t="shared" ref="AC11:AG12" si="25">IF($AB$10&gt;0,IF(AC9=AC47,0.5,IF(AC9&gt;AC47,1,0)),0)</f>
        <v>0</v>
      </c>
      <c r="AD11" s="40">
        <f t="shared" si="25"/>
        <v>0</v>
      </c>
      <c r="AE11" s="40">
        <f t="shared" si="25"/>
        <v>0</v>
      </c>
      <c r="AF11" s="40">
        <f t="shared" si="25"/>
        <v>1</v>
      </c>
      <c r="AG11" s="41">
        <f t="shared" si="25"/>
        <v>0</v>
      </c>
      <c r="AH11" s="42"/>
      <c r="AI11" s="40">
        <f t="shared" ref="AI11:AM12" si="26">IF($AH$10&gt;0,IF(AI9=AI35,0.5,IF(AI9&gt;AI35,1,0)),0)</f>
        <v>1</v>
      </c>
      <c r="AJ11" s="40">
        <f t="shared" si="26"/>
        <v>1</v>
      </c>
      <c r="AK11" s="40">
        <f t="shared" si="26"/>
        <v>0</v>
      </c>
      <c r="AL11" s="40">
        <f t="shared" si="26"/>
        <v>0</v>
      </c>
      <c r="AM11" s="41">
        <f t="shared" si="26"/>
        <v>1</v>
      </c>
      <c r="AN11" s="42"/>
      <c r="AO11" s="40">
        <f t="shared" ref="AO11:AS12" si="27">IF($AN$10&gt;0,IF(AO9=AO59,0.5,IF(AO9&gt;AO59,1,0)),0)</f>
        <v>1</v>
      </c>
      <c r="AP11" s="40">
        <f t="shared" si="27"/>
        <v>1</v>
      </c>
      <c r="AQ11" s="40">
        <f t="shared" si="27"/>
        <v>1</v>
      </c>
      <c r="AR11" s="40">
        <f t="shared" si="27"/>
        <v>1</v>
      </c>
      <c r="AS11" s="41">
        <f t="shared" si="27"/>
        <v>1</v>
      </c>
      <c r="AT11" s="42"/>
      <c r="AU11" s="40">
        <f t="shared" ref="AU11:AY12" si="28">IF($AT$10&gt;0,IF(AU9=AU98,0.5,IF(AU9&gt;AU98,1,0)),0)</f>
        <v>0</v>
      </c>
      <c r="AV11" s="40">
        <f t="shared" si="28"/>
        <v>0</v>
      </c>
      <c r="AW11" s="40">
        <f t="shared" si="28"/>
        <v>0</v>
      </c>
      <c r="AX11" s="40">
        <f t="shared" si="28"/>
        <v>1</v>
      </c>
      <c r="AY11" s="41">
        <f t="shared" si="28"/>
        <v>0</v>
      </c>
      <c r="AZ11" s="42"/>
      <c r="BA11" s="40">
        <f t="shared" ref="BA11:BE12" si="29">IF($AZ$10&gt;0,IF(BA9=BA86,0.5,IF(BA9&gt;BA86,1,0)),0)</f>
        <v>0</v>
      </c>
      <c r="BB11" s="40">
        <f t="shared" si="29"/>
        <v>0</v>
      </c>
      <c r="BC11" s="40">
        <f t="shared" si="29"/>
        <v>0</v>
      </c>
      <c r="BD11" s="40">
        <f t="shared" si="29"/>
        <v>1</v>
      </c>
      <c r="BE11" s="41">
        <f t="shared" si="29"/>
        <v>0</v>
      </c>
      <c r="BF11" s="48"/>
      <c r="BG11" s="20"/>
      <c r="BH11" s="20"/>
      <c r="BI11" s="20"/>
      <c r="BJ11" s="20"/>
      <c r="BK11" s="20"/>
      <c r="BL11" s="20"/>
      <c r="BM11" s="20"/>
      <c r="BN11" s="20"/>
      <c r="BO11" s="20"/>
      <c r="BP11" s="17">
        <f t="shared" si="19"/>
        <v>4</v>
      </c>
      <c r="BQ11" s="20"/>
    </row>
    <row r="12" spans="1:69" ht="15.75" customHeight="1" x14ac:dyDescent="0.25">
      <c r="A12" s="36"/>
      <c r="B12" s="37" t="s">
        <v>36</v>
      </c>
      <c r="C12" s="46"/>
      <c r="D12" s="42"/>
      <c r="E12" s="40">
        <f t="shared" si="21"/>
        <v>0</v>
      </c>
      <c r="F12" s="40">
        <f t="shared" si="21"/>
        <v>0</v>
      </c>
      <c r="G12" s="40">
        <f t="shared" si="21"/>
        <v>1</v>
      </c>
      <c r="H12" s="40">
        <f t="shared" si="21"/>
        <v>1</v>
      </c>
      <c r="I12" s="41">
        <f t="shared" si="21"/>
        <v>0</v>
      </c>
      <c r="J12" s="42"/>
      <c r="K12" s="40">
        <f t="shared" si="22"/>
        <v>1</v>
      </c>
      <c r="L12" s="40">
        <f t="shared" si="22"/>
        <v>1</v>
      </c>
      <c r="M12" s="40">
        <f t="shared" si="22"/>
        <v>1</v>
      </c>
      <c r="N12" s="40">
        <f t="shared" si="22"/>
        <v>1</v>
      </c>
      <c r="O12" s="41">
        <f t="shared" si="22"/>
        <v>1</v>
      </c>
      <c r="P12" s="42"/>
      <c r="Q12" s="40">
        <f t="shared" si="23"/>
        <v>0</v>
      </c>
      <c r="R12" s="40">
        <f t="shared" si="23"/>
        <v>0</v>
      </c>
      <c r="S12" s="40">
        <f t="shared" si="23"/>
        <v>1</v>
      </c>
      <c r="T12" s="40">
        <f t="shared" si="23"/>
        <v>1</v>
      </c>
      <c r="U12" s="41">
        <f t="shared" si="23"/>
        <v>1</v>
      </c>
      <c r="V12" s="42"/>
      <c r="W12" s="40">
        <f t="shared" si="24"/>
        <v>0</v>
      </c>
      <c r="X12" s="40">
        <f t="shared" si="24"/>
        <v>0</v>
      </c>
      <c r="Y12" s="40">
        <f t="shared" si="24"/>
        <v>0</v>
      </c>
      <c r="Z12" s="40">
        <f t="shared" si="24"/>
        <v>1</v>
      </c>
      <c r="AA12" s="41">
        <f t="shared" si="24"/>
        <v>0</v>
      </c>
      <c r="AB12" s="42"/>
      <c r="AC12" s="40">
        <f t="shared" si="25"/>
        <v>0</v>
      </c>
      <c r="AD12" s="40">
        <f t="shared" si="25"/>
        <v>0</v>
      </c>
      <c r="AE12" s="40">
        <f t="shared" si="25"/>
        <v>0</v>
      </c>
      <c r="AF12" s="40">
        <f t="shared" si="25"/>
        <v>1</v>
      </c>
      <c r="AG12" s="41">
        <f t="shared" si="25"/>
        <v>1</v>
      </c>
      <c r="AH12" s="42"/>
      <c r="AI12" s="40">
        <f t="shared" si="26"/>
        <v>1</v>
      </c>
      <c r="AJ12" s="40">
        <f t="shared" si="26"/>
        <v>1</v>
      </c>
      <c r="AK12" s="40">
        <f t="shared" si="26"/>
        <v>0</v>
      </c>
      <c r="AL12" s="40">
        <f t="shared" si="26"/>
        <v>0</v>
      </c>
      <c r="AM12" s="41">
        <f t="shared" si="26"/>
        <v>1</v>
      </c>
      <c r="AN12" s="42"/>
      <c r="AO12" s="40">
        <f t="shared" si="27"/>
        <v>0</v>
      </c>
      <c r="AP12" s="40">
        <f t="shared" si="27"/>
        <v>1</v>
      </c>
      <c r="AQ12" s="40">
        <f t="shared" si="27"/>
        <v>1</v>
      </c>
      <c r="AR12" s="40">
        <f t="shared" si="27"/>
        <v>1</v>
      </c>
      <c r="AS12" s="41">
        <f t="shared" si="27"/>
        <v>1</v>
      </c>
      <c r="AT12" s="42"/>
      <c r="AU12" s="40">
        <f t="shared" si="28"/>
        <v>0</v>
      </c>
      <c r="AV12" s="40">
        <f t="shared" si="28"/>
        <v>0</v>
      </c>
      <c r="AW12" s="40">
        <f t="shared" si="28"/>
        <v>0</v>
      </c>
      <c r="AX12" s="40">
        <f t="shared" si="28"/>
        <v>0.5</v>
      </c>
      <c r="AY12" s="41">
        <f t="shared" si="28"/>
        <v>0</v>
      </c>
      <c r="AZ12" s="42"/>
      <c r="BA12" s="40">
        <f t="shared" si="29"/>
        <v>0</v>
      </c>
      <c r="BB12" s="40">
        <f t="shared" si="29"/>
        <v>0</v>
      </c>
      <c r="BC12" s="40">
        <f t="shared" si="29"/>
        <v>0</v>
      </c>
      <c r="BD12" s="40">
        <f t="shared" si="29"/>
        <v>0.5</v>
      </c>
      <c r="BE12" s="41">
        <f t="shared" si="29"/>
        <v>0</v>
      </c>
      <c r="BF12" s="48"/>
      <c r="BG12" s="20"/>
      <c r="BH12" s="20"/>
      <c r="BI12" s="20"/>
      <c r="BJ12" s="20"/>
      <c r="BK12" s="20"/>
      <c r="BL12" s="20"/>
      <c r="BM12" s="20"/>
      <c r="BN12" s="20"/>
      <c r="BO12" s="20"/>
      <c r="BP12" s="17">
        <f t="shared" si="19"/>
        <v>5</v>
      </c>
      <c r="BQ12" s="20"/>
    </row>
    <row r="13" spans="1:69" ht="14.25" customHeight="1" x14ac:dyDescent="0.25">
      <c r="A13" s="49"/>
      <c r="B13" s="50" t="s">
        <v>37</v>
      </c>
      <c r="C13" s="51"/>
      <c r="D13" s="52"/>
      <c r="E13" s="53"/>
      <c r="F13" s="53"/>
      <c r="G13" s="53"/>
      <c r="H13" s="53"/>
      <c r="I13" s="54">
        <f>SUM(E11+F11+G11+H11+I11+E12+F12+G12+H12+I12)</f>
        <v>4</v>
      </c>
      <c r="J13" s="52"/>
      <c r="K13" s="53"/>
      <c r="L13" s="53"/>
      <c r="M13" s="53"/>
      <c r="N13" s="53"/>
      <c r="O13" s="54">
        <f>SUM(K11+L11+M11+N11+O11+K12+L12+M12+N12+O12)</f>
        <v>10</v>
      </c>
      <c r="P13" s="52"/>
      <c r="Q13" s="53"/>
      <c r="R13" s="53"/>
      <c r="S13" s="53"/>
      <c r="T13" s="53"/>
      <c r="U13" s="54">
        <f>SUM(Q11+R11+S11+T11+U11+Q12+R12+S12+T12+U12)</f>
        <v>6</v>
      </c>
      <c r="V13" s="52"/>
      <c r="W13" s="53"/>
      <c r="X13" s="53"/>
      <c r="Y13" s="53"/>
      <c r="Z13" s="53"/>
      <c r="AA13" s="54">
        <f>SUM(W11+X11+Y11+Z11+AA11+W12+X12+Y12+Z12+AA12)</f>
        <v>1</v>
      </c>
      <c r="AB13" s="52"/>
      <c r="AC13" s="53"/>
      <c r="AD13" s="53"/>
      <c r="AE13" s="53"/>
      <c r="AF13" s="53"/>
      <c r="AG13" s="54">
        <f>SUM(AC11+AD11+AE11+AF11+AG11+AC12+AD12+AE12+AF12+AG12)</f>
        <v>3</v>
      </c>
      <c r="AH13" s="52"/>
      <c r="AI13" s="53"/>
      <c r="AJ13" s="53"/>
      <c r="AK13" s="53"/>
      <c r="AL13" s="53"/>
      <c r="AM13" s="54">
        <f>SUM(AI11+AJ11+AK11+AL11+AM11+AI12+AJ12+AK12+AL12+AM12)</f>
        <v>6</v>
      </c>
      <c r="AN13" s="52"/>
      <c r="AO13" s="53"/>
      <c r="AP13" s="53"/>
      <c r="AQ13" s="53"/>
      <c r="AR13" s="53"/>
      <c r="AS13" s="54">
        <f>SUM(AO11+AP11+AQ11+AR11+AS11+AO12+AP12+AQ12+AR12+AS12)</f>
        <v>9</v>
      </c>
      <c r="AT13" s="52"/>
      <c r="AU13" s="53"/>
      <c r="AV13" s="53"/>
      <c r="AW13" s="53"/>
      <c r="AX13" s="53"/>
      <c r="AY13" s="54">
        <f>SUM(AU11+AV11+AW11+AX11+AY11+AU12+AV12+AW12+AX12+AY12)</f>
        <v>1.5</v>
      </c>
      <c r="AZ13" s="52"/>
      <c r="BA13" s="53"/>
      <c r="BB13" s="53"/>
      <c r="BC13" s="53"/>
      <c r="BD13" s="53"/>
      <c r="BE13" s="54">
        <f>SUM(BA11+BB11+BC11+BD11+BE11+BA12+BB12+BC12+BD12+BE12)</f>
        <v>1.5</v>
      </c>
      <c r="BF13" s="55"/>
      <c r="BG13" s="56"/>
      <c r="BH13" s="56"/>
      <c r="BI13" s="56"/>
      <c r="BJ13" s="56"/>
      <c r="BK13" s="56"/>
      <c r="BL13" s="56"/>
      <c r="BM13" s="56"/>
      <c r="BN13" s="56"/>
      <c r="BO13" s="56"/>
      <c r="BP13" s="57">
        <f t="shared" si="19"/>
        <v>42</v>
      </c>
      <c r="BQ13" s="56"/>
    </row>
    <row r="14" spans="1:69" ht="27" customHeight="1" x14ac:dyDescent="0.25">
      <c r="A14" s="30">
        <v>2</v>
      </c>
      <c r="B14" s="140" t="s">
        <v>50</v>
      </c>
      <c r="C14" s="141"/>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s="124" customFormat="1" ht="15.75" customHeight="1" x14ac:dyDescent="0.25">
      <c r="A15" s="114"/>
      <c r="B15" s="115" t="s">
        <v>73</v>
      </c>
      <c r="C15" s="116" t="s">
        <v>74</v>
      </c>
      <c r="D15" s="117">
        <v>30</v>
      </c>
      <c r="E15" s="118">
        <v>171</v>
      </c>
      <c r="F15" s="118">
        <v>159</v>
      </c>
      <c r="G15" s="118">
        <v>190</v>
      </c>
      <c r="H15" s="118">
        <v>185</v>
      </c>
      <c r="I15" s="119">
        <f t="shared" ref="I15:I21" si="30">SUM(E15:H15)</f>
        <v>705</v>
      </c>
      <c r="J15" s="120"/>
      <c r="K15" s="121"/>
      <c r="L15" s="121"/>
      <c r="M15" s="121"/>
      <c r="N15" s="121"/>
      <c r="O15" s="119">
        <f t="shared" ref="O15:O21" si="31">SUM(K15:N15)</f>
        <v>0</v>
      </c>
      <c r="P15" s="120"/>
      <c r="Q15" s="121"/>
      <c r="R15" s="121"/>
      <c r="S15" s="121"/>
      <c r="T15" s="121"/>
      <c r="U15" s="119">
        <f t="shared" ref="U15:U21" si="32">SUM(Q15:T15)</f>
        <v>0</v>
      </c>
      <c r="V15" s="120">
        <v>30</v>
      </c>
      <c r="W15" s="121">
        <v>168</v>
      </c>
      <c r="X15" s="121">
        <v>142</v>
      </c>
      <c r="Y15" s="121">
        <v>178</v>
      </c>
      <c r="Z15" s="121">
        <v>198</v>
      </c>
      <c r="AA15" s="119">
        <f t="shared" ref="AA15:AA21" si="33">SUM(W15:Z15)</f>
        <v>686</v>
      </c>
      <c r="AB15" s="120"/>
      <c r="AC15" s="121"/>
      <c r="AD15" s="121"/>
      <c r="AE15" s="121"/>
      <c r="AF15" s="121"/>
      <c r="AG15" s="119">
        <f t="shared" ref="AG15:AG21" si="34">SUM(AC15:AF15)</f>
        <v>0</v>
      </c>
      <c r="AH15" s="120"/>
      <c r="AI15" s="121"/>
      <c r="AJ15" s="121"/>
      <c r="AK15" s="121"/>
      <c r="AL15" s="121"/>
      <c r="AM15" s="119">
        <f t="shared" ref="AM15:AM21" si="35">SUM(AI15:AL15)</f>
        <v>0</v>
      </c>
      <c r="AN15" s="120"/>
      <c r="AO15" s="121"/>
      <c r="AP15" s="121"/>
      <c r="AQ15" s="121"/>
      <c r="AR15" s="121"/>
      <c r="AS15" s="119">
        <f t="shared" ref="AS15:AS21" si="36">SUM(AO15:AR15)</f>
        <v>0</v>
      </c>
      <c r="AT15" s="120">
        <v>32</v>
      </c>
      <c r="AU15" s="121">
        <v>179</v>
      </c>
      <c r="AV15" s="121">
        <v>235</v>
      </c>
      <c r="AW15" s="121">
        <v>190</v>
      </c>
      <c r="AX15" s="121">
        <v>224</v>
      </c>
      <c r="AY15" s="119">
        <f t="shared" ref="AY15:AY21" si="37">SUM(AU15:AX15)</f>
        <v>828</v>
      </c>
      <c r="AZ15" s="120">
        <v>25</v>
      </c>
      <c r="BA15" s="121">
        <v>157</v>
      </c>
      <c r="BB15" s="121">
        <v>177</v>
      </c>
      <c r="BC15" s="121">
        <v>180</v>
      </c>
      <c r="BD15" s="121">
        <v>190</v>
      </c>
      <c r="BE15" s="119">
        <f t="shared" ref="BE15:BE21" si="38">SUM(BA15:BD15)</f>
        <v>704</v>
      </c>
      <c r="BF15" s="122">
        <f t="shared" ref="BF15:BF23" si="39">SUM((IF(E15&gt;0,1,0)+(IF(F15&gt;0,1,0)+(IF(G15&gt;0,1,0)+(IF(H15&gt;0,1,0))))))</f>
        <v>4</v>
      </c>
      <c r="BG15" s="123">
        <f t="shared" ref="BG15:BG23" si="40">SUM((IF(K15&gt;0,1,0)+(IF(L15&gt;0,1,0)+(IF(M15&gt;0,1,0)+(IF(N15&gt;0,1,0))))))</f>
        <v>0</v>
      </c>
      <c r="BH15" s="123">
        <f t="shared" ref="BH15:BH23" si="41">SUM((IF(Q15&gt;0,1,0)+(IF(R15&gt;0,1,0)+(IF(S15&gt;0,1,0)+(IF(T15&gt;0,1,0))))))</f>
        <v>0</v>
      </c>
      <c r="BI15" s="123">
        <f t="shared" ref="BI15:BI23" si="42">SUM((IF(W15&gt;0,1,0)+(IF(X15&gt;0,1,0)+(IF(Y15&gt;0,1,0)+(IF(Z15&gt;0,1,0))))))</f>
        <v>4</v>
      </c>
      <c r="BJ15" s="123">
        <f t="shared" ref="BJ15:BJ23" si="43">SUM((IF(AC15&gt;0,1,0)+(IF(AD15&gt;0,1,0)+(IF(AE15&gt;0,1,0)+(IF(AF15&gt;0,1,0))))))</f>
        <v>0</v>
      </c>
      <c r="BK15" s="123">
        <f t="shared" ref="BK15:BK23" si="44">SUM((IF(AI15&gt;0,1,0)+(IF(AJ15&gt;0,1,0)+(IF(AK15&gt;0,1,0)+(IF(AL15&gt;0,1,0))))))</f>
        <v>0</v>
      </c>
      <c r="BL15" s="123">
        <f t="shared" ref="BL15:BL23" si="45">SUM((IF(AO15&gt;0,1,0)+(IF(AP15&gt;0,1,0)+(IF(AQ15&gt;0,1,0)+(IF(AR15&gt;0,1,0))))))</f>
        <v>0</v>
      </c>
      <c r="BM15" s="123">
        <f t="shared" ref="BM15:BM23" si="46">SUM((IF(AU15&gt;0,1,0)+(IF(AV15&gt;0,1,0)+(IF(AW15&gt;0,1,0)+(IF(AX15&gt;0,1,0))))))</f>
        <v>4</v>
      </c>
      <c r="BN15" s="123">
        <f t="shared" ref="BN15:BN23" si="47">SUM((IF(BA15&gt;0,1,0)+(IF(BB15&gt;0,1,0)+(IF(BC15&gt;0,1,0)+(IF(BD15&gt;0,1,0))))))</f>
        <v>4</v>
      </c>
      <c r="BO15" s="123">
        <f t="shared" ref="BO15:BO23" si="48">SUM(BF15:BN15)</f>
        <v>16</v>
      </c>
      <c r="BP15" s="123">
        <f t="shared" si="19"/>
        <v>2923</v>
      </c>
      <c r="BQ15" s="123">
        <f t="shared" ref="BQ15:BQ23" si="49">BP15/BO15</f>
        <v>182.6875</v>
      </c>
    </row>
    <row r="16" spans="1:69" ht="15.75" customHeight="1" x14ac:dyDescent="0.25">
      <c r="A16" s="36"/>
      <c r="B16" s="37" t="s">
        <v>51</v>
      </c>
      <c r="C16" s="38" t="s">
        <v>52</v>
      </c>
      <c r="D16" s="39">
        <v>18</v>
      </c>
      <c r="E16" s="40">
        <v>195</v>
      </c>
      <c r="F16" s="40">
        <v>185</v>
      </c>
      <c r="G16" s="40">
        <v>221</v>
      </c>
      <c r="H16" s="40">
        <v>174</v>
      </c>
      <c r="I16" s="41">
        <f t="shared" si="30"/>
        <v>775</v>
      </c>
      <c r="J16" s="42">
        <v>18</v>
      </c>
      <c r="K16" s="43">
        <v>192</v>
      </c>
      <c r="L16" s="43">
        <v>181</v>
      </c>
      <c r="M16" s="43">
        <v>199</v>
      </c>
      <c r="N16" s="43">
        <v>168</v>
      </c>
      <c r="O16" s="41">
        <f t="shared" si="31"/>
        <v>740</v>
      </c>
      <c r="P16" s="42">
        <v>21</v>
      </c>
      <c r="Q16" s="43">
        <v>205</v>
      </c>
      <c r="R16" s="43">
        <v>190</v>
      </c>
      <c r="S16" s="43">
        <v>189</v>
      </c>
      <c r="T16" s="43">
        <v>168</v>
      </c>
      <c r="U16" s="41">
        <f t="shared" si="32"/>
        <v>752</v>
      </c>
      <c r="V16" s="42">
        <v>22</v>
      </c>
      <c r="W16" s="43">
        <v>204</v>
      </c>
      <c r="X16" s="43">
        <v>173</v>
      </c>
      <c r="Y16" s="43">
        <v>213</v>
      </c>
      <c r="Z16" s="43">
        <v>187</v>
      </c>
      <c r="AA16" s="41">
        <f t="shared" si="33"/>
        <v>777</v>
      </c>
      <c r="AB16" s="42">
        <v>21</v>
      </c>
      <c r="AC16" s="43">
        <v>181</v>
      </c>
      <c r="AD16" s="43">
        <v>209</v>
      </c>
      <c r="AE16" s="43">
        <v>190</v>
      </c>
      <c r="AF16" s="43">
        <v>189</v>
      </c>
      <c r="AG16" s="41">
        <f t="shared" si="34"/>
        <v>769</v>
      </c>
      <c r="AH16" s="42">
        <v>21</v>
      </c>
      <c r="AI16" s="43">
        <v>207</v>
      </c>
      <c r="AJ16" s="43">
        <v>212</v>
      </c>
      <c r="AK16" s="43">
        <v>234</v>
      </c>
      <c r="AL16" s="43">
        <v>246</v>
      </c>
      <c r="AM16" s="41">
        <f t="shared" si="35"/>
        <v>899</v>
      </c>
      <c r="AN16" s="42">
        <v>16</v>
      </c>
      <c r="AO16" s="43">
        <v>180</v>
      </c>
      <c r="AP16" s="43">
        <v>231</v>
      </c>
      <c r="AQ16" s="43">
        <v>211</v>
      </c>
      <c r="AR16" s="43">
        <v>192</v>
      </c>
      <c r="AS16" s="41">
        <f t="shared" si="36"/>
        <v>814</v>
      </c>
      <c r="AT16" s="42">
        <v>16</v>
      </c>
      <c r="AU16" s="43">
        <v>196</v>
      </c>
      <c r="AV16" s="43">
        <v>206</v>
      </c>
      <c r="AW16" s="43">
        <v>167</v>
      </c>
      <c r="AX16" s="43">
        <v>148</v>
      </c>
      <c r="AY16" s="41">
        <f t="shared" si="37"/>
        <v>717</v>
      </c>
      <c r="AZ16" s="42"/>
      <c r="BA16" s="43"/>
      <c r="BB16" s="43"/>
      <c r="BC16" s="43"/>
      <c r="BD16" s="43"/>
      <c r="BE16" s="41">
        <f t="shared" si="38"/>
        <v>0</v>
      </c>
      <c r="BF16" s="44">
        <f t="shared" si="39"/>
        <v>4</v>
      </c>
      <c r="BG16" s="17">
        <f t="shared" si="40"/>
        <v>4</v>
      </c>
      <c r="BH16" s="17">
        <f t="shared" si="41"/>
        <v>4</v>
      </c>
      <c r="BI16" s="17">
        <f t="shared" si="42"/>
        <v>4</v>
      </c>
      <c r="BJ16" s="17">
        <f t="shared" si="43"/>
        <v>4</v>
      </c>
      <c r="BK16" s="17">
        <f t="shared" si="44"/>
        <v>4</v>
      </c>
      <c r="BL16" s="17">
        <f t="shared" si="45"/>
        <v>4</v>
      </c>
      <c r="BM16" s="17">
        <f t="shared" si="46"/>
        <v>4</v>
      </c>
      <c r="BN16" s="17">
        <f t="shared" si="47"/>
        <v>0</v>
      </c>
      <c r="BO16" s="17">
        <f t="shared" si="48"/>
        <v>32</v>
      </c>
      <c r="BP16" s="17">
        <f t="shared" si="19"/>
        <v>6243</v>
      </c>
      <c r="BQ16" s="17">
        <f t="shared" si="49"/>
        <v>195.09375</v>
      </c>
    </row>
    <row r="17" spans="1:69" ht="15.75" customHeight="1" x14ac:dyDescent="0.25">
      <c r="A17" s="36"/>
      <c r="B17" s="104" t="s">
        <v>96</v>
      </c>
      <c r="C17" s="105" t="s">
        <v>97</v>
      </c>
      <c r="D17" s="42"/>
      <c r="E17" s="43"/>
      <c r="F17" s="43"/>
      <c r="G17" s="43"/>
      <c r="H17" s="43"/>
      <c r="I17" s="41">
        <f t="shared" si="30"/>
        <v>0</v>
      </c>
      <c r="J17" s="42">
        <v>33</v>
      </c>
      <c r="K17" s="43">
        <v>186</v>
      </c>
      <c r="L17" s="43">
        <v>157</v>
      </c>
      <c r="M17" s="43">
        <v>181</v>
      </c>
      <c r="N17" s="43">
        <v>167</v>
      </c>
      <c r="O17" s="41">
        <f t="shared" si="31"/>
        <v>691</v>
      </c>
      <c r="P17" s="42">
        <v>33</v>
      </c>
      <c r="Q17" s="43">
        <v>154</v>
      </c>
      <c r="R17" s="43">
        <v>188</v>
      </c>
      <c r="S17" s="43">
        <v>172</v>
      </c>
      <c r="T17" s="43">
        <v>235</v>
      </c>
      <c r="U17" s="41">
        <f t="shared" si="32"/>
        <v>749</v>
      </c>
      <c r="V17" s="42"/>
      <c r="W17" s="43"/>
      <c r="X17" s="43"/>
      <c r="Y17" s="43"/>
      <c r="Z17" s="43"/>
      <c r="AA17" s="41">
        <f t="shared" si="33"/>
        <v>0</v>
      </c>
      <c r="AB17" s="42">
        <v>28</v>
      </c>
      <c r="AC17" s="43">
        <v>227</v>
      </c>
      <c r="AD17" s="43">
        <v>197</v>
      </c>
      <c r="AE17" s="43">
        <v>175</v>
      </c>
      <c r="AF17" s="43">
        <v>148</v>
      </c>
      <c r="AG17" s="41">
        <f t="shared" si="34"/>
        <v>747</v>
      </c>
      <c r="AH17" s="42">
        <v>26</v>
      </c>
      <c r="AI17" s="43">
        <v>190</v>
      </c>
      <c r="AJ17" s="43">
        <v>236</v>
      </c>
      <c r="AK17" s="43">
        <v>213</v>
      </c>
      <c r="AL17" s="43">
        <v>159</v>
      </c>
      <c r="AM17" s="41">
        <f t="shared" si="35"/>
        <v>798</v>
      </c>
      <c r="AN17" s="42">
        <v>23</v>
      </c>
      <c r="AO17" s="43">
        <v>182</v>
      </c>
      <c r="AP17" s="43">
        <v>212</v>
      </c>
      <c r="AQ17" s="43">
        <v>193</v>
      </c>
      <c r="AR17" s="43">
        <v>154</v>
      </c>
      <c r="AS17" s="41">
        <f t="shared" si="36"/>
        <v>741</v>
      </c>
      <c r="AT17" s="42"/>
      <c r="AU17" s="43"/>
      <c r="AV17" s="43"/>
      <c r="AW17" s="43"/>
      <c r="AX17" s="43"/>
      <c r="AY17" s="41">
        <f t="shared" si="37"/>
        <v>0</v>
      </c>
      <c r="AZ17" s="42">
        <v>23</v>
      </c>
      <c r="BA17" s="43">
        <v>223</v>
      </c>
      <c r="BB17" s="43">
        <v>192</v>
      </c>
      <c r="BC17" s="43">
        <v>166</v>
      </c>
      <c r="BD17" s="43">
        <v>191</v>
      </c>
      <c r="BE17" s="41">
        <f t="shared" si="38"/>
        <v>772</v>
      </c>
      <c r="BF17" s="44">
        <f t="shared" si="39"/>
        <v>0</v>
      </c>
      <c r="BG17" s="17">
        <f t="shared" si="40"/>
        <v>4</v>
      </c>
      <c r="BH17" s="17">
        <f t="shared" si="41"/>
        <v>4</v>
      </c>
      <c r="BI17" s="17">
        <f t="shared" si="42"/>
        <v>0</v>
      </c>
      <c r="BJ17" s="17">
        <f t="shared" si="43"/>
        <v>4</v>
      </c>
      <c r="BK17" s="17">
        <f t="shared" si="44"/>
        <v>4</v>
      </c>
      <c r="BL17" s="17">
        <f t="shared" si="45"/>
        <v>4</v>
      </c>
      <c r="BM17" s="17">
        <f t="shared" si="46"/>
        <v>0</v>
      </c>
      <c r="BN17" s="17">
        <f t="shared" si="47"/>
        <v>4</v>
      </c>
      <c r="BO17" s="17">
        <f t="shared" si="48"/>
        <v>24</v>
      </c>
      <c r="BP17" s="17">
        <f t="shared" si="19"/>
        <v>4498</v>
      </c>
      <c r="BQ17" s="20">
        <f t="shared" si="49"/>
        <v>187.41666666666666</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hidden="1" customHeight="1" x14ac:dyDescent="0.25">
      <c r="A21" s="59"/>
      <c r="B21" s="60" t="s">
        <v>41</v>
      </c>
      <c r="C21" s="61"/>
      <c r="D21" s="62"/>
      <c r="E21" s="63"/>
      <c r="F21" s="63"/>
      <c r="G21" s="63"/>
      <c r="H21" s="63"/>
      <c r="I21" s="41">
        <f t="shared" si="30"/>
        <v>0</v>
      </c>
      <c r="J21" s="62"/>
      <c r="K21" s="64"/>
      <c r="L21" s="64"/>
      <c r="M21" s="64"/>
      <c r="N21" s="64"/>
      <c r="O21" s="41">
        <f t="shared" si="31"/>
        <v>0</v>
      </c>
      <c r="P21" s="62"/>
      <c r="Q21" s="64"/>
      <c r="R21" s="64"/>
      <c r="S21" s="64"/>
      <c r="T21" s="64"/>
      <c r="U21" s="41">
        <f t="shared" si="32"/>
        <v>0</v>
      </c>
      <c r="V21" s="62"/>
      <c r="W21" s="64"/>
      <c r="X21" s="64"/>
      <c r="Y21" s="64"/>
      <c r="Z21" s="64"/>
      <c r="AA21" s="41">
        <f t="shared" si="33"/>
        <v>0</v>
      </c>
      <c r="AB21" s="62"/>
      <c r="AC21" s="64"/>
      <c r="AD21" s="64"/>
      <c r="AE21" s="64"/>
      <c r="AF21" s="64"/>
      <c r="AG21" s="41">
        <f t="shared" si="34"/>
        <v>0</v>
      </c>
      <c r="AH21" s="62"/>
      <c r="AI21" s="64"/>
      <c r="AJ21" s="64"/>
      <c r="AK21" s="64"/>
      <c r="AL21" s="64"/>
      <c r="AM21" s="41">
        <f t="shared" si="35"/>
        <v>0</v>
      </c>
      <c r="AN21" s="62"/>
      <c r="AO21" s="64"/>
      <c r="AP21" s="64"/>
      <c r="AQ21" s="64"/>
      <c r="AR21" s="64"/>
      <c r="AS21" s="41">
        <f t="shared" si="36"/>
        <v>0</v>
      </c>
      <c r="AT21" s="62"/>
      <c r="AU21" s="64"/>
      <c r="AV21" s="64"/>
      <c r="AW21" s="64"/>
      <c r="AX21" s="64"/>
      <c r="AY21" s="41">
        <f t="shared" si="37"/>
        <v>0</v>
      </c>
      <c r="AZ21" s="62"/>
      <c r="BA21" s="64"/>
      <c r="BB21" s="64"/>
      <c r="BC21" s="64"/>
      <c r="BD21" s="64"/>
      <c r="BE21" s="41">
        <f t="shared" si="38"/>
        <v>0</v>
      </c>
      <c r="BF21" s="65">
        <f t="shared" si="39"/>
        <v>0</v>
      </c>
      <c r="BG21" s="66">
        <f t="shared" si="40"/>
        <v>0</v>
      </c>
      <c r="BH21" s="66">
        <f t="shared" si="41"/>
        <v>0</v>
      </c>
      <c r="BI21" s="66">
        <f t="shared" si="42"/>
        <v>0</v>
      </c>
      <c r="BJ21" s="66">
        <f t="shared" si="43"/>
        <v>0</v>
      </c>
      <c r="BK21" s="66">
        <f t="shared" si="44"/>
        <v>0</v>
      </c>
      <c r="BL21" s="66">
        <f t="shared" si="45"/>
        <v>0</v>
      </c>
      <c r="BM21" s="66">
        <f t="shared" si="46"/>
        <v>0</v>
      </c>
      <c r="BN21" s="66">
        <f t="shared" si="47"/>
        <v>0</v>
      </c>
      <c r="BO21" s="66">
        <f t="shared" si="48"/>
        <v>0</v>
      </c>
      <c r="BP21" s="66">
        <f t="shared" si="19"/>
        <v>0</v>
      </c>
      <c r="BQ21" s="66" t="e">
        <f t="shared" si="49"/>
        <v>#DIV/0!</v>
      </c>
    </row>
    <row r="22" spans="1:69" ht="15.75" customHeight="1" x14ac:dyDescent="0.25">
      <c r="A22" s="36"/>
      <c r="B22" s="37" t="s">
        <v>33</v>
      </c>
      <c r="C22" s="46"/>
      <c r="D22" s="42"/>
      <c r="E22" s="40">
        <f>SUM(E15:E21)</f>
        <v>366</v>
      </c>
      <c r="F22" s="40">
        <f>SUM(F15:F21)</f>
        <v>344</v>
      </c>
      <c r="G22" s="40">
        <f>SUM(G15:G21)</f>
        <v>411</v>
      </c>
      <c r="H22" s="40">
        <f>SUM(H15:H21)</f>
        <v>359</v>
      </c>
      <c r="I22" s="41">
        <f>SUM(I15:I21)</f>
        <v>1480</v>
      </c>
      <c r="J22" s="42"/>
      <c r="K22" s="40">
        <f>SUM(K15:K21)</f>
        <v>378</v>
      </c>
      <c r="L22" s="40">
        <f>SUM(L15:L21)</f>
        <v>338</v>
      </c>
      <c r="M22" s="40">
        <f>SUM(M15:M21)</f>
        <v>380</v>
      </c>
      <c r="N22" s="40">
        <f>SUM(N15:N21)</f>
        <v>335</v>
      </c>
      <c r="O22" s="41">
        <f>SUM(O15:O21)</f>
        <v>1431</v>
      </c>
      <c r="P22" s="42"/>
      <c r="Q22" s="40">
        <f>SUM(Q15:Q21)</f>
        <v>359</v>
      </c>
      <c r="R22" s="40">
        <f>SUM(R15:R21)</f>
        <v>378</v>
      </c>
      <c r="S22" s="40">
        <f>SUM(S15:S21)</f>
        <v>361</v>
      </c>
      <c r="T22" s="40">
        <f>SUM(T15:T21)</f>
        <v>403</v>
      </c>
      <c r="U22" s="41">
        <f>SUM(U15:U21)</f>
        <v>1501</v>
      </c>
      <c r="V22" s="42"/>
      <c r="W22" s="40">
        <f>SUM(W15:W21)</f>
        <v>372</v>
      </c>
      <c r="X22" s="40">
        <f>SUM(X15:X21)</f>
        <v>315</v>
      </c>
      <c r="Y22" s="40">
        <f>SUM(Y15:Y21)</f>
        <v>391</v>
      </c>
      <c r="Z22" s="40">
        <f>SUM(Z15:Z21)</f>
        <v>385</v>
      </c>
      <c r="AA22" s="41">
        <f>SUM(AA15:AA21)</f>
        <v>1463</v>
      </c>
      <c r="AB22" s="42"/>
      <c r="AC22" s="40">
        <f>SUM(AC15:AC21)</f>
        <v>408</v>
      </c>
      <c r="AD22" s="40">
        <f>SUM(AD15:AD21)</f>
        <v>406</v>
      </c>
      <c r="AE22" s="40">
        <f>SUM(AE15:AE21)</f>
        <v>365</v>
      </c>
      <c r="AF22" s="40">
        <f>SUM(AF15:AF21)</f>
        <v>337</v>
      </c>
      <c r="AG22" s="41">
        <f>SUM(AG15:AG21)</f>
        <v>1516</v>
      </c>
      <c r="AH22" s="42"/>
      <c r="AI22" s="40">
        <f>SUM(AI15:AI21)</f>
        <v>397</v>
      </c>
      <c r="AJ22" s="40">
        <f>SUM(AJ15:AJ21)</f>
        <v>448</v>
      </c>
      <c r="AK22" s="40">
        <f>SUM(AK15:AK21)</f>
        <v>447</v>
      </c>
      <c r="AL22" s="40">
        <f>SUM(AL15:AL21)</f>
        <v>405</v>
      </c>
      <c r="AM22" s="41">
        <f>SUM(AM15:AM21)</f>
        <v>1697</v>
      </c>
      <c r="AN22" s="42"/>
      <c r="AO22" s="40">
        <f>SUM(AO15:AO21)</f>
        <v>362</v>
      </c>
      <c r="AP22" s="40">
        <f>SUM(AP15:AP21)</f>
        <v>443</v>
      </c>
      <c r="AQ22" s="40">
        <f>SUM(AQ15:AQ21)</f>
        <v>404</v>
      </c>
      <c r="AR22" s="40">
        <f>SUM(AR15:AR21)</f>
        <v>346</v>
      </c>
      <c r="AS22" s="41">
        <f>SUM(AS15:AS21)</f>
        <v>1555</v>
      </c>
      <c r="AT22" s="42"/>
      <c r="AU22" s="40">
        <f>SUM(AU15:AU21)</f>
        <v>375</v>
      </c>
      <c r="AV22" s="40">
        <f>SUM(AV15:AV21)</f>
        <v>441</v>
      </c>
      <c r="AW22" s="40">
        <f>SUM(AW15:AW21)</f>
        <v>357</v>
      </c>
      <c r="AX22" s="40">
        <f>SUM(AX15:AX21)</f>
        <v>372</v>
      </c>
      <c r="AY22" s="41">
        <f>SUM(AY15:AY21)</f>
        <v>1545</v>
      </c>
      <c r="AZ22" s="42"/>
      <c r="BA22" s="40">
        <f>SUM(BA15:BA21)</f>
        <v>380</v>
      </c>
      <c r="BB22" s="40">
        <f>SUM(BB15:BB21)</f>
        <v>369</v>
      </c>
      <c r="BC22" s="40">
        <f>SUM(BC15:BC21)</f>
        <v>346</v>
      </c>
      <c r="BD22" s="40">
        <f>SUM(BD15:BD21)</f>
        <v>381</v>
      </c>
      <c r="BE22" s="41">
        <f>SUM(BE15:BE21)</f>
        <v>1476</v>
      </c>
      <c r="BF22" s="44">
        <f t="shared" si="39"/>
        <v>4</v>
      </c>
      <c r="BG22" s="17">
        <f t="shared" si="40"/>
        <v>4</v>
      </c>
      <c r="BH22" s="17">
        <f t="shared" si="41"/>
        <v>4</v>
      </c>
      <c r="BI22" s="17">
        <f t="shared" si="42"/>
        <v>4</v>
      </c>
      <c r="BJ22" s="17">
        <f t="shared" si="43"/>
        <v>4</v>
      </c>
      <c r="BK22" s="17">
        <f t="shared" si="44"/>
        <v>4</v>
      </c>
      <c r="BL22" s="17">
        <f t="shared" si="45"/>
        <v>4</v>
      </c>
      <c r="BM22" s="17">
        <f t="shared" si="46"/>
        <v>4</v>
      </c>
      <c r="BN22" s="17">
        <f t="shared" si="47"/>
        <v>4</v>
      </c>
      <c r="BO22" s="17">
        <f t="shared" si="48"/>
        <v>36</v>
      </c>
      <c r="BP22" s="17">
        <f t="shared" si="19"/>
        <v>13664</v>
      </c>
      <c r="BQ22" s="17">
        <f t="shared" si="49"/>
        <v>379.55555555555554</v>
      </c>
    </row>
    <row r="23" spans="1:69" ht="15.75" customHeight="1" x14ac:dyDescent="0.25">
      <c r="A23" s="36"/>
      <c r="B23" s="37" t="s">
        <v>34</v>
      </c>
      <c r="C23" s="46"/>
      <c r="D23" s="39">
        <f>SUM(D15:D20)</f>
        <v>48</v>
      </c>
      <c r="E23" s="40">
        <f>E22+$D$23-E21</f>
        <v>414</v>
      </c>
      <c r="F23" s="40">
        <f>F22+$D$23-F21</f>
        <v>392</v>
      </c>
      <c r="G23" s="40">
        <f>G22+$D$23-G21</f>
        <v>459</v>
      </c>
      <c r="H23" s="40">
        <f>H22+$D$23-H21</f>
        <v>407</v>
      </c>
      <c r="I23" s="41">
        <f>SUM(E23:H23)</f>
        <v>1672</v>
      </c>
      <c r="J23" s="39">
        <f>SUM(J15:J20)</f>
        <v>51</v>
      </c>
      <c r="K23" s="40">
        <f>K22+$J$23-K21</f>
        <v>429</v>
      </c>
      <c r="L23" s="40">
        <f>L22+$J$23-L21</f>
        <v>389</v>
      </c>
      <c r="M23" s="40">
        <f>M22+$J$23-M21</f>
        <v>431</v>
      </c>
      <c r="N23" s="40">
        <f>N22+$J$23-N21</f>
        <v>386</v>
      </c>
      <c r="O23" s="41">
        <f>SUM(K23:N23)</f>
        <v>1635</v>
      </c>
      <c r="P23" s="39">
        <f>SUM(P15:P20)</f>
        <v>54</v>
      </c>
      <c r="Q23" s="40">
        <f>Q22+$P$23-Q21</f>
        <v>413</v>
      </c>
      <c r="R23" s="40">
        <f>R22+$P$23-R21</f>
        <v>432</v>
      </c>
      <c r="S23" s="40">
        <f>S22+$P$23-S21</f>
        <v>415</v>
      </c>
      <c r="T23" s="40">
        <f>T22+$P$23-T21</f>
        <v>457</v>
      </c>
      <c r="U23" s="41">
        <f>SUM(Q23:T23)</f>
        <v>1717</v>
      </c>
      <c r="V23" s="39">
        <f>SUM(V15:V20)</f>
        <v>52</v>
      </c>
      <c r="W23" s="40">
        <f>W22+$V$23-W21</f>
        <v>424</v>
      </c>
      <c r="X23" s="40">
        <f>X22+$V$23-X21</f>
        <v>367</v>
      </c>
      <c r="Y23" s="40">
        <f>Y22+$V$23-Y21</f>
        <v>443</v>
      </c>
      <c r="Z23" s="40">
        <f>Z22+$V$23-Z21</f>
        <v>437</v>
      </c>
      <c r="AA23" s="41">
        <f>SUM(W23:Z23)</f>
        <v>1671</v>
      </c>
      <c r="AB23" s="39">
        <f>SUM(AB15:AB20)</f>
        <v>49</v>
      </c>
      <c r="AC23" s="40">
        <f>AC22+$AB$23-AC21</f>
        <v>457</v>
      </c>
      <c r="AD23" s="40">
        <f>AD22+$AB$23-AD21</f>
        <v>455</v>
      </c>
      <c r="AE23" s="40">
        <f>AE22+$AB$23-AE21</f>
        <v>414</v>
      </c>
      <c r="AF23" s="40">
        <f>AF22+$AB$23-AF21</f>
        <v>386</v>
      </c>
      <c r="AG23" s="41">
        <f>SUM(AC23:AF23)</f>
        <v>1712</v>
      </c>
      <c r="AH23" s="39">
        <f>SUM(AH15:AH20)</f>
        <v>47</v>
      </c>
      <c r="AI23" s="40">
        <f>AI22+$AH$23-AI21</f>
        <v>444</v>
      </c>
      <c r="AJ23" s="40">
        <f>AJ22+$AH$23-AJ21</f>
        <v>495</v>
      </c>
      <c r="AK23" s="40">
        <f>AK22+$AH$23-AK21</f>
        <v>494</v>
      </c>
      <c r="AL23" s="40">
        <f>AL22+$AH$23-AL21</f>
        <v>452</v>
      </c>
      <c r="AM23" s="41">
        <f>SUM(AI23:AL23)</f>
        <v>1885</v>
      </c>
      <c r="AN23" s="39">
        <f>SUM(AN15:AN20)</f>
        <v>39</v>
      </c>
      <c r="AO23" s="40">
        <f>AO22+$AN$23-AO21</f>
        <v>401</v>
      </c>
      <c r="AP23" s="40">
        <f>AP22+$AN$23-AP21</f>
        <v>482</v>
      </c>
      <c r="AQ23" s="40">
        <f>AQ22+$AN$23-AQ21</f>
        <v>443</v>
      </c>
      <c r="AR23" s="40">
        <f>AR22+$AN$23-AR21</f>
        <v>385</v>
      </c>
      <c r="AS23" s="41">
        <f>SUM(AO23:AR23)</f>
        <v>1711</v>
      </c>
      <c r="AT23" s="39">
        <f>SUM(AT15:AT20)</f>
        <v>48</v>
      </c>
      <c r="AU23" s="40">
        <f>AU22+$AT$23-AU21</f>
        <v>423</v>
      </c>
      <c r="AV23" s="40">
        <f>AV22+$AT$23-AV21</f>
        <v>489</v>
      </c>
      <c r="AW23" s="40">
        <f>AW22+$AT$23-AW21</f>
        <v>405</v>
      </c>
      <c r="AX23" s="40">
        <f>AX22+$AT$23-AX21</f>
        <v>420</v>
      </c>
      <c r="AY23" s="41">
        <f>SUM(AU23:AX23)</f>
        <v>1737</v>
      </c>
      <c r="AZ23" s="39">
        <f>SUM(AZ15:AZ20)</f>
        <v>48</v>
      </c>
      <c r="BA23" s="40">
        <f>BA22+$AZ$23-BA21</f>
        <v>428</v>
      </c>
      <c r="BB23" s="40">
        <f>BB22+$AZ$23-BB21</f>
        <v>417</v>
      </c>
      <c r="BC23" s="40">
        <f>BC22+$AZ$23-BC21</f>
        <v>394</v>
      </c>
      <c r="BD23" s="40">
        <f>BD22+$AZ$23-BD21</f>
        <v>429</v>
      </c>
      <c r="BE23" s="41">
        <f>SUM(BA23:BD23)</f>
        <v>1668</v>
      </c>
      <c r="BF23" s="44">
        <f t="shared" si="39"/>
        <v>4</v>
      </c>
      <c r="BG23" s="17">
        <f t="shared" si="40"/>
        <v>4</v>
      </c>
      <c r="BH23" s="17">
        <f t="shared" si="41"/>
        <v>4</v>
      </c>
      <c r="BI23" s="17">
        <f t="shared" si="42"/>
        <v>4</v>
      </c>
      <c r="BJ23" s="17">
        <f t="shared" si="43"/>
        <v>4</v>
      </c>
      <c r="BK23" s="17">
        <f t="shared" si="44"/>
        <v>4</v>
      </c>
      <c r="BL23" s="17">
        <f t="shared" si="45"/>
        <v>4</v>
      </c>
      <c r="BM23" s="17">
        <f t="shared" si="46"/>
        <v>4</v>
      </c>
      <c r="BN23" s="17">
        <f t="shared" si="47"/>
        <v>4</v>
      </c>
      <c r="BO23" s="17">
        <f t="shared" si="48"/>
        <v>36</v>
      </c>
      <c r="BP23" s="17">
        <f t="shared" si="19"/>
        <v>15408</v>
      </c>
      <c r="BQ23" s="17">
        <f t="shared" si="49"/>
        <v>428</v>
      </c>
    </row>
    <row r="24" spans="1:69" ht="15.75" customHeight="1" x14ac:dyDescent="0.25">
      <c r="A24" s="36"/>
      <c r="B24" s="37" t="s">
        <v>35</v>
      </c>
      <c r="C24" s="46"/>
      <c r="D24" s="42"/>
      <c r="E24" s="40">
        <f t="shared" ref="E24:I25" si="50">IF($D$23&gt;0,IF(E22=E9,0.5,IF(E22&gt;E9,1,0)),0)</f>
        <v>1</v>
      </c>
      <c r="F24" s="40">
        <f t="shared" si="50"/>
        <v>1</v>
      </c>
      <c r="G24" s="40">
        <f t="shared" si="50"/>
        <v>0</v>
      </c>
      <c r="H24" s="40">
        <f t="shared" si="50"/>
        <v>0</v>
      </c>
      <c r="I24" s="41">
        <f t="shared" si="50"/>
        <v>1</v>
      </c>
      <c r="J24" s="42"/>
      <c r="K24" s="40">
        <f t="shared" ref="K24:O25" si="51">IF($J$23&gt;0,IF(K22=K110,0.5,IF(K22&gt;K110,1,0)),0)</f>
        <v>1</v>
      </c>
      <c r="L24" s="40">
        <f t="shared" si="51"/>
        <v>0</v>
      </c>
      <c r="M24" s="40">
        <f t="shared" si="51"/>
        <v>0</v>
      </c>
      <c r="N24" s="40">
        <f t="shared" si="51"/>
        <v>0</v>
      </c>
      <c r="O24" s="41">
        <f t="shared" si="51"/>
        <v>0</v>
      </c>
      <c r="P24" s="42"/>
      <c r="Q24" s="40">
        <f t="shared" ref="Q24:U25" si="52">IF($P$23&gt;0,IF(Q22=Q35,0.5,IF(Q22&gt;Q35,1,0)),0)</f>
        <v>1</v>
      </c>
      <c r="R24" s="40">
        <f t="shared" si="52"/>
        <v>0</v>
      </c>
      <c r="S24" s="40">
        <f t="shared" si="52"/>
        <v>1</v>
      </c>
      <c r="T24" s="40">
        <f t="shared" si="52"/>
        <v>1</v>
      </c>
      <c r="U24" s="41">
        <f t="shared" si="52"/>
        <v>1</v>
      </c>
      <c r="V24" s="42"/>
      <c r="W24" s="40">
        <f>IF($V$23&gt;0,IF(W22=W122,0.5,IF(W22&gt;W122,1,0)),0)</f>
        <v>1</v>
      </c>
      <c r="X24" s="40">
        <f t="shared" ref="W24:AA25" si="53">IF($V$23&gt;0,IF(X22=X122,0.5,IF(X22&gt;X122,1,0)),0)</f>
        <v>0</v>
      </c>
      <c r="Y24" s="40">
        <f t="shared" si="53"/>
        <v>1</v>
      </c>
      <c r="Z24" s="40">
        <f t="shared" si="53"/>
        <v>0</v>
      </c>
      <c r="AA24" s="41">
        <f t="shared" si="53"/>
        <v>0</v>
      </c>
      <c r="AB24" s="42"/>
      <c r="AC24" s="40">
        <f t="shared" ref="AC24:AG25" si="54">IF($AB$23&gt;0,IF(AC22=AC72,0.5,IF(AC22&gt;AC72,1,0)),0)</f>
        <v>1</v>
      </c>
      <c r="AD24" s="40">
        <f t="shared" si="54"/>
        <v>1</v>
      </c>
      <c r="AE24" s="40">
        <f t="shared" si="54"/>
        <v>1</v>
      </c>
      <c r="AF24" s="40">
        <f t="shared" si="54"/>
        <v>0</v>
      </c>
      <c r="AG24" s="41">
        <f t="shared" si="54"/>
        <v>1</v>
      </c>
      <c r="AH24" s="42"/>
      <c r="AI24" s="40">
        <f t="shared" ref="AI24:AM25" si="55">IF($AH$23&gt;0,IF(AI22=AI86,0.5,IF(AI22&gt;AI86,1,0)),0)</f>
        <v>1</v>
      </c>
      <c r="AJ24" s="40">
        <f t="shared" si="55"/>
        <v>1</v>
      </c>
      <c r="AK24" s="40">
        <f t="shared" si="55"/>
        <v>1</v>
      </c>
      <c r="AL24" s="40">
        <f t="shared" si="55"/>
        <v>1</v>
      </c>
      <c r="AM24" s="41">
        <f t="shared" si="55"/>
        <v>1</v>
      </c>
      <c r="AN24" s="42"/>
      <c r="AO24" s="40">
        <f t="shared" ref="AO24:AS25" si="56">IF($AN$23&gt;0,IF(AO22=AO98,0.5,IF(AO22&gt;AO98,1,0)),0)</f>
        <v>0</v>
      </c>
      <c r="AP24" s="40">
        <f t="shared" si="56"/>
        <v>1</v>
      </c>
      <c r="AQ24" s="40">
        <f t="shared" si="56"/>
        <v>1</v>
      </c>
      <c r="AR24" s="40">
        <f t="shared" si="56"/>
        <v>0</v>
      </c>
      <c r="AS24" s="41">
        <f t="shared" si="56"/>
        <v>1</v>
      </c>
      <c r="AT24" s="42"/>
      <c r="AU24" s="40">
        <f t="shared" ref="AU24:AY25" si="57">IF($AT$23&gt;0,IF(AU22=AU47,0.5,IF(AU22&gt;AU47,1,0)),0)</f>
        <v>1</v>
      </c>
      <c r="AV24" s="40">
        <f t="shared" si="57"/>
        <v>1</v>
      </c>
      <c r="AW24" s="40">
        <f t="shared" si="57"/>
        <v>0</v>
      </c>
      <c r="AX24" s="40">
        <f t="shared" si="57"/>
        <v>0</v>
      </c>
      <c r="AY24" s="41">
        <f t="shared" si="57"/>
        <v>1</v>
      </c>
      <c r="AZ24" s="42"/>
      <c r="BA24" s="40">
        <f t="shared" ref="BA24:BE25" si="58">IF($AZ$23&gt;0,IF(BA22=BA59,0.5,IF(BA22&gt;BA59,1,0)),0)</f>
        <v>1</v>
      </c>
      <c r="BB24" s="40">
        <f t="shared" si="58"/>
        <v>1</v>
      </c>
      <c r="BC24" s="40">
        <f t="shared" si="58"/>
        <v>1</v>
      </c>
      <c r="BD24" s="40">
        <f t="shared" si="58"/>
        <v>1</v>
      </c>
      <c r="BE24" s="41">
        <f t="shared" si="58"/>
        <v>1</v>
      </c>
      <c r="BF24" s="48"/>
      <c r="BG24" s="20"/>
      <c r="BH24" s="20"/>
      <c r="BI24" s="20"/>
      <c r="BJ24" s="20"/>
      <c r="BK24" s="20"/>
      <c r="BL24" s="20"/>
      <c r="BM24" s="20"/>
      <c r="BN24" s="20"/>
      <c r="BO24" s="20"/>
      <c r="BP24" s="17">
        <f t="shared" si="19"/>
        <v>7</v>
      </c>
      <c r="BQ24" s="20"/>
    </row>
    <row r="25" spans="1:69" ht="15.75" customHeight="1" x14ac:dyDescent="0.25">
      <c r="A25" s="36"/>
      <c r="B25" s="37" t="s">
        <v>36</v>
      </c>
      <c r="C25" s="46"/>
      <c r="D25" s="42"/>
      <c r="E25" s="40">
        <f t="shared" si="50"/>
        <v>1</v>
      </c>
      <c r="F25" s="40">
        <f t="shared" si="50"/>
        <v>1</v>
      </c>
      <c r="G25" s="40">
        <f t="shared" si="50"/>
        <v>0</v>
      </c>
      <c r="H25" s="40">
        <f t="shared" si="50"/>
        <v>0</v>
      </c>
      <c r="I25" s="41">
        <f t="shared" si="50"/>
        <v>1</v>
      </c>
      <c r="J25" s="42"/>
      <c r="K25" s="40">
        <f t="shared" si="51"/>
        <v>1</v>
      </c>
      <c r="L25" s="40">
        <f t="shared" si="51"/>
        <v>0</v>
      </c>
      <c r="M25" s="40">
        <f t="shared" si="51"/>
        <v>0</v>
      </c>
      <c r="N25" s="40">
        <f t="shared" si="51"/>
        <v>0</v>
      </c>
      <c r="O25" s="41">
        <f t="shared" si="51"/>
        <v>0</v>
      </c>
      <c r="P25" s="42"/>
      <c r="Q25" s="40">
        <f t="shared" si="52"/>
        <v>1</v>
      </c>
      <c r="R25" s="40">
        <f t="shared" si="52"/>
        <v>0</v>
      </c>
      <c r="S25" s="40">
        <f t="shared" si="52"/>
        <v>1</v>
      </c>
      <c r="T25" s="40">
        <f t="shared" si="52"/>
        <v>1</v>
      </c>
      <c r="U25" s="41">
        <f t="shared" si="52"/>
        <v>1</v>
      </c>
      <c r="V25" s="42"/>
      <c r="W25" s="40">
        <f t="shared" si="53"/>
        <v>0</v>
      </c>
      <c r="X25" s="40">
        <f t="shared" si="53"/>
        <v>0</v>
      </c>
      <c r="Y25" s="40">
        <f t="shared" si="53"/>
        <v>1</v>
      </c>
      <c r="Z25" s="40">
        <f t="shared" si="53"/>
        <v>0</v>
      </c>
      <c r="AA25" s="41">
        <f t="shared" si="53"/>
        <v>0</v>
      </c>
      <c r="AB25" s="42"/>
      <c r="AC25" s="40">
        <f t="shared" si="54"/>
        <v>1</v>
      </c>
      <c r="AD25" s="40">
        <f t="shared" si="54"/>
        <v>1</v>
      </c>
      <c r="AE25" s="40">
        <f t="shared" si="54"/>
        <v>1</v>
      </c>
      <c r="AF25" s="40">
        <f t="shared" si="54"/>
        <v>0</v>
      </c>
      <c r="AG25" s="41">
        <f t="shared" si="54"/>
        <v>1</v>
      </c>
      <c r="AH25" s="42"/>
      <c r="AI25" s="40">
        <f t="shared" si="55"/>
        <v>1</v>
      </c>
      <c r="AJ25" s="40">
        <f t="shared" si="55"/>
        <v>1</v>
      </c>
      <c r="AK25" s="40">
        <f t="shared" si="55"/>
        <v>1</v>
      </c>
      <c r="AL25" s="40">
        <f t="shared" si="55"/>
        <v>1</v>
      </c>
      <c r="AM25" s="41">
        <f t="shared" si="55"/>
        <v>1</v>
      </c>
      <c r="AN25" s="42"/>
      <c r="AO25" s="40">
        <f t="shared" si="56"/>
        <v>0</v>
      </c>
      <c r="AP25" s="40">
        <f t="shared" si="56"/>
        <v>1</v>
      </c>
      <c r="AQ25" s="40">
        <f t="shared" si="56"/>
        <v>0.5</v>
      </c>
      <c r="AR25" s="40">
        <f t="shared" si="56"/>
        <v>0</v>
      </c>
      <c r="AS25" s="41">
        <f t="shared" si="56"/>
        <v>0</v>
      </c>
      <c r="AT25" s="42"/>
      <c r="AU25" s="40">
        <f t="shared" si="57"/>
        <v>1</v>
      </c>
      <c r="AV25" s="40">
        <f t="shared" si="57"/>
        <v>1</v>
      </c>
      <c r="AW25" s="40">
        <f t="shared" si="57"/>
        <v>0</v>
      </c>
      <c r="AX25" s="40">
        <f t="shared" si="57"/>
        <v>0</v>
      </c>
      <c r="AY25" s="41">
        <f t="shared" si="57"/>
        <v>0</v>
      </c>
      <c r="AZ25" s="42"/>
      <c r="BA25" s="40">
        <f t="shared" si="58"/>
        <v>1</v>
      </c>
      <c r="BB25" s="40">
        <f t="shared" si="58"/>
        <v>1</v>
      </c>
      <c r="BC25" s="40">
        <f t="shared" si="58"/>
        <v>0</v>
      </c>
      <c r="BD25" s="40">
        <f t="shared" si="58"/>
        <v>1</v>
      </c>
      <c r="BE25" s="41">
        <f t="shared" si="58"/>
        <v>1</v>
      </c>
      <c r="BF25" s="48"/>
      <c r="BG25" s="20"/>
      <c r="BH25" s="20"/>
      <c r="BI25" s="20"/>
      <c r="BJ25" s="20"/>
      <c r="BK25" s="20"/>
      <c r="BL25" s="20"/>
      <c r="BM25" s="20"/>
      <c r="BN25" s="20"/>
      <c r="BO25" s="20"/>
      <c r="BP25" s="17">
        <f t="shared" si="19"/>
        <v>5</v>
      </c>
      <c r="BQ25" s="20"/>
    </row>
    <row r="26" spans="1:69" ht="14.25" customHeight="1" x14ac:dyDescent="0.25">
      <c r="A26" s="49"/>
      <c r="B26" s="50" t="s">
        <v>37</v>
      </c>
      <c r="C26" s="51"/>
      <c r="D26" s="52"/>
      <c r="E26" s="53"/>
      <c r="F26" s="53"/>
      <c r="G26" s="53"/>
      <c r="H26" s="53"/>
      <c r="I26" s="67">
        <f>SUM(E24+F24+G24+H24+I24+E25+F25+G25+H25+I25)</f>
        <v>6</v>
      </c>
      <c r="J26" s="52"/>
      <c r="K26" s="53"/>
      <c r="L26" s="53"/>
      <c r="M26" s="53"/>
      <c r="N26" s="53"/>
      <c r="O26" s="67">
        <f>SUM(K24+L24+M24+N24+O24+K25+L25+M25+N25+O25)</f>
        <v>2</v>
      </c>
      <c r="P26" s="52"/>
      <c r="Q26" s="53"/>
      <c r="R26" s="53"/>
      <c r="S26" s="53"/>
      <c r="T26" s="53"/>
      <c r="U26" s="67">
        <f>SUM(Q24+R24+S24+T24+U24+Q25+R25+S25+T25+U25)</f>
        <v>8</v>
      </c>
      <c r="V26" s="52"/>
      <c r="W26" s="53"/>
      <c r="X26" s="53"/>
      <c r="Y26" s="53"/>
      <c r="Z26" s="53"/>
      <c r="AA26" s="67">
        <f>SUM(W24+X24+Y24+Z24+AA24+W25+X25+Y25+Z25+AA25)</f>
        <v>3</v>
      </c>
      <c r="AB26" s="52"/>
      <c r="AC26" s="53"/>
      <c r="AD26" s="53"/>
      <c r="AE26" s="53"/>
      <c r="AF26" s="53"/>
      <c r="AG26" s="67">
        <f>SUM(AC24+AD24+AE24+AF24+AG24+AC25+AD25+AE25+AF25+AG25)</f>
        <v>8</v>
      </c>
      <c r="AH26" s="52"/>
      <c r="AI26" s="53"/>
      <c r="AJ26" s="53"/>
      <c r="AK26" s="53"/>
      <c r="AL26" s="53"/>
      <c r="AM26" s="67">
        <f>SUM(AI24+AJ24+AK24+AL24+AM24+AI25+AJ25+AK25+AL25+AM25)</f>
        <v>10</v>
      </c>
      <c r="AN26" s="52"/>
      <c r="AO26" s="53"/>
      <c r="AP26" s="53"/>
      <c r="AQ26" s="53"/>
      <c r="AR26" s="53"/>
      <c r="AS26" s="67">
        <f>SUM(AO24+AP24+AQ24+AR24+AS24+AO25+AP25+AQ25+AR25+AS25)</f>
        <v>4.5</v>
      </c>
      <c r="AT26" s="52"/>
      <c r="AU26" s="53"/>
      <c r="AV26" s="53"/>
      <c r="AW26" s="53"/>
      <c r="AX26" s="53"/>
      <c r="AY26" s="67">
        <f>SUM(AU24+AV24+AW24+AX24+AY24+AU25+AV25+AW25+AX25+AY25)</f>
        <v>5</v>
      </c>
      <c r="AZ26" s="52"/>
      <c r="BA26" s="53"/>
      <c r="BB26" s="53"/>
      <c r="BC26" s="53"/>
      <c r="BD26" s="53"/>
      <c r="BE26" s="67">
        <f>SUM(BA24+BB24+BC24+BD24+BE24+BA25+BB25+BC25+BD25+BE25)</f>
        <v>9</v>
      </c>
      <c r="BF26" s="55"/>
      <c r="BG26" s="56"/>
      <c r="BH26" s="56"/>
      <c r="BI26" s="56"/>
      <c r="BJ26" s="56"/>
      <c r="BK26" s="56"/>
      <c r="BL26" s="56"/>
      <c r="BM26" s="56"/>
      <c r="BN26" s="56"/>
      <c r="BO26" s="56"/>
      <c r="BP26" s="57">
        <f t="shared" si="19"/>
        <v>55.5</v>
      </c>
      <c r="BQ26" s="56"/>
    </row>
    <row r="27" spans="1:69" ht="27" customHeight="1" x14ac:dyDescent="0.25">
      <c r="A27" s="30">
        <v>3</v>
      </c>
      <c r="B27" s="142" t="s">
        <v>38</v>
      </c>
      <c r="C27" s="141"/>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125" t="s">
        <v>39</v>
      </c>
      <c r="C28" s="126" t="s">
        <v>40</v>
      </c>
      <c r="D28" s="39">
        <v>35</v>
      </c>
      <c r="E28" s="40">
        <v>186</v>
      </c>
      <c r="F28" s="40">
        <v>156</v>
      </c>
      <c r="G28" s="40">
        <v>157</v>
      </c>
      <c r="H28" s="40">
        <v>184</v>
      </c>
      <c r="I28" s="41">
        <f t="shared" ref="I28:I34" si="59">SUM(E28:H28)</f>
        <v>683</v>
      </c>
      <c r="J28" s="42">
        <v>35</v>
      </c>
      <c r="K28" s="43">
        <v>190</v>
      </c>
      <c r="L28" s="43">
        <v>176</v>
      </c>
      <c r="M28" s="43">
        <v>128</v>
      </c>
      <c r="N28" s="43">
        <v>157</v>
      </c>
      <c r="O28" s="41">
        <f t="shared" ref="O28:O34" si="60">SUM(K28:N28)</f>
        <v>651</v>
      </c>
      <c r="P28" s="42">
        <v>37</v>
      </c>
      <c r="Q28" s="43">
        <v>156</v>
      </c>
      <c r="R28" s="43">
        <v>184</v>
      </c>
      <c r="S28" s="43">
        <v>174</v>
      </c>
      <c r="T28" s="43">
        <v>157</v>
      </c>
      <c r="U28" s="41">
        <f t="shared" ref="U28:U33" si="61">SUM(Q28:T28)</f>
        <v>671</v>
      </c>
      <c r="V28" s="42"/>
      <c r="W28" s="43"/>
      <c r="X28" s="43"/>
      <c r="Y28" s="43"/>
      <c r="Z28" s="43"/>
      <c r="AA28" s="41">
        <f t="shared" ref="AA28:AA34" si="62">SUM(W28:Z28)</f>
        <v>0</v>
      </c>
      <c r="AB28" s="42">
        <v>37</v>
      </c>
      <c r="AC28" s="43">
        <v>165</v>
      </c>
      <c r="AD28" s="43">
        <v>183</v>
      </c>
      <c r="AE28" s="43">
        <v>173</v>
      </c>
      <c r="AF28" s="43">
        <v>168</v>
      </c>
      <c r="AG28" s="41">
        <f t="shared" ref="AG28:AG34" si="63">SUM(AC28:AF28)</f>
        <v>689</v>
      </c>
      <c r="AH28" s="42">
        <v>36</v>
      </c>
      <c r="AI28" s="43">
        <v>146</v>
      </c>
      <c r="AJ28" s="43">
        <v>151</v>
      </c>
      <c r="AK28" s="43">
        <v>194</v>
      </c>
      <c r="AL28" s="43">
        <v>172</v>
      </c>
      <c r="AM28" s="41">
        <f t="shared" ref="AM28:AM34" si="64">SUM(AI28:AL28)</f>
        <v>663</v>
      </c>
      <c r="AN28" s="42">
        <v>37</v>
      </c>
      <c r="AO28" s="43">
        <v>121</v>
      </c>
      <c r="AP28" s="43">
        <v>176</v>
      </c>
      <c r="AQ28" s="43">
        <v>144</v>
      </c>
      <c r="AR28" s="43">
        <v>156</v>
      </c>
      <c r="AS28" s="41">
        <f t="shared" ref="AS28:AS34" si="65">SUM(AO28:AR28)</f>
        <v>597</v>
      </c>
      <c r="AT28" s="42">
        <v>39</v>
      </c>
      <c r="AU28" s="43">
        <v>191</v>
      </c>
      <c r="AV28" s="43">
        <v>167</v>
      </c>
      <c r="AW28" s="43">
        <v>130</v>
      </c>
      <c r="AX28" s="43">
        <v>169</v>
      </c>
      <c r="AY28" s="41">
        <f t="shared" ref="AY28:AY34" si="66">SUM(AU28:AX28)</f>
        <v>657</v>
      </c>
      <c r="AZ28" s="42"/>
      <c r="BA28" s="43"/>
      <c r="BB28" s="43"/>
      <c r="BC28" s="43"/>
      <c r="BD28" s="43"/>
      <c r="BE28" s="41">
        <f t="shared" ref="BE28:BE34" si="67">SUM(BA28:BD28)</f>
        <v>0</v>
      </c>
      <c r="BF28" s="44">
        <f t="shared" ref="BF28:BF33" si="68">SUM((IF(E28&gt;0,1,0)+(IF(F28&gt;0,1,0)+(IF(G28&gt;0,1,0)+(IF(H28&gt;0,1,0))))))</f>
        <v>4</v>
      </c>
      <c r="BG28" s="17">
        <f t="shared" ref="BG28:BG33" si="69">SUM((IF(K28&gt;0,1,0)+(IF(L28&gt;0,1,0)+(IF(M28&gt;0,1,0)+(IF(N28&gt;0,1,0))))))</f>
        <v>4</v>
      </c>
      <c r="BH28" s="17">
        <f t="shared" ref="BH28:BH33" si="70">SUM((IF(Q28&gt;0,1,0)+(IF(R28&gt;0,1,0)+(IF(S28&gt;0,1,0)+(IF(T28&gt;0,1,0))))))</f>
        <v>4</v>
      </c>
      <c r="BI28" s="17">
        <f t="shared" ref="BI28:BI33" si="71">SUM((IF(W28&gt;0,1,0)+(IF(X28&gt;0,1,0)+(IF(Y28&gt;0,1,0)+(IF(Z28&gt;0,1,0))))))</f>
        <v>0</v>
      </c>
      <c r="BJ28" s="17">
        <f t="shared" ref="BJ28:BJ33" si="72">SUM((IF(AC28&gt;0,1,0)+(IF(AD28&gt;0,1,0)+(IF(AE28&gt;0,1,0)+(IF(AF28&gt;0,1,0))))))</f>
        <v>4</v>
      </c>
      <c r="BK28" s="17">
        <f t="shared" ref="BK28:BK33" si="73">SUM((IF(AI28&gt;0,1,0)+(IF(AJ28&gt;0,1,0)+(IF(AK28&gt;0,1,0)+(IF(AL28&gt;0,1,0))))))</f>
        <v>4</v>
      </c>
      <c r="BL28" s="17">
        <f t="shared" ref="BL28:BL33" si="74">SUM((IF(AO28&gt;0,1,0)+(IF(AP28&gt;0,1,0)+(IF(AQ28&gt;0,1,0)+(IF(AR28&gt;0,1,0))))))</f>
        <v>4</v>
      </c>
      <c r="BM28" s="17">
        <f t="shared" ref="BM28:BM33" si="75">SUM((IF(AU28&gt;0,1,0)+(IF(AV28&gt;0,1,0)+(IF(AW28&gt;0,1,0)+(IF(AX28&gt;0,1,0))))))</f>
        <v>4</v>
      </c>
      <c r="BN28" s="17">
        <f t="shared" ref="BN28:BN33" si="76">SUM((IF(BA28&gt;0,1,0)+(IF(BB28&gt;0,1,0)+(IF(BC28&gt;0,1,0)+(IF(BD28&gt;0,1,0))))))</f>
        <v>0</v>
      </c>
      <c r="BO28" s="17">
        <f t="shared" ref="BO28:BO33" si="77">SUM(BF28:BN28)</f>
        <v>28</v>
      </c>
      <c r="BP28" s="17">
        <f t="shared" si="19"/>
        <v>4611</v>
      </c>
      <c r="BQ28" s="17">
        <f t="shared" ref="BQ28:BQ33" si="78">BP28/BO28</f>
        <v>164.67857142857142</v>
      </c>
    </row>
    <row r="29" spans="1:69" ht="15.75" customHeight="1" x14ac:dyDescent="0.25">
      <c r="A29" s="36"/>
      <c r="B29" s="125" t="s">
        <v>69</v>
      </c>
      <c r="C29" s="126" t="s">
        <v>70</v>
      </c>
      <c r="D29" s="39">
        <v>23</v>
      </c>
      <c r="E29" s="40">
        <v>159</v>
      </c>
      <c r="F29" s="40">
        <v>178</v>
      </c>
      <c r="G29" s="40">
        <v>169</v>
      </c>
      <c r="H29" s="40">
        <v>244</v>
      </c>
      <c r="I29" s="41">
        <f t="shared" si="59"/>
        <v>750</v>
      </c>
      <c r="J29" s="42"/>
      <c r="K29" s="43"/>
      <c r="L29" s="43"/>
      <c r="M29" s="43"/>
      <c r="N29" s="43"/>
      <c r="O29" s="41">
        <f t="shared" si="60"/>
        <v>0</v>
      </c>
      <c r="P29" s="42">
        <v>23</v>
      </c>
      <c r="Q29" s="43">
        <v>170</v>
      </c>
      <c r="R29" s="43">
        <v>213</v>
      </c>
      <c r="S29" s="43">
        <v>159</v>
      </c>
      <c r="T29" s="43">
        <v>156</v>
      </c>
      <c r="U29" s="41">
        <f t="shared" si="61"/>
        <v>698</v>
      </c>
      <c r="V29" s="42">
        <v>23</v>
      </c>
      <c r="W29" s="43">
        <v>168</v>
      </c>
      <c r="X29" s="43">
        <v>228</v>
      </c>
      <c r="Y29" s="43">
        <v>180</v>
      </c>
      <c r="Z29" s="43">
        <v>157</v>
      </c>
      <c r="AA29" s="41">
        <f t="shared" si="62"/>
        <v>733</v>
      </c>
      <c r="AB29" s="42">
        <v>24</v>
      </c>
      <c r="AC29" s="43">
        <v>188</v>
      </c>
      <c r="AD29" s="43">
        <v>158</v>
      </c>
      <c r="AE29" s="43">
        <v>232</v>
      </c>
      <c r="AF29" s="43">
        <v>157</v>
      </c>
      <c r="AG29" s="41">
        <f t="shared" si="63"/>
        <v>735</v>
      </c>
      <c r="AH29" s="42"/>
      <c r="AI29" s="43"/>
      <c r="AJ29" s="43"/>
      <c r="AK29" s="43"/>
      <c r="AL29" s="43"/>
      <c r="AM29" s="41">
        <f t="shared" si="64"/>
        <v>0</v>
      </c>
      <c r="AN29" s="42"/>
      <c r="AO29" s="43"/>
      <c r="AP29" s="43"/>
      <c r="AQ29" s="43"/>
      <c r="AR29" s="43"/>
      <c r="AS29" s="41">
        <f t="shared" si="65"/>
        <v>0</v>
      </c>
      <c r="AT29" s="42">
        <v>25</v>
      </c>
      <c r="AU29" s="43">
        <v>227</v>
      </c>
      <c r="AV29" s="43">
        <v>206</v>
      </c>
      <c r="AW29" s="43">
        <v>160</v>
      </c>
      <c r="AX29" s="43">
        <v>209</v>
      </c>
      <c r="AY29" s="41">
        <f t="shared" si="66"/>
        <v>802</v>
      </c>
      <c r="AZ29" s="42">
        <v>24</v>
      </c>
      <c r="BA29" s="43">
        <v>206</v>
      </c>
      <c r="BB29" s="43">
        <v>151</v>
      </c>
      <c r="BC29" s="43">
        <v>186</v>
      </c>
      <c r="BD29" s="43">
        <v>187</v>
      </c>
      <c r="BE29" s="41">
        <f t="shared" si="67"/>
        <v>730</v>
      </c>
      <c r="BF29" s="44">
        <f t="shared" si="68"/>
        <v>4</v>
      </c>
      <c r="BG29" s="17">
        <f t="shared" si="69"/>
        <v>0</v>
      </c>
      <c r="BH29" s="17">
        <f t="shared" si="70"/>
        <v>4</v>
      </c>
      <c r="BI29" s="17">
        <f t="shared" si="71"/>
        <v>4</v>
      </c>
      <c r="BJ29" s="17">
        <f t="shared" si="72"/>
        <v>4</v>
      </c>
      <c r="BK29" s="17">
        <f t="shared" si="73"/>
        <v>0</v>
      </c>
      <c r="BL29" s="17">
        <f t="shared" si="74"/>
        <v>0</v>
      </c>
      <c r="BM29" s="17">
        <f t="shared" si="75"/>
        <v>4</v>
      </c>
      <c r="BN29" s="17">
        <f t="shared" si="76"/>
        <v>4</v>
      </c>
      <c r="BO29" s="17">
        <f t="shared" si="77"/>
        <v>24</v>
      </c>
      <c r="BP29" s="17">
        <f t="shared" si="19"/>
        <v>4448</v>
      </c>
      <c r="BQ29" s="17">
        <f t="shared" si="78"/>
        <v>185.33333333333334</v>
      </c>
    </row>
    <row r="30" spans="1:69" s="103" customFormat="1" ht="15.75" customHeight="1" x14ac:dyDescent="0.25">
      <c r="A30" s="94"/>
      <c r="B30" s="95" t="s">
        <v>39</v>
      </c>
      <c r="C30" s="96" t="s">
        <v>90</v>
      </c>
      <c r="D30" s="97"/>
      <c r="E30" s="98"/>
      <c r="F30" s="98"/>
      <c r="G30" s="98"/>
      <c r="H30" s="98"/>
      <c r="I30" s="99">
        <f t="shared" si="59"/>
        <v>0</v>
      </c>
      <c r="J30" s="97">
        <v>46</v>
      </c>
      <c r="K30" s="98">
        <v>129</v>
      </c>
      <c r="L30" s="98">
        <v>155</v>
      </c>
      <c r="M30" s="98">
        <v>143</v>
      </c>
      <c r="N30" s="98">
        <v>189</v>
      </c>
      <c r="O30" s="99">
        <f t="shared" si="60"/>
        <v>616</v>
      </c>
      <c r="P30" s="97"/>
      <c r="Q30" s="98"/>
      <c r="R30" s="98"/>
      <c r="S30" s="98"/>
      <c r="T30" s="98"/>
      <c r="U30" s="99">
        <f t="shared" si="61"/>
        <v>0</v>
      </c>
      <c r="V30" s="97">
        <v>46</v>
      </c>
      <c r="W30" s="98">
        <v>128</v>
      </c>
      <c r="X30" s="98">
        <v>169</v>
      </c>
      <c r="Y30" s="98">
        <v>137</v>
      </c>
      <c r="Z30" s="98">
        <v>166</v>
      </c>
      <c r="AA30" s="99">
        <f t="shared" si="62"/>
        <v>600</v>
      </c>
      <c r="AB30" s="97"/>
      <c r="AC30" s="98"/>
      <c r="AD30" s="98"/>
      <c r="AE30" s="98"/>
      <c r="AF30" s="98"/>
      <c r="AG30" s="99">
        <f t="shared" si="63"/>
        <v>0</v>
      </c>
      <c r="AH30" s="97">
        <v>47</v>
      </c>
      <c r="AI30" s="98">
        <v>154</v>
      </c>
      <c r="AJ30" s="98">
        <v>131</v>
      </c>
      <c r="AK30" s="98">
        <v>171</v>
      </c>
      <c r="AL30" s="98">
        <v>193</v>
      </c>
      <c r="AM30" s="99">
        <f t="shared" si="64"/>
        <v>649</v>
      </c>
      <c r="AN30" s="97">
        <v>45</v>
      </c>
      <c r="AO30" s="98">
        <v>162</v>
      </c>
      <c r="AP30" s="98">
        <v>192</v>
      </c>
      <c r="AQ30" s="98">
        <v>155</v>
      </c>
      <c r="AR30" s="98">
        <v>119</v>
      </c>
      <c r="AS30" s="99">
        <f t="shared" si="65"/>
        <v>628</v>
      </c>
      <c r="AT30" s="97"/>
      <c r="AU30" s="98"/>
      <c r="AV30" s="98"/>
      <c r="AW30" s="98"/>
      <c r="AX30" s="98"/>
      <c r="AY30" s="99">
        <f t="shared" si="66"/>
        <v>0</v>
      </c>
      <c r="AZ30" s="97">
        <v>45</v>
      </c>
      <c r="BA30" s="98">
        <v>152</v>
      </c>
      <c r="BB30" s="98">
        <v>160</v>
      </c>
      <c r="BC30" s="98">
        <v>169</v>
      </c>
      <c r="BD30" s="98">
        <v>128</v>
      </c>
      <c r="BE30" s="99">
        <f t="shared" si="67"/>
        <v>609</v>
      </c>
      <c r="BF30" s="100">
        <f t="shared" si="68"/>
        <v>0</v>
      </c>
      <c r="BG30" s="101">
        <f t="shared" si="69"/>
        <v>4</v>
      </c>
      <c r="BH30" s="101">
        <f t="shared" si="70"/>
        <v>0</v>
      </c>
      <c r="BI30" s="101">
        <f t="shared" si="71"/>
        <v>4</v>
      </c>
      <c r="BJ30" s="101">
        <f t="shared" si="72"/>
        <v>0</v>
      </c>
      <c r="BK30" s="101">
        <f t="shared" si="73"/>
        <v>4</v>
      </c>
      <c r="BL30" s="101">
        <f t="shared" si="74"/>
        <v>4</v>
      </c>
      <c r="BM30" s="101">
        <f t="shared" si="75"/>
        <v>0</v>
      </c>
      <c r="BN30" s="101">
        <f t="shared" si="76"/>
        <v>4</v>
      </c>
      <c r="BO30" s="101">
        <f t="shared" si="77"/>
        <v>20</v>
      </c>
      <c r="BP30" s="101">
        <f t="shared" si="19"/>
        <v>3102</v>
      </c>
      <c r="BQ30" s="102">
        <f t="shared" si="78"/>
        <v>155.1</v>
      </c>
    </row>
    <row r="31" spans="1:69" ht="15.75" customHeight="1" x14ac:dyDescent="0.25">
      <c r="A31" s="36"/>
      <c r="B31" s="45">
        <v>4</v>
      </c>
      <c r="C31" s="46"/>
      <c r="D31" s="42"/>
      <c r="E31" s="43"/>
      <c r="F31" s="43"/>
      <c r="G31" s="43"/>
      <c r="H31" s="43"/>
      <c r="I31" s="41">
        <f t="shared" si="59"/>
        <v>0</v>
      </c>
      <c r="J31" s="42"/>
      <c r="K31" s="43"/>
      <c r="L31" s="43"/>
      <c r="M31" s="43"/>
      <c r="N31" s="43"/>
      <c r="O31" s="41">
        <f t="shared" si="60"/>
        <v>0</v>
      </c>
      <c r="P31" s="42"/>
      <c r="Q31" s="43"/>
      <c r="R31" s="43"/>
      <c r="S31" s="43"/>
      <c r="T31" s="43"/>
      <c r="U31" s="41">
        <f t="shared" si="61"/>
        <v>0</v>
      </c>
      <c r="V31" s="42"/>
      <c r="W31" s="43"/>
      <c r="X31" s="43"/>
      <c r="Y31" s="43"/>
      <c r="Z31" s="43"/>
      <c r="AA31" s="41">
        <f t="shared" si="62"/>
        <v>0</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0</v>
      </c>
      <c r="BI31" s="17">
        <f t="shared" si="71"/>
        <v>0</v>
      </c>
      <c r="BJ31" s="17">
        <f t="shared" si="72"/>
        <v>0</v>
      </c>
      <c r="BK31" s="17">
        <f t="shared" si="73"/>
        <v>0</v>
      </c>
      <c r="BL31" s="17">
        <f t="shared" si="74"/>
        <v>0</v>
      </c>
      <c r="BM31" s="17">
        <f t="shared" si="75"/>
        <v>0</v>
      </c>
      <c r="BN31" s="17">
        <f t="shared" si="76"/>
        <v>0</v>
      </c>
      <c r="BO31" s="17">
        <f t="shared" si="77"/>
        <v>0</v>
      </c>
      <c r="BP31" s="17">
        <f t="shared" si="19"/>
        <v>0</v>
      </c>
      <c r="BQ31" s="20" t="e">
        <f t="shared" si="78"/>
        <v>#DIV/0!</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s="103" customFormat="1" ht="15.75" customHeight="1" x14ac:dyDescent="0.25">
      <c r="A34" s="94"/>
      <c r="B34" s="127" t="s">
        <v>41</v>
      </c>
      <c r="C34" s="96"/>
      <c r="D34" s="97"/>
      <c r="E34" s="98"/>
      <c r="F34" s="98"/>
      <c r="G34" s="98"/>
      <c r="H34" s="98"/>
      <c r="I34" s="99">
        <f t="shared" si="59"/>
        <v>0</v>
      </c>
      <c r="J34" s="97"/>
      <c r="K34" s="98">
        <v>8</v>
      </c>
      <c r="L34" s="98">
        <v>8</v>
      </c>
      <c r="M34" s="98">
        <v>8</v>
      </c>
      <c r="N34" s="98">
        <v>8</v>
      </c>
      <c r="O34" s="99">
        <f t="shared" si="60"/>
        <v>32</v>
      </c>
      <c r="P34" s="97"/>
      <c r="Q34" s="98"/>
      <c r="R34" s="98"/>
      <c r="S34" s="98"/>
      <c r="T34" s="98"/>
      <c r="U34" s="99">
        <f>SUM(Q34:T34)</f>
        <v>0</v>
      </c>
      <c r="V34" s="97"/>
      <c r="W34" s="98">
        <v>8</v>
      </c>
      <c r="X34" s="98">
        <v>8</v>
      </c>
      <c r="Y34" s="98">
        <v>8</v>
      </c>
      <c r="Z34" s="98">
        <v>8</v>
      </c>
      <c r="AA34" s="99">
        <f t="shared" si="62"/>
        <v>32</v>
      </c>
      <c r="AB34" s="97"/>
      <c r="AC34" s="98"/>
      <c r="AD34" s="98"/>
      <c r="AE34" s="98"/>
      <c r="AF34" s="98"/>
      <c r="AG34" s="41">
        <f t="shared" si="63"/>
        <v>0</v>
      </c>
      <c r="AH34" s="97"/>
      <c r="AI34" s="98">
        <v>8</v>
      </c>
      <c r="AJ34" s="98">
        <v>8</v>
      </c>
      <c r="AK34" s="98">
        <v>8</v>
      </c>
      <c r="AL34" s="98">
        <v>8</v>
      </c>
      <c r="AM34" s="41">
        <f t="shared" si="64"/>
        <v>32</v>
      </c>
      <c r="AN34" s="97"/>
      <c r="AO34" s="98">
        <v>8</v>
      </c>
      <c r="AP34" s="98">
        <v>8</v>
      </c>
      <c r="AQ34" s="98">
        <v>8</v>
      </c>
      <c r="AR34" s="98">
        <v>8</v>
      </c>
      <c r="AS34" s="41">
        <f t="shared" si="65"/>
        <v>32</v>
      </c>
      <c r="AT34" s="97"/>
      <c r="AU34" s="98"/>
      <c r="AV34" s="98"/>
      <c r="AW34" s="98"/>
      <c r="AX34" s="98"/>
      <c r="AY34" s="41">
        <f t="shared" si="66"/>
        <v>0</v>
      </c>
      <c r="AZ34" s="97"/>
      <c r="BA34" s="98">
        <v>8</v>
      </c>
      <c r="BB34" s="98">
        <v>8</v>
      </c>
      <c r="BC34" s="98">
        <v>8</v>
      </c>
      <c r="BD34" s="98">
        <v>8</v>
      </c>
      <c r="BE34" s="41">
        <f t="shared" si="67"/>
        <v>32</v>
      </c>
      <c r="BF34" s="44">
        <f t="shared" ref="BF34" si="79">SUM((IF(E34&gt;0,1,0)+(IF(F34&gt;0,1,0)+(IF(G34&gt;0,1,0)+(IF(H34&gt;0,1,0))))))</f>
        <v>0</v>
      </c>
      <c r="BG34" s="17">
        <f t="shared" ref="BG34" si="80">SUM((IF(K34&gt;0,1,0)+(IF(L34&gt;0,1,0)+(IF(M34&gt;0,1,0)+(IF(N34&gt;0,1,0))))))</f>
        <v>4</v>
      </c>
      <c r="BH34" s="17">
        <f t="shared" ref="BH34" si="81">SUM((IF(Q34&gt;0,1,0)+(IF(R34&gt;0,1,0)+(IF(S34&gt;0,1,0)+(IF(T34&gt;0,1,0))))))</f>
        <v>0</v>
      </c>
      <c r="BI34" s="17">
        <f t="shared" ref="BI34" si="82">SUM((IF(W34&gt;0,1,0)+(IF(X34&gt;0,1,0)+(IF(Y34&gt;0,1,0)+(IF(Z34&gt;0,1,0))))))</f>
        <v>4</v>
      </c>
      <c r="BJ34" s="17">
        <f t="shared" ref="BJ34" si="83">SUM((IF(AC34&gt;0,1,0)+(IF(AD34&gt;0,1,0)+(IF(AE34&gt;0,1,0)+(IF(AF34&gt;0,1,0))))))</f>
        <v>0</v>
      </c>
      <c r="BK34" s="17">
        <f t="shared" ref="BK34" si="84">SUM((IF(AI34&gt;0,1,0)+(IF(AJ34&gt;0,1,0)+(IF(AK34&gt;0,1,0)+(IF(AL34&gt;0,1,0))))))</f>
        <v>4</v>
      </c>
      <c r="BL34" s="17">
        <f t="shared" ref="BL34" si="85">SUM((IF(AO34&gt;0,1,0)+(IF(AP34&gt;0,1,0)+(IF(AQ34&gt;0,1,0)+(IF(AR34&gt;0,1,0))))))</f>
        <v>4</v>
      </c>
      <c r="BM34" s="17">
        <f t="shared" ref="BM34" si="86">SUM((IF(AU34&gt;0,1,0)+(IF(AV34&gt;0,1,0)+(IF(AW34&gt;0,1,0)+(IF(AX34&gt;0,1,0))))))</f>
        <v>0</v>
      </c>
      <c r="BN34" s="17">
        <f t="shared" ref="BN34" si="87">SUM((IF(BA34&gt;0,1,0)+(IF(BB34&gt;0,1,0)+(IF(BC34&gt;0,1,0)+(IF(BD34&gt;0,1,0))))))</f>
        <v>4</v>
      </c>
      <c r="BO34" s="17">
        <f t="shared" ref="BO34" si="88">SUM(BF34:BN34)</f>
        <v>20</v>
      </c>
      <c r="BP34" s="17">
        <f t="shared" ref="BP34" si="89">I34+O34+U34+AA34+AG34+AM34+AS34+AY34+BE34</f>
        <v>160</v>
      </c>
      <c r="BQ34" s="20">
        <f t="shared" ref="BQ34" si="90">BP34/BO34</f>
        <v>8</v>
      </c>
    </row>
    <row r="35" spans="1:69" ht="15.75" customHeight="1" x14ac:dyDescent="0.25">
      <c r="A35" s="36"/>
      <c r="B35" s="37" t="s">
        <v>33</v>
      </c>
      <c r="C35" s="46"/>
      <c r="D35" s="42"/>
      <c r="E35" s="40">
        <f>SUM(E28:E33)</f>
        <v>345</v>
      </c>
      <c r="F35" s="40">
        <f>SUM(F28:F33)</f>
        <v>334</v>
      </c>
      <c r="G35" s="40">
        <f>SUM(G28:G33)</f>
        <v>326</v>
      </c>
      <c r="H35" s="40">
        <f>SUM(H28:H33)</f>
        <v>428</v>
      </c>
      <c r="I35" s="41">
        <f>SUM(I28:I33)</f>
        <v>1433</v>
      </c>
      <c r="J35" s="42"/>
      <c r="K35" s="40">
        <f>SUM(K28:K33)</f>
        <v>319</v>
      </c>
      <c r="L35" s="40">
        <f>SUM(L28:L33)</f>
        <v>331</v>
      </c>
      <c r="M35" s="40">
        <f>SUM(M28:M33)</f>
        <v>271</v>
      </c>
      <c r="N35" s="40">
        <f>SUM(N28:N33)</f>
        <v>346</v>
      </c>
      <c r="O35" s="41">
        <f>SUM(O28:O33)</f>
        <v>1267</v>
      </c>
      <c r="P35" s="42"/>
      <c r="Q35" s="40">
        <f>SUM(Q28:Q33)</f>
        <v>326</v>
      </c>
      <c r="R35" s="40">
        <f>SUM(R28:R33)</f>
        <v>397</v>
      </c>
      <c r="S35" s="40">
        <f>SUM(S28:S33)</f>
        <v>333</v>
      </c>
      <c r="T35" s="40">
        <f>SUM(T28:T33)</f>
        <v>313</v>
      </c>
      <c r="U35" s="41">
        <f>SUM(Q35:T35)</f>
        <v>1369</v>
      </c>
      <c r="V35" s="42"/>
      <c r="W35" s="40">
        <f>SUM(W28:W34)</f>
        <v>304</v>
      </c>
      <c r="X35" s="40">
        <f>SUM(X28:X34)</f>
        <v>405</v>
      </c>
      <c r="Y35" s="40">
        <f>SUM(Y28:Y34)</f>
        <v>325</v>
      </c>
      <c r="Z35" s="40">
        <f>SUM(Z28:Z34)</f>
        <v>331</v>
      </c>
      <c r="AA35" s="41">
        <f>SUM(AA28:AA33)</f>
        <v>1333</v>
      </c>
      <c r="AB35" s="42"/>
      <c r="AC35" s="40">
        <f>SUM(AC28:AC33)</f>
        <v>353</v>
      </c>
      <c r="AD35" s="40">
        <f>SUM(AD28:AD33)</f>
        <v>341</v>
      </c>
      <c r="AE35" s="40">
        <f>SUM(AE28:AE33)</f>
        <v>405</v>
      </c>
      <c r="AF35" s="40">
        <f>SUM(AF28:AF33)</f>
        <v>325</v>
      </c>
      <c r="AG35" s="41">
        <f>SUM(AG28:AG33)</f>
        <v>1424</v>
      </c>
      <c r="AH35" s="42"/>
      <c r="AI35" s="40">
        <f>SUM(AI28:AI34)</f>
        <v>308</v>
      </c>
      <c r="AJ35" s="40">
        <f t="shared" ref="AJ35:AL35" si="91">SUM(AJ28:AJ34)</f>
        <v>290</v>
      </c>
      <c r="AK35" s="40">
        <f t="shared" si="91"/>
        <v>373</v>
      </c>
      <c r="AL35" s="40">
        <f t="shared" si="91"/>
        <v>373</v>
      </c>
      <c r="AM35" s="41">
        <f>SUM(AM28:AM33)</f>
        <v>1312</v>
      </c>
      <c r="AN35" s="42"/>
      <c r="AO35" s="40">
        <f>SUM(AO28:AO34)</f>
        <v>291</v>
      </c>
      <c r="AP35" s="40">
        <f t="shared" ref="AP35:AR35" si="92">SUM(AP28:AP34)</f>
        <v>376</v>
      </c>
      <c r="AQ35" s="40">
        <f t="shared" si="92"/>
        <v>307</v>
      </c>
      <c r="AR35" s="40">
        <f t="shared" si="92"/>
        <v>283</v>
      </c>
      <c r="AS35" s="41">
        <f>SUM(AS28:AS33)</f>
        <v>1225</v>
      </c>
      <c r="AT35" s="42"/>
      <c r="AU35" s="40">
        <f>SUM(AU28:AU34)</f>
        <v>418</v>
      </c>
      <c r="AV35" s="40">
        <f t="shared" ref="AV35:AX35" si="93">SUM(AV28:AV34)</f>
        <v>373</v>
      </c>
      <c r="AW35" s="40">
        <f t="shared" si="93"/>
        <v>290</v>
      </c>
      <c r="AX35" s="40">
        <f t="shared" si="93"/>
        <v>378</v>
      </c>
      <c r="AY35" s="41">
        <f>SUM(AY28:AY33)</f>
        <v>1459</v>
      </c>
      <c r="AZ35" s="42"/>
      <c r="BA35" s="40">
        <f>SUM(BA28:BA34)</f>
        <v>366</v>
      </c>
      <c r="BB35" s="40">
        <f t="shared" ref="BB35:BD35" si="94">SUM(BB28:BB34)</f>
        <v>319</v>
      </c>
      <c r="BC35" s="40">
        <f t="shared" si="94"/>
        <v>363</v>
      </c>
      <c r="BD35" s="40">
        <f t="shared" si="94"/>
        <v>323</v>
      </c>
      <c r="BE35" s="41">
        <f>SUM(BE28:BE33)</f>
        <v>1339</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4</v>
      </c>
      <c r="BL35" s="17">
        <f>SUM((IF(AO35&gt;0,1,0)+(IF(AP35&gt;0,1,0)+(IF(AQ35&gt;0,1,0)+(IF(AR35&gt;0,1,0))))))</f>
        <v>4</v>
      </c>
      <c r="BM35" s="17">
        <f>SUM((IF(AU35&gt;0,1,0)+(IF(AV35&gt;0,1,0)+(IF(AW35&gt;0,1,0)+(IF(AX35&gt;0,1,0))))))</f>
        <v>4</v>
      </c>
      <c r="BN35" s="17">
        <f>SUM((IF(BA35&gt;0,1,0)+(IF(BB35&gt;0,1,0)+(IF(BC35&gt;0,1,0)+(IF(BD35&gt;0,1,0))))))</f>
        <v>4</v>
      </c>
      <c r="BO35" s="17">
        <f>SUM(BF35:BN35)</f>
        <v>36</v>
      </c>
      <c r="BP35" s="17">
        <f t="shared" ref="BP35:BP66" si="95">I35+O35+U35+AA35+AG35+AM35+AS35+AY35+BE35</f>
        <v>12161</v>
      </c>
      <c r="BQ35" s="17">
        <f>BP35/BO35</f>
        <v>337.80555555555554</v>
      </c>
    </row>
    <row r="36" spans="1:69" ht="15.75" customHeight="1" x14ac:dyDescent="0.25">
      <c r="A36" s="36"/>
      <c r="B36" s="37" t="s">
        <v>34</v>
      </c>
      <c r="C36" s="46"/>
      <c r="D36" s="39">
        <f>SUM(D28:D33)</f>
        <v>58</v>
      </c>
      <c r="E36" s="40">
        <f>E35+$D$36-E34</f>
        <v>403</v>
      </c>
      <c r="F36" s="40">
        <f t="shared" ref="F36:H36" si="96">F35+$D$36-F34</f>
        <v>392</v>
      </c>
      <c r="G36" s="40">
        <f t="shared" si="96"/>
        <v>384</v>
      </c>
      <c r="H36" s="40">
        <f t="shared" si="96"/>
        <v>486</v>
      </c>
      <c r="I36" s="41">
        <f>E36+F36+G36+H36</f>
        <v>1665</v>
      </c>
      <c r="J36" s="39">
        <f>SUM(J28:J33)</f>
        <v>81</v>
      </c>
      <c r="K36" s="40">
        <f>K35+$J$36-K34</f>
        <v>392</v>
      </c>
      <c r="L36" s="40">
        <f t="shared" ref="L36:M36" si="97">L35+$J$36-L34</f>
        <v>404</v>
      </c>
      <c r="M36" s="40">
        <f t="shared" si="97"/>
        <v>344</v>
      </c>
      <c r="N36" s="40">
        <f>N35+$J$36-N34</f>
        <v>419</v>
      </c>
      <c r="O36" s="41">
        <f>K36+L36+M36+N36</f>
        <v>1559</v>
      </c>
      <c r="P36" s="39">
        <f>SUM(P28:P33)</f>
        <v>60</v>
      </c>
      <c r="Q36" s="40">
        <f>Q35+$P$36-Q34</f>
        <v>386</v>
      </c>
      <c r="R36" s="40">
        <f t="shared" ref="R36:T36" si="98">R35+$P$36-R34</f>
        <v>457</v>
      </c>
      <c r="S36" s="40">
        <f t="shared" si="98"/>
        <v>393</v>
      </c>
      <c r="T36" s="40">
        <f t="shared" si="98"/>
        <v>373</v>
      </c>
      <c r="U36" s="41">
        <f>Q36+R36+S36+T36</f>
        <v>1609</v>
      </c>
      <c r="V36" s="39">
        <f>SUM(V28:V33)</f>
        <v>69</v>
      </c>
      <c r="W36" s="40">
        <f>W35+$V$36-W34</f>
        <v>365</v>
      </c>
      <c r="X36" s="40">
        <f t="shared" ref="X36:Z36" si="99">X35+$V$36-X34</f>
        <v>466</v>
      </c>
      <c r="Y36" s="40">
        <f t="shared" si="99"/>
        <v>386</v>
      </c>
      <c r="Z36" s="40">
        <f t="shared" si="99"/>
        <v>392</v>
      </c>
      <c r="AA36" s="41">
        <f>W36+X36+Y36+Z36</f>
        <v>1609</v>
      </c>
      <c r="AB36" s="39">
        <f>SUM(AB28:AB33)</f>
        <v>61</v>
      </c>
      <c r="AC36" s="40">
        <f>AC35+$AB$36-AC34</f>
        <v>414</v>
      </c>
      <c r="AD36" s="40">
        <f t="shared" ref="AD36:AF36" si="100">AD35+$AB$36-AD34</f>
        <v>402</v>
      </c>
      <c r="AE36" s="40">
        <f t="shared" si="100"/>
        <v>466</v>
      </c>
      <c r="AF36" s="40">
        <f t="shared" si="100"/>
        <v>386</v>
      </c>
      <c r="AG36" s="41">
        <f>AC36+AD36+AE36+AF36</f>
        <v>1668</v>
      </c>
      <c r="AH36" s="39">
        <f>SUM(AH28:AH33)</f>
        <v>83</v>
      </c>
      <c r="AI36" s="40">
        <f>AI35+$AH$36-AI34</f>
        <v>383</v>
      </c>
      <c r="AJ36" s="40">
        <f t="shared" ref="AJ36:AL36" si="101">AJ35+$AH$36-AJ34</f>
        <v>365</v>
      </c>
      <c r="AK36" s="40">
        <f t="shared" si="101"/>
        <v>448</v>
      </c>
      <c r="AL36" s="40">
        <f t="shared" si="101"/>
        <v>448</v>
      </c>
      <c r="AM36" s="41">
        <f>AI36+AJ36+AK36+AL36</f>
        <v>1644</v>
      </c>
      <c r="AN36" s="39">
        <f>SUM(AN28:AN33)</f>
        <v>82</v>
      </c>
      <c r="AO36" s="40">
        <f>AO35+$AN$36-AO34</f>
        <v>365</v>
      </c>
      <c r="AP36" s="40">
        <f t="shared" ref="AP36:AR36" si="102">AP35+$AN$36-AP34</f>
        <v>450</v>
      </c>
      <c r="AQ36" s="40">
        <f t="shared" si="102"/>
        <v>381</v>
      </c>
      <c r="AR36" s="40">
        <f t="shared" si="102"/>
        <v>357</v>
      </c>
      <c r="AS36" s="41">
        <f>AO36+AP36+AQ36+AR36</f>
        <v>1553</v>
      </c>
      <c r="AT36" s="39">
        <f>SUM(AT28:AT33)</f>
        <v>64</v>
      </c>
      <c r="AU36" s="40">
        <f>AU35+$AT$36-AU34</f>
        <v>482</v>
      </c>
      <c r="AV36" s="40">
        <f t="shared" ref="AV36:AX36" si="103">AV35+$AT$36-AV34</f>
        <v>437</v>
      </c>
      <c r="AW36" s="40">
        <f t="shared" si="103"/>
        <v>354</v>
      </c>
      <c r="AX36" s="40">
        <f t="shared" si="103"/>
        <v>442</v>
      </c>
      <c r="AY36" s="41">
        <f>AU36+AV36+AW36+AX36</f>
        <v>1715</v>
      </c>
      <c r="AZ36" s="39">
        <f>SUM(AZ28:AZ33)</f>
        <v>69</v>
      </c>
      <c r="BA36" s="40">
        <f>BA35+$AZ$36-BA34</f>
        <v>427</v>
      </c>
      <c r="BB36" s="40">
        <f t="shared" ref="BB36:BD36" si="104">BB35+$AZ$36-BB34</f>
        <v>380</v>
      </c>
      <c r="BC36" s="40">
        <f t="shared" si="104"/>
        <v>424</v>
      </c>
      <c r="BD36" s="40">
        <f t="shared" si="104"/>
        <v>384</v>
      </c>
      <c r="BE36" s="41">
        <f>BA36+BB36+BC36+BD36</f>
        <v>1615</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4</v>
      </c>
      <c r="BL36" s="17">
        <f>SUM((IF(AO36&gt;0,1,0)+(IF(AP36&gt;0,1,0)+(IF(AQ36&gt;0,1,0)+(IF(AR36&gt;0,1,0))))))</f>
        <v>4</v>
      </c>
      <c r="BM36" s="17">
        <f>SUM((IF(AU36&gt;0,1,0)+(IF(AV36&gt;0,1,0)+(IF(AW36&gt;0,1,0)+(IF(AX36&gt;0,1,0))))))</f>
        <v>4</v>
      </c>
      <c r="BN36" s="17">
        <f>SUM((IF(BA36&gt;0,1,0)+(IF(BB36&gt;0,1,0)+(IF(BC36&gt;0,1,0)+(IF(BD36&gt;0,1,0))))))</f>
        <v>4</v>
      </c>
      <c r="BO36" s="17">
        <f>SUM(BF36:BN36)</f>
        <v>36</v>
      </c>
      <c r="BP36" s="17">
        <f t="shared" si="95"/>
        <v>14637</v>
      </c>
      <c r="BQ36" s="17">
        <f>BP36/BO36</f>
        <v>406.58333333333331</v>
      </c>
    </row>
    <row r="37" spans="1:69" ht="15.75" customHeight="1" x14ac:dyDescent="0.25">
      <c r="A37" s="36"/>
      <c r="B37" s="37" t="s">
        <v>35</v>
      </c>
      <c r="C37" s="46"/>
      <c r="D37" s="42"/>
      <c r="E37" s="40">
        <f t="shared" ref="E37:I38" si="105">IF($D$36&gt;0,IF(E35=E47,0.5,IF(E35&gt;E47,1,0)),0)</f>
        <v>1</v>
      </c>
      <c r="F37" s="40">
        <f t="shared" si="105"/>
        <v>1</v>
      </c>
      <c r="G37" s="40">
        <f t="shared" si="105"/>
        <v>0</v>
      </c>
      <c r="H37" s="40">
        <f t="shared" si="105"/>
        <v>1</v>
      </c>
      <c r="I37" s="41">
        <f t="shared" si="105"/>
        <v>1</v>
      </c>
      <c r="J37" s="42"/>
      <c r="K37" s="40">
        <f t="shared" ref="K37:O38" si="106">IF($J$36&gt;0,IF(K35=K86,0.5,IF(K35&gt;K86,1,0)),0)</f>
        <v>1</v>
      </c>
      <c r="L37" s="40">
        <f t="shared" si="106"/>
        <v>1</v>
      </c>
      <c r="M37" s="40">
        <f t="shared" si="106"/>
        <v>0</v>
      </c>
      <c r="N37" s="40">
        <f t="shared" si="106"/>
        <v>1</v>
      </c>
      <c r="O37" s="41">
        <f t="shared" si="106"/>
        <v>1</v>
      </c>
      <c r="P37" s="42"/>
      <c r="Q37" s="40">
        <f t="shared" ref="Q37:U38" si="107">IF($P$36&gt;0,IF(Q35=Q22,0.5,IF(Q35&gt;Q22,1,0)),0)</f>
        <v>0</v>
      </c>
      <c r="R37" s="40">
        <f t="shared" si="107"/>
        <v>1</v>
      </c>
      <c r="S37" s="40">
        <f t="shared" si="107"/>
        <v>0</v>
      </c>
      <c r="T37" s="40">
        <f t="shared" si="107"/>
        <v>0</v>
      </c>
      <c r="U37" s="41">
        <f t="shared" si="107"/>
        <v>0</v>
      </c>
      <c r="V37" s="42"/>
      <c r="W37" s="40">
        <f t="shared" ref="W37:AA38" si="108">IF($V$36&gt;0,IF(W35=W59,0.5,IF(W35&gt;W59,1,0)),0)</f>
        <v>0</v>
      </c>
      <c r="X37" s="40">
        <f t="shared" si="108"/>
        <v>1</v>
      </c>
      <c r="Y37" s="40">
        <f t="shared" si="108"/>
        <v>1</v>
      </c>
      <c r="Z37" s="40">
        <f t="shared" si="108"/>
        <v>1</v>
      </c>
      <c r="AA37" s="41">
        <f t="shared" si="108"/>
        <v>1</v>
      </c>
      <c r="AB37" s="42"/>
      <c r="AC37" s="40">
        <f t="shared" ref="AC37:AG38" si="109">IF($AB$36&gt;0,IF(AC35=AC98,0.5,IF(AC35&gt;AC98,1,0)),0)</f>
        <v>0</v>
      </c>
      <c r="AD37" s="40">
        <f t="shared" si="109"/>
        <v>0</v>
      </c>
      <c r="AE37" s="40">
        <f t="shared" si="109"/>
        <v>1</v>
      </c>
      <c r="AF37" s="40">
        <f t="shared" si="109"/>
        <v>0</v>
      </c>
      <c r="AG37" s="41">
        <f t="shared" si="109"/>
        <v>1</v>
      </c>
      <c r="AH37" s="42"/>
      <c r="AI37" s="40">
        <f t="shared" ref="AI37:AM38" si="110">IF($AH$36&gt;0,IF(AI35=AI9,0.5,IF(AI35&gt;AI9,1,0)),0)</f>
        <v>0</v>
      </c>
      <c r="AJ37" s="40">
        <f t="shared" si="110"/>
        <v>0</v>
      </c>
      <c r="AK37" s="40">
        <f t="shared" si="110"/>
        <v>1</v>
      </c>
      <c r="AL37" s="40">
        <f t="shared" si="110"/>
        <v>1</v>
      </c>
      <c r="AM37" s="41">
        <f t="shared" si="110"/>
        <v>0</v>
      </c>
      <c r="AN37" s="42"/>
      <c r="AO37" s="40">
        <f t="shared" ref="AO37:AS38" si="111">IF($AN$36&gt;0,IF(AO35=AO122,0.5,IF(AO35&gt;AO122,1,0)),0)</f>
        <v>0</v>
      </c>
      <c r="AP37" s="40">
        <f t="shared" si="111"/>
        <v>0</v>
      </c>
      <c r="AQ37" s="40">
        <f t="shared" si="111"/>
        <v>0</v>
      </c>
      <c r="AR37" s="40">
        <f t="shared" si="111"/>
        <v>0</v>
      </c>
      <c r="AS37" s="41">
        <f t="shared" si="111"/>
        <v>0</v>
      </c>
      <c r="AT37" s="42"/>
      <c r="AU37" s="40">
        <f t="shared" ref="AU37:AY38" si="112">IF($AT$36&gt;0,IF(AU35=AU110,0.5,IF(AU35&gt;AU110,1,0)),0)</f>
        <v>0</v>
      </c>
      <c r="AV37" s="40">
        <f t="shared" si="112"/>
        <v>0</v>
      </c>
      <c r="AW37" s="40">
        <f t="shared" si="112"/>
        <v>0</v>
      </c>
      <c r="AX37" s="40">
        <f t="shared" si="112"/>
        <v>1</v>
      </c>
      <c r="AY37" s="41">
        <f t="shared" si="112"/>
        <v>0</v>
      </c>
      <c r="AZ37" s="42"/>
      <c r="BA37" s="40">
        <f t="shared" ref="BA37:BE38" si="113">IF($AZ$36&gt;0,IF(BA35=BA72,0.5,IF(BA35&gt;BA72,1,0)),0)</f>
        <v>1</v>
      </c>
      <c r="BB37" s="40">
        <f t="shared" si="113"/>
        <v>0</v>
      </c>
      <c r="BC37" s="40">
        <f t="shared" si="113"/>
        <v>1</v>
      </c>
      <c r="BD37" s="40">
        <f t="shared" si="113"/>
        <v>0</v>
      </c>
      <c r="BE37" s="41">
        <f t="shared" si="113"/>
        <v>1</v>
      </c>
      <c r="BF37" s="48"/>
      <c r="BG37" s="20"/>
      <c r="BH37" s="20"/>
      <c r="BI37" s="20"/>
      <c r="BJ37" s="20"/>
      <c r="BK37" s="20"/>
      <c r="BL37" s="20"/>
      <c r="BM37" s="20"/>
      <c r="BN37" s="20"/>
      <c r="BO37" s="20"/>
      <c r="BP37" s="17">
        <f t="shared" si="95"/>
        <v>5</v>
      </c>
      <c r="BQ37" s="20"/>
    </row>
    <row r="38" spans="1:69" ht="15.75" customHeight="1" x14ac:dyDescent="0.25">
      <c r="A38" s="36"/>
      <c r="B38" s="37" t="s">
        <v>36</v>
      </c>
      <c r="C38" s="46"/>
      <c r="D38" s="42"/>
      <c r="E38" s="40">
        <f t="shared" si="105"/>
        <v>1</v>
      </c>
      <c r="F38" s="40">
        <f t="shared" si="105"/>
        <v>1</v>
      </c>
      <c r="G38" s="40">
        <f t="shared" si="105"/>
        <v>0</v>
      </c>
      <c r="H38" s="40">
        <f t="shared" si="105"/>
        <v>1</v>
      </c>
      <c r="I38" s="41">
        <f t="shared" si="105"/>
        <v>1</v>
      </c>
      <c r="J38" s="42"/>
      <c r="K38" s="40">
        <f t="shared" si="106"/>
        <v>1</v>
      </c>
      <c r="L38" s="40">
        <f t="shared" si="106"/>
        <v>1</v>
      </c>
      <c r="M38" s="40">
        <f t="shared" si="106"/>
        <v>0</v>
      </c>
      <c r="N38" s="40">
        <f t="shared" si="106"/>
        <v>1</v>
      </c>
      <c r="O38" s="41">
        <f t="shared" si="106"/>
        <v>0</v>
      </c>
      <c r="P38" s="42"/>
      <c r="Q38" s="40">
        <f t="shared" si="107"/>
        <v>0</v>
      </c>
      <c r="R38" s="40">
        <f t="shared" si="107"/>
        <v>1</v>
      </c>
      <c r="S38" s="40">
        <f t="shared" si="107"/>
        <v>0</v>
      </c>
      <c r="T38" s="40">
        <f t="shared" si="107"/>
        <v>0</v>
      </c>
      <c r="U38" s="41">
        <f t="shared" si="107"/>
        <v>0</v>
      </c>
      <c r="V38" s="42"/>
      <c r="W38" s="40">
        <f t="shared" si="108"/>
        <v>0</v>
      </c>
      <c r="X38" s="40">
        <f t="shared" si="108"/>
        <v>1</v>
      </c>
      <c r="Y38" s="40">
        <f t="shared" si="108"/>
        <v>0</v>
      </c>
      <c r="Z38" s="40">
        <f t="shared" si="108"/>
        <v>1</v>
      </c>
      <c r="AA38" s="41">
        <f t="shared" si="108"/>
        <v>1</v>
      </c>
      <c r="AB38" s="42"/>
      <c r="AC38" s="40">
        <f t="shared" si="109"/>
        <v>0</v>
      </c>
      <c r="AD38" s="40">
        <f t="shared" si="109"/>
        <v>0</v>
      </c>
      <c r="AE38" s="40">
        <f t="shared" si="109"/>
        <v>1</v>
      </c>
      <c r="AF38" s="40">
        <f t="shared" si="109"/>
        <v>0</v>
      </c>
      <c r="AG38" s="41">
        <f t="shared" si="109"/>
        <v>1</v>
      </c>
      <c r="AH38" s="42"/>
      <c r="AI38" s="40">
        <f t="shared" si="110"/>
        <v>0</v>
      </c>
      <c r="AJ38" s="40">
        <f t="shared" si="110"/>
        <v>0</v>
      </c>
      <c r="AK38" s="40">
        <f t="shared" si="110"/>
        <v>1</v>
      </c>
      <c r="AL38" s="40">
        <f t="shared" si="110"/>
        <v>1</v>
      </c>
      <c r="AM38" s="41">
        <f t="shared" si="110"/>
        <v>0</v>
      </c>
      <c r="AN38" s="42"/>
      <c r="AO38" s="40">
        <f t="shared" si="111"/>
        <v>0</v>
      </c>
      <c r="AP38" s="40">
        <f t="shared" si="111"/>
        <v>1</v>
      </c>
      <c r="AQ38" s="40">
        <f t="shared" si="111"/>
        <v>0</v>
      </c>
      <c r="AR38" s="40">
        <f t="shared" si="111"/>
        <v>0</v>
      </c>
      <c r="AS38" s="41">
        <f t="shared" si="111"/>
        <v>0</v>
      </c>
      <c r="AT38" s="42"/>
      <c r="AU38" s="40">
        <f t="shared" si="112"/>
        <v>0</v>
      </c>
      <c r="AV38" s="40">
        <f t="shared" si="112"/>
        <v>1</v>
      </c>
      <c r="AW38" s="40">
        <f t="shared" si="112"/>
        <v>0</v>
      </c>
      <c r="AX38" s="40">
        <f t="shared" si="112"/>
        <v>1</v>
      </c>
      <c r="AY38" s="41">
        <f t="shared" si="112"/>
        <v>0</v>
      </c>
      <c r="AZ38" s="42"/>
      <c r="BA38" s="40">
        <f t="shared" si="113"/>
        <v>1</v>
      </c>
      <c r="BB38" s="40">
        <f t="shared" si="113"/>
        <v>0</v>
      </c>
      <c r="BC38" s="40">
        <f t="shared" si="113"/>
        <v>1</v>
      </c>
      <c r="BD38" s="40">
        <f t="shared" si="113"/>
        <v>0</v>
      </c>
      <c r="BE38" s="41">
        <f t="shared" si="113"/>
        <v>0</v>
      </c>
      <c r="BF38" s="48"/>
      <c r="BG38" s="20"/>
      <c r="BH38" s="20"/>
      <c r="BI38" s="20"/>
      <c r="BJ38" s="20"/>
      <c r="BK38" s="20"/>
      <c r="BL38" s="20"/>
      <c r="BM38" s="20"/>
      <c r="BN38" s="20"/>
      <c r="BO38" s="20"/>
      <c r="BP38" s="17">
        <f t="shared" si="95"/>
        <v>3</v>
      </c>
      <c r="BQ38" s="20"/>
    </row>
    <row r="39" spans="1:69" ht="14.25" customHeight="1" x14ac:dyDescent="0.25">
      <c r="A39" s="49"/>
      <c r="B39" s="50" t="s">
        <v>37</v>
      </c>
      <c r="C39" s="51"/>
      <c r="D39" s="52"/>
      <c r="E39" s="53"/>
      <c r="F39" s="53"/>
      <c r="G39" s="53"/>
      <c r="H39" s="53"/>
      <c r="I39" s="54">
        <f>SUM(E37+F37+G37+H37+I37+E38+F38+G38+H38+I38)</f>
        <v>8</v>
      </c>
      <c r="J39" s="52"/>
      <c r="K39" s="53"/>
      <c r="L39" s="53"/>
      <c r="M39" s="53"/>
      <c r="N39" s="53"/>
      <c r="O39" s="54">
        <f>SUM(K37+L37+M37+N37+O37+K38+L38+M38+N38+O38)</f>
        <v>7</v>
      </c>
      <c r="P39" s="52"/>
      <c r="Q39" s="53"/>
      <c r="R39" s="53"/>
      <c r="S39" s="53"/>
      <c r="T39" s="53"/>
      <c r="U39" s="54">
        <f>SUM(Q37+R37+S37+T37+U37+Q38+R38+S38+T38+U38)</f>
        <v>2</v>
      </c>
      <c r="V39" s="52"/>
      <c r="W39" s="53"/>
      <c r="X39" s="53"/>
      <c r="Y39" s="53"/>
      <c r="Z39" s="53"/>
      <c r="AA39" s="54">
        <f>SUM(W37+X37+Y37+Z37+AA37+W38+X38+Y38+Z38+AA38)</f>
        <v>7</v>
      </c>
      <c r="AB39" s="52"/>
      <c r="AC39" s="53"/>
      <c r="AD39" s="53"/>
      <c r="AE39" s="53"/>
      <c r="AF39" s="53"/>
      <c r="AG39" s="54">
        <f>SUM(AC37+AD37+AE37+AF37+AG37+AC38+AD38+AE38+AF38+AG38)</f>
        <v>4</v>
      </c>
      <c r="AH39" s="52"/>
      <c r="AI39" s="53"/>
      <c r="AJ39" s="53"/>
      <c r="AK39" s="53"/>
      <c r="AL39" s="53"/>
      <c r="AM39" s="54">
        <f>SUM(AI37+AJ37+AK37+AL37+AM37+AI38+AJ38+AK38+AL38+AM38)</f>
        <v>4</v>
      </c>
      <c r="AN39" s="52"/>
      <c r="AO39" s="53"/>
      <c r="AP39" s="53"/>
      <c r="AQ39" s="53"/>
      <c r="AR39" s="53"/>
      <c r="AS39" s="54">
        <f>SUM(AO37+AP37+AQ37+AR37+AS37+AO38+AP38+AQ38+AR38+AS38)</f>
        <v>1</v>
      </c>
      <c r="AT39" s="52"/>
      <c r="AU39" s="53"/>
      <c r="AV39" s="53"/>
      <c r="AW39" s="53"/>
      <c r="AX39" s="53"/>
      <c r="AY39" s="54">
        <f>SUM(AU37+AV37+AW37+AX37+AY37+AU38+AV38+AW38+AX38+AY38)</f>
        <v>3</v>
      </c>
      <c r="AZ39" s="52"/>
      <c r="BA39" s="53"/>
      <c r="BB39" s="53"/>
      <c r="BC39" s="53"/>
      <c r="BD39" s="53"/>
      <c r="BE39" s="54">
        <f>SUM(BA37+BB37+BC37+BD37+BE37+BA38+BB38+BC38+BD38+BE38)</f>
        <v>5</v>
      </c>
      <c r="BF39" s="55"/>
      <c r="BG39" s="56"/>
      <c r="BH39" s="56"/>
      <c r="BI39" s="56"/>
      <c r="BJ39" s="56"/>
      <c r="BK39" s="56"/>
      <c r="BL39" s="56"/>
      <c r="BM39" s="56"/>
      <c r="BN39" s="56"/>
      <c r="BO39" s="56"/>
      <c r="BP39" s="57">
        <f t="shared" si="95"/>
        <v>41</v>
      </c>
      <c r="BQ39" s="56"/>
    </row>
    <row r="40" spans="1:69" ht="27" customHeight="1" x14ac:dyDescent="0.25">
      <c r="A40" s="30">
        <v>4</v>
      </c>
      <c r="B40" s="142" t="s">
        <v>81</v>
      </c>
      <c r="C40" s="143"/>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95"/>
        <v>#VALUE!</v>
      </c>
      <c r="BQ40" s="35"/>
    </row>
    <row r="41" spans="1:69" ht="15.75" customHeight="1" x14ac:dyDescent="0.25">
      <c r="A41" s="36"/>
      <c r="B41" s="125" t="s">
        <v>82</v>
      </c>
      <c r="C41" s="126" t="s">
        <v>83</v>
      </c>
      <c r="D41" s="39">
        <v>25</v>
      </c>
      <c r="E41" s="40">
        <v>166</v>
      </c>
      <c r="F41" s="40">
        <v>160</v>
      </c>
      <c r="G41" s="40">
        <v>200</v>
      </c>
      <c r="H41" s="40">
        <v>212</v>
      </c>
      <c r="I41" s="41">
        <f t="shared" ref="I41:I46" si="114">SUM(E41:H41)</f>
        <v>738</v>
      </c>
      <c r="J41" s="42">
        <v>25</v>
      </c>
      <c r="K41" s="43">
        <v>161</v>
      </c>
      <c r="L41" s="43">
        <v>81</v>
      </c>
      <c r="M41" s="43">
        <v>139</v>
      </c>
      <c r="N41" s="43">
        <v>159</v>
      </c>
      <c r="O41" s="41">
        <f t="shared" ref="O41:O46" si="115">SUM(K41:N41)</f>
        <v>540</v>
      </c>
      <c r="P41" s="42">
        <v>42</v>
      </c>
      <c r="Q41" s="43">
        <v>203</v>
      </c>
      <c r="R41" s="43">
        <v>177</v>
      </c>
      <c r="S41" s="43">
        <v>153</v>
      </c>
      <c r="T41" s="43">
        <v>238</v>
      </c>
      <c r="U41" s="41">
        <f t="shared" ref="U41:U46" si="116">SUM(Q41:T41)</f>
        <v>771</v>
      </c>
      <c r="V41" s="42">
        <v>35</v>
      </c>
      <c r="W41" s="43">
        <v>210</v>
      </c>
      <c r="X41" s="43">
        <v>194</v>
      </c>
      <c r="Y41" s="43">
        <v>211</v>
      </c>
      <c r="Z41" s="43">
        <v>221</v>
      </c>
      <c r="AA41" s="41">
        <f t="shared" ref="AA41:AA46" si="117">SUM(W41:Z41)</f>
        <v>836</v>
      </c>
      <c r="AB41" s="42"/>
      <c r="AC41" s="43"/>
      <c r="AD41" s="43"/>
      <c r="AE41" s="43"/>
      <c r="AF41" s="43"/>
      <c r="AG41" s="41">
        <f t="shared" ref="AG41:AG46" si="118">SUM(AC41:AF41)</f>
        <v>0</v>
      </c>
      <c r="AH41" s="42">
        <v>28</v>
      </c>
      <c r="AI41" s="43">
        <v>197</v>
      </c>
      <c r="AJ41" s="43">
        <v>202</v>
      </c>
      <c r="AK41" s="43">
        <v>215</v>
      </c>
      <c r="AL41" s="43">
        <v>164</v>
      </c>
      <c r="AM41" s="41">
        <f t="shared" ref="AM41:AM46" si="119">SUM(AI41:AL41)</f>
        <v>778</v>
      </c>
      <c r="AN41" s="42">
        <v>25</v>
      </c>
      <c r="AO41" s="43">
        <v>160</v>
      </c>
      <c r="AP41" s="43">
        <v>168</v>
      </c>
      <c r="AQ41" s="43">
        <v>188</v>
      </c>
      <c r="AR41" s="43">
        <v>205</v>
      </c>
      <c r="AS41" s="41">
        <f t="shared" ref="AS41:AS46" si="120">SUM(AO41:AR41)</f>
        <v>721</v>
      </c>
      <c r="AT41" s="42">
        <v>26</v>
      </c>
      <c r="AU41" s="43">
        <v>184</v>
      </c>
      <c r="AV41" s="43">
        <v>189</v>
      </c>
      <c r="AW41" s="43">
        <v>197</v>
      </c>
      <c r="AX41" s="43">
        <v>221</v>
      </c>
      <c r="AY41" s="41">
        <f t="shared" ref="AY41:AY46" si="121">SUM(AU41:AX41)</f>
        <v>791</v>
      </c>
      <c r="AZ41" s="42">
        <v>25</v>
      </c>
      <c r="BA41" s="43">
        <v>144</v>
      </c>
      <c r="BB41" s="43">
        <v>151</v>
      </c>
      <c r="BC41" s="43">
        <v>164</v>
      </c>
      <c r="BD41" s="43">
        <v>134</v>
      </c>
      <c r="BE41" s="41">
        <f t="shared" ref="BE41:BE46" si="122">SUM(BA41:BD41)</f>
        <v>593</v>
      </c>
      <c r="BF41" s="44">
        <f t="shared" ref="BF41:BF48" si="123">SUM((IF(E41&gt;0,1,0)+(IF(F41&gt;0,1,0)+(IF(G41&gt;0,1,0)+(IF(H41&gt;0,1,0))))))</f>
        <v>4</v>
      </c>
      <c r="BG41" s="17">
        <f t="shared" ref="BG41:BG48" si="124">SUM((IF(K41&gt;0,1,0)+(IF(L41&gt;0,1,0)+(IF(M41&gt;0,1,0)+(IF(N41&gt;0,1,0))))))</f>
        <v>4</v>
      </c>
      <c r="BH41" s="17">
        <f t="shared" ref="BH41:BH48" si="125">SUM((IF(Q41&gt;0,1,0)+(IF(R41&gt;0,1,0)+(IF(S41&gt;0,1,0)+(IF(T41&gt;0,1,0))))))</f>
        <v>4</v>
      </c>
      <c r="BI41" s="17">
        <f t="shared" ref="BI41:BI48" si="126">SUM((IF(W41&gt;0,1,0)+(IF(X41&gt;0,1,0)+(IF(Y41&gt;0,1,0)+(IF(Z41&gt;0,1,0))))))</f>
        <v>4</v>
      </c>
      <c r="BJ41" s="17">
        <f t="shared" ref="BJ41:BJ48" si="127">SUM((IF(AC41&gt;0,1,0)+(IF(AD41&gt;0,1,0)+(IF(AE41&gt;0,1,0)+(IF(AF41&gt;0,1,0))))))</f>
        <v>0</v>
      </c>
      <c r="BK41" s="17">
        <f t="shared" ref="BK41:BK48" si="128">SUM((IF(AI41&gt;0,1,0)+(IF(AJ41&gt;0,1,0)+(IF(AK41&gt;0,1,0)+(IF(AL41&gt;0,1,0))))))</f>
        <v>4</v>
      </c>
      <c r="BL41" s="17">
        <f t="shared" ref="BL41:BL48" si="129">SUM((IF(AO41&gt;0,1,0)+(IF(AP41&gt;0,1,0)+(IF(AQ41&gt;0,1,0)+(IF(AR41&gt;0,1,0))))))</f>
        <v>4</v>
      </c>
      <c r="BM41" s="17">
        <f t="shared" ref="BM41:BM48" si="130">SUM((IF(AU41&gt;0,1,0)+(IF(AV41&gt;0,1,0)+(IF(AW41&gt;0,1,0)+(IF(AX41&gt;0,1,0))))))</f>
        <v>4</v>
      </c>
      <c r="BN41" s="17">
        <f t="shared" ref="BN41:BN48" si="131">SUM((IF(BA41&gt;0,1,0)+(IF(BB41&gt;0,1,0)+(IF(BC41&gt;0,1,0)+(IF(BD41&gt;0,1,0))))))</f>
        <v>4</v>
      </c>
      <c r="BO41" s="17">
        <f t="shared" ref="BO41:BO48" si="132">SUM(BF41:BN41)</f>
        <v>32</v>
      </c>
      <c r="BP41" s="17">
        <f t="shared" si="95"/>
        <v>5768</v>
      </c>
      <c r="BQ41" s="17">
        <f t="shared" ref="BQ41:BQ48" si="133">BP41/BO41</f>
        <v>180.25</v>
      </c>
    </row>
    <row r="42" spans="1:69" ht="15.75" customHeight="1" x14ac:dyDescent="0.25">
      <c r="A42" s="36"/>
      <c r="B42" s="125" t="s">
        <v>72</v>
      </c>
      <c r="C42" s="126" t="s">
        <v>71</v>
      </c>
      <c r="D42" s="39">
        <v>43</v>
      </c>
      <c r="E42" s="40">
        <v>151</v>
      </c>
      <c r="F42" s="40">
        <v>142</v>
      </c>
      <c r="G42" s="40">
        <v>176</v>
      </c>
      <c r="H42" s="40">
        <v>164</v>
      </c>
      <c r="I42" s="41">
        <f t="shared" si="114"/>
        <v>633</v>
      </c>
      <c r="J42" s="42">
        <v>43</v>
      </c>
      <c r="K42" s="43">
        <v>179</v>
      </c>
      <c r="L42" s="43">
        <v>201</v>
      </c>
      <c r="M42" s="43">
        <v>137</v>
      </c>
      <c r="N42" s="43">
        <v>132</v>
      </c>
      <c r="O42" s="41">
        <f t="shared" si="115"/>
        <v>649</v>
      </c>
      <c r="P42" s="42">
        <v>42</v>
      </c>
      <c r="Q42" s="43">
        <v>134</v>
      </c>
      <c r="R42" s="43">
        <v>152</v>
      </c>
      <c r="S42" s="43">
        <v>149</v>
      </c>
      <c r="T42" s="43">
        <v>125</v>
      </c>
      <c r="U42" s="41">
        <f t="shared" si="116"/>
        <v>560</v>
      </c>
      <c r="V42" s="42">
        <v>46</v>
      </c>
      <c r="W42" s="43">
        <v>147</v>
      </c>
      <c r="X42" s="43">
        <v>172</v>
      </c>
      <c r="Y42" s="43">
        <v>164</v>
      </c>
      <c r="Z42" s="43">
        <v>165</v>
      </c>
      <c r="AA42" s="41">
        <f t="shared" si="117"/>
        <v>648</v>
      </c>
      <c r="AB42" s="42">
        <v>45</v>
      </c>
      <c r="AC42" s="43">
        <v>194</v>
      </c>
      <c r="AD42" s="43">
        <v>122</v>
      </c>
      <c r="AE42" s="43">
        <v>122</v>
      </c>
      <c r="AF42" s="43">
        <v>156</v>
      </c>
      <c r="AG42" s="41">
        <f t="shared" si="118"/>
        <v>594</v>
      </c>
      <c r="AH42" s="42">
        <v>46</v>
      </c>
      <c r="AI42" s="43">
        <v>191</v>
      </c>
      <c r="AJ42" s="43">
        <v>166</v>
      </c>
      <c r="AK42" s="43">
        <v>166</v>
      </c>
      <c r="AL42" s="43">
        <v>171</v>
      </c>
      <c r="AM42" s="41">
        <f t="shared" si="119"/>
        <v>694</v>
      </c>
      <c r="AN42" s="42">
        <v>44</v>
      </c>
      <c r="AO42" s="43">
        <v>146</v>
      </c>
      <c r="AP42" s="43">
        <v>184</v>
      </c>
      <c r="AQ42" s="43">
        <v>156</v>
      </c>
      <c r="AR42" s="43">
        <v>165</v>
      </c>
      <c r="AS42" s="41">
        <f t="shared" si="120"/>
        <v>651</v>
      </c>
      <c r="AT42" s="42">
        <v>43</v>
      </c>
      <c r="AU42" s="43">
        <v>168</v>
      </c>
      <c r="AV42" s="43">
        <v>212</v>
      </c>
      <c r="AW42" s="43">
        <v>178</v>
      </c>
      <c r="AX42" s="43">
        <v>156</v>
      </c>
      <c r="AY42" s="41">
        <f t="shared" si="121"/>
        <v>714</v>
      </c>
      <c r="AZ42" s="42">
        <v>42</v>
      </c>
      <c r="BA42" s="43">
        <v>186</v>
      </c>
      <c r="BB42" s="43">
        <v>185</v>
      </c>
      <c r="BC42" s="43">
        <v>225</v>
      </c>
      <c r="BD42" s="43">
        <v>156</v>
      </c>
      <c r="BE42" s="41">
        <f t="shared" si="122"/>
        <v>752</v>
      </c>
      <c r="BF42" s="44">
        <f t="shared" si="123"/>
        <v>4</v>
      </c>
      <c r="BG42" s="17">
        <f t="shared" si="124"/>
        <v>4</v>
      </c>
      <c r="BH42" s="17">
        <f t="shared" si="125"/>
        <v>4</v>
      </c>
      <c r="BI42" s="17">
        <f t="shared" si="126"/>
        <v>4</v>
      </c>
      <c r="BJ42" s="17">
        <f t="shared" si="127"/>
        <v>4</v>
      </c>
      <c r="BK42" s="17">
        <f t="shared" si="128"/>
        <v>4</v>
      </c>
      <c r="BL42" s="17">
        <f t="shared" si="129"/>
        <v>4</v>
      </c>
      <c r="BM42" s="17">
        <f t="shared" si="130"/>
        <v>4</v>
      </c>
      <c r="BN42" s="17">
        <f t="shared" si="131"/>
        <v>4</v>
      </c>
      <c r="BO42" s="17">
        <f t="shared" si="132"/>
        <v>36</v>
      </c>
      <c r="BP42" s="17">
        <f t="shared" si="95"/>
        <v>5895</v>
      </c>
      <c r="BQ42" s="17">
        <f t="shared" si="133"/>
        <v>163.75</v>
      </c>
    </row>
    <row r="43" spans="1:69" ht="15.75" customHeight="1" x14ac:dyDescent="0.25">
      <c r="A43" s="36"/>
      <c r="B43" s="104" t="s">
        <v>82</v>
      </c>
      <c r="C43" s="105" t="s">
        <v>112</v>
      </c>
      <c r="D43" s="42"/>
      <c r="E43" s="43"/>
      <c r="F43" s="43"/>
      <c r="G43" s="43"/>
      <c r="H43" s="43"/>
      <c r="I43" s="41">
        <f t="shared" si="114"/>
        <v>0</v>
      </c>
      <c r="J43" s="42"/>
      <c r="K43" s="43"/>
      <c r="L43" s="43"/>
      <c r="M43" s="43"/>
      <c r="N43" s="43"/>
      <c r="O43" s="41">
        <f t="shared" si="115"/>
        <v>0</v>
      </c>
      <c r="P43" s="42"/>
      <c r="Q43" s="43"/>
      <c r="R43" s="43"/>
      <c r="S43" s="43"/>
      <c r="T43" s="43"/>
      <c r="U43" s="41">
        <f t="shared" si="116"/>
        <v>0</v>
      </c>
      <c r="V43" s="42"/>
      <c r="W43" s="43"/>
      <c r="X43" s="43"/>
      <c r="Y43" s="43"/>
      <c r="Z43" s="43"/>
      <c r="AA43" s="41">
        <f t="shared" si="117"/>
        <v>0</v>
      </c>
      <c r="AB43" s="42">
        <v>16</v>
      </c>
      <c r="AC43" s="43">
        <v>162</v>
      </c>
      <c r="AD43" s="43">
        <v>210</v>
      </c>
      <c r="AE43" s="43">
        <v>246</v>
      </c>
      <c r="AF43" s="43">
        <v>170</v>
      </c>
      <c r="AG43" s="41">
        <f t="shared" si="118"/>
        <v>788</v>
      </c>
      <c r="AH43" s="42"/>
      <c r="AI43" s="43"/>
      <c r="AJ43" s="43"/>
      <c r="AK43" s="43"/>
      <c r="AL43" s="43"/>
      <c r="AM43" s="41">
        <f t="shared" si="119"/>
        <v>0</v>
      </c>
      <c r="AN43" s="42"/>
      <c r="AO43" s="43"/>
      <c r="AP43" s="43"/>
      <c r="AQ43" s="43"/>
      <c r="AR43" s="43"/>
      <c r="AS43" s="41">
        <f t="shared" si="120"/>
        <v>0</v>
      </c>
      <c r="AT43" s="42"/>
      <c r="AU43" s="43"/>
      <c r="AV43" s="43"/>
      <c r="AW43" s="43"/>
      <c r="AX43" s="43"/>
      <c r="AY43" s="41">
        <f t="shared" si="121"/>
        <v>0</v>
      </c>
      <c r="AZ43" s="42"/>
      <c r="BA43" s="43"/>
      <c r="BB43" s="43"/>
      <c r="BC43" s="43"/>
      <c r="BD43" s="43"/>
      <c r="BE43" s="41">
        <f t="shared" si="122"/>
        <v>0</v>
      </c>
      <c r="BF43" s="44">
        <f t="shared" si="123"/>
        <v>0</v>
      </c>
      <c r="BG43" s="17">
        <f t="shared" si="124"/>
        <v>0</v>
      </c>
      <c r="BH43" s="17">
        <f t="shared" si="125"/>
        <v>0</v>
      </c>
      <c r="BI43" s="17">
        <f t="shared" si="126"/>
        <v>0</v>
      </c>
      <c r="BJ43" s="17">
        <f t="shared" si="127"/>
        <v>4</v>
      </c>
      <c r="BK43" s="17">
        <f t="shared" si="128"/>
        <v>0</v>
      </c>
      <c r="BL43" s="17">
        <f t="shared" si="129"/>
        <v>0</v>
      </c>
      <c r="BM43" s="17">
        <f t="shared" si="130"/>
        <v>0</v>
      </c>
      <c r="BN43" s="17">
        <f t="shared" si="131"/>
        <v>0</v>
      </c>
      <c r="BO43" s="17">
        <f t="shared" si="132"/>
        <v>4</v>
      </c>
      <c r="BP43" s="17">
        <f t="shared" si="95"/>
        <v>788</v>
      </c>
      <c r="BQ43" s="20">
        <f t="shared" si="133"/>
        <v>197</v>
      </c>
    </row>
    <row r="44" spans="1:69" ht="15.75" customHeight="1" x14ac:dyDescent="0.25">
      <c r="A44" s="36"/>
      <c r="B44" s="45">
        <v>4</v>
      </c>
      <c r="C44" s="46"/>
      <c r="D44" s="42"/>
      <c r="E44" s="43"/>
      <c r="F44" s="43"/>
      <c r="G44" s="43"/>
      <c r="H44" s="43"/>
      <c r="I44" s="41">
        <f t="shared" si="114"/>
        <v>0</v>
      </c>
      <c r="J44" s="42"/>
      <c r="K44" s="43"/>
      <c r="L44" s="43"/>
      <c r="M44" s="43"/>
      <c r="N44" s="43"/>
      <c r="O44" s="41">
        <f t="shared" si="115"/>
        <v>0</v>
      </c>
      <c r="P44" s="42"/>
      <c r="Q44" s="43"/>
      <c r="R44" s="43"/>
      <c r="S44" s="43"/>
      <c r="T44" s="43"/>
      <c r="U44" s="41">
        <f t="shared" si="116"/>
        <v>0</v>
      </c>
      <c r="V44" s="42"/>
      <c r="W44" s="43"/>
      <c r="X44" s="43"/>
      <c r="Y44" s="43"/>
      <c r="Z44" s="43"/>
      <c r="AA44" s="41">
        <f t="shared" si="117"/>
        <v>0</v>
      </c>
      <c r="AB44" s="42"/>
      <c r="AC44" s="43"/>
      <c r="AD44" s="43"/>
      <c r="AE44" s="43"/>
      <c r="AF44" s="43"/>
      <c r="AG44" s="41">
        <f t="shared" si="118"/>
        <v>0</v>
      </c>
      <c r="AH44" s="42"/>
      <c r="AI44" s="43"/>
      <c r="AJ44" s="43"/>
      <c r="AK44" s="43"/>
      <c r="AL44" s="43"/>
      <c r="AM44" s="41">
        <f t="shared" si="119"/>
        <v>0</v>
      </c>
      <c r="AN44" s="42"/>
      <c r="AO44" s="43"/>
      <c r="AP44" s="43"/>
      <c r="AQ44" s="43"/>
      <c r="AR44" s="43"/>
      <c r="AS44" s="41">
        <f t="shared" si="120"/>
        <v>0</v>
      </c>
      <c r="AT44" s="42"/>
      <c r="AU44" s="43"/>
      <c r="AV44" s="43"/>
      <c r="AW44" s="43"/>
      <c r="AX44" s="43"/>
      <c r="AY44" s="41">
        <f t="shared" si="121"/>
        <v>0</v>
      </c>
      <c r="AZ44" s="42"/>
      <c r="BA44" s="43"/>
      <c r="BB44" s="43"/>
      <c r="BC44" s="43"/>
      <c r="BD44" s="43"/>
      <c r="BE44" s="41">
        <f t="shared" si="122"/>
        <v>0</v>
      </c>
      <c r="BF44" s="44">
        <f t="shared" si="123"/>
        <v>0</v>
      </c>
      <c r="BG44" s="17">
        <f t="shared" si="124"/>
        <v>0</v>
      </c>
      <c r="BH44" s="17">
        <f t="shared" si="125"/>
        <v>0</v>
      </c>
      <c r="BI44" s="17">
        <f t="shared" si="126"/>
        <v>0</v>
      </c>
      <c r="BJ44" s="17">
        <f t="shared" si="127"/>
        <v>0</v>
      </c>
      <c r="BK44" s="17">
        <f t="shared" si="128"/>
        <v>0</v>
      </c>
      <c r="BL44" s="17">
        <f t="shared" si="129"/>
        <v>0</v>
      </c>
      <c r="BM44" s="17">
        <f t="shared" si="130"/>
        <v>0</v>
      </c>
      <c r="BN44" s="17">
        <f t="shared" si="131"/>
        <v>0</v>
      </c>
      <c r="BO44" s="17">
        <f t="shared" si="132"/>
        <v>0</v>
      </c>
      <c r="BP44" s="17">
        <f t="shared" si="95"/>
        <v>0</v>
      </c>
      <c r="BQ44" s="20" t="e">
        <f t="shared" si="133"/>
        <v>#DIV/0!</v>
      </c>
    </row>
    <row r="45" spans="1:69" ht="15.75" customHeight="1" x14ac:dyDescent="0.25">
      <c r="A45" s="36"/>
      <c r="B45" s="45">
        <v>5</v>
      </c>
      <c r="C45" s="46"/>
      <c r="D45" s="42"/>
      <c r="E45" s="43"/>
      <c r="F45" s="43"/>
      <c r="G45" s="43"/>
      <c r="H45" s="43"/>
      <c r="I45" s="41">
        <f t="shared" si="114"/>
        <v>0</v>
      </c>
      <c r="J45" s="42"/>
      <c r="K45" s="43"/>
      <c r="L45" s="43"/>
      <c r="M45" s="43"/>
      <c r="N45" s="43"/>
      <c r="O45" s="41">
        <f t="shared" si="115"/>
        <v>0</v>
      </c>
      <c r="P45" s="42"/>
      <c r="Q45" s="43"/>
      <c r="R45" s="43"/>
      <c r="S45" s="43"/>
      <c r="T45" s="43"/>
      <c r="U45" s="41">
        <f t="shared" si="116"/>
        <v>0</v>
      </c>
      <c r="V45" s="42"/>
      <c r="W45" s="43"/>
      <c r="X45" s="43"/>
      <c r="Y45" s="43"/>
      <c r="Z45" s="43"/>
      <c r="AA45" s="41">
        <f t="shared" si="117"/>
        <v>0</v>
      </c>
      <c r="AB45" s="42"/>
      <c r="AC45" s="43"/>
      <c r="AD45" s="43"/>
      <c r="AE45" s="43"/>
      <c r="AF45" s="43"/>
      <c r="AG45" s="41">
        <f t="shared" si="118"/>
        <v>0</v>
      </c>
      <c r="AH45" s="42"/>
      <c r="AI45" s="43"/>
      <c r="AJ45" s="43"/>
      <c r="AK45" s="43"/>
      <c r="AL45" s="43"/>
      <c r="AM45" s="41">
        <f t="shared" si="119"/>
        <v>0</v>
      </c>
      <c r="AN45" s="42"/>
      <c r="AO45" s="43"/>
      <c r="AP45" s="43"/>
      <c r="AQ45" s="43"/>
      <c r="AR45" s="43"/>
      <c r="AS45" s="41">
        <f t="shared" si="120"/>
        <v>0</v>
      </c>
      <c r="AT45" s="42"/>
      <c r="AU45" s="43"/>
      <c r="AV45" s="43"/>
      <c r="AW45" s="43"/>
      <c r="AX45" s="43"/>
      <c r="AY45" s="41">
        <f t="shared" si="121"/>
        <v>0</v>
      </c>
      <c r="AZ45" s="42"/>
      <c r="BA45" s="43"/>
      <c r="BB45" s="43"/>
      <c r="BC45" s="43"/>
      <c r="BD45" s="43"/>
      <c r="BE45" s="41">
        <f t="shared" si="122"/>
        <v>0</v>
      </c>
      <c r="BF45" s="44">
        <f t="shared" si="123"/>
        <v>0</v>
      </c>
      <c r="BG45" s="17">
        <f t="shared" si="124"/>
        <v>0</v>
      </c>
      <c r="BH45" s="17">
        <f t="shared" si="125"/>
        <v>0</v>
      </c>
      <c r="BI45" s="17">
        <f t="shared" si="126"/>
        <v>0</v>
      </c>
      <c r="BJ45" s="17">
        <f t="shared" si="127"/>
        <v>0</v>
      </c>
      <c r="BK45" s="17">
        <f t="shared" si="128"/>
        <v>0</v>
      </c>
      <c r="BL45" s="17">
        <f t="shared" si="129"/>
        <v>0</v>
      </c>
      <c r="BM45" s="17">
        <f t="shared" si="130"/>
        <v>0</v>
      </c>
      <c r="BN45" s="17">
        <f t="shared" si="131"/>
        <v>0</v>
      </c>
      <c r="BO45" s="17">
        <f t="shared" si="132"/>
        <v>0</v>
      </c>
      <c r="BP45" s="17">
        <f t="shared" si="95"/>
        <v>0</v>
      </c>
      <c r="BQ45" s="20" t="e">
        <f t="shared" si="133"/>
        <v>#DIV/0!</v>
      </c>
    </row>
    <row r="46" spans="1:69" ht="15.75" customHeight="1" x14ac:dyDescent="0.25">
      <c r="A46" s="36"/>
      <c r="B46" s="45">
        <v>6</v>
      </c>
      <c r="C46" s="46"/>
      <c r="D46" s="42"/>
      <c r="E46" s="43"/>
      <c r="F46" s="43"/>
      <c r="G46" s="43"/>
      <c r="H46" s="43"/>
      <c r="I46" s="41">
        <f t="shared" si="114"/>
        <v>0</v>
      </c>
      <c r="J46" s="42"/>
      <c r="K46" s="43"/>
      <c r="L46" s="43"/>
      <c r="M46" s="43"/>
      <c r="N46" s="43"/>
      <c r="O46" s="41">
        <f t="shared" si="115"/>
        <v>0</v>
      </c>
      <c r="P46" s="42"/>
      <c r="Q46" s="43"/>
      <c r="R46" s="43"/>
      <c r="S46" s="43"/>
      <c r="T46" s="43"/>
      <c r="U46" s="41">
        <f t="shared" si="116"/>
        <v>0</v>
      </c>
      <c r="V46" s="42"/>
      <c r="W46" s="43"/>
      <c r="X46" s="43"/>
      <c r="Y46" s="43"/>
      <c r="Z46" s="43"/>
      <c r="AA46" s="41">
        <f t="shared" si="117"/>
        <v>0</v>
      </c>
      <c r="AB46" s="42"/>
      <c r="AC46" s="43"/>
      <c r="AD46" s="43"/>
      <c r="AE46" s="43"/>
      <c r="AF46" s="43"/>
      <c r="AG46" s="41">
        <f t="shared" si="118"/>
        <v>0</v>
      </c>
      <c r="AH46" s="42"/>
      <c r="AI46" s="43"/>
      <c r="AJ46" s="43"/>
      <c r="AK46" s="43"/>
      <c r="AL46" s="43"/>
      <c r="AM46" s="41">
        <f t="shared" si="119"/>
        <v>0</v>
      </c>
      <c r="AN46" s="42"/>
      <c r="AO46" s="43"/>
      <c r="AP46" s="43"/>
      <c r="AQ46" s="43"/>
      <c r="AR46" s="43"/>
      <c r="AS46" s="41">
        <f t="shared" si="120"/>
        <v>0</v>
      </c>
      <c r="AT46" s="42"/>
      <c r="AU46" s="43"/>
      <c r="AV46" s="43"/>
      <c r="AW46" s="43"/>
      <c r="AX46" s="43"/>
      <c r="AY46" s="41">
        <f t="shared" si="121"/>
        <v>0</v>
      </c>
      <c r="AZ46" s="42"/>
      <c r="BA46" s="43"/>
      <c r="BB46" s="43"/>
      <c r="BC46" s="43"/>
      <c r="BD46" s="43"/>
      <c r="BE46" s="41">
        <f t="shared" si="122"/>
        <v>0</v>
      </c>
      <c r="BF46" s="44">
        <f t="shared" si="123"/>
        <v>0</v>
      </c>
      <c r="BG46" s="17">
        <f t="shared" si="124"/>
        <v>0</v>
      </c>
      <c r="BH46" s="17">
        <f t="shared" si="125"/>
        <v>0</v>
      </c>
      <c r="BI46" s="17">
        <f t="shared" si="126"/>
        <v>0</v>
      </c>
      <c r="BJ46" s="17">
        <f t="shared" si="127"/>
        <v>0</v>
      </c>
      <c r="BK46" s="17">
        <f t="shared" si="128"/>
        <v>0</v>
      </c>
      <c r="BL46" s="17">
        <f t="shared" si="129"/>
        <v>0</v>
      </c>
      <c r="BM46" s="17">
        <f t="shared" si="130"/>
        <v>0</v>
      </c>
      <c r="BN46" s="17">
        <f t="shared" si="131"/>
        <v>0</v>
      </c>
      <c r="BO46" s="17">
        <f t="shared" si="132"/>
        <v>0</v>
      </c>
      <c r="BP46" s="17">
        <f t="shared" si="95"/>
        <v>0</v>
      </c>
      <c r="BQ46" s="20" t="e">
        <f t="shared" si="133"/>
        <v>#DIV/0!</v>
      </c>
    </row>
    <row r="47" spans="1:69" ht="15.75" customHeight="1" x14ac:dyDescent="0.25">
      <c r="A47" s="36"/>
      <c r="B47" s="37" t="s">
        <v>33</v>
      </c>
      <c r="C47" s="46"/>
      <c r="D47" s="42"/>
      <c r="E47" s="40">
        <f>SUM(E41:E46)</f>
        <v>317</v>
      </c>
      <c r="F47" s="40">
        <f>SUM(F41:F46)</f>
        <v>302</v>
      </c>
      <c r="G47" s="40">
        <f>SUM(G41:G46)</f>
        <v>376</v>
      </c>
      <c r="H47" s="40">
        <f>SUM(H41:H46)</f>
        <v>376</v>
      </c>
      <c r="I47" s="41">
        <f>SUM(I41:I46)</f>
        <v>1371</v>
      </c>
      <c r="J47" s="42"/>
      <c r="K47" s="40">
        <f>SUM(K41:K46)</f>
        <v>340</v>
      </c>
      <c r="L47" s="40">
        <f>SUM(L41:L46)</f>
        <v>282</v>
      </c>
      <c r="M47" s="40">
        <f>SUM(M41:M46)</f>
        <v>276</v>
      </c>
      <c r="N47" s="40">
        <f>SUM(N41:N46)</f>
        <v>291</v>
      </c>
      <c r="O47" s="41">
        <f>SUM(O41:O46)</f>
        <v>1189</v>
      </c>
      <c r="P47" s="42"/>
      <c r="Q47" s="40">
        <f>SUM(Q41:Q46)</f>
        <v>337</v>
      </c>
      <c r="R47" s="40">
        <f>SUM(R41:R46)</f>
        <v>329</v>
      </c>
      <c r="S47" s="40">
        <f>SUM(S41:S46)</f>
        <v>302</v>
      </c>
      <c r="T47" s="40">
        <f>SUM(T41:T46)</f>
        <v>363</v>
      </c>
      <c r="U47" s="41">
        <f>SUM(U41:U46)</f>
        <v>1331</v>
      </c>
      <c r="V47" s="42"/>
      <c r="W47" s="40">
        <f>SUM(W41:W46)</f>
        <v>357</v>
      </c>
      <c r="X47" s="40">
        <f>SUM(X41:X46)</f>
        <v>366</v>
      </c>
      <c r="Y47" s="40">
        <f>SUM(Y41:Y46)</f>
        <v>375</v>
      </c>
      <c r="Z47" s="40">
        <f>SUM(Z41:Z46)</f>
        <v>386</v>
      </c>
      <c r="AA47" s="41">
        <f>SUM(AA41:AA46)</f>
        <v>1484</v>
      </c>
      <c r="AB47" s="42"/>
      <c r="AC47" s="40">
        <f>SUM(AC41:AC46)</f>
        <v>356</v>
      </c>
      <c r="AD47" s="40">
        <f>SUM(AD41:AD46)</f>
        <v>332</v>
      </c>
      <c r="AE47" s="40">
        <f>SUM(AE41:AE46)</f>
        <v>368</v>
      </c>
      <c r="AF47" s="40">
        <f>SUM(AF41:AF46)</f>
        <v>326</v>
      </c>
      <c r="AG47" s="41">
        <f>SUM(AG41:AG46)</f>
        <v>1382</v>
      </c>
      <c r="AH47" s="42"/>
      <c r="AI47" s="40">
        <f>SUM(AI41:AI46)</f>
        <v>388</v>
      </c>
      <c r="AJ47" s="40">
        <f>SUM(AJ41:AJ46)</f>
        <v>368</v>
      </c>
      <c r="AK47" s="40">
        <f>SUM(AK41:AK46)</f>
        <v>381</v>
      </c>
      <c r="AL47" s="40">
        <f>SUM(AL41:AL46)</f>
        <v>335</v>
      </c>
      <c r="AM47" s="41">
        <f>SUM(AM41:AM46)</f>
        <v>1472</v>
      </c>
      <c r="AN47" s="42"/>
      <c r="AO47" s="40">
        <f>SUM(AO41:AO46)</f>
        <v>306</v>
      </c>
      <c r="AP47" s="40">
        <f>SUM(AP41:AP46)</f>
        <v>352</v>
      </c>
      <c r="AQ47" s="40">
        <f>SUM(AQ41:AQ46)</f>
        <v>344</v>
      </c>
      <c r="AR47" s="40">
        <f>SUM(AR41:AR46)</f>
        <v>370</v>
      </c>
      <c r="AS47" s="41">
        <f>SUM(AS41:AS46)</f>
        <v>1372</v>
      </c>
      <c r="AT47" s="42"/>
      <c r="AU47" s="40">
        <f>SUM(AU41:AU46)</f>
        <v>352</v>
      </c>
      <c r="AV47" s="40">
        <f>SUM(AV41:AV46)</f>
        <v>401</v>
      </c>
      <c r="AW47" s="40">
        <f>SUM(AW41:AW46)</f>
        <v>375</v>
      </c>
      <c r="AX47" s="40">
        <f>SUM(AX41:AX46)</f>
        <v>377</v>
      </c>
      <c r="AY47" s="41">
        <f>SUM(AY41:AY46)</f>
        <v>1505</v>
      </c>
      <c r="AZ47" s="42"/>
      <c r="BA47" s="40">
        <f>SUM(BA41:BA46)</f>
        <v>330</v>
      </c>
      <c r="BB47" s="40">
        <f>SUM(BB41:BB46)</f>
        <v>336</v>
      </c>
      <c r="BC47" s="40">
        <f>SUM(BC41:BC46)</f>
        <v>389</v>
      </c>
      <c r="BD47" s="40">
        <f>SUM(BD41:BD46)</f>
        <v>290</v>
      </c>
      <c r="BE47" s="41">
        <f>SUM(BE41:BE46)</f>
        <v>1345</v>
      </c>
      <c r="BF47" s="44">
        <f t="shared" si="123"/>
        <v>4</v>
      </c>
      <c r="BG47" s="17">
        <f t="shared" si="124"/>
        <v>4</v>
      </c>
      <c r="BH47" s="17">
        <f t="shared" si="125"/>
        <v>4</v>
      </c>
      <c r="BI47" s="17">
        <f t="shared" si="126"/>
        <v>4</v>
      </c>
      <c r="BJ47" s="17">
        <f t="shared" si="127"/>
        <v>4</v>
      </c>
      <c r="BK47" s="17">
        <f t="shared" si="128"/>
        <v>4</v>
      </c>
      <c r="BL47" s="17">
        <f t="shared" si="129"/>
        <v>4</v>
      </c>
      <c r="BM47" s="17">
        <f t="shared" si="130"/>
        <v>4</v>
      </c>
      <c r="BN47" s="17">
        <f t="shared" si="131"/>
        <v>4</v>
      </c>
      <c r="BO47" s="17">
        <f t="shared" si="132"/>
        <v>36</v>
      </c>
      <c r="BP47" s="17">
        <f t="shared" si="95"/>
        <v>12451</v>
      </c>
      <c r="BQ47" s="17">
        <f t="shared" si="133"/>
        <v>345.86111111111109</v>
      </c>
    </row>
    <row r="48" spans="1:69" ht="15.75" customHeight="1" x14ac:dyDescent="0.25">
      <c r="A48" s="36"/>
      <c r="B48" s="37" t="s">
        <v>34</v>
      </c>
      <c r="C48" s="46"/>
      <c r="D48" s="39">
        <f>SUM(D41:D46)</f>
        <v>68</v>
      </c>
      <c r="E48" s="40">
        <f>E47+$D$48</f>
        <v>385</v>
      </c>
      <c r="F48" s="40">
        <f>F47+$D$48</f>
        <v>370</v>
      </c>
      <c r="G48" s="40">
        <f>G47+$D$48</f>
        <v>444</v>
      </c>
      <c r="H48" s="40">
        <f>H47+$D$48</f>
        <v>444</v>
      </c>
      <c r="I48" s="41">
        <f>E48+F48+G48+H48</f>
        <v>1643</v>
      </c>
      <c r="J48" s="39">
        <f>SUM(J41:J46)</f>
        <v>68</v>
      </c>
      <c r="K48" s="40">
        <f>K47+$J$48</f>
        <v>408</v>
      </c>
      <c r="L48" s="40">
        <f>L47+$J$48</f>
        <v>350</v>
      </c>
      <c r="M48" s="40">
        <f>M47+$J$48</f>
        <v>344</v>
      </c>
      <c r="N48" s="40">
        <f>N47+$J$48</f>
        <v>359</v>
      </c>
      <c r="O48" s="41">
        <f>K48+L48+M48+N48</f>
        <v>1461</v>
      </c>
      <c r="P48" s="39">
        <f>SUM(P41:P46)</f>
        <v>84</v>
      </c>
      <c r="Q48" s="40">
        <f>Q47+$P$48</f>
        <v>421</v>
      </c>
      <c r="R48" s="40">
        <f>R47+$P$48</f>
        <v>413</v>
      </c>
      <c r="S48" s="40">
        <f>S47+$P$48</f>
        <v>386</v>
      </c>
      <c r="T48" s="40">
        <f>T47+$P$48</f>
        <v>447</v>
      </c>
      <c r="U48" s="41">
        <f>Q48+R48+S48+T48</f>
        <v>1667</v>
      </c>
      <c r="V48" s="39">
        <f>SUM(V41:V46)</f>
        <v>81</v>
      </c>
      <c r="W48" s="40">
        <f>W47+$V$48</f>
        <v>438</v>
      </c>
      <c r="X48" s="40">
        <f>X47+$V$48</f>
        <v>447</v>
      </c>
      <c r="Y48" s="40">
        <f>Y47+$V$48</f>
        <v>456</v>
      </c>
      <c r="Z48" s="40">
        <f>Z47+$V$48</f>
        <v>467</v>
      </c>
      <c r="AA48" s="41">
        <f>W48+X48+Y48+Z48</f>
        <v>1808</v>
      </c>
      <c r="AB48" s="39">
        <f>SUM(AB41:AB46)</f>
        <v>61</v>
      </c>
      <c r="AC48" s="40">
        <f>AC47+$AB$48</f>
        <v>417</v>
      </c>
      <c r="AD48" s="40">
        <f>AD47+$AB$48</f>
        <v>393</v>
      </c>
      <c r="AE48" s="40">
        <f>AE47+$AB$48</f>
        <v>429</v>
      </c>
      <c r="AF48" s="40">
        <f>AF47+$AB$48</f>
        <v>387</v>
      </c>
      <c r="AG48" s="41">
        <f>AC48+AD48+AE48+AF48</f>
        <v>1626</v>
      </c>
      <c r="AH48" s="39">
        <f>SUM(AH41:AH46)</f>
        <v>74</v>
      </c>
      <c r="AI48" s="40">
        <f>AI47+$AH$48</f>
        <v>462</v>
      </c>
      <c r="AJ48" s="40">
        <f>AJ47+$AH$48</f>
        <v>442</v>
      </c>
      <c r="AK48" s="40">
        <f>AK47+$AH$48</f>
        <v>455</v>
      </c>
      <c r="AL48" s="40">
        <f>AL47+$AH$48</f>
        <v>409</v>
      </c>
      <c r="AM48" s="41">
        <f>AI48+AJ48+AK48+AL48</f>
        <v>1768</v>
      </c>
      <c r="AN48" s="39">
        <f>SUM(AN41:AN46)</f>
        <v>69</v>
      </c>
      <c r="AO48" s="40">
        <f>AO47+$AN$48</f>
        <v>375</v>
      </c>
      <c r="AP48" s="40">
        <f>AP47+$AN$48</f>
        <v>421</v>
      </c>
      <c r="AQ48" s="40">
        <f>AQ47+$AN$48</f>
        <v>413</v>
      </c>
      <c r="AR48" s="40">
        <f>AR47+$AN$48</f>
        <v>439</v>
      </c>
      <c r="AS48" s="41">
        <f>AO48+AP48+AQ48+AR48</f>
        <v>1648</v>
      </c>
      <c r="AT48" s="39">
        <f>SUM(AT41:AT46)</f>
        <v>69</v>
      </c>
      <c r="AU48" s="40">
        <f>AU47+$AT$48</f>
        <v>421</v>
      </c>
      <c r="AV48" s="40">
        <f>AV47+$AT$48</f>
        <v>470</v>
      </c>
      <c r="AW48" s="40">
        <f>AW47+$AT$48</f>
        <v>444</v>
      </c>
      <c r="AX48" s="40">
        <f>AX47+$AT$48</f>
        <v>446</v>
      </c>
      <c r="AY48" s="41">
        <f>AU48+AV48+AW48+AX48</f>
        <v>1781</v>
      </c>
      <c r="AZ48" s="39">
        <f>SUM(AZ41:AZ46)</f>
        <v>67</v>
      </c>
      <c r="BA48" s="40">
        <f>BA47+$AZ$48</f>
        <v>397</v>
      </c>
      <c r="BB48" s="40">
        <f>BB47+$AZ$48</f>
        <v>403</v>
      </c>
      <c r="BC48" s="40">
        <f>BC47+$AZ$48</f>
        <v>456</v>
      </c>
      <c r="BD48" s="40">
        <f>BD47+$AZ$48</f>
        <v>357</v>
      </c>
      <c r="BE48" s="41">
        <f>BA48+BB48+BC48+BD48</f>
        <v>1613</v>
      </c>
      <c r="BF48" s="44">
        <f t="shared" si="123"/>
        <v>4</v>
      </c>
      <c r="BG48" s="17">
        <f t="shared" si="124"/>
        <v>4</v>
      </c>
      <c r="BH48" s="17">
        <f t="shared" si="125"/>
        <v>4</v>
      </c>
      <c r="BI48" s="17">
        <f t="shared" si="126"/>
        <v>4</v>
      </c>
      <c r="BJ48" s="17">
        <f t="shared" si="127"/>
        <v>4</v>
      </c>
      <c r="BK48" s="17">
        <f t="shared" si="128"/>
        <v>4</v>
      </c>
      <c r="BL48" s="17">
        <f t="shared" si="129"/>
        <v>4</v>
      </c>
      <c r="BM48" s="17">
        <f t="shared" si="130"/>
        <v>4</v>
      </c>
      <c r="BN48" s="17">
        <f t="shared" si="131"/>
        <v>4</v>
      </c>
      <c r="BO48" s="17">
        <f t="shared" si="132"/>
        <v>36</v>
      </c>
      <c r="BP48" s="17">
        <f t="shared" si="95"/>
        <v>15015</v>
      </c>
      <c r="BQ48" s="17">
        <f t="shared" si="133"/>
        <v>417.08333333333331</v>
      </c>
    </row>
    <row r="49" spans="1:69" ht="15.75" customHeight="1" x14ac:dyDescent="0.25">
      <c r="A49" s="36"/>
      <c r="B49" s="37" t="s">
        <v>35</v>
      </c>
      <c r="C49" s="46"/>
      <c r="D49" s="42"/>
      <c r="E49" s="40">
        <f t="shared" ref="E49:I50" si="134">IF($D$48&gt;0,IF(E47=E35,0.5,IF(E47&gt;E35,1,0)),0)</f>
        <v>0</v>
      </c>
      <c r="F49" s="40">
        <f t="shared" si="134"/>
        <v>0</v>
      </c>
      <c r="G49" s="40">
        <f t="shared" si="134"/>
        <v>1</v>
      </c>
      <c r="H49" s="40">
        <f t="shared" si="134"/>
        <v>0</v>
      </c>
      <c r="I49" s="41">
        <f t="shared" si="134"/>
        <v>0</v>
      </c>
      <c r="J49" s="42"/>
      <c r="K49" s="40">
        <f t="shared" ref="K49:O50" si="135">IF($J$48&gt;0,IF(K47=K98,0.5,IF(K47&gt;K98,1,0)),0)</f>
        <v>1</v>
      </c>
      <c r="L49" s="40">
        <f t="shared" si="135"/>
        <v>0</v>
      </c>
      <c r="M49" s="40">
        <f t="shared" si="135"/>
        <v>0</v>
      </c>
      <c r="N49" s="40">
        <f t="shared" si="135"/>
        <v>0</v>
      </c>
      <c r="O49" s="41">
        <f t="shared" si="135"/>
        <v>0</v>
      </c>
      <c r="P49" s="42"/>
      <c r="Q49" s="40">
        <f t="shared" ref="Q49:U50" si="136">IF($P$48&gt;0,IF(Q47=Q59,0.5,IF(Q47&gt;Q59,1,0)),0)</f>
        <v>1</v>
      </c>
      <c r="R49" s="40">
        <f t="shared" si="136"/>
        <v>1</v>
      </c>
      <c r="S49" s="40">
        <f t="shared" si="136"/>
        <v>1</v>
      </c>
      <c r="T49" s="40">
        <f t="shared" si="136"/>
        <v>1</v>
      </c>
      <c r="U49" s="41">
        <f t="shared" si="136"/>
        <v>1</v>
      </c>
      <c r="V49" s="42"/>
      <c r="W49" s="40">
        <f t="shared" ref="W49:AA50" si="137">IF($V$48&gt;0,IF(W47=W86,0.5,IF(W47&gt;W86,1,0)),0)</f>
        <v>0</v>
      </c>
      <c r="X49" s="40">
        <f t="shared" si="137"/>
        <v>1</v>
      </c>
      <c r="Y49" s="40">
        <f t="shared" si="137"/>
        <v>1</v>
      </c>
      <c r="Z49" s="40">
        <f t="shared" si="137"/>
        <v>1</v>
      </c>
      <c r="AA49" s="41">
        <f t="shared" si="137"/>
        <v>1</v>
      </c>
      <c r="AB49" s="42"/>
      <c r="AC49" s="40">
        <f t="shared" ref="AC49:AG50" si="138">IF($AB$48&gt;0,IF(AC47=AC9,0.5,IF(AC47&gt;AC9,1,0)),0)</f>
        <v>1</v>
      </c>
      <c r="AD49" s="40">
        <f t="shared" si="138"/>
        <v>1</v>
      </c>
      <c r="AE49" s="40">
        <f t="shared" si="138"/>
        <v>1</v>
      </c>
      <c r="AF49" s="40">
        <f t="shared" si="138"/>
        <v>0</v>
      </c>
      <c r="AG49" s="41">
        <f t="shared" si="138"/>
        <v>1</v>
      </c>
      <c r="AH49" s="42"/>
      <c r="AI49" s="40">
        <f t="shared" ref="AI49:AM50" si="139">IF($AH$48&gt;0,IF(AI47=AI122,0.5,IF(AI47&gt;AI122,1,0)),0)</f>
        <v>1</v>
      </c>
      <c r="AJ49" s="40">
        <f t="shared" si="139"/>
        <v>1</v>
      </c>
      <c r="AK49" s="40">
        <f t="shared" si="139"/>
        <v>1</v>
      </c>
      <c r="AL49" s="40">
        <f t="shared" si="139"/>
        <v>1</v>
      </c>
      <c r="AM49" s="41">
        <f t="shared" si="139"/>
        <v>1</v>
      </c>
      <c r="AN49" s="42"/>
      <c r="AO49" s="40">
        <f t="shared" ref="AO49:AS50" si="140">IF($AN$48&gt;0,IF(AO47=AO72,0.5,IF(AO47&gt;AO72,1,0)),0)</f>
        <v>0</v>
      </c>
      <c r="AP49" s="40">
        <f t="shared" si="140"/>
        <v>1</v>
      </c>
      <c r="AQ49" s="40">
        <f t="shared" si="140"/>
        <v>0</v>
      </c>
      <c r="AR49" s="40">
        <f t="shared" si="140"/>
        <v>0</v>
      </c>
      <c r="AS49" s="41">
        <f t="shared" si="140"/>
        <v>0</v>
      </c>
      <c r="AT49" s="42"/>
      <c r="AU49" s="40">
        <f t="shared" ref="AU49:AY50" si="141">IF($AT$48&gt;0,IF(AU47=AU22,0.5,IF(AU47&gt;AU22,1,0)),0)</f>
        <v>0</v>
      </c>
      <c r="AV49" s="40">
        <f t="shared" si="141"/>
        <v>0</v>
      </c>
      <c r="AW49" s="40">
        <f t="shared" si="141"/>
        <v>1</v>
      </c>
      <c r="AX49" s="40">
        <f t="shared" si="141"/>
        <v>1</v>
      </c>
      <c r="AY49" s="41">
        <f t="shared" si="141"/>
        <v>0</v>
      </c>
      <c r="AZ49" s="42"/>
      <c r="BA49" s="40">
        <f t="shared" ref="BA49:BE50" si="142">IF($AZ$48&gt;0,IF(BA47=BA110,0.5,IF(BA47&gt;BA110,1,0)),0)</f>
        <v>1</v>
      </c>
      <c r="BB49" s="40">
        <f t="shared" si="142"/>
        <v>0</v>
      </c>
      <c r="BC49" s="40">
        <f t="shared" si="142"/>
        <v>1</v>
      </c>
      <c r="BD49" s="40">
        <f t="shared" si="142"/>
        <v>0</v>
      </c>
      <c r="BE49" s="41">
        <f t="shared" si="142"/>
        <v>1</v>
      </c>
      <c r="BF49" s="48"/>
      <c r="BG49" s="20"/>
      <c r="BH49" s="20"/>
      <c r="BI49" s="20"/>
      <c r="BJ49" s="20"/>
      <c r="BK49" s="20"/>
      <c r="BL49" s="20"/>
      <c r="BM49" s="20"/>
      <c r="BN49" s="20"/>
      <c r="BO49" s="20"/>
      <c r="BP49" s="17">
        <f t="shared" si="95"/>
        <v>5</v>
      </c>
      <c r="BQ49" s="20"/>
    </row>
    <row r="50" spans="1:69" ht="15.75" customHeight="1" x14ac:dyDescent="0.25">
      <c r="A50" s="36"/>
      <c r="B50" s="37" t="s">
        <v>36</v>
      </c>
      <c r="C50" s="46"/>
      <c r="D50" s="42"/>
      <c r="E50" s="40">
        <f t="shared" si="134"/>
        <v>0</v>
      </c>
      <c r="F50" s="40">
        <f t="shared" si="134"/>
        <v>0</v>
      </c>
      <c r="G50" s="40">
        <f t="shared" si="134"/>
        <v>1</v>
      </c>
      <c r="H50" s="40">
        <f t="shared" si="134"/>
        <v>0</v>
      </c>
      <c r="I50" s="41">
        <f t="shared" si="134"/>
        <v>0</v>
      </c>
      <c r="J50" s="42"/>
      <c r="K50" s="40">
        <f t="shared" si="135"/>
        <v>1</v>
      </c>
      <c r="L50" s="40">
        <f t="shared" si="135"/>
        <v>0</v>
      </c>
      <c r="M50" s="40">
        <f t="shared" si="135"/>
        <v>0</v>
      </c>
      <c r="N50" s="40">
        <f t="shared" si="135"/>
        <v>0</v>
      </c>
      <c r="O50" s="41">
        <f t="shared" si="135"/>
        <v>0</v>
      </c>
      <c r="P50" s="42"/>
      <c r="Q50" s="40">
        <f t="shared" si="136"/>
        <v>1</v>
      </c>
      <c r="R50" s="40">
        <f t="shared" si="136"/>
        <v>0.5</v>
      </c>
      <c r="S50" s="40">
        <f t="shared" si="136"/>
        <v>1</v>
      </c>
      <c r="T50" s="40">
        <f t="shared" si="136"/>
        <v>1</v>
      </c>
      <c r="U50" s="41">
        <f t="shared" si="136"/>
        <v>1</v>
      </c>
      <c r="V50" s="42"/>
      <c r="W50" s="40">
        <f t="shared" si="137"/>
        <v>1</v>
      </c>
      <c r="X50" s="40">
        <f t="shared" si="137"/>
        <v>1</v>
      </c>
      <c r="Y50" s="40">
        <f t="shared" si="137"/>
        <v>1</v>
      </c>
      <c r="Z50" s="40">
        <f t="shared" si="137"/>
        <v>1</v>
      </c>
      <c r="AA50" s="41">
        <f t="shared" si="137"/>
        <v>1</v>
      </c>
      <c r="AB50" s="42"/>
      <c r="AC50" s="40">
        <f t="shared" si="138"/>
        <v>1</v>
      </c>
      <c r="AD50" s="40">
        <f t="shared" si="138"/>
        <v>1</v>
      </c>
      <c r="AE50" s="40">
        <f t="shared" si="138"/>
        <v>1</v>
      </c>
      <c r="AF50" s="40">
        <f t="shared" si="138"/>
        <v>0</v>
      </c>
      <c r="AG50" s="41">
        <f t="shared" si="138"/>
        <v>0</v>
      </c>
      <c r="AH50" s="42"/>
      <c r="AI50" s="40">
        <f t="shared" si="139"/>
        <v>1</v>
      </c>
      <c r="AJ50" s="40">
        <f t="shared" si="139"/>
        <v>1</v>
      </c>
      <c r="AK50" s="40">
        <f t="shared" si="139"/>
        <v>1</v>
      </c>
      <c r="AL50" s="40">
        <f t="shared" si="139"/>
        <v>1</v>
      </c>
      <c r="AM50" s="41">
        <f t="shared" si="139"/>
        <v>1</v>
      </c>
      <c r="AN50" s="42"/>
      <c r="AO50" s="40">
        <f t="shared" si="140"/>
        <v>0</v>
      </c>
      <c r="AP50" s="40">
        <f t="shared" si="140"/>
        <v>1</v>
      </c>
      <c r="AQ50" s="40">
        <f t="shared" si="140"/>
        <v>0</v>
      </c>
      <c r="AR50" s="40">
        <f t="shared" si="140"/>
        <v>0</v>
      </c>
      <c r="AS50" s="41">
        <f t="shared" si="140"/>
        <v>0</v>
      </c>
      <c r="AT50" s="42"/>
      <c r="AU50" s="40">
        <f t="shared" si="141"/>
        <v>0</v>
      </c>
      <c r="AV50" s="40">
        <f t="shared" si="141"/>
        <v>0</v>
      </c>
      <c r="AW50" s="40">
        <f t="shared" si="141"/>
        <v>1</v>
      </c>
      <c r="AX50" s="40">
        <f t="shared" si="141"/>
        <v>1</v>
      </c>
      <c r="AY50" s="41">
        <f t="shared" si="141"/>
        <v>1</v>
      </c>
      <c r="AZ50" s="42"/>
      <c r="BA50" s="40">
        <f t="shared" si="142"/>
        <v>1</v>
      </c>
      <c r="BB50" s="40">
        <f t="shared" si="142"/>
        <v>0</v>
      </c>
      <c r="BC50" s="40">
        <f t="shared" si="142"/>
        <v>1</v>
      </c>
      <c r="BD50" s="40">
        <f t="shared" si="142"/>
        <v>0</v>
      </c>
      <c r="BE50" s="41">
        <f t="shared" si="142"/>
        <v>1</v>
      </c>
      <c r="BF50" s="48"/>
      <c r="BG50" s="20"/>
      <c r="BH50" s="20"/>
      <c r="BI50" s="20"/>
      <c r="BJ50" s="20"/>
      <c r="BK50" s="20"/>
      <c r="BL50" s="20"/>
      <c r="BM50" s="20"/>
      <c r="BN50" s="20"/>
      <c r="BO50" s="20"/>
      <c r="BP50" s="17">
        <f t="shared" si="95"/>
        <v>5</v>
      </c>
      <c r="BQ50" s="20"/>
    </row>
    <row r="51" spans="1:69" ht="14.25" customHeight="1" x14ac:dyDescent="0.25">
      <c r="A51" s="49"/>
      <c r="B51" s="50" t="s">
        <v>37</v>
      </c>
      <c r="C51" s="51"/>
      <c r="D51" s="52"/>
      <c r="E51" s="53"/>
      <c r="F51" s="53"/>
      <c r="G51" s="53"/>
      <c r="H51" s="53"/>
      <c r="I51" s="54">
        <f>SUM(E49+F49+G49+H49+I49+E50+F50+G50+H50+I50)</f>
        <v>2</v>
      </c>
      <c r="J51" s="52"/>
      <c r="K51" s="53"/>
      <c r="L51" s="53"/>
      <c r="M51" s="53"/>
      <c r="N51" s="53"/>
      <c r="O51" s="54">
        <f>SUM(K49+L49+M49+N49+O49+K50+L50+M50+N50+O50)</f>
        <v>2</v>
      </c>
      <c r="P51" s="52"/>
      <c r="Q51" s="53"/>
      <c r="R51" s="53"/>
      <c r="S51" s="53"/>
      <c r="T51" s="53"/>
      <c r="U51" s="54">
        <f>SUM(Q49+R49+S49+T49+U49+Q50+R50+S50+T50+U50)</f>
        <v>9.5</v>
      </c>
      <c r="V51" s="52"/>
      <c r="W51" s="53"/>
      <c r="X51" s="53"/>
      <c r="Y51" s="53"/>
      <c r="Z51" s="53"/>
      <c r="AA51" s="54">
        <f>SUM(W49+X49+Y49+Z49+AA49+W50+X50+Y50+Z50+AA50)</f>
        <v>9</v>
      </c>
      <c r="AB51" s="52"/>
      <c r="AC51" s="53"/>
      <c r="AD51" s="53"/>
      <c r="AE51" s="53"/>
      <c r="AF51" s="53"/>
      <c r="AG51" s="54">
        <f>SUM(AC49+AD49+AE49+AF49+AG49+AC50+AD50+AE50+AF50+AG50)</f>
        <v>7</v>
      </c>
      <c r="AH51" s="52"/>
      <c r="AI51" s="53"/>
      <c r="AJ51" s="53"/>
      <c r="AK51" s="53"/>
      <c r="AL51" s="53"/>
      <c r="AM51" s="54">
        <f>SUM(AI49+AJ49+AK49+AL49+AM49+AI50+AJ50+AK50+AL50+AM50)</f>
        <v>10</v>
      </c>
      <c r="AN51" s="52"/>
      <c r="AO51" s="53"/>
      <c r="AP51" s="53"/>
      <c r="AQ51" s="53"/>
      <c r="AR51" s="53"/>
      <c r="AS51" s="54">
        <f>SUM(AO49+AP49+AQ49+AR49+AS49+AO50+AP50+AQ50+AR50+AS50)</f>
        <v>2</v>
      </c>
      <c r="AT51" s="52"/>
      <c r="AU51" s="53"/>
      <c r="AV51" s="53"/>
      <c r="AW51" s="53"/>
      <c r="AX51" s="53"/>
      <c r="AY51" s="54">
        <f>SUM(AU49+AV49+AW49+AX49+AY49+AU50+AV50+AW50+AX50+AY50)</f>
        <v>5</v>
      </c>
      <c r="AZ51" s="52"/>
      <c r="BA51" s="53"/>
      <c r="BB51" s="53"/>
      <c r="BC51" s="53"/>
      <c r="BD51" s="53"/>
      <c r="BE51" s="54">
        <f>SUM(BA49+BB49+BC49+BD49+BE49+BA50+BB50+BC50+BD50+BE50)</f>
        <v>6</v>
      </c>
      <c r="BF51" s="55"/>
      <c r="BG51" s="56"/>
      <c r="BH51" s="56"/>
      <c r="BI51" s="56"/>
      <c r="BJ51" s="56"/>
      <c r="BK51" s="56"/>
      <c r="BL51" s="56"/>
      <c r="BM51" s="56"/>
      <c r="BN51" s="56"/>
      <c r="BO51" s="56"/>
      <c r="BP51" s="57">
        <f t="shared" si="95"/>
        <v>52.5</v>
      </c>
      <c r="BQ51" s="56"/>
    </row>
    <row r="52" spans="1:69" ht="27" customHeight="1" x14ac:dyDescent="0.25">
      <c r="A52" s="30">
        <v>5</v>
      </c>
      <c r="B52" s="142" t="s">
        <v>59</v>
      </c>
      <c r="C52" s="141"/>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95"/>
        <v>#VALUE!</v>
      </c>
      <c r="BQ52" s="35"/>
    </row>
    <row r="53" spans="1:69" ht="15.75" customHeight="1" x14ac:dyDescent="0.25">
      <c r="A53" s="36"/>
      <c r="B53" s="125" t="s">
        <v>78</v>
      </c>
      <c r="C53" s="126" t="s">
        <v>79</v>
      </c>
      <c r="D53" s="39">
        <v>54</v>
      </c>
      <c r="E53" s="40">
        <v>150</v>
      </c>
      <c r="F53" s="40">
        <v>157</v>
      </c>
      <c r="G53" s="40">
        <v>125</v>
      </c>
      <c r="H53" s="40">
        <v>138</v>
      </c>
      <c r="I53" s="41">
        <f t="shared" ref="I53:I58" si="143">SUM(E53:H53)</f>
        <v>570</v>
      </c>
      <c r="J53" s="42">
        <v>54</v>
      </c>
      <c r="K53" s="43">
        <v>115</v>
      </c>
      <c r="L53" s="43">
        <v>130</v>
      </c>
      <c r="M53" s="43">
        <v>212</v>
      </c>
      <c r="N53" s="43">
        <v>108</v>
      </c>
      <c r="O53" s="41">
        <f t="shared" ref="O53:O58" si="144">SUM(K53:N53)</f>
        <v>565</v>
      </c>
      <c r="P53" s="42">
        <v>55</v>
      </c>
      <c r="Q53" s="43">
        <v>122</v>
      </c>
      <c r="R53" s="43">
        <v>154</v>
      </c>
      <c r="S53" s="43">
        <v>114</v>
      </c>
      <c r="T53" s="43">
        <v>135</v>
      </c>
      <c r="U53" s="41">
        <f t="shared" ref="U53:U58" si="145">SUM(Q53:T53)</f>
        <v>525</v>
      </c>
      <c r="V53" s="42">
        <v>57</v>
      </c>
      <c r="W53" s="43">
        <v>137</v>
      </c>
      <c r="X53" s="43">
        <v>133</v>
      </c>
      <c r="Y53" s="43">
        <v>128</v>
      </c>
      <c r="Z53" s="43">
        <v>113</v>
      </c>
      <c r="AA53" s="41">
        <f t="shared" ref="AA53:AA58" si="146">SUM(W53:Z53)</f>
        <v>511</v>
      </c>
      <c r="AB53" s="42">
        <v>59</v>
      </c>
      <c r="AC53" s="43">
        <v>148</v>
      </c>
      <c r="AD53" s="43">
        <v>140</v>
      </c>
      <c r="AE53" s="43">
        <v>154</v>
      </c>
      <c r="AF53" s="43">
        <v>149</v>
      </c>
      <c r="AG53" s="41">
        <f t="shared" ref="AG53:AG58" si="147">SUM(AC53:AF53)</f>
        <v>591</v>
      </c>
      <c r="AH53" s="42">
        <v>51</v>
      </c>
      <c r="AI53" s="43">
        <v>138</v>
      </c>
      <c r="AJ53" s="43">
        <v>185</v>
      </c>
      <c r="AK53" s="43">
        <v>149</v>
      </c>
      <c r="AL53" s="43">
        <v>105</v>
      </c>
      <c r="AM53" s="41">
        <f t="shared" ref="AM53:AM58" si="148">SUM(AI53:AL53)</f>
        <v>577</v>
      </c>
      <c r="AN53" s="42">
        <v>56</v>
      </c>
      <c r="AO53" s="43">
        <v>160</v>
      </c>
      <c r="AP53" s="43">
        <v>139</v>
      </c>
      <c r="AQ53" s="43">
        <v>126</v>
      </c>
      <c r="AR53" s="43">
        <v>179</v>
      </c>
      <c r="AS53" s="41">
        <f t="shared" ref="AS53:AS58" si="149">SUM(AO53:AR53)</f>
        <v>604</v>
      </c>
      <c r="AT53" s="42">
        <v>56</v>
      </c>
      <c r="AU53" s="43">
        <v>144</v>
      </c>
      <c r="AV53" s="43">
        <v>158</v>
      </c>
      <c r="AW53" s="43">
        <v>157</v>
      </c>
      <c r="AX53" s="43">
        <v>154</v>
      </c>
      <c r="AY53" s="41">
        <f t="shared" ref="AY53:AY58" si="150">SUM(AU53:AX53)</f>
        <v>613</v>
      </c>
      <c r="AZ53" s="42">
        <v>54</v>
      </c>
      <c r="BA53" s="43">
        <v>147</v>
      </c>
      <c r="BB53" s="43">
        <v>157</v>
      </c>
      <c r="BC53" s="43">
        <v>156</v>
      </c>
      <c r="BD53" s="43">
        <v>123</v>
      </c>
      <c r="BE53" s="41">
        <f t="shared" ref="BE53:BE58" si="151">SUM(BA53:BD53)</f>
        <v>583</v>
      </c>
      <c r="BF53" s="44">
        <f t="shared" ref="BF53:BF60" si="152">SUM((IF(E53&gt;0,1,0)+(IF(F53&gt;0,1,0)+(IF(G53&gt;0,1,0)+(IF(H53&gt;0,1,0))))))</f>
        <v>4</v>
      </c>
      <c r="BG53" s="17">
        <f t="shared" ref="BG53:BG60" si="153">SUM((IF(K53&gt;0,1,0)+(IF(L53&gt;0,1,0)+(IF(M53&gt;0,1,0)+(IF(N53&gt;0,1,0))))))</f>
        <v>4</v>
      </c>
      <c r="BH53" s="17">
        <f t="shared" ref="BH53:BH60" si="154">SUM((IF(Q53&gt;0,1,0)+(IF(R53&gt;0,1,0)+(IF(S53&gt;0,1,0)+(IF(T53&gt;0,1,0))))))</f>
        <v>4</v>
      </c>
      <c r="BI53" s="17">
        <f t="shared" ref="BI53:BI60" si="155">SUM((IF(W53&gt;0,1,0)+(IF(X53&gt;0,1,0)+(IF(Y53&gt;0,1,0)+(IF(Z53&gt;0,1,0))))))</f>
        <v>4</v>
      </c>
      <c r="BJ53" s="17">
        <f t="shared" ref="BJ53:BJ60" si="156">SUM((IF(AC53&gt;0,1,0)+(IF(AD53&gt;0,1,0)+(IF(AE53&gt;0,1,0)+(IF(AF53&gt;0,1,0))))))</f>
        <v>4</v>
      </c>
      <c r="BK53" s="17">
        <f t="shared" ref="BK53:BK60" si="157">SUM((IF(AI53&gt;0,1,0)+(IF(AJ53&gt;0,1,0)+(IF(AK53&gt;0,1,0)+(IF(AL53&gt;0,1,0))))))</f>
        <v>4</v>
      </c>
      <c r="BL53" s="17">
        <f t="shared" ref="BL53:BL60" si="158">SUM((IF(AO53&gt;0,1,0)+(IF(AP53&gt;0,1,0)+(IF(AQ53&gt;0,1,0)+(IF(AR53&gt;0,1,0))))))</f>
        <v>4</v>
      </c>
      <c r="BM53" s="17">
        <f t="shared" ref="BM53:BM60" si="159">SUM((IF(AU53&gt;0,1,0)+(IF(AV53&gt;0,1,0)+(IF(AW53&gt;0,1,0)+(IF(AX53&gt;0,1,0))))))</f>
        <v>4</v>
      </c>
      <c r="BN53" s="17">
        <f t="shared" ref="BN53:BN60" si="160">SUM((IF(BA53&gt;0,1,0)+(IF(BB53&gt;0,1,0)+(IF(BC53&gt;0,1,0)+(IF(BD53&gt;0,1,0))))))</f>
        <v>4</v>
      </c>
      <c r="BO53" s="17">
        <f t="shared" ref="BO53:BO60" si="161">SUM(BF53:BN53)</f>
        <v>36</v>
      </c>
      <c r="BP53" s="17">
        <f t="shared" si="95"/>
        <v>5139</v>
      </c>
      <c r="BQ53" s="17">
        <f t="shared" ref="BQ53:BQ60" si="162">BP53/BO53</f>
        <v>142.75</v>
      </c>
    </row>
    <row r="54" spans="1:69" ht="15.75" customHeight="1" x14ac:dyDescent="0.25">
      <c r="A54" s="36"/>
      <c r="B54" s="125" t="s">
        <v>60</v>
      </c>
      <c r="C54" s="126" t="s">
        <v>61</v>
      </c>
      <c r="D54" s="39">
        <v>42</v>
      </c>
      <c r="E54" s="40">
        <v>143</v>
      </c>
      <c r="F54" s="40">
        <v>171</v>
      </c>
      <c r="G54" s="40">
        <v>160</v>
      </c>
      <c r="H54" s="40">
        <v>166</v>
      </c>
      <c r="I54" s="41">
        <f t="shared" si="143"/>
        <v>640</v>
      </c>
      <c r="J54" s="42">
        <v>42</v>
      </c>
      <c r="K54" s="43">
        <v>145</v>
      </c>
      <c r="L54" s="43">
        <v>121</v>
      </c>
      <c r="M54" s="43">
        <v>133</v>
      </c>
      <c r="N54" s="43">
        <v>149</v>
      </c>
      <c r="O54" s="41">
        <f t="shared" si="144"/>
        <v>548</v>
      </c>
      <c r="P54" s="42">
        <v>50</v>
      </c>
      <c r="Q54" s="43">
        <v>158</v>
      </c>
      <c r="R54" s="43">
        <v>154</v>
      </c>
      <c r="S54" s="43">
        <v>130</v>
      </c>
      <c r="T54" s="43">
        <v>133</v>
      </c>
      <c r="U54" s="41">
        <f t="shared" si="145"/>
        <v>575</v>
      </c>
      <c r="V54" s="42">
        <v>51</v>
      </c>
      <c r="W54" s="43">
        <v>171</v>
      </c>
      <c r="X54" s="43">
        <v>126</v>
      </c>
      <c r="Y54" s="43">
        <v>161</v>
      </c>
      <c r="Z54" s="43">
        <v>156</v>
      </c>
      <c r="AA54" s="41">
        <f t="shared" si="146"/>
        <v>614</v>
      </c>
      <c r="AB54" s="42">
        <v>50</v>
      </c>
      <c r="AC54" s="43">
        <v>140</v>
      </c>
      <c r="AD54" s="43">
        <v>137</v>
      </c>
      <c r="AE54" s="43">
        <v>168</v>
      </c>
      <c r="AF54" s="43">
        <v>112</v>
      </c>
      <c r="AG54" s="41">
        <f>SUM(AC54:AF54)</f>
        <v>557</v>
      </c>
      <c r="AH54" s="42">
        <v>57</v>
      </c>
      <c r="AI54" s="43">
        <v>119</v>
      </c>
      <c r="AJ54" s="43">
        <v>196</v>
      </c>
      <c r="AK54" s="43">
        <v>143</v>
      </c>
      <c r="AL54" s="43">
        <v>105</v>
      </c>
      <c r="AM54" s="41">
        <f t="shared" si="148"/>
        <v>563</v>
      </c>
      <c r="AN54" s="42">
        <v>52</v>
      </c>
      <c r="AO54" s="43">
        <v>135</v>
      </c>
      <c r="AP54" s="43">
        <v>134</v>
      </c>
      <c r="AQ54" s="43">
        <v>149</v>
      </c>
      <c r="AR54" s="43">
        <v>178</v>
      </c>
      <c r="AS54" s="41">
        <f t="shared" si="149"/>
        <v>596</v>
      </c>
      <c r="AT54" s="42">
        <v>51</v>
      </c>
      <c r="AU54" s="43">
        <v>152</v>
      </c>
      <c r="AV54" s="43">
        <v>148</v>
      </c>
      <c r="AW54" s="43">
        <v>157</v>
      </c>
      <c r="AX54" s="43">
        <v>158</v>
      </c>
      <c r="AY54" s="41">
        <f t="shared" si="150"/>
        <v>615</v>
      </c>
      <c r="AZ54" s="42">
        <v>51</v>
      </c>
      <c r="BA54" s="43">
        <v>137</v>
      </c>
      <c r="BB54" s="43">
        <v>154</v>
      </c>
      <c r="BC54" s="43">
        <v>152</v>
      </c>
      <c r="BD54" s="43">
        <v>149</v>
      </c>
      <c r="BE54" s="41">
        <f t="shared" si="151"/>
        <v>592</v>
      </c>
      <c r="BF54" s="44">
        <f t="shared" si="152"/>
        <v>4</v>
      </c>
      <c r="BG54" s="17">
        <f t="shared" si="153"/>
        <v>4</v>
      </c>
      <c r="BH54" s="17">
        <f t="shared" si="154"/>
        <v>4</v>
      </c>
      <c r="BI54" s="17">
        <f t="shared" si="155"/>
        <v>4</v>
      </c>
      <c r="BJ54" s="17">
        <f t="shared" si="156"/>
        <v>4</v>
      </c>
      <c r="BK54" s="17">
        <f t="shared" si="157"/>
        <v>4</v>
      </c>
      <c r="BL54" s="17">
        <f t="shared" si="158"/>
        <v>4</v>
      </c>
      <c r="BM54" s="17">
        <f t="shared" si="159"/>
        <v>4</v>
      </c>
      <c r="BN54" s="17">
        <f t="shared" si="160"/>
        <v>4</v>
      </c>
      <c r="BO54" s="17">
        <f t="shared" si="161"/>
        <v>36</v>
      </c>
      <c r="BP54" s="17">
        <f t="shared" si="95"/>
        <v>5300</v>
      </c>
      <c r="BQ54" s="17">
        <f t="shared" si="162"/>
        <v>147.22222222222223</v>
      </c>
    </row>
    <row r="55" spans="1:69" ht="15.75" customHeight="1" x14ac:dyDescent="0.25">
      <c r="A55" s="36"/>
      <c r="B55" s="45">
        <v>3</v>
      </c>
      <c r="C55" s="46"/>
      <c r="D55" s="42"/>
      <c r="E55" s="43"/>
      <c r="F55" s="43"/>
      <c r="G55" s="43"/>
      <c r="H55" s="43"/>
      <c r="I55" s="41">
        <f t="shared" si="143"/>
        <v>0</v>
      </c>
      <c r="J55" s="42"/>
      <c r="K55" s="43"/>
      <c r="L55" s="43"/>
      <c r="M55" s="43"/>
      <c r="N55" s="43"/>
      <c r="O55" s="41">
        <f t="shared" si="144"/>
        <v>0</v>
      </c>
      <c r="P55" s="42"/>
      <c r="Q55" s="43"/>
      <c r="R55" s="43"/>
      <c r="S55" s="43"/>
      <c r="T55" s="43"/>
      <c r="U55" s="41">
        <f t="shared" si="145"/>
        <v>0</v>
      </c>
      <c r="V55" s="42"/>
      <c r="W55" s="43"/>
      <c r="X55" s="43"/>
      <c r="Y55" s="43"/>
      <c r="Z55" s="43"/>
      <c r="AA55" s="41">
        <f t="shared" si="146"/>
        <v>0</v>
      </c>
      <c r="AB55" s="42"/>
      <c r="AC55" s="43"/>
      <c r="AD55" s="43"/>
      <c r="AE55" s="43"/>
      <c r="AF55" s="43"/>
      <c r="AG55" s="41">
        <f t="shared" si="147"/>
        <v>0</v>
      </c>
      <c r="AH55" s="42"/>
      <c r="AI55" s="43"/>
      <c r="AJ55" s="43"/>
      <c r="AK55" s="43"/>
      <c r="AL55" s="43"/>
      <c r="AM55" s="41">
        <f t="shared" si="148"/>
        <v>0</v>
      </c>
      <c r="AN55" s="42"/>
      <c r="AO55" s="43"/>
      <c r="AP55" s="43"/>
      <c r="AQ55" s="43"/>
      <c r="AR55" s="43"/>
      <c r="AS55" s="41">
        <f t="shared" si="149"/>
        <v>0</v>
      </c>
      <c r="AT55" s="42"/>
      <c r="AU55" s="43"/>
      <c r="AV55" s="43"/>
      <c r="AW55" s="43"/>
      <c r="AX55" s="43"/>
      <c r="AY55" s="41">
        <f t="shared" si="150"/>
        <v>0</v>
      </c>
      <c r="AZ55" s="42"/>
      <c r="BA55" s="43"/>
      <c r="BB55" s="43"/>
      <c r="BC55" s="43"/>
      <c r="BD55" s="43"/>
      <c r="BE55" s="41">
        <f t="shared" si="151"/>
        <v>0</v>
      </c>
      <c r="BF55" s="44">
        <f t="shared" si="152"/>
        <v>0</v>
      </c>
      <c r="BG55" s="17">
        <f t="shared" si="153"/>
        <v>0</v>
      </c>
      <c r="BH55" s="17">
        <f t="shared" si="154"/>
        <v>0</v>
      </c>
      <c r="BI55" s="17">
        <f t="shared" si="155"/>
        <v>0</v>
      </c>
      <c r="BJ55" s="17">
        <f t="shared" si="156"/>
        <v>0</v>
      </c>
      <c r="BK55" s="17">
        <f t="shared" si="157"/>
        <v>0</v>
      </c>
      <c r="BL55" s="17">
        <f t="shared" si="158"/>
        <v>0</v>
      </c>
      <c r="BM55" s="17">
        <f t="shared" si="159"/>
        <v>0</v>
      </c>
      <c r="BN55" s="17">
        <f t="shared" si="160"/>
        <v>0</v>
      </c>
      <c r="BO55" s="17">
        <f t="shared" si="161"/>
        <v>0</v>
      </c>
      <c r="BP55" s="17">
        <f t="shared" si="95"/>
        <v>0</v>
      </c>
      <c r="BQ55" s="20" t="e">
        <f t="shared" si="162"/>
        <v>#DIV/0!</v>
      </c>
    </row>
    <row r="56" spans="1:69" ht="15.75" customHeight="1" x14ac:dyDescent="0.25">
      <c r="A56" s="36"/>
      <c r="B56" s="45">
        <v>4</v>
      </c>
      <c r="C56" s="46"/>
      <c r="D56" s="42"/>
      <c r="E56" s="43"/>
      <c r="F56" s="43"/>
      <c r="G56" s="43"/>
      <c r="H56" s="43"/>
      <c r="I56" s="41">
        <f t="shared" si="143"/>
        <v>0</v>
      </c>
      <c r="J56" s="42"/>
      <c r="K56" s="43"/>
      <c r="L56" s="43"/>
      <c r="M56" s="43"/>
      <c r="N56" s="43"/>
      <c r="O56" s="41">
        <f t="shared" si="144"/>
        <v>0</v>
      </c>
      <c r="P56" s="42"/>
      <c r="Q56" s="43"/>
      <c r="R56" s="43"/>
      <c r="S56" s="43"/>
      <c r="T56" s="43"/>
      <c r="U56" s="41">
        <f t="shared" si="145"/>
        <v>0</v>
      </c>
      <c r="V56" s="42"/>
      <c r="W56" s="43"/>
      <c r="X56" s="43"/>
      <c r="Y56" s="43"/>
      <c r="Z56" s="43"/>
      <c r="AA56" s="41">
        <f t="shared" si="146"/>
        <v>0</v>
      </c>
      <c r="AB56" s="42"/>
      <c r="AC56" s="43"/>
      <c r="AD56" s="43"/>
      <c r="AE56" s="43"/>
      <c r="AF56" s="43"/>
      <c r="AG56" s="41">
        <f t="shared" si="147"/>
        <v>0</v>
      </c>
      <c r="AH56" s="42"/>
      <c r="AI56" s="43"/>
      <c r="AJ56" s="43"/>
      <c r="AK56" s="43"/>
      <c r="AL56" s="43"/>
      <c r="AM56" s="41">
        <f t="shared" si="148"/>
        <v>0</v>
      </c>
      <c r="AN56" s="42"/>
      <c r="AO56" s="43"/>
      <c r="AP56" s="43"/>
      <c r="AQ56" s="43"/>
      <c r="AR56" s="43"/>
      <c r="AS56" s="41">
        <f t="shared" si="149"/>
        <v>0</v>
      </c>
      <c r="AT56" s="42"/>
      <c r="AU56" s="43"/>
      <c r="AV56" s="43"/>
      <c r="AW56" s="43"/>
      <c r="AX56" s="43"/>
      <c r="AY56" s="41">
        <f t="shared" si="150"/>
        <v>0</v>
      </c>
      <c r="AZ56" s="42"/>
      <c r="BA56" s="43"/>
      <c r="BB56" s="43"/>
      <c r="BC56" s="43"/>
      <c r="BD56" s="43"/>
      <c r="BE56" s="41">
        <f t="shared" si="151"/>
        <v>0</v>
      </c>
      <c r="BF56" s="44">
        <f t="shared" si="152"/>
        <v>0</v>
      </c>
      <c r="BG56" s="17">
        <f t="shared" si="153"/>
        <v>0</v>
      </c>
      <c r="BH56" s="17">
        <f t="shared" si="154"/>
        <v>0</v>
      </c>
      <c r="BI56" s="17">
        <f t="shared" si="155"/>
        <v>0</v>
      </c>
      <c r="BJ56" s="17">
        <f t="shared" si="156"/>
        <v>0</v>
      </c>
      <c r="BK56" s="17">
        <f t="shared" si="157"/>
        <v>0</v>
      </c>
      <c r="BL56" s="17">
        <f t="shared" si="158"/>
        <v>0</v>
      </c>
      <c r="BM56" s="17">
        <f t="shared" si="159"/>
        <v>0</v>
      </c>
      <c r="BN56" s="17">
        <f t="shared" si="160"/>
        <v>0</v>
      </c>
      <c r="BO56" s="17">
        <f t="shared" si="161"/>
        <v>0</v>
      </c>
      <c r="BP56" s="17">
        <f t="shared" si="95"/>
        <v>0</v>
      </c>
      <c r="BQ56" s="20" t="e">
        <f t="shared" si="162"/>
        <v>#DIV/0!</v>
      </c>
    </row>
    <row r="57" spans="1:69" ht="15.75" customHeight="1" x14ac:dyDescent="0.25">
      <c r="A57" s="36"/>
      <c r="B57" s="45">
        <v>5</v>
      </c>
      <c r="C57" s="46"/>
      <c r="D57" s="42"/>
      <c r="E57" s="43"/>
      <c r="F57" s="43"/>
      <c r="G57" s="43"/>
      <c r="H57" s="43"/>
      <c r="I57" s="41">
        <f t="shared" si="143"/>
        <v>0</v>
      </c>
      <c r="J57" s="42"/>
      <c r="K57" s="43"/>
      <c r="L57" s="43"/>
      <c r="M57" s="43"/>
      <c r="N57" s="43"/>
      <c r="O57" s="41">
        <f t="shared" si="144"/>
        <v>0</v>
      </c>
      <c r="P57" s="42"/>
      <c r="Q57" s="43"/>
      <c r="R57" s="43"/>
      <c r="S57" s="43"/>
      <c r="T57" s="43"/>
      <c r="U57" s="41">
        <f t="shared" si="145"/>
        <v>0</v>
      </c>
      <c r="V57" s="42"/>
      <c r="W57" s="43"/>
      <c r="X57" s="43"/>
      <c r="Y57" s="43"/>
      <c r="Z57" s="43"/>
      <c r="AA57" s="41">
        <f t="shared" si="146"/>
        <v>0</v>
      </c>
      <c r="AB57" s="42"/>
      <c r="AC57" s="43"/>
      <c r="AD57" s="43"/>
      <c r="AE57" s="43"/>
      <c r="AF57" s="43"/>
      <c r="AG57" s="41">
        <f t="shared" si="147"/>
        <v>0</v>
      </c>
      <c r="AH57" s="42"/>
      <c r="AI57" s="43"/>
      <c r="AJ57" s="43"/>
      <c r="AK57" s="43"/>
      <c r="AL57" s="43"/>
      <c r="AM57" s="41">
        <f t="shared" si="148"/>
        <v>0</v>
      </c>
      <c r="AN57" s="42"/>
      <c r="AO57" s="43"/>
      <c r="AP57" s="43"/>
      <c r="AQ57" s="43"/>
      <c r="AR57" s="43"/>
      <c r="AS57" s="41">
        <f t="shared" si="149"/>
        <v>0</v>
      </c>
      <c r="AT57" s="42"/>
      <c r="AU57" s="43"/>
      <c r="AV57" s="43"/>
      <c r="AW57" s="43"/>
      <c r="AX57" s="43"/>
      <c r="AY57" s="41">
        <f t="shared" si="150"/>
        <v>0</v>
      </c>
      <c r="AZ57" s="42"/>
      <c r="BA57" s="43"/>
      <c r="BB57" s="43"/>
      <c r="BC57" s="43"/>
      <c r="BD57" s="43"/>
      <c r="BE57" s="41">
        <f t="shared" si="151"/>
        <v>0</v>
      </c>
      <c r="BF57" s="44">
        <f t="shared" si="152"/>
        <v>0</v>
      </c>
      <c r="BG57" s="17">
        <f t="shared" si="153"/>
        <v>0</v>
      </c>
      <c r="BH57" s="17">
        <f t="shared" si="154"/>
        <v>0</v>
      </c>
      <c r="BI57" s="17">
        <f t="shared" si="155"/>
        <v>0</v>
      </c>
      <c r="BJ57" s="17">
        <f t="shared" si="156"/>
        <v>0</v>
      </c>
      <c r="BK57" s="17">
        <f t="shared" si="157"/>
        <v>0</v>
      </c>
      <c r="BL57" s="17">
        <f t="shared" si="158"/>
        <v>0</v>
      </c>
      <c r="BM57" s="17">
        <f t="shared" si="159"/>
        <v>0</v>
      </c>
      <c r="BN57" s="17">
        <f t="shared" si="160"/>
        <v>0</v>
      </c>
      <c r="BO57" s="17">
        <f t="shared" si="161"/>
        <v>0</v>
      </c>
      <c r="BP57" s="17">
        <f t="shared" si="95"/>
        <v>0</v>
      </c>
      <c r="BQ57" s="20" t="e">
        <f t="shared" si="162"/>
        <v>#DIV/0!</v>
      </c>
    </row>
    <row r="58" spans="1:69" ht="15.75" customHeight="1" x14ac:dyDescent="0.25">
      <c r="A58" s="36"/>
      <c r="B58" s="128">
        <v>6</v>
      </c>
      <c r="C58" s="46"/>
      <c r="D58" s="42"/>
      <c r="E58" s="43"/>
      <c r="F58" s="43"/>
      <c r="G58" s="43"/>
      <c r="H58" s="43"/>
      <c r="I58" s="41">
        <f t="shared" si="143"/>
        <v>0</v>
      </c>
      <c r="J58" s="42"/>
      <c r="K58" s="43"/>
      <c r="L58" s="43"/>
      <c r="M58" s="43"/>
      <c r="N58" s="43"/>
      <c r="O58" s="41">
        <f t="shared" si="144"/>
        <v>0</v>
      </c>
      <c r="P58" s="42"/>
      <c r="Q58" s="43"/>
      <c r="R58" s="43"/>
      <c r="S58" s="43"/>
      <c r="T58" s="43"/>
      <c r="U58" s="41">
        <f t="shared" si="145"/>
        <v>0</v>
      </c>
      <c r="V58" s="42"/>
      <c r="W58" s="43"/>
      <c r="X58" s="43"/>
      <c r="Y58" s="43"/>
      <c r="Z58" s="43"/>
      <c r="AA58" s="41">
        <f t="shared" si="146"/>
        <v>0</v>
      </c>
      <c r="AB58" s="42"/>
      <c r="AC58" s="43"/>
      <c r="AD58" s="43"/>
      <c r="AE58" s="43"/>
      <c r="AF58" s="43"/>
      <c r="AG58" s="41">
        <f t="shared" si="147"/>
        <v>0</v>
      </c>
      <c r="AH58" s="42"/>
      <c r="AI58" s="43"/>
      <c r="AJ58" s="43"/>
      <c r="AK58" s="43"/>
      <c r="AL58" s="43"/>
      <c r="AM58" s="41">
        <f t="shared" si="148"/>
        <v>0</v>
      </c>
      <c r="AN58" s="42"/>
      <c r="AO58" s="43"/>
      <c r="AP58" s="43"/>
      <c r="AQ58" s="43"/>
      <c r="AR58" s="43"/>
      <c r="AS58" s="41">
        <f t="shared" si="149"/>
        <v>0</v>
      </c>
      <c r="AT58" s="42"/>
      <c r="AU58" s="43"/>
      <c r="AV58" s="43"/>
      <c r="AW58" s="43"/>
      <c r="AX58" s="43"/>
      <c r="AY58" s="41">
        <f t="shared" si="150"/>
        <v>0</v>
      </c>
      <c r="AZ58" s="42"/>
      <c r="BA58" s="43"/>
      <c r="BB58" s="43"/>
      <c r="BC58" s="43"/>
      <c r="BD58" s="43"/>
      <c r="BE58" s="41">
        <f t="shared" si="151"/>
        <v>0</v>
      </c>
      <c r="BF58" s="44">
        <f t="shared" si="152"/>
        <v>0</v>
      </c>
      <c r="BG58" s="17">
        <f t="shared" si="153"/>
        <v>0</v>
      </c>
      <c r="BH58" s="17">
        <f t="shared" si="154"/>
        <v>0</v>
      </c>
      <c r="BI58" s="17">
        <f t="shared" si="155"/>
        <v>0</v>
      </c>
      <c r="BJ58" s="17">
        <f t="shared" si="156"/>
        <v>0</v>
      </c>
      <c r="BK58" s="17">
        <f t="shared" si="157"/>
        <v>0</v>
      </c>
      <c r="BL58" s="17">
        <f t="shared" si="158"/>
        <v>0</v>
      </c>
      <c r="BM58" s="17">
        <f t="shared" si="159"/>
        <v>0</v>
      </c>
      <c r="BN58" s="17">
        <f t="shared" si="160"/>
        <v>0</v>
      </c>
      <c r="BO58" s="17">
        <f t="shared" si="161"/>
        <v>0</v>
      </c>
      <c r="BP58" s="17">
        <f t="shared" si="95"/>
        <v>0</v>
      </c>
      <c r="BQ58" s="20" t="e">
        <f t="shared" si="162"/>
        <v>#DIV/0!</v>
      </c>
    </row>
    <row r="59" spans="1:69" ht="15.75" customHeight="1" x14ac:dyDescent="0.25">
      <c r="A59" s="36"/>
      <c r="B59" s="37" t="s">
        <v>33</v>
      </c>
      <c r="C59" s="46"/>
      <c r="D59" s="42"/>
      <c r="E59" s="40">
        <f>SUM(E53:E58)</f>
        <v>293</v>
      </c>
      <c r="F59" s="40">
        <f>SUM(F53:F58)</f>
        <v>328</v>
      </c>
      <c r="G59" s="40">
        <f>SUM(G53:G58)</f>
        <v>285</v>
      </c>
      <c r="H59" s="40">
        <f>SUM(H53:H58)</f>
        <v>304</v>
      </c>
      <c r="I59" s="41">
        <f>SUM(I53:I58)</f>
        <v>1210</v>
      </c>
      <c r="J59" s="42"/>
      <c r="K59" s="40">
        <f>SUM(K53:K58)</f>
        <v>260</v>
      </c>
      <c r="L59" s="40">
        <f>SUM(L53:L58)</f>
        <v>251</v>
      </c>
      <c r="M59" s="40">
        <f>SUM(M53:M58)</f>
        <v>345</v>
      </c>
      <c r="N59" s="40">
        <f>SUM(N53:N58)</f>
        <v>257</v>
      </c>
      <c r="O59" s="41">
        <f>SUM(O53:O58)</f>
        <v>1113</v>
      </c>
      <c r="P59" s="42"/>
      <c r="Q59" s="40">
        <f>SUM(Q53:Q58)</f>
        <v>280</v>
      </c>
      <c r="R59" s="40">
        <f>SUM(R53:R58)</f>
        <v>308</v>
      </c>
      <c r="S59" s="40">
        <f>SUM(S53:S58)</f>
        <v>244</v>
      </c>
      <c r="T59" s="40">
        <f>SUM(T53:T58)</f>
        <v>268</v>
      </c>
      <c r="U59" s="41">
        <f>SUM(U53:U58)</f>
        <v>1100</v>
      </c>
      <c r="V59" s="42"/>
      <c r="W59" s="40">
        <f>SUM(W53:W58)</f>
        <v>308</v>
      </c>
      <c r="X59" s="40">
        <f>SUM(X53:X58)</f>
        <v>259</v>
      </c>
      <c r="Y59" s="40">
        <f>SUM(Y53:Y58)</f>
        <v>289</v>
      </c>
      <c r="Z59" s="40">
        <f>SUM(Z53:Z58)</f>
        <v>269</v>
      </c>
      <c r="AA59" s="41">
        <f>SUM(AA53:AA58)</f>
        <v>1125</v>
      </c>
      <c r="AB59" s="42"/>
      <c r="AC59" s="40">
        <f>SUM(AC53:AC58)</f>
        <v>288</v>
      </c>
      <c r="AD59" s="40">
        <f>SUM(AD53:AD58)</f>
        <v>277</v>
      </c>
      <c r="AE59" s="40">
        <f>SUM(AE53:AE58)</f>
        <v>322</v>
      </c>
      <c r="AF59" s="40">
        <f>SUM(AF53:AF58)</f>
        <v>261</v>
      </c>
      <c r="AG59" s="41">
        <f>SUM(AG53:AG58)</f>
        <v>1148</v>
      </c>
      <c r="AH59" s="42"/>
      <c r="AI59" s="40">
        <f>SUM(AI53:AI58)</f>
        <v>257</v>
      </c>
      <c r="AJ59" s="40">
        <f>SUM(AJ53:AJ58)</f>
        <v>381</v>
      </c>
      <c r="AK59" s="40">
        <f>SUM(AK53:AK58)</f>
        <v>292</v>
      </c>
      <c r="AL59" s="40">
        <f>SUM(AL53:AL58)</f>
        <v>210</v>
      </c>
      <c r="AM59" s="41">
        <f>SUM(AM53:AM58)</f>
        <v>1140</v>
      </c>
      <c r="AN59" s="42"/>
      <c r="AO59" s="40">
        <f>SUM(AO53:AO58)</f>
        <v>295</v>
      </c>
      <c r="AP59" s="40">
        <f>SUM(AP53:AP58)</f>
        <v>273</v>
      </c>
      <c r="AQ59" s="40">
        <f>SUM(AQ53:AQ58)</f>
        <v>275</v>
      </c>
      <c r="AR59" s="40">
        <f>SUM(AR53:AR58)</f>
        <v>357</v>
      </c>
      <c r="AS59" s="41">
        <f>SUM(AS53:AS58)</f>
        <v>1200</v>
      </c>
      <c r="AT59" s="42"/>
      <c r="AU59" s="40">
        <f>SUM(AU53:AU58)</f>
        <v>296</v>
      </c>
      <c r="AV59" s="40">
        <f>SUM(AV53:AV58)</f>
        <v>306</v>
      </c>
      <c r="AW59" s="40">
        <f>SUM(AW53:AW58)</f>
        <v>314</v>
      </c>
      <c r="AX59" s="40">
        <f>SUM(AX53:AX58)</f>
        <v>312</v>
      </c>
      <c r="AY59" s="41">
        <f>SUM(AY53:AY58)</f>
        <v>1228</v>
      </c>
      <c r="AZ59" s="42"/>
      <c r="BA59" s="40">
        <f>SUM(BA53:BA58)</f>
        <v>284</v>
      </c>
      <c r="BB59" s="40">
        <f>SUM(BB53:BB58)</f>
        <v>311</v>
      </c>
      <c r="BC59" s="40">
        <f>SUM(BC53:BC58)</f>
        <v>308</v>
      </c>
      <c r="BD59" s="40">
        <f>SUM(BD53:BD58)</f>
        <v>272</v>
      </c>
      <c r="BE59" s="41">
        <f>SUM(BE53:BE58)</f>
        <v>1175</v>
      </c>
      <c r="BF59" s="44">
        <f t="shared" si="152"/>
        <v>4</v>
      </c>
      <c r="BG59" s="17">
        <f t="shared" si="153"/>
        <v>4</v>
      </c>
      <c r="BH59" s="17">
        <f t="shared" si="154"/>
        <v>4</v>
      </c>
      <c r="BI59" s="17">
        <f t="shared" si="155"/>
        <v>4</v>
      </c>
      <c r="BJ59" s="17">
        <f t="shared" si="156"/>
        <v>4</v>
      </c>
      <c r="BK59" s="17">
        <f t="shared" si="157"/>
        <v>4</v>
      </c>
      <c r="BL59" s="17">
        <f t="shared" si="158"/>
        <v>4</v>
      </c>
      <c r="BM59" s="17">
        <f t="shared" si="159"/>
        <v>4</v>
      </c>
      <c r="BN59" s="17">
        <f t="shared" si="160"/>
        <v>4</v>
      </c>
      <c r="BO59" s="17">
        <f t="shared" si="161"/>
        <v>36</v>
      </c>
      <c r="BP59" s="17">
        <f t="shared" si="95"/>
        <v>10439</v>
      </c>
      <c r="BQ59" s="17">
        <f t="shared" si="162"/>
        <v>289.97222222222223</v>
      </c>
    </row>
    <row r="60" spans="1:69" ht="15.75" customHeight="1" x14ac:dyDescent="0.25">
      <c r="A60" s="36"/>
      <c r="B60" s="37" t="s">
        <v>34</v>
      </c>
      <c r="C60" s="46"/>
      <c r="D60" s="39">
        <f>SUM(D53:D58)</f>
        <v>96</v>
      </c>
      <c r="E60" s="40">
        <f>E59+$D$60</f>
        <v>389</v>
      </c>
      <c r="F60" s="40">
        <f>F59+$D$60</f>
        <v>424</v>
      </c>
      <c r="G60" s="40">
        <f>G59+$D$60</f>
        <v>381</v>
      </c>
      <c r="H60" s="40">
        <f>H59+$D$60</f>
        <v>400</v>
      </c>
      <c r="I60" s="41">
        <f>E60+F60+G60+H60</f>
        <v>1594</v>
      </c>
      <c r="J60" s="39">
        <f>SUM(J53:J58)</f>
        <v>96</v>
      </c>
      <c r="K60" s="40">
        <f>K59+$J$60</f>
        <v>356</v>
      </c>
      <c r="L60" s="40">
        <f>L59+$J$60</f>
        <v>347</v>
      </c>
      <c r="M60" s="40">
        <f>M59+$J$60</f>
        <v>441</v>
      </c>
      <c r="N60" s="40">
        <f>N59+$J$60</f>
        <v>353</v>
      </c>
      <c r="O60" s="41">
        <f>K60+L60+M60+N60</f>
        <v>1497</v>
      </c>
      <c r="P60" s="39">
        <f>SUM(P53:P58)</f>
        <v>105</v>
      </c>
      <c r="Q60" s="40">
        <f>Q59+$P$60</f>
        <v>385</v>
      </c>
      <c r="R60" s="40">
        <f>R59+$P$60</f>
        <v>413</v>
      </c>
      <c r="S60" s="40">
        <f>S59+$P$60</f>
        <v>349</v>
      </c>
      <c r="T60" s="40">
        <f>T59+$P$60</f>
        <v>373</v>
      </c>
      <c r="U60" s="41">
        <f>Q60+R60+S60+T60</f>
        <v>1520</v>
      </c>
      <c r="V60" s="39">
        <f>SUM(V53:V58)</f>
        <v>108</v>
      </c>
      <c r="W60" s="40">
        <f>W59+$V$60</f>
        <v>416</v>
      </c>
      <c r="X60" s="40">
        <f>X59+$V$60</f>
        <v>367</v>
      </c>
      <c r="Y60" s="40">
        <f>Y59+$V$60</f>
        <v>397</v>
      </c>
      <c r="Z60" s="40">
        <f>Z59+$V$60</f>
        <v>377</v>
      </c>
      <c r="AA60" s="41">
        <f>W60+X60+Y60+Z60</f>
        <v>1557</v>
      </c>
      <c r="AB60" s="39">
        <f>SUM(AB53:AB58)</f>
        <v>109</v>
      </c>
      <c r="AC60" s="40">
        <f>AC59+$AB$60</f>
        <v>397</v>
      </c>
      <c r="AD60" s="40">
        <f>AD59+$AB$60</f>
        <v>386</v>
      </c>
      <c r="AE60" s="40">
        <f>AE59+$AB$60</f>
        <v>431</v>
      </c>
      <c r="AF60" s="40">
        <f>AF59+$AB$60</f>
        <v>370</v>
      </c>
      <c r="AG60" s="41">
        <f>AC60+AD60+AE60+AF60</f>
        <v>1584</v>
      </c>
      <c r="AH60" s="39">
        <f>SUM(AH53:AH58)</f>
        <v>108</v>
      </c>
      <c r="AI60" s="40">
        <f>AI59+$AH$60</f>
        <v>365</v>
      </c>
      <c r="AJ60" s="40">
        <f>AJ59+$AH$60</f>
        <v>489</v>
      </c>
      <c r="AK60" s="40">
        <f>AK59+$AH$60</f>
        <v>400</v>
      </c>
      <c r="AL60" s="40">
        <f>AL59+$AH$60</f>
        <v>318</v>
      </c>
      <c r="AM60" s="41">
        <f>AI60+AJ60+AK60+AL60</f>
        <v>1572</v>
      </c>
      <c r="AN60" s="39">
        <f>SUM(AN53:AN58)</f>
        <v>108</v>
      </c>
      <c r="AO60" s="40">
        <f>AO59+$AN$60</f>
        <v>403</v>
      </c>
      <c r="AP60" s="40">
        <f>AP59+$AN$60</f>
        <v>381</v>
      </c>
      <c r="AQ60" s="40">
        <f>AQ59+$AN$60</f>
        <v>383</v>
      </c>
      <c r="AR60" s="40">
        <f>AR59+$AN$60</f>
        <v>465</v>
      </c>
      <c r="AS60" s="41">
        <f>AO60+AP60+AQ60+AR60</f>
        <v>1632</v>
      </c>
      <c r="AT60" s="39">
        <f>SUM(AT53:AT58)</f>
        <v>107</v>
      </c>
      <c r="AU60" s="40">
        <f>AU59+$AT$60</f>
        <v>403</v>
      </c>
      <c r="AV60" s="40">
        <f>AV59+$AT$60</f>
        <v>413</v>
      </c>
      <c r="AW60" s="40">
        <f>AW59+$AT$60</f>
        <v>421</v>
      </c>
      <c r="AX60" s="40">
        <f>AX59+$AT$60</f>
        <v>419</v>
      </c>
      <c r="AY60" s="41">
        <f>AU60+AV60+AW60+AX60</f>
        <v>1656</v>
      </c>
      <c r="AZ60" s="39">
        <f>SUM(AZ53:AZ58)</f>
        <v>105</v>
      </c>
      <c r="BA60" s="40">
        <f>BA59+$AZ$60</f>
        <v>389</v>
      </c>
      <c r="BB60" s="40">
        <f>BB59+$AZ$60</f>
        <v>416</v>
      </c>
      <c r="BC60" s="40">
        <f>BC59+$AZ$60</f>
        <v>413</v>
      </c>
      <c r="BD60" s="40">
        <f>BD59+$AZ$60</f>
        <v>377</v>
      </c>
      <c r="BE60" s="41">
        <f>BA60+BB60+BC60+BD60</f>
        <v>1595</v>
      </c>
      <c r="BF60" s="44">
        <f t="shared" si="152"/>
        <v>4</v>
      </c>
      <c r="BG60" s="17">
        <f t="shared" si="153"/>
        <v>4</v>
      </c>
      <c r="BH60" s="17">
        <f t="shared" si="154"/>
        <v>4</v>
      </c>
      <c r="BI60" s="17">
        <f t="shared" si="155"/>
        <v>4</v>
      </c>
      <c r="BJ60" s="17">
        <f t="shared" si="156"/>
        <v>4</v>
      </c>
      <c r="BK60" s="17">
        <f t="shared" si="157"/>
        <v>4</v>
      </c>
      <c r="BL60" s="17">
        <f t="shared" si="158"/>
        <v>4</v>
      </c>
      <c r="BM60" s="17">
        <f t="shared" si="159"/>
        <v>4</v>
      </c>
      <c r="BN60" s="17">
        <f t="shared" si="160"/>
        <v>4</v>
      </c>
      <c r="BO60" s="17">
        <f t="shared" si="161"/>
        <v>36</v>
      </c>
      <c r="BP60" s="17">
        <f t="shared" si="95"/>
        <v>14207</v>
      </c>
      <c r="BQ60" s="17">
        <f t="shared" si="162"/>
        <v>394.63888888888891</v>
      </c>
    </row>
    <row r="61" spans="1:69" ht="15.75" customHeight="1" x14ac:dyDescent="0.25">
      <c r="A61" s="36"/>
      <c r="B61" s="37" t="s">
        <v>35</v>
      </c>
      <c r="C61" s="46"/>
      <c r="D61" s="42"/>
      <c r="E61" s="40">
        <f t="shared" ref="E61:I62" si="163">IF($D$60&gt;0,IF(E59=E72,0.5,IF(E59&gt;E72,1,0)),0)</f>
        <v>0</v>
      </c>
      <c r="F61" s="40">
        <f t="shared" si="163"/>
        <v>1</v>
      </c>
      <c r="G61" s="40">
        <f t="shared" si="163"/>
        <v>0</v>
      </c>
      <c r="H61" s="40">
        <f t="shared" si="163"/>
        <v>0</v>
      </c>
      <c r="I61" s="41">
        <f t="shared" si="163"/>
        <v>0</v>
      </c>
      <c r="J61" s="42"/>
      <c r="K61" s="40">
        <f t="shared" ref="K61:O62" si="164">IF($J$60&gt;0,IF(K59=K122,0.5,IF(K59&gt;K122,1,0)),0)</f>
        <v>0</v>
      </c>
      <c r="L61" s="40">
        <f t="shared" si="164"/>
        <v>0</v>
      </c>
      <c r="M61" s="40">
        <f t="shared" si="164"/>
        <v>1</v>
      </c>
      <c r="N61" s="40">
        <f t="shared" si="164"/>
        <v>1</v>
      </c>
      <c r="O61" s="41">
        <f t="shared" si="164"/>
        <v>0</v>
      </c>
      <c r="P61" s="42"/>
      <c r="Q61" s="40">
        <f t="shared" ref="Q61:U62" si="165">IF($P$60&gt;0,IF(Q59=Q47,0.5,IF(Q59&gt;Q47,1,0)),0)</f>
        <v>0</v>
      </c>
      <c r="R61" s="40">
        <f t="shared" si="165"/>
        <v>0</v>
      </c>
      <c r="S61" s="40">
        <f t="shared" si="165"/>
        <v>0</v>
      </c>
      <c r="T61" s="40">
        <f t="shared" si="165"/>
        <v>0</v>
      </c>
      <c r="U61" s="41">
        <f t="shared" si="165"/>
        <v>0</v>
      </c>
      <c r="V61" s="42"/>
      <c r="W61" s="40">
        <f t="shared" ref="W61:AA62" si="166">IF($V$60&gt;0,IF(W59=W35,0.5,IF(W59&gt;W35,1,0)),0)</f>
        <v>1</v>
      </c>
      <c r="X61" s="40">
        <f t="shared" si="166"/>
        <v>0</v>
      </c>
      <c r="Y61" s="40">
        <f t="shared" si="166"/>
        <v>0</v>
      </c>
      <c r="Z61" s="40">
        <f t="shared" si="166"/>
        <v>0</v>
      </c>
      <c r="AA61" s="41">
        <f t="shared" si="166"/>
        <v>0</v>
      </c>
      <c r="AB61" s="42"/>
      <c r="AC61" s="40">
        <f t="shared" ref="AC61:AG62" si="167">IF($AB$60&gt;0,IF(AC59=AC110,0.5,IF(AC59&gt;AC110,1,0)),0)</f>
        <v>0</v>
      </c>
      <c r="AD61" s="40">
        <f t="shared" si="167"/>
        <v>0</v>
      </c>
      <c r="AE61" s="40">
        <f t="shared" si="167"/>
        <v>0</v>
      </c>
      <c r="AF61" s="40">
        <f t="shared" si="167"/>
        <v>0</v>
      </c>
      <c r="AG61" s="41">
        <f t="shared" si="167"/>
        <v>0</v>
      </c>
      <c r="AH61" s="42"/>
      <c r="AI61" s="40">
        <f t="shared" ref="AI61:AM62" si="168">IF($AH$60&gt;0,IF(AI59=AI98,0.5,IF(AI59&gt;AI98,1,0)),0)</f>
        <v>0</v>
      </c>
      <c r="AJ61" s="40">
        <f t="shared" si="168"/>
        <v>0.5</v>
      </c>
      <c r="AK61" s="40">
        <f t="shared" si="168"/>
        <v>0</v>
      </c>
      <c r="AL61" s="40">
        <f t="shared" si="168"/>
        <v>0</v>
      </c>
      <c r="AM61" s="41">
        <f t="shared" si="168"/>
        <v>0</v>
      </c>
      <c r="AN61" s="42"/>
      <c r="AO61" s="40">
        <f t="shared" ref="AO61:AS62" si="169">IF($AN$60&gt;0,IF(AO59=AO9,0.5,IF(AO59&gt;AO9,1,0)),0)</f>
        <v>0</v>
      </c>
      <c r="AP61" s="40">
        <f t="shared" si="169"/>
        <v>0</v>
      </c>
      <c r="AQ61" s="40">
        <f t="shared" si="169"/>
        <v>0</v>
      </c>
      <c r="AR61" s="40">
        <f t="shared" si="169"/>
        <v>0</v>
      </c>
      <c r="AS61" s="41">
        <f t="shared" si="169"/>
        <v>0</v>
      </c>
      <c r="AT61" s="42"/>
      <c r="AU61" s="40">
        <f t="shared" ref="AU61:AY62" si="170">IF($AT$60&gt;0,IF(AU59=AU86,0.5,IF(AU59&gt;AU86,1,0)),0)</f>
        <v>0</v>
      </c>
      <c r="AV61" s="40">
        <f t="shared" si="170"/>
        <v>0</v>
      </c>
      <c r="AW61" s="40">
        <f t="shared" si="170"/>
        <v>0</v>
      </c>
      <c r="AX61" s="40">
        <f t="shared" si="170"/>
        <v>0</v>
      </c>
      <c r="AY61" s="41">
        <f t="shared" si="170"/>
        <v>0</v>
      </c>
      <c r="AZ61" s="42"/>
      <c r="BA61" s="40">
        <f t="shared" ref="BA61:BE62" si="171">IF($AZ$60&gt;0,IF(BA59=BA22,0.5,IF(BA59&gt;BA22,1,0)),0)</f>
        <v>0</v>
      </c>
      <c r="BB61" s="40">
        <f t="shared" si="171"/>
        <v>0</v>
      </c>
      <c r="BC61" s="40">
        <f t="shared" si="171"/>
        <v>0</v>
      </c>
      <c r="BD61" s="40">
        <f t="shared" si="171"/>
        <v>0</v>
      </c>
      <c r="BE61" s="41">
        <f t="shared" si="171"/>
        <v>0</v>
      </c>
      <c r="BF61" s="48"/>
      <c r="BG61" s="20"/>
      <c r="BH61" s="20"/>
      <c r="BI61" s="20"/>
      <c r="BJ61" s="20"/>
      <c r="BK61" s="20"/>
      <c r="BL61" s="20"/>
      <c r="BM61" s="20"/>
      <c r="BN61" s="20"/>
      <c r="BO61" s="20"/>
      <c r="BP61" s="17">
        <f t="shared" si="95"/>
        <v>0</v>
      </c>
      <c r="BQ61" s="20"/>
    </row>
    <row r="62" spans="1:69" ht="15.75" customHeight="1" x14ac:dyDescent="0.25">
      <c r="A62" s="36"/>
      <c r="B62" s="37" t="s">
        <v>36</v>
      </c>
      <c r="C62" s="46"/>
      <c r="D62" s="42"/>
      <c r="E62" s="40">
        <f t="shared" si="163"/>
        <v>0</v>
      </c>
      <c r="F62" s="40">
        <f t="shared" si="163"/>
        <v>1</v>
      </c>
      <c r="G62" s="40">
        <f t="shared" si="163"/>
        <v>0</v>
      </c>
      <c r="H62" s="40">
        <f t="shared" si="163"/>
        <v>0</v>
      </c>
      <c r="I62" s="41">
        <f t="shared" si="163"/>
        <v>0</v>
      </c>
      <c r="J62" s="42"/>
      <c r="K62" s="40">
        <f t="shared" si="164"/>
        <v>0</v>
      </c>
      <c r="L62" s="40">
        <f t="shared" si="164"/>
        <v>0</v>
      </c>
      <c r="M62" s="40">
        <f t="shared" si="164"/>
        <v>1</v>
      </c>
      <c r="N62" s="40">
        <f t="shared" si="164"/>
        <v>1</v>
      </c>
      <c r="O62" s="41">
        <f t="shared" si="164"/>
        <v>1</v>
      </c>
      <c r="P62" s="42"/>
      <c r="Q62" s="40">
        <f t="shared" si="165"/>
        <v>0</v>
      </c>
      <c r="R62" s="40">
        <f t="shared" si="165"/>
        <v>0.5</v>
      </c>
      <c r="S62" s="40">
        <f t="shared" si="165"/>
        <v>0</v>
      </c>
      <c r="T62" s="40">
        <f t="shared" si="165"/>
        <v>0</v>
      </c>
      <c r="U62" s="41">
        <f t="shared" si="165"/>
        <v>0</v>
      </c>
      <c r="V62" s="42"/>
      <c r="W62" s="40">
        <f t="shared" si="166"/>
        <v>1</v>
      </c>
      <c r="X62" s="40">
        <f t="shared" si="166"/>
        <v>0</v>
      </c>
      <c r="Y62" s="40">
        <f t="shared" si="166"/>
        <v>1</v>
      </c>
      <c r="Z62" s="40">
        <f t="shared" si="166"/>
        <v>0</v>
      </c>
      <c r="AA62" s="41">
        <f t="shared" si="166"/>
        <v>0</v>
      </c>
      <c r="AB62" s="42"/>
      <c r="AC62" s="40">
        <f t="shared" si="167"/>
        <v>0</v>
      </c>
      <c r="AD62" s="40">
        <f t="shared" si="167"/>
        <v>0</v>
      </c>
      <c r="AE62" s="40">
        <f t="shared" si="167"/>
        <v>1</v>
      </c>
      <c r="AF62" s="40">
        <f t="shared" si="167"/>
        <v>0</v>
      </c>
      <c r="AG62" s="41">
        <f t="shared" si="167"/>
        <v>0</v>
      </c>
      <c r="AH62" s="42"/>
      <c r="AI62" s="40">
        <f t="shared" si="168"/>
        <v>0</v>
      </c>
      <c r="AJ62" s="40">
        <f t="shared" si="168"/>
        <v>1</v>
      </c>
      <c r="AK62" s="40">
        <f t="shared" si="168"/>
        <v>0</v>
      </c>
      <c r="AL62" s="40">
        <f t="shared" si="168"/>
        <v>0</v>
      </c>
      <c r="AM62" s="41">
        <f t="shared" si="168"/>
        <v>0</v>
      </c>
      <c r="AN62" s="42"/>
      <c r="AO62" s="40">
        <f t="shared" si="169"/>
        <v>1</v>
      </c>
      <c r="AP62" s="40">
        <f t="shared" si="169"/>
        <v>0</v>
      </c>
      <c r="AQ62" s="40">
        <f t="shared" si="169"/>
        <v>0</v>
      </c>
      <c r="AR62" s="40">
        <f t="shared" si="169"/>
        <v>0</v>
      </c>
      <c r="AS62" s="41">
        <f t="shared" si="169"/>
        <v>0</v>
      </c>
      <c r="AT62" s="42"/>
      <c r="AU62" s="40">
        <f t="shared" si="170"/>
        <v>1</v>
      </c>
      <c r="AV62" s="40">
        <f t="shared" si="170"/>
        <v>0</v>
      </c>
      <c r="AW62" s="40">
        <f t="shared" si="170"/>
        <v>1</v>
      </c>
      <c r="AX62" s="40">
        <f t="shared" si="170"/>
        <v>0</v>
      </c>
      <c r="AY62" s="41">
        <f t="shared" si="170"/>
        <v>0</v>
      </c>
      <c r="AZ62" s="42"/>
      <c r="BA62" s="40">
        <f t="shared" si="171"/>
        <v>0</v>
      </c>
      <c r="BB62" s="40">
        <f t="shared" si="171"/>
        <v>0</v>
      </c>
      <c r="BC62" s="40">
        <f t="shared" si="171"/>
        <v>1</v>
      </c>
      <c r="BD62" s="40">
        <f t="shared" si="171"/>
        <v>0</v>
      </c>
      <c r="BE62" s="41">
        <f t="shared" si="171"/>
        <v>0</v>
      </c>
      <c r="BF62" s="48"/>
      <c r="BG62" s="20"/>
      <c r="BH62" s="20"/>
      <c r="BI62" s="20"/>
      <c r="BJ62" s="20"/>
      <c r="BK62" s="20"/>
      <c r="BL62" s="20"/>
      <c r="BM62" s="20"/>
      <c r="BN62" s="20"/>
      <c r="BO62" s="20"/>
      <c r="BP62" s="17">
        <f t="shared" si="95"/>
        <v>1</v>
      </c>
      <c r="BQ62" s="20"/>
    </row>
    <row r="63" spans="1:69" ht="14.25" customHeight="1" x14ac:dyDescent="0.25">
      <c r="A63" s="49"/>
      <c r="B63" s="50" t="s">
        <v>37</v>
      </c>
      <c r="C63" s="51"/>
      <c r="D63" s="52"/>
      <c r="E63" s="53"/>
      <c r="F63" s="53"/>
      <c r="G63" s="53"/>
      <c r="H63" s="53"/>
      <c r="I63" s="54">
        <f>SUM(E61+F61+G61+H61+I61+E62+F62+G62+H62+I62)</f>
        <v>2</v>
      </c>
      <c r="J63" s="52"/>
      <c r="K63" s="53"/>
      <c r="L63" s="53"/>
      <c r="M63" s="53"/>
      <c r="N63" s="53"/>
      <c r="O63" s="54">
        <f>SUM(K61+L61+M61+N61+O61+K62+L62+M62+N62+O62)</f>
        <v>5</v>
      </c>
      <c r="P63" s="52"/>
      <c r="Q63" s="53"/>
      <c r="R63" s="53"/>
      <c r="S63" s="53"/>
      <c r="T63" s="53"/>
      <c r="U63" s="54">
        <f>SUM(Q61+R61+S61+T61+U61+Q62+R62+S62+T62+U62)</f>
        <v>0.5</v>
      </c>
      <c r="V63" s="52"/>
      <c r="W63" s="53"/>
      <c r="X63" s="53"/>
      <c r="Y63" s="53"/>
      <c r="Z63" s="53"/>
      <c r="AA63" s="54">
        <f>SUM(W61+X61+Y61+Z61+AA61+W62+X62+Y62+Z62+AA62)</f>
        <v>3</v>
      </c>
      <c r="AB63" s="52"/>
      <c r="AC63" s="53"/>
      <c r="AD63" s="53"/>
      <c r="AE63" s="53"/>
      <c r="AF63" s="53"/>
      <c r="AG63" s="54">
        <f>SUM(AC61+AD61+AE61+AF61+AG61+AC62+AD62+AE62+AF62+AG62)</f>
        <v>1</v>
      </c>
      <c r="AH63" s="52"/>
      <c r="AI63" s="53"/>
      <c r="AJ63" s="53"/>
      <c r="AK63" s="53"/>
      <c r="AL63" s="53"/>
      <c r="AM63" s="54">
        <f>SUM(AI61+AJ61+AK61+AL61+AM61+AI62+AJ62+AK62+AL62+AM62)</f>
        <v>1.5</v>
      </c>
      <c r="AN63" s="52"/>
      <c r="AO63" s="53"/>
      <c r="AP63" s="53"/>
      <c r="AQ63" s="53"/>
      <c r="AR63" s="53"/>
      <c r="AS63" s="54">
        <f>SUM(AO61+AP61+AQ61+AR61+AS61+AO62+AP62+AQ62+AR62+AS62)</f>
        <v>1</v>
      </c>
      <c r="AT63" s="52"/>
      <c r="AU63" s="53"/>
      <c r="AV63" s="53"/>
      <c r="AW63" s="53"/>
      <c r="AX63" s="53"/>
      <c r="AY63" s="54">
        <f>SUM(AU61+AV61+AW61+AX61+AY61+AU62+AV62+AW62+AX62+AY62)</f>
        <v>2</v>
      </c>
      <c r="AZ63" s="52"/>
      <c r="BA63" s="53"/>
      <c r="BB63" s="53"/>
      <c r="BC63" s="53"/>
      <c r="BD63" s="53"/>
      <c r="BE63" s="54">
        <f>SUM(BA61+BB61+BC61+BD61+BE61+BA62+BB62+BC62+BD62+BE62)</f>
        <v>1</v>
      </c>
      <c r="BF63" s="55"/>
      <c r="BG63" s="56"/>
      <c r="BH63" s="56"/>
      <c r="BI63" s="56"/>
      <c r="BJ63" s="56"/>
      <c r="BK63" s="56"/>
      <c r="BL63" s="56"/>
      <c r="BM63" s="56"/>
      <c r="BN63" s="56"/>
      <c r="BO63" s="56"/>
      <c r="BP63" s="57">
        <f t="shared" si="95"/>
        <v>17</v>
      </c>
      <c r="BQ63" s="56"/>
    </row>
    <row r="64" spans="1:69" ht="27" customHeight="1" x14ac:dyDescent="0.25">
      <c r="A64" s="30">
        <v>6</v>
      </c>
      <c r="B64" s="140" t="s">
        <v>53</v>
      </c>
      <c r="C64" s="141"/>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95"/>
        <v>#VALUE!</v>
      </c>
      <c r="BQ64" s="35"/>
    </row>
    <row r="65" spans="1:69" s="103" customFormat="1" ht="15.75" customHeight="1" x14ac:dyDescent="0.25">
      <c r="A65" s="94"/>
      <c r="B65" s="127" t="s">
        <v>67</v>
      </c>
      <c r="C65" s="132" t="s">
        <v>68</v>
      </c>
      <c r="D65" s="133">
        <v>41</v>
      </c>
      <c r="E65" s="134">
        <v>159</v>
      </c>
      <c r="F65" s="134">
        <v>141</v>
      </c>
      <c r="G65" s="134">
        <v>187</v>
      </c>
      <c r="H65" s="134">
        <v>159</v>
      </c>
      <c r="I65" s="99">
        <f t="shared" ref="I65:I71" si="172">SUM(E65:H65)</f>
        <v>646</v>
      </c>
      <c r="J65" s="97"/>
      <c r="K65" s="98"/>
      <c r="L65" s="98"/>
      <c r="M65" s="98"/>
      <c r="N65" s="98"/>
      <c r="O65" s="99">
        <f t="shared" ref="O65:O71" si="173">SUM(K65:N65)</f>
        <v>0</v>
      </c>
      <c r="P65" s="97">
        <v>41</v>
      </c>
      <c r="Q65" s="98">
        <v>154</v>
      </c>
      <c r="R65" s="98">
        <v>161</v>
      </c>
      <c r="S65" s="98">
        <v>147</v>
      </c>
      <c r="T65" s="98">
        <v>186</v>
      </c>
      <c r="U65" s="99">
        <f t="shared" ref="U65:U71" si="174">SUM(Q65:T65)</f>
        <v>648</v>
      </c>
      <c r="V65" s="97">
        <v>41</v>
      </c>
      <c r="W65" s="98">
        <v>146</v>
      </c>
      <c r="X65" s="98">
        <v>153</v>
      </c>
      <c r="Y65" s="98">
        <v>153</v>
      </c>
      <c r="Z65" s="98">
        <v>167</v>
      </c>
      <c r="AA65" s="99">
        <f t="shared" ref="AA65:AA71" si="175">SUM(W65:Z65)</f>
        <v>619</v>
      </c>
      <c r="AB65" s="97"/>
      <c r="AC65" s="98"/>
      <c r="AD65" s="98"/>
      <c r="AE65" s="98"/>
      <c r="AF65" s="98"/>
      <c r="AG65" s="99">
        <f t="shared" ref="AG65:AG71" si="176">SUM(AC65:AF65)</f>
        <v>0</v>
      </c>
      <c r="AH65" s="97"/>
      <c r="AI65" s="98"/>
      <c r="AJ65" s="98"/>
      <c r="AK65" s="98"/>
      <c r="AL65" s="98"/>
      <c r="AM65" s="99">
        <f t="shared" ref="AM65:AM71" si="177">SUM(AI65:AL65)</f>
        <v>0</v>
      </c>
      <c r="AN65" s="97">
        <v>42</v>
      </c>
      <c r="AO65" s="98">
        <v>157</v>
      </c>
      <c r="AP65" s="98">
        <v>158</v>
      </c>
      <c r="AQ65" s="98">
        <v>181</v>
      </c>
      <c r="AR65" s="98">
        <v>168</v>
      </c>
      <c r="AS65" s="99">
        <f t="shared" ref="AS65:AS71" si="178">SUM(AO65:AR65)</f>
        <v>664</v>
      </c>
      <c r="AT65" s="97"/>
      <c r="AU65" s="98"/>
      <c r="AV65" s="98"/>
      <c r="AW65" s="98"/>
      <c r="AX65" s="98"/>
      <c r="AY65" s="99">
        <f t="shared" ref="AY65:AY71" si="179">SUM(AU65:AX65)</f>
        <v>0</v>
      </c>
      <c r="AZ65" s="97"/>
      <c r="BA65" s="98"/>
      <c r="BB65" s="98"/>
      <c r="BC65" s="98"/>
      <c r="BD65" s="98"/>
      <c r="BE65" s="99">
        <f t="shared" ref="BE65:BE71" si="180">SUM(BA65:BD65)</f>
        <v>0</v>
      </c>
      <c r="BF65" s="100">
        <f t="shared" ref="BF65:BF73" si="181">SUM((IF(E65&gt;0,1,0)+(IF(F65&gt;0,1,0)+(IF(G65&gt;0,1,0)+(IF(H65&gt;0,1,0))))))</f>
        <v>4</v>
      </c>
      <c r="BG65" s="101">
        <f t="shared" ref="BG65:BG73" si="182">SUM((IF(K65&gt;0,1,0)+(IF(L65&gt;0,1,0)+(IF(M65&gt;0,1,0)+(IF(N65&gt;0,1,0))))))</f>
        <v>0</v>
      </c>
      <c r="BH65" s="101">
        <f t="shared" ref="BH65:BH73" si="183">SUM((IF(Q65&gt;0,1,0)+(IF(R65&gt;0,1,0)+(IF(S65&gt;0,1,0)+(IF(T65&gt;0,1,0))))))</f>
        <v>4</v>
      </c>
      <c r="BI65" s="101">
        <f t="shared" ref="BI65:BI73" si="184">SUM((IF(W65&gt;0,1,0)+(IF(X65&gt;0,1,0)+(IF(Y65&gt;0,1,0)+(IF(Z65&gt;0,1,0))))))</f>
        <v>4</v>
      </c>
      <c r="BJ65" s="101">
        <f t="shared" ref="BJ65:BJ73" si="185">SUM((IF(AC65&gt;0,1,0)+(IF(AD65&gt;0,1,0)+(IF(AE65&gt;0,1,0)+(IF(AF65&gt;0,1,0))))))</f>
        <v>0</v>
      </c>
      <c r="BK65" s="101">
        <f t="shared" ref="BK65:BK73" si="186">SUM((IF(AI65&gt;0,1,0)+(IF(AJ65&gt;0,1,0)+(IF(AK65&gt;0,1,0)+(IF(AL65&gt;0,1,0))))))</f>
        <v>0</v>
      </c>
      <c r="BL65" s="101">
        <f t="shared" ref="BL65:BL73" si="187">SUM((IF(AO65&gt;0,1,0)+(IF(AP65&gt;0,1,0)+(IF(AQ65&gt;0,1,0)+(IF(AR65&gt;0,1,0))))))</f>
        <v>4</v>
      </c>
      <c r="BM65" s="101">
        <f t="shared" ref="BM65:BM73" si="188">SUM((IF(AU65&gt;0,1,0)+(IF(AV65&gt;0,1,0)+(IF(AW65&gt;0,1,0)+(IF(AX65&gt;0,1,0))))))</f>
        <v>0</v>
      </c>
      <c r="BN65" s="101">
        <f t="shared" ref="BN65:BN73" si="189">SUM((IF(BA65&gt;0,1,0)+(IF(BB65&gt;0,1,0)+(IF(BC65&gt;0,1,0)+(IF(BD65&gt;0,1,0))))))</f>
        <v>0</v>
      </c>
      <c r="BO65" s="101">
        <f t="shared" ref="BO65:BO73" si="190">SUM(BF65:BN65)</f>
        <v>16</v>
      </c>
      <c r="BP65" s="101">
        <f t="shared" si="95"/>
        <v>2577</v>
      </c>
      <c r="BQ65" s="101">
        <f t="shared" ref="BQ65:BQ73" si="191">BP65/BO65</f>
        <v>161.0625</v>
      </c>
    </row>
    <row r="66" spans="1:69" s="103" customFormat="1" ht="15.75" customHeight="1" x14ac:dyDescent="0.25">
      <c r="A66" s="94"/>
      <c r="B66" s="127" t="s">
        <v>54</v>
      </c>
      <c r="C66" s="132" t="s">
        <v>55</v>
      </c>
      <c r="D66" s="133">
        <v>24</v>
      </c>
      <c r="E66" s="134">
        <v>198</v>
      </c>
      <c r="F66" s="134">
        <v>159</v>
      </c>
      <c r="G66" s="134">
        <v>195</v>
      </c>
      <c r="H66" s="134">
        <v>189</v>
      </c>
      <c r="I66" s="99">
        <f t="shared" si="172"/>
        <v>741</v>
      </c>
      <c r="J66" s="97"/>
      <c r="K66" s="98"/>
      <c r="L66" s="98"/>
      <c r="M66" s="98"/>
      <c r="N66" s="98"/>
      <c r="O66" s="99">
        <f t="shared" si="173"/>
        <v>0</v>
      </c>
      <c r="P66" s="97"/>
      <c r="Q66" s="98"/>
      <c r="R66" s="98"/>
      <c r="S66" s="98"/>
      <c r="T66" s="98"/>
      <c r="U66" s="99">
        <f t="shared" si="174"/>
        <v>0</v>
      </c>
      <c r="V66" s="97"/>
      <c r="W66" s="98"/>
      <c r="X66" s="98"/>
      <c r="Y66" s="98"/>
      <c r="Z66" s="98"/>
      <c r="AA66" s="99">
        <f t="shared" si="175"/>
        <v>0</v>
      </c>
      <c r="AB66" s="97"/>
      <c r="AC66" s="98"/>
      <c r="AD66" s="98"/>
      <c r="AE66" s="98"/>
      <c r="AF66" s="98"/>
      <c r="AG66" s="99">
        <f t="shared" si="176"/>
        <v>0</v>
      </c>
      <c r="AH66" s="97">
        <v>24</v>
      </c>
      <c r="AI66" s="98">
        <v>174</v>
      </c>
      <c r="AJ66" s="98">
        <v>179</v>
      </c>
      <c r="AK66" s="98">
        <v>166</v>
      </c>
      <c r="AL66" s="98">
        <v>188</v>
      </c>
      <c r="AM66" s="99">
        <f t="shared" si="177"/>
        <v>707</v>
      </c>
      <c r="AN66" s="97"/>
      <c r="AO66" s="98"/>
      <c r="AP66" s="98"/>
      <c r="AQ66" s="98"/>
      <c r="AR66" s="98"/>
      <c r="AS66" s="99">
        <f t="shared" si="178"/>
        <v>0</v>
      </c>
      <c r="AT66" s="97">
        <v>27</v>
      </c>
      <c r="AU66" s="98">
        <v>166</v>
      </c>
      <c r="AV66" s="98">
        <v>218</v>
      </c>
      <c r="AW66" s="98">
        <v>157</v>
      </c>
      <c r="AX66" s="98">
        <v>135</v>
      </c>
      <c r="AY66" s="99">
        <f t="shared" si="179"/>
        <v>676</v>
      </c>
      <c r="AZ66" s="97">
        <v>30</v>
      </c>
      <c r="BA66" s="98">
        <v>146</v>
      </c>
      <c r="BB66" s="98">
        <v>178</v>
      </c>
      <c r="BC66" s="98">
        <v>172</v>
      </c>
      <c r="BD66" s="98">
        <v>215</v>
      </c>
      <c r="BE66" s="99">
        <f t="shared" si="180"/>
        <v>711</v>
      </c>
      <c r="BF66" s="100">
        <f t="shared" si="181"/>
        <v>4</v>
      </c>
      <c r="BG66" s="101">
        <f t="shared" si="182"/>
        <v>0</v>
      </c>
      <c r="BH66" s="101">
        <f t="shared" si="183"/>
        <v>0</v>
      </c>
      <c r="BI66" s="101">
        <f t="shared" si="184"/>
        <v>0</v>
      </c>
      <c r="BJ66" s="101">
        <f t="shared" si="185"/>
        <v>0</v>
      </c>
      <c r="BK66" s="101">
        <f t="shared" si="186"/>
        <v>4</v>
      </c>
      <c r="BL66" s="101">
        <f t="shared" si="187"/>
        <v>0</v>
      </c>
      <c r="BM66" s="101">
        <f t="shared" si="188"/>
        <v>4</v>
      </c>
      <c r="BN66" s="101">
        <f t="shared" si="189"/>
        <v>4</v>
      </c>
      <c r="BO66" s="101">
        <f t="shared" si="190"/>
        <v>16</v>
      </c>
      <c r="BP66" s="101">
        <f t="shared" si="95"/>
        <v>2835</v>
      </c>
      <c r="BQ66" s="101">
        <f t="shared" si="191"/>
        <v>177.1875</v>
      </c>
    </row>
    <row r="67" spans="1:69" s="103" customFormat="1" ht="15.75" customHeight="1" x14ac:dyDescent="0.25">
      <c r="A67" s="94"/>
      <c r="B67" s="95" t="s">
        <v>92</v>
      </c>
      <c r="C67" s="96" t="s">
        <v>93</v>
      </c>
      <c r="D67" s="97"/>
      <c r="E67" s="98"/>
      <c r="F67" s="98"/>
      <c r="G67" s="98"/>
      <c r="H67" s="98"/>
      <c r="I67" s="99">
        <f t="shared" si="172"/>
        <v>0</v>
      </c>
      <c r="J67" s="97">
        <v>57</v>
      </c>
      <c r="K67" s="98">
        <v>132</v>
      </c>
      <c r="L67" s="98">
        <v>125</v>
      </c>
      <c r="M67" s="98">
        <v>139</v>
      </c>
      <c r="N67" s="98">
        <v>156</v>
      </c>
      <c r="O67" s="99">
        <f t="shared" si="173"/>
        <v>552</v>
      </c>
      <c r="P67" s="97">
        <v>57</v>
      </c>
      <c r="Q67" s="98">
        <v>132</v>
      </c>
      <c r="R67" s="98">
        <v>106</v>
      </c>
      <c r="S67" s="98">
        <v>182</v>
      </c>
      <c r="T67" s="98">
        <v>155</v>
      </c>
      <c r="U67" s="99">
        <f t="shared" si="174"/>
        <v>575</v>
      </c>
      <c r="V67" s="97">
        <v>56</v>
      </c>
      <c r="W67" s="98">
        <v>200</v>
      </c>
      <c r="X67" s="98">
        <v>163</v>
      </c>
      <c r="Y67" s="98">
        <v>137</v>
      </c>
      <c r="Z67" s="98">
        <v>134</v>
      </c>
      <c r="AA67" s="99">
        <f t="shared" si="175"/>
        <v>634</v>
      </c>
      <c r="AB67" s="97">
        <v>51</v>
      </c>
      <c r="AC67" s="98">
        <v>148</v>
      </c>
      <c r="AD67" s="98">
        <v>181</v>
      </c>
      <c r="AE67" s="98">
        <v>121</v>
      </c>
      <c r="AF67" s="98">
        <v>174</v>
      </c>
      <c r="AG67" s="99">
        <f t="shared" si="176"/>
        <v>624</v>
      </c>
      <c r="AH67" s="97"/>
      <c r="AI67" s="98"/>
      <c r="AJ67" s="98"/>
      <c r="AK67" s="98"/>
      <c r="AL67" s="98"/>
      <c r="AM67" s="99">
        <f t="shared" si="177"/>
        <v>0</v>
      </c>
      <c r="AN67" s="97">
        <v>49</v>
      </c>
      <c r="AO67" s="98">
        <v>155</v>
      </c>
      <c r="AP67" s="98">
        <v>150</v>
      </c>
      <c r="AQ67" s="98">
        <v>148</v>
      </c>
      <c r="AR67" s="98">
        <v>199</v>
      </c>
      <c r="AS67" s="99">
        <f t="shared" si="178"/>
        <v>652</v>
      </c>
      <c r="AT67" s="97"/>
      <c r="AU67" s="98"/>
      <c r="AV67" s="98"/>
      <c r="AW67" s="98"/>
      <c r="AX67" s="98"/>
      <c r="AY67" s="99">
        <f t="shared" si="179"/>
        <v>0</v>
      </c>
      <c r="AZ67" s="97">
        <v>48</v>
      </c>
      <c r="BA67" s="98">
        <v>137</v>
      </c>
      <c r="BB67" s="98">
        <v>155</v>
      </c>
      <c r="BC67" s="98">
        <v>145</v>
      </c>
      <c r="BD67" s="98">
        <v>156</v>
      </c>
      <c r="BE67" s="99">
        <f t="shared" si="180"/>
        <v>593</v>
      </c>
      <c r="BF67" s="100">
        <f t="shared" si="181"/>
        <v>0</v>
      </c>
      <c r="BG67" s="101">
        <f t="shared" si="182"/>
        <v>4</v>
      </c>
      <c r="BH67" s="101">
        <f t="shared" si="183"/>
        <v>4</v>
      </c>
      <c r="BI67" s="101">
        <f t="shared" si="184"/>
        <v>4</v>
      </c>
      <c r="BJ67" s="101">
        <f t="shared" si="185"/>
        <v>4</v>
      </c>
      <c r="BK67" s="101">
        <f t="shared" si="186"/>
        <v>0</v>
      </c>
      <c r="BL67" s="101">
        <f t="shared" si="187"/>
        <v>4</v>
      </c>
      <c r="BM67" s="101">
        <f t="shared" si="188"/>
        <v>0</v>
      </c>
      <c r="BN67" s="101">
        <f t="shared" si="189"/>
        <v>4</v>
      </c>
      <c r="BO67" s="101">
        <f t="shared" si="190"/>
        <v>24</v>
      </c>
      <c r="BP67" s="101">
        <f t="shared" ref="BP67:BP98" si="192">I67+O67+U67+AA67+AG67+AM67+AS67+AY67+BE67</f>
        <v>3630</v>
      </c>
      <c r="BQ67" s="102">
        <f t="shared" si="191"/>
        <v>151.25</v>
      </c>
    </row>
    <row r="68" spans="1:69" s="103" customFormat="1" ht="15.75" customHeight="1" x14ac:dyDescent="0.25">
      <c r="A68" s="94"/>
      <c r="B68" s="95" t="s">
        <v>94</v>
      </c>
      <c r="C68" s="96" t="s">
        <v>95</v>
      </c>
      <c r="D68" s="97"/>
      <c r="E68" s="98"/>
      <c r="F68" s="98"/>
      <c r="G68" s="98"/>
      <c r="H68" s="98"/>
      <c r="I68" s="99">
        <f t="shared" si="172"/>
        <v>0</v>
      </c>
      <c r="J68" s="97">
        <v>30</v>
      </c>
      <c r="K68" s="98">
        <v>148</v>
      </c>
      <c r="L68" s="98">
        <v>188</v>
      </c>
      <c r="M68" s="98">
        <v>179</v>
      </c>
      <c r="N68" s="98">
        <v>194</v>
      </c>
      <c r="O68" s="99">
        <f t="shared" si="173"/>
        <v>709</v>
      </c>
      <c r="P68" s="97"/>
      <c r="Q68" s="98"/>
      <c r="R68" s="98"/>
      <c r="S68" s="98"/>
      <c r="T68" s="98"/>
      <c r="U68" s="99">
        <f t="shared" si="174"/>
        <v>0</v>
      </c>
      <c r="V68" s="97"/>
      <c r="W68" s="98"/>
      <c r="X68" s="98"/>
      <c r="Y68" s="98"/>
      <c r="Z68" s="98"/>
      <c r="AA68" s="99">
        <f t="shared" si="175"/>
        <v>0</v>
      </c>
      <c r="AB68" s="97">
        <v>30</v>
      </c>
      <c r="AC68" s="98">
        <v>183</v>
      </c>
      <c r="AD68" s="98">
        <v>171</v>
      </c>
      <c r="AE68" s="98">
        <v>176</v>
      </c>
      <c r="AF68" s="98">
        <v>212</v>
      </c>
      <c r="AG68" s="99">
        <f t="shared" si="176"/>
        <v>742</v>
      </c>
      <c r="AH68" s="97">
        <v>27</v>
      </c>
      <c r="AI68" s="98">
        <v>150</v>
      </c>
      <c r="AJ68" s="98">
        <v>183</v>
      </c>
      <c r="AK68" s="98">
        <v>160</v>
      </c>
      <c r="AL68" s="98">
        <v>172</v>
      </c>
      <c r="AM68" s="99">
        <f t="shared" si="177"/>
        <v>665</v>
      </c>
      <c r="AN68" s="97"/>
      <c r="AO68" s="98"/>
      <c r="AP68" s="98"/>
      <c r="AQ68" s="98"/>
      <c r="AR68" s="98"/>
      <c r="AS68" s="99">
        <f t="shared" si="178"/>
        <v>0</v>
      </c>
      <c r="AT68" s="97">
        <v>30</v>
      </c>
      <c r="AU68" s="98">
        <v>170</v>
      </c>
      <c r="AV68" s="98">
        <v>181</v>
      </c>
      <c r="AW68" s="98">
        <v>194</v>
      </c>
      <c r="AX68" s="98">
        <v>164</v>
      </c>
      <c r="AY68" s="99">
        <f t="shared" si="179"/>
        <v>709</v>
      </c>
      <c r="AZ68" s="97"/>
      <c r="BA68" s="98"/>
      <c r="BB68" s="98"/>
      <c r="BC68" s="98"/>
      <c r="BD68" s="98"/>
      <c r="BE68" s="99">
        <f t="shared" si="180"/>
        <v>0</v>
      </c>
      <c r="BF68" s="100">
        <f t="shared" si="181"/>
        <v>0</v>
      </c>
      <c r="BG68" s="101">
        <f t="shared" si="182"/>
        <v>4</v>
      </c>
      <c r="BH68" s="101">
        <f t="shared" si="183"/>
        <v>0</v>
      </c>
      <c r="BI68" s="101">
        <f t="shared" si="184"/>
        <v>0</v>
      </c>
      <c r="BJ68" s="101">
        <f t="shared" si="185"/>
        <v>4</v>
      </c>
      <c r="BK68" s="101">
        <f t="shared" si="186"/>
        <v>4</v>
      </c>
      <c r="BL68" s="101">
        <f t="shared" si="187"/>
        <v>0</v>
      </c>
      <c r="BM68" s="101">
        <f t="shared" si="188"/>
        <v>4</v>
      </c>
      <c r="BN68" s="101">
        <f t="shared" si="189"/>
        <v>0</v>
      </c>
      <c r="BO68" s="101">
        <f t="shared" si="190"/>
        <v>16</v>
      </c>
      <c r="BP68" s="101">
        <f t="shared" si="192"/>
        <v>2825</v>
      </c>
      <c r="BQ68" s="102">
        <f t="shared" si="191"/>
        <v>176.5625</v>
      </c>
    </row>
    <row r="69" spans="1:69" ht="15.75" customHeight="1" x14ac:dyDescent="0.25">
      <c r="A69" s="36"/>
      <c r="B69" s="45">
        <v>5</v>
      </c>
      <c r="C69" s="46"/>
      <c r="D69" s="42"/>
      <c r="E69" s="43"/>
      <c r="F69" s="43"/>
      <c r="G69" s="43"/>
      <c r="H69" s="43"/>
      <c r="I69" s="41">
        <f t="shared" si="172"/>
        <v>0</v>
      </c>
      <c r="J69" s="42"/>
      <c r="K69" s="43"/>
      <c r="L69" s="43"/>
      <c r="M69" s="43"/>
      <c r="N69" s="43"/>
      <c r="O69" s="41">
        <f t="shared" si="173"/>
        <v>0</v>
      </c>
      <c r="P69" s="42"/>
      <c r="Q69" s="43"/>
      <c r="R69" s="43"/>
      <c r="S69" s="43"/>
      <c r="T69" s="43"/>
      <c r="U69" s="41">
        <f t="shared" si="174"/>
        <v>0</v>
      </c>
      <c r="V69" s="42"/>
      <c r="W69" s="43"/>
      <c r="X69" s="43"/>
      <c r="Y69" s="43"/>
      <c r="Z69" s="43"/>
      <c r="AA69" s="41">
        <f t="shared" si="175"/>
        <v>0</v>
      </c>
      <c r="AB69" s="42"/>
      <c r="AC69" s="43"/>
      <c r="AD69" s="43"/>
      <c r="AE69" s="43"/>
      <c r="AF69" s="43"/>
      <c r="AG69" s="41">
        <f t="shared" si="176"/>
        <v>0</v>
      </c>
      <c r="AH69" s="42"/>
      <c r="AI69" s="43"/>
      <c r="AJ69" s="43"/>
      <c r="AK69" s="43"/>
      <c r="AL69" s="43"/>
      <c r="AM69" s="41">
        <f t="shared" si="177"/>
        <v>0</v>
      </c>
      <c r="AN69" s="42"/>
      <c r="AO69" s="43"/>
      <c r="AP69" s="43"/>
      <c r="AQ69" s="43"/>
      <c r="AR69" s="43"/>
      <c r="AS69" s="41">
        <f t="shared" si="178"/>
        <v>0</v>
      </c>
      <c r="AT69" s="42"/>
      <c r="AU69" s="43"/>
      <c r="AV69" s="43"/>
      <c r="AW69" s="43"/>
      <c r="AX69" s="43"/>
      <c r="AY69" s="41">
        <f t="shared" si="179"/>
        <v>0</v>
      </c>
      <c r="AZ69" s="42"/>
      <c r="BA69" s="43"/>
      <c r="BB69" s="43"/>
      <c r="BC69" s="43"/>
      <c r="BD69" s="43"/>
      <c r="BE69" s="41">
        <f t="shared" si="180"/>
        <v>0</v>
      </c>
      <c r="BF69" s="44">
        <f t="shared" si="181"/>
        <v>0</v>
      </c>
      <c r="BG69" s="17">
        <f t="shared" si="182"/>
        <v>0</v>
      </c>
      <c r="BH69" s="17">
        <f t="shared" si="183"/>
        <v>0</v>
      </c>
      <c r="BI69" s="17">
        <f t="shared" si="184"/>
        <v>0</v>
      </c>
      <c r="BJ69" s="17">
        <f t="shared" si="185"/>
        <v>0</v>
      </c>
      <c r="BK69" s="17">
        <f t="shared" si="186"/>
        <v>0</v>
      </c>
      <c r="BL69" s="17">
        <f t="shared" si="187"/>
        <v>0</v>
      </c>
      <c r="BM69" s="17">
        <f t="shared" si="188"/>
        <v>0</v>
      </c>
      <c r="BN69" s="17">
        <f t="shared" si="189"/>
        <v>0</v>
      </c>
      <c r="BO69" s="17">
        <f t="shared" si="190"/>
        <v>0</v>
      </c>
      <c r="BP69" s="17">
        <f t="shared" si="192"/>
        <v>0</v>
      </c>
      <c r="BQ69" s="20" t="e">
        <f t="shared" si="191"/>
        <v>#DIV/0!</v>
      </c>
    </row>
    <row r="70" spans="1:69" ht="15.75" customHeight="1" x14ac:dyDescent="0.25">
      <c r="A70" s="36"/>
      <c r="B70" s="45">
        <v>6</v>
      </c>
      <c r="C70" s="46"/>
      <c r="D70" s="42"/>
      <c r="E70" s="43"/>
      <c r="F70" s="43"/>
      <c r="G70" s="43"/>
      <c r="H70" s="43"/>
      <c r="I70" s="41">
        <f t="shared" si="172"/>
        <v>0</v>
      </c>
      <c r="J70" s="42"/>
      <c r="K70" s="43"/>
      <c r="L70" s="43"/>
      <c r="M70" s="43"/>
      <c r="N70" s="43"/>
      <c r="O70" s="41">
        <f t="shared" si="173"/>
        <v>0</v>
      </c>
      <c r="P70" s="42"/>
      <c r="Q70" s="43"/>
      <c r="R70" s="43"/>
      <c r="S70" s="43"/>
      <c r="T70" s="43"/>
      <c r="U70" s="41">
        <f t="shared" si="174"/>
        <v>0</v>
      </c>
      <c r="V70" s="42"/>
      <c r="W70" s="43"/>
      <c r="X70" s="43"/>
      <c r="Y70" s="43"/>
      <c r="Z70" s="43"/>
      <c r="AA70" s="41">
        <f t="shared" si="175"/>
        <v>0</v>
      </c>
      <c r="AB70" s="42"/>
      <c r="AC70" s="43"/>
      <c r="AD70" s="43"/>
      <c r="AE70" s="43"/>
      <c r="AF70" s="43"/>
      <c r="AG70" s="41">
        <f t="shared" si="176"/>
        <v>0</v>
      </c>
      <c r="AH70" s="42"/>
      <c r="AI70" s="43"/>
      <c r="AJ70" s="43"/>
      <c r="AK70" s="43"/>
      <c r="AL70" s="43"/>
      <c r="AM70" s="41">
        <f t="shared" si="177"/>
        <v>0</v>
      </c>
      <c r="AN70" s="42"/>
      <c r="AO70" s="43"/>
      <c r="AP70" s="43"/>
      <c r="AQ70" s="43"/>
      <c r="AR70" s="43"/>
      <c r="AS70" s="41">
        <f t="shared" si="178"/>
        <v>0</v>
      </c>
      <c r="AT70" s="42"/>
      <c r="AU70" s="43"/>
      <c r="AV70" s="43"/>
      <c r="AW70" s="43"/>
      <c r="AX70" s="43"/>
      <c r="AY70" s="41">
        <f t="shared" si="179"/>
        <v>0</v>
      </c>
      <c r="AZ70" s="42"/>
      <c r="BA70" s="43"/>
      <c r="BB70" s="43"/>
      <c r="BC70" s="43"/>
      <c r="BD70" s="43"/>
      <c r="BE70" s="41">
        <f t="shared" si="180"/>
        <v>0</v>
      </c>
      <c r="BF70" s="44">
        <f t="shared" si="181"/>
        <v>0</v>
      </c>
      <c r="BG70" s="17">
        <f t="shared" si="182"/>
        <v>0</v>
      </c>
      <c r="BH70" s="17">
        <f t="shared" si="183"/>
        <v>0</v>
      </c>
      <c r="BI70" s="17">
        <f t="shared" si="184"/>
        <v>0</v>
      </c>
      <c r="BJ70" s="17">
        <f t="shared" si="185"/>
        <v>0</v>
      </c>
      <c r="BK70" s="17">
        <f t="shared" si="186"/>
        <v>0</v>
      </c>
      <c r="BL70" s="17">
        <f t="shared" si="187"/>
        <v>0</v>
      </c>
      <c r="BM70" s="17">
        <f t="shared" si="188"/>
        <v>0</v>
      </c>
      <c r="BN70" s="17">
        <f t="shared" si="189"/>
        <v>0</v>
      </c>
      <c r="BO70" s="17">
        <f t="shared" si="190"/>
        <v>0</v>
      </c>
      <c r="BP70" s="17">
        <f t="shared" si="192"/>
        <v>0</v>
      </c>
      <c r="BQ70" s="20" t="e">
        <f t="shared" si="191"/>
        <v>#DIV/0!</v>
      </c>
    </row>
    <row r="71" spans="1:69" ht="15.75" customHeight="1" x14ac:dyDescent="0.25">
      <c r="A71" s="36"/>
      <c r="B71" s="68" t="s">
        <v>56</v>
      </c>
      <c r="C71" s="46"/>
      <c r="D71" s="42"/>
      <c r="E71" s="40">
        <v>16</v>
      </c>
      <c r="F71" s="40">
        <v>16</v>
      </c>
      <c r="G71" s="40">
        <v>16</v>
      </c>
      <c r="H71" s="40">
        <v>16</v>
      </c>
      <c r="I71" s="41">
        <f t="shared" si="172"/>
        <v>64</v>
      </c>
      <c r="J71" s="42"/>
      <c r="K71" s="43">
        <v>16</v>
      </c>
      <c r="L71" s="43">
        <v>16</v>
      </c>
      <c r="M71" s="43">
        <v>16</v>
      </c>
      <c r="N71" s="43">
        <v>16</v>
      </c>
      <c r="O71" s="41">
        <f t="shared" si="173"/>
        <v>64</v>
      </c>
      <c r="P71" s="42"/>
      <c r="Q71" s="43">
        <v>16</v>
      </c>
      <c r="R71" s="43">
        <v>16</v>
      </c>
      <c r="S71" s="43">
        <v>16</v>
      </c>
      <c r="T71" s="43">
        <v>16</v>
      </c>
      <c r="U71" s="41">
        <f t="shared" si="174"/>
        <v>64</v>
      </c>
      <c r="V71" s="42"/>
      <c r="W71" s="43">
        <v>16</v>
      </c>
      <c r="X71" s="43">
        <v>16</v>
      </c>
      <c r="Y71" s="43">
        <v>16</v>
      </c>
      <c r="Z71" s="43">
        <v>16</v>
      </c>
      <c r="AA71" s="41">
        <f t="shared" si="175"/>
        <v>64</v>
      </c>
      <c r="AB71" s="42"/>
      <c r="AC71" s="43">
        <v>16</v>
      </c>
      <c r="AD71" s="43">
        <v>16</v>
      </c>
      <c r="AE71" s="43">
        <v>16</v>
      </c>
      <c r="AF71" s="43">
        <v>16</v>
      </c>
      <c r="AG71" s="41">
        <f t="shared" si="176"/>
        <v>64</v>
      </c>
      <c r="AH71" s="42"/>
      <c r="AI71" s="43">
        <v>16</v>
      </c>
      <c r="AJ71" s="43">
        <v>16</v>
      </c>
      <c r="AK71" s="43">
        <v>16</v>
      </c>
      <c r="AL71" s="43">
        <v>16</v>
      </c>
      <c r="AM71" s="41">
        <f t="shared" si="177"/>
        <v>64</v>
      </c>
      <c r="AN71" s="42"/>
      <c r="AO71" s="43">
        <v>16</v>
      </c>
      <c r="AP71" s="43">
        <v>16</v>
      </c>
      <c r="AQ71" s="43">
        <v>16</v>
      </c>
      <c r="AR71" s="43">
        <v>16</v>
      </c>
      <c r="AS71" s="41">
        <f t="shared" si="178"/>
        <v>64</v>
      </c>
      <c r="AT71" s="42"/>
      <c r="AU71" s="43">
        <v>16</v>
      </c>
      <c r="AV71" s="43">
        <v>16</v>
      </c>
      <c r="AW71" s="43">
        <v>16</v>
      </c>
      <c r="AX71" s="43">
        <v>16</v>
      </c>
      <c r="AY71" s="41">
        <f t="shared" si="179"/>
        <v>64</v>
      </c>
      <c r="AZ71" s="42"/>
      <c r="BA71" s="43">
        <v>16</v>
      </c>
      <c r="BB71" s="43">
        <v>16</v>
      </c>
      <c r="BC71" s="43">
        <v>16</v>
      </c>
      <c r="BD71" s="43">
        <v>16</v>
      </c>
      <c r="BE71" s="41">
        <f t="shared" si="180"/>
        <v>64</v>
      </c>
      <c r="BF71" s="44">
        <f t="shared" si="181"/>
        <v>4</v>
      </c>
      <c r="BG71" s="17">
        <f t="shared" si="182"/>
        <v>4</v>
      </c>
      <c r="BH71" s="17">
        <f t="shared" si="183"/>
        <v>4</v>
      </c>
      <c r="BI71" s="17">
        <f t="shared" si="184"/>
        <v>4</v>
      </c>
      <c r="BJ71" s="17">
        <f t="shared" si="185"/>
        <v>4</v>
      </c>
      <c r="BK71" s="17">
        <f t="shared" si="186"/>
        <v>4</v>
      </c>
      <c r="BL71" s="17">
        <f t="shared" si="187"/>
        <v>4</v>
      </c>
      <c r="BM71" s="17">
        <f t="shared" si="188"/>
        <v>4</v>
      </c>
      <c r="BN71" s="17">
        <f t="shared" si="189"/>
        <v>4</v>
      </c>
      <c r="BO71" s="17">
        <f t="shared" si="190"/>
        <v>36</v>
      </c>
      <c r="BP71" s="17">
        <f t="shared" si="192"/>
        <v>576</v>
      </c>
      <c r="BQ71" s="17">
        <f t="shared" si="191"/>
        <v>16</v>
      </c>
    </row>
    <row r="72" spans="1:69" ht="15.75" customHeight="1" x14ac:dyDescent="0.25">
      <c r="A72" s="36"/>
      <c r="B72" s="37" t="s">
        <v>33</v>
      </c>
      <c r="C72" s="46"/>
      <c r="D72" s="42"/>
      <c r="E72" s="40">
        <f>SUM(E65:E71)</f>
        <v>373</v>
      </c>
      <c r="F72" s="40">
        <f>SUM(F65:F71)</f>
        <v>316</v>
      </c>
      <c r="G72" s="40">
        <f>SUM(G65:G71)</f>
        <v>398</v>
      </c>
      <c r="H72" s="40">
        <f>SUM(H65:H71)</f>
        <v>364</v>
      </c>
      <c r="I72" s="41">
        <f>SUM(I65:I71)</f>
        <v>1451</v>
      </c>
      <c r="J72" s="42"/>
      <c r="K72" s="40">
        <f>SUM(K65:K71)</f>
        <v>296</v>
      </c>
      <c r="L72" s="40">
        <f>SUM(L65:L71)</f>
        <v>329</v>
      </c>
      <c r="M72" s="40">
        <f>SUM(M65:M71)</f>
        <v>334</v>
      </c>
      <c r="N72" s="40">
        <f>SUM(N65:N71)</f>
        <v>366</v>
      </c>
      <c r="O72" s="41">
        <f>SUM(O65:O71)</f>
        <v>1325</v>
      </c>
      <c r="P72" s="42"/>
      <c r="Q72" s="40">
        <f>SUM(Q65:Q71)</f>
        <v>302</v>
      </c>
      <c r="R72" s="40">
        <f>SUM(R65:R71)</f>
        <v>283</v>
      </c>
      <c r="S72" s="40">
        <f>SUM(S65:S71)</f>
        <v>345</v>
      </c>
      <c r="T72" s="40">
        <f>SUM(T65:T71)</f>
        <v>357</v>
      </c>
      <c r="U72" s="41">
        <f>SUM(U65:U71)</f>
        <v>1287</v>
      </c>
      <c r="V72" s="42"/>
      <c r="W72" s="40">
        <f>SUM(W65:W71)</f>
        <v>362</v>
      </c>
      <c r="X72" s="40">
        <f>SUM(X65:X71)</f>
        <v>332</v>
      </c>
      <c r="Y72" s="40">
        <f>SUM(Y65:Y71)</f>
        <v>306</v>
      </c>
      <c r="Z72" s="40">
        <f>SUM(Z65:Z71)</f>
        <v>317</v>
      </c>
      <c r="AA72" s="41">
        <f>SUM(AA65:AA71)</f>
        <v>1317</v>
      </c>
      <c r="AB72" s="42"/>
      <c r="AC72" s="40">
        <f>SUM(AC65:AC71)</f>
        <v>347</v>
      </c>
      <c r="AD72" s="40">
        <f>SUM(AD65:AD71)</f>
        <v>368</v>
      </c>
      <c r="AE72" s="40">
        <f>SUM(AE65:AE71)</f>
        <v>313</v>
      </c>
      <c r="AF72" s="40">
        <f>SUM(AF65:AF71)</f>
        <v>402</v>
      </c>
      <c r="AG72" s="41">
        <f>SUM(AG65:AG71)</f>
        <v>1430</v>
      </c>
      <c r="AH72" s="42"/>
      <c r="AI72" s="40">
        <f>SUM(AI65:AI71)</f>
        <v>340</v>
      </c>
      <c r="AJ72" s="40">
        <f>SUM(AJ65:AJ71)</f>
        <v>378</v>
      </c>
      <c r="AK72" s="40">
        <f>SUM(AK65:AK71)</f>
        <v>342</v>
      </c>
      <c r="AL72" s="40">
        <f>SUM(AL65:AL71)</f>
        <v>376</v>
      </c>
      <c r="AM72" s="41">
        <f>SUM(AM65:AM71)</f>
        <v>1436</v>
      </c>
      <c r="AN72" s="42"/>
      <c r="AO72" s="40">
        <f>SUM(AO65:AO71)</f>
        <v>328</v>
      </c>
      <c r="AP72" s="40">
        <f>SUM(AP65:AP71)</f>
        <v>324</v>
      </c>
      <c r="AQ72" s="40">
        <f>SUM(AQ65:AQ71)</f>
        <v>345</v>
      </c>
      <c r="AR72" s="40">
        <f>SUM(AR65:AR71)</f>
        <v>383</v>
      </c>
      <c r="AS72" s="41">
        <f>SUM(AS65:AS71)</f>
        <v>1380</v>
      </c>
      <c r="AT72" s="42"/>
      <c r="AU72" s="40">
        <f>SUM(AU65:AU71)</f>
        <v>352</v>
      </c>
      <c r="AV72" s="40">
        <f>SUM(AV65:AV71)</f>
        <v>415</v>
      </c>
      <c r="AW72" s="40">
        <f>SUM(AW65:AW71)</f>
        <v>367</v>
      </c>
      <c r="AX72" s="40">
        <f>SUM(AX65:AX71)</f>
        <v>315</v>
      </c>
      <c r="AY72" s="41">
        <f>SUM(AY65:AY71)</f>
        <v>1449</v>
      </c>
      <c r="AZ72" s="42"/>
      <c r="BA72" s="40">
        <f>SUM(BA65:BA71)</f>
        <v>299</v>
      </c>
      <c r="BB72" s="40">
        <f>SUM(BB65:BB71)</f>
        <v>349</v>
      </c>
      <c r="BC72" s="40">
        <f>SUM(BC65:BC71)</f>
        <v>333</v>
      </c>
      <c r="BD72" s="40">
        <f>SUM(BD65:BD71)</f>
        <v>387</v>
      </c>
      <c r="BE72" s="41">
        <f>SUM(BE65:BE70)</f>
        <v>1304</v>
      </c>
      <c r="BF72" s="44">
        <f t="shared" si="181"/>
        <v>4</v>
      </c>
      <c r="BG72" s="17">
        <f t="shared" si="182"/>
        <v>4</v>
      </c>
      <c r="BH72" s="17">
        <f t="shared" si="183"/>
        <v>4</v>
      </c>
      <c r="BI72" s="17">
        <f t="shared" si="184"/>
        <v>4</v>
      </c>
      <c r="BJ72" s="17">
        <f t="shared" si="185"/>
        <v>4</v>
      </c>
      <c r="BK72" s="17">
        <f t="shared" si="186"/>
        <v>4</v>
      </c>
      <c r="BL72" s="17">
        <f t="shared" si="187"/>
        <v>4</v>
      </c>
      <c r="BM72" s="17">
        <f t="shared" si="188"/>
        <v>4</v>
      </c>
      <c r="BN72" s="17">
        <f t="shared" si="189"/>
        <v>4</v>
      </c>
      <c r="BO72" s="17">
        <f t="shared" si="190"/>
        <v>36</v>
      </c>
      <c r="BP72" s="17">
        <f t="shared" si="192"/>
        <v>12379</v>
      </c>
      <c r="BQ72" s="17">
        <f t="shared" si="191"/>
        <v>343.86111111111109</v>
      </c>
    </row>
    <row r="73" spans="1:69" ht="15.75" customHeight="1" x14ac:dyDescent="0.25">
      <c r="A73" s="36"/>
      <c r="B73" s="37" t="s">
        <v>34</v>
      </c>
      <c r="C73" s="46"/>
      <c r="D73" s="39">
        <f>SUM(D65:D70)</f>
        <v>65</v>
      </c>
      <c r="E73" s="40">
        <f>E72+$D$73-E71</f>
        <v>422</v>
      </c>
      <c r="F73" s="40">
        <f>F72+$D$73-F71</f>
        <v>365</v>
      </c>
      <c r="G73" s="40">
        <f>G72+$D$73-G71</f>
        <v>447</v>
      </c>
      <c r="H73" s="40">
        <f>H72+$D$73-H71</f>
        <v>413</v>
      </c>
      <c r="I73" s="41">
        <f>E73+F73+G73+H73</f>
        <v>1647</v>
      </c>
      <c r="J73" s="39">
        <f>SUM(J65:J70)</f>
        <v>87</v>
      </c>
      <c r="K73" s="40">
        <f>K72+$J$73-K71</f>
        <v>367</v>
      </c>
      <c r="L73" s="40">
        <f>L72+$J$73-L71</f>
        <v>400</v>
      </c>
      <c r="M73" s="40">
        <f>M72+$J$73-M71</f>
        <v>405</v>
      </c>
      <c r="N73" s="40">
        <f>N72+$J$73-N71</f>
        <v>437</v>
      </c>
      <c r="O73" s="41">
        <f>K73+L73+M73+N73</f>
        <v>1609</v>
      </c>
      <c r="P73" s="39">
        <f>SUM(P65:P70)</f>
        <v>98</v>
      </c>
      <c r="Q73" s="40">
        <f>Q72+$P$73-Q71</f>
        <v>384</v>
      </c>
      <c r="R73" s="40">
        <f>R72+$P$73-R71</f>
        <v>365</v>
      </c>
      <c r="S73" s="40">
        <f>S72+$P$73-S71</f>
        <v>427</v>
      </c>
      <c r="T73" s="40">
        <f>T72+$P$73-T71</f>
        <v>439</v>
      </c>
      <c r="U73" s="41">
        <f>Q73+R73+S73+T73</f>
        <v>1615</v>
      </c>
      <c r="V73" s="39">
        <f>SUM(V65:V70)</f>
        <v>97</v>
      </c>
      <c r="W73" s="40">
        <f>W72+$V$73-W71</f>
        <v>443</v>
      </c>
      <c r="X73" s="40">
        <f>X72+$V$73-X71</f>
        <v>413</v>
      </c>
      <c r="Y73" s="40">
        <f>Y72+$V$73-Y71</f>
        <v>387</v>
      </c>
      <c r="Z73" s="40">
        <f>Z72+$V$73-Z71</f>
        <v>398</v>
      </c>
      <c r="AA73" s="41">
        <f>W73+X73+Y73+Z73</f>
        <v>1641</v>
      </c>
      <c r="AB73" s="39">
        <f>SUM(AB65:AB70)</f>
        <v>81</v>
      </c>
      <c r="AC73" s="40">
        <f>AC72+$AB$73-AC71</f>
        <v>412</v>
      </c>
      <c r="AD73" s="40">
        <f>AD72+$AB$73-AD71</f>
        <v>433</v>
      </c>
      <c r="AE73" s="40">
        <f>AE72+$AB$73-AE71</f>
        <v>378</v>
      </c>
      <c r="AF73" s="40">
        <f>AF72+$AB$73-AF71</f>
        <v>467</v>
      </c>
      <c r="AG73" s="41">
        <f>AC73+AD73+AE73+AF73</f>
        <v>1690</v>
      </c>
      <c r="AH73" s="39">
        <f>SUM(AH65:AH70)</f>
        <v>51</v>
      </c>
      <c r="AI73" s="40">
        <f>AI72+$AH$73-AI71</f>
        <v>375</v>
      </c>
      <c r="AJ73" s="40">
        <f>AJ72+$AH$73-AJ71</f>
        <v>413</v>
      </c>
      <c r="AK73" s="40">
        <f>AK72+$AH$73-AK71</f>
        <v>377</v>
      </c>
      <c r="AL73" s="40">
        <f>AL72+$AH$73-AL71</f>
        <v>411</v>
      </c>
      <c r="AM73" s="41">
        <f>AI73+AJ73+AK73+AL73</f>
        <v>1576</v>
      </c>
      <c r="AN73" s="39">
        <f>SUM(AN65:AN70)</f>
        <v>91</v>
      </c>
      <c r="AO73" s="40">
        <f>AO72+$AN$73-AO71</f>
        <v>403</v>
      </c>
      <c r="AP73" s="40">
        <f>AP72+$AN$73-AP71</f>
        <v>399</v>
      </c>
      <c r="AQ73" s="40">
        <f>AQ72+$AN$73-AQ71</f>
        <v>420</v>
      </c>
      <c r="AR73" s="40">
        <f>AR72+$AN$73-AR71</f>
        <v>458</v>
      </c>
      <c r="AS73" s="41">
        <f>AO73+AP73+AQ73+AR73</f>
        <v>1680</v>
      </c>
      <c r="AT73" s="39">
        <f>SUM(AT65:AT70)</f>
        <v>57</v>
      </c>
      <c r="AU73" s="40">
        <f>AU72+$AT$73-AU71</f>
        <v>393</v>
      </c>
      <c r="AV73" s="40">
        <f>AV72+$AT$73-AV71</f>
        <v>456</v>
      </c>
      <c r="AW73" s="40">
        <f>AW72+$AT$73-AW71</f>
        <v>408</v>
      </c>
      <c r="AX73" s="40">
        <f>AX72+$AT$73-AX71</f>
        <v>356</v>
      </c>
      <c r="AY73" s="41">
        <f>AU73+AV73+AW73+AX73</f>
        <v>1613</v>
      </c>
      <c r="AZ73" s="39">
        <f>SUM(AZ65:AZ70)</f>
        <v>78</v>
      </c>
      <c r="BA73" s="40">
        <f>BA72+$AZ$73-BA71</f>
        <v>361</v>
      </c>
      <c r="BB73" s="40">
        <f>BB72+$AZ$73-BB71</f>
        <v>411</v>
      </c>
      <c r="BC73" s="40">
        <f>BC72+$AZ$73-BC71</f>
        <v>395</v>
      </c>
      <c r="BD73" s="40">
        <f>BD72+$AZ$73-BD71</f>
        <v>449</v>
      </c>
      <c r="BE73" s="41">
        <f>BA73+BB73+BC73+BD73</f>
        <v>1616</v>
      </c>
      <c r="BF73" s="44">
        <f t="shared" si="181"/>
        <v>4</v>
      </c>
      <c r="BG73" s="17">
        <f t="shared" si="182"/>
        <v>4</v>
      </c>
      <c r="BH73" s="17">
        <f t="shared" si="183"/>
        <v>4</v>
      </c>
      <c r="BI73" s="17">
        <f t="shared" si="184"/>
        <v>4</v>
      </c>
      <c r="BJ73" s="17">
        <f t="shared" si="185"/>
        <v>4</v>
      </c>
      <c r="BK73" s="17">
        <f t="shared" si="186"/>
        <v>4</v>
      </c>
      <c r="BL73" s="17">
        <f t="shared" si="187"/>
        <v>4</v>
      </c>
      <c r="BM73" s="17">
        <f t="shared" si="188"/>
        <v>4</v>
      </c>
      <c r="BN73" s="17">
        <f t="shared" si="189"/>
        <v>4</v>
      </c>
      <c r="BO73" s="17">
        <f t="shared" si="190"/>
        <v>36</v>
      </c>
      <c r="BP73" s="17">
        <f t="shared" si="192"/>
        <v>14687</v>
      </c>
      <c r="BQ73" s="17">
        <f t="shared" si="191"/>
        <v>407.97222222222223</v>
      </c>
    </row>
    <row r="74" spans="1:69" ht="15.75" customHeight="1" x14ac:dyDescent="0.25">
      <c r="A74" s="36"/>
      <c r="B74" s="37" t="s">
        <v>35</v>
      </c>
      <c r="C74" s="46"/>
      <c r="D74" s="42"/>
      <c r="E74" s="40">
        <f t="shared" ref="E74:I75" si="193">IF($D$73&gt;0,IF(E72=E59,0.5,IF(E72&gt;E59,1,0)),0)</f>
        <v>1</v>
      </c>
      <c r="F74" s="40">
        <f t="shared" si="193"/>
        <v>0</v>
      </c>
      <c r="G74" s="40">
        <f t="shared" si="193"/>
        <v>1</v>
      </c>
      <c r="H74" s="40">
        <f t="shared" si="193"/>
        <v>1</v>
      </c>
      <c r="I74" s="41">
        <f t="shared" si="193"/>
        <v>1</v>
      </c>
      <c r="J74" s="42"/>
      <c r="K74" s="40">
        <f t="shared" ref="K74:O75" si="194">IF($J$73&gt;0,IF(K72=K9,0.5,IF(K72&gt;K9,1,0)),0)</f>
        <v>0</v>
      </c>
      <c r="L74" s="40">
        <f t="shared" si="194"/>
        <v>0</v>
      </c>
      <c r="M74" s="40">
        <f t="shared" si="194"/>
        <v>0</v>
      </c>
      <c r="N74" s="40">
        <f t="shared" si="194"/>
        <v>0</v>
      </c>
      <c r="O74" s="41">
        <f t="shared" si="194"/>
        <v>0</v>
      </c>
      <c r="P74" s="42"/>
      <c r="Q74" s="40">
        <f t="shared" ref="Q74:U75" si="195">IF($P$73&gt;0,IF(Q72=Q86,0.5,IF(Q72&gt;Q86,1,0)),0)</f>
        <v>0</v>
      </c>
      <c r="R74" s="40">
        <f t="shared" si="195"/>
        <v>0</v>
      </c>
      <c r="S74" s="40">
        <f t="shared" si="195"/>
        <v>0</v>
      </c>
      <c r="T74" s="40">
        <f t="shared" si="195"/>
        <v>1</v>
      </c>
      <c r="U74" s="41">
        <f t="shared" si="195"/>
        <v>0</v>
      </c>
      <c r="V74" s="42"/>
      <c r="W74" s="40">
        <f t="shared" ref="W74:AA75" si="196">IF($V$73&gt;0,IF(W72=W98,0.5,IF(W72&gt;W98,1,0)),0)</f>
        <v>1</v>
      </c>
      <c r="X74" s="40">
        <f t="shared" si="196"/>
        <v>0</v>
      </c>
      <c r="Y74" s="40">
        <f t="shared" si="196"/>
        <v>0</v>
      </c>
      <c r="Z74" s="40">
        <f t="shared" si="196"/>
        <v>1</v>
      </c>
      <c r="AA74" s="41">
        <f t="shared" si="196"/>
        <v>0</v>
      </c>
      <c r="AB74" s="42"/>
      <c r="AC74" s="40">
        <f t="shared" ref="AC74:AG75" si="197">IF($AB$73&gt;0,IF(AC72=AC22,0.5,IF(AC72&gt;AC22,1,0)),0)</f>
        <v>0</v>
      </c>
      <c r="AD74" s="40">
        <f t="shared" si="197"/>
        <v>0</v>
      </c>
      <c r="AE74" s="40">
        <f t="shared" si="197"/>
        <v>0</v>
      </c>
      <c r="AF74" s="40">
        <f t="shared" si="197"/>
        <v>1</v>
      </c>
      <c r="AG74" s="41">
        <f t="shared" si="197"/>
        <v>0</v>
      </c>
      <c r="AH74" s="42"/>
      <c r="AI74" s="40">
        <f t="shared" ref="AI74:AM75" si="198">IF($AH$73&gt;0,IF(AI72=AI110,0.5,IF(AI72&gt;AI110,1,0)),0)</f>
        <v>0</v>
      </c>
      <c r="AJ74" s="40">
        <f t="shared" si="198"/>
        <v>0</v>
      </c>
      <c r="AK74" s="40">
        <f t="shared" si="198"/>
        <v>0</v>
      </c>
      <c r="AL74" s="40">
        <f t="shared" si="198"/>
        <v>0</v>
      </c>
      <c r="AM74" s="41">
        <f t="shared" si="198"/>
        <v>0</v>
      </c>
      <c r="AN74" s="42"/>
      <c r="AO74" s="40">
        <f t="shared" ref="AO74:AS75" si="199">IF($AN$73&gt;0,IF(AO72=AO47,0.5,IF(AO72&gt;AO47,1,0)),0)</f>
        <v>1</v>
      </c>
      <c r="AP74" s="40">
        <f t="shared" si="199"/>
        <v>0</v>
      </c>
      <c r="AQ74" s="40">
        <f t="shared" si="199"/>
        <v>1</v>
      </c>
      <c r="AR74" s="40">
        <f t="shared" si="199"/>
        <v>1</v>
      </c>
      <c r="AS74" s="41">
        <f t="shared" si="199"/>
        <v>1</v>
      </c>
      <c r="AT74" s="42"/>
      <c r="AU74" s="40">
        <f t="shared" ref="AU74:AY75" si="200">IF($AT$73&gt;0,IF(AU72=AU122,0.5,IF(AU72&gt;AU122,1,0)),0)</f>
        <v>1</v>
      </c>
      <c r="AV74" s="40">
        <f t="shared" si="200"/>
        <v>1</v>
      </c>
      <c r="AW74" s="40">
        <f t="shared" si="200"/>
        <v>1</v>
      </c>
      <c r="AX74" s="40">
        <f t="shared" si="200"/>
        <v>1</v>
      </c>
      <c r="AY74" s="41">
        <f t="shared" si="200"/>
        <v>1</v>
      </c>
      <c r="AZ74" s="42"/>
      <c r="BA74" s="40">
        <f t="shared" ref="BA74:BE75" si="201">IF($AZ$73&gt;0,IF(BA72=BA35,0.5,IF(BA72&gt;BA35,1,0)),0)</f>
        <v>0</v>
      </c>
      <c r="BB74" s="40">
        <f t="shared" si="201"/>
        <v>1</v>
      </c>
      <c r="BC74" s="40">
        <f t="shared" si="201"/>
        <v>0</v>
      </c>
      <c r="BD74" s="40">
        <f t="shared" si="201"/>
        <v>1</v>
      </c>
      <c r="BE74" s="41">
        <f t="shared" si="201"/>
        <v>0</v>
      </c>
      <c r="BF74" s="48"/>
      <c r="BG74" s="20"/>
      <c r="BH74" s="20"/>
      <c r="BI74" s="20"/>
      <c r="BJ74" s="20"/>
      <c r="BK74" s="20"/>
      <c r="BL74" s="20"/>
      <c r="BM74" s="20"/>
      <c r="BN74" s="20"/>
      <c r="BO74" s="20"/>
      <c r="BP74" s="17">
        <f t="shared" si="192"/>
        <v>3</v>
      </c>
      <c r="BQ74" s="20"/>
    </row>
    <row r="75" spans="1:69" ht="15.75" customHeight="1" x14ac:dyDescent="0.25">
      <c r="A75" s="36"/>
      <c r="B75" s="37" t="s">
        <v>36</v>
      </c>
      <c r="C75" s="46"/>
      <c r="D75" s="42"/>
      <c r="E75" s="40">
        <f t="shared" si="193"/>
        <v>1</v>
      </c>
      <c r="F75" s="40">
        <f t="shared" si="193"/>
        <v>0</v>
      </c>
      <c r="G75" s="40">
        <f t="shared" si="193"/>
        <v>1</v>
      </c>
      <c r="H75" s="40">
        <f t="shared" si="193"/>
        <v>1</v>
      </c>
      <c r="I75" s="41">
        <f t="shared" si="193"/>
        <v>1</v>
      </c>
      <c r="J75" s="42"/>
      <c r="K75" s="40">
        <f t="shared" si="194"/>
        <v>0</v>
      </c>
      <c r="L75" s="40">
        <f t="shared" si="194"/>
        <v>0</v>
      </c>
      <c r="M75" s="40">
        <f t="shared" si="194"/>
        <v>0</v>
      </c>
      <c r="N75" s="40">
        <f t="shared" si="194"/>
        <v>0</v>
      </c>
      <c r="O75" s="41">
        <f t="shared" si="194"/>
        <v>0</v>
      </c>
      <c r="P75" s="42"/>
      <c r="Q75" s="40">
        <f t="shared" si="195"/>
        <v>0</v>
      </c>
      <c r="R75" s="40">
        <f t="shared" si="195"/>
        <v>0</v>
      </c>
      <c r="S75" s="40">
        <f t="shared" si="195"/>
        <v>0</v>
      </c>
      <c r="T75" s="40">
        <f t="shared" si="195"/>
        <v>1</v>
      </c>
      <c r="U75" s="41">
        <f t="shared" si="195"/>
        <v>0</v>
      </c>
      <c r="V75" s="42"/>
      <c r="W75" s="40">
        <f t="shared" si="196"/>
        <v>1</v>
      </c>
      <c r="X75" s="40">
        <f t="shared" si="196"/>
        <v>0</v>
      </c>
      <c r="Y75" s="40">
        <f t="shared" si="196"/>
        <v>0</v>
      </c>
      <c r="Z75" s="40">
        <f t="shared" si="196"/>
        <v>1</v>
      </c>
      <c r="AA75" s="41">
        <f t="shared" si="196"/>
        <v>1</v>
      </c>
      <c r="AB75" s="42"/>
      <c r="AC75" s="40">
        <f t="shared" si="197"/>
        <v>0</v>
      </c>
      <c r="AD75" s="40">
        <f t="shared" si="197"/>
        <v>0</v>
      </c>
      <c r="AE75" s="40">
        <f t="shared" si="197"/>
        <v>0</v>
      </c>
      <c r="AF75" s="40">
        <f t="shared" si="197"/>
        <v>1</v>
      </c>
      <c r="AG75" s="41">
        <f t="shared" si="197"/>
        <v>0</v>
      </c>
      <c r="AH75" s="42"/>
      <c r="AI75" s="40">
        <f t="shared" si="198"/>
        <v>0</v>
      </c>
      <c r="AJ75" s="40">
        <f t="shared" si="198"/>
        <v>0</v>
      </c>
      <c r="AK75" s="40">
        <f t="shared" si="198"/>
        <v>0</v>
      </c>
      <c r="AL75" s="40">
        <f t="shared" si="198"/>
        <v>0</v>
      </c>
      <c r="AM75" s="41">
        <f t="shared" si="198"/>
        <v>0</v>
      </c>
      <c r="AN75" s="42"/>
      <c r="AO75" s="40">
        <f t="shared" si="199"/>
        <v>1</v>
      </c>
      <c r="AP75" s="40">
        <f t="shared" si="199"/>
        <v>0</v>
      </c>
      <c r="AQ75" s="40">
        <f t="shared" si="199"/>
        <v>1</v>
      </c>
      <c r="AR75" s="40">
        <f t="shared" si="199"/>
        <v>1</v>
      </c>
      <c r="AS75" s="41">
        <f t="shared" si="199"/>
        <v>1</v>
      </c>
      <c r="AT75" s="42"/>
      <c r="AU75" s="40">
        <f t="shared" si="200"/>
        <v>0</v>
      </c>
      <c r="AV75" s="40">
        <f t="shared" si="200"/>
        <v>1</v>
      </c>
      <c r="AW75" s="40">
        <f t="shared" si="200"/>
        <v>0</v>
      </c>
      <c r="AX75" s="40">
        <f t="shared" si="200"/>
        <v>0</v>
      </c>
      <c r="AY75" s="41">
        <f t="shared" si="200"/>
        <v>0</v>
      </c>
      <c r="AZ75" s="42"/>
      <c r="BA75" s="40">
        <f t="shared" si="201"/>
        <v>0</v>
      </c>
      <c r="BB75" s="40">
        <f t="shared" si="201"/>
        <v>1</v>
      </c>
      <c r="BC75" s="40">
        <f t="shared" si="201"/>
        <v>0</v>
      </c>
      <c r="BD75" s="40">
        <f t="shared" si="201"/>
        <v>1</v>
      </c>
      <c r="BE75" s="41">
        <f t="shared" si="201"/>
        <v>1</v>
      </c>
      <c r="BF75" s="48"/>
      <c r="BG75" s="20"/>
      <c r="BH75" s="20"/>
      <c r="BI75" s="20"/>
      <c r="BJ75" s="20"/>
      <c r="BK75" s="20"/>
      <c r="BL75" s="20"/>
      <c r="BM75" s="20"/>
      <c r="BN75" s="20"/>
      <c r="BO75" s="20"/>
      <c r="BP75" s="17">
        <f t="shared" si="192"/>
        <v>4</v>
      </c>
      <c r="BQ75" s="20"/>
    </row>
    <row r="76" spans="1:69" ht="14.25" customHeight="1" x14ac:dyDescent="0.25">
      <c r="A76" s="49"/>
      <c r="B76" s="50" t="s">
        <v>37</v>
      </c>
      <c r="C76" s="51"/>
      <c r="D76" s="52"/>
      <c r="E76" s="53"/>
      <c r="F76" s="53"/>
      <c r="G76" s="53"/>
      <c r="H76" s="53"/>
      <c r="I76" s="67">
        <f>SUM(E74+F74+G74+H74+I74+E75+F75+G75+H75+I75)</f>
        <v>8</v>
      </c>
      <c r="J76" s="52"/>
      <c r="K76" s="53"/>
      <c r="L76" s="53"/>
      <c r="M76" s="53"/>
      <c r="N76" s="53"/>
      <c r="O76" s="67">
        <f>SUM(K74+L74+M74+N74+O74+K75+L75+M75+N75+O75)</f>
        <v>0</v>
      </c>
      <c r="P76" s="52"/>
      <c r="Q76" s="53"/>
      <c r="R76" s="53"/>
      <c r="S76" s="53"/>
      <c r="T76" s="53"/>
      <c r="U76" s="67">
        <f>SUM(Q74+R74+S74+T74+U74+Q75+R75+S75+T75+U75)</f>
        <v>2</v>
      </c>
      <c r="V76" s="52"/>
      <c r="W76" s="53"/>
      <c r="X76" s="53"/>
      <c r="Y76" s="53"/>
      <c r="Z76" s="53"/>
      <c r="AA76" s="67">
        <f>SUM(W74+X74+Y74+Z74+AA74+W75+X75+Y75+Z75+AA75)</f>
        <v>5</v>
      </c>
      <c r="AB76" s="52"/>
      <c r="AC76" s="53"/>
      <c r="AD76" s="53"/>
      <c r="AE76" s="53"/>
      <c r="AF76" s="53"/>
      <c r="AG76" s="67">
        <f>SUM(AC74+AD74+AE74+AF74+AG74+AC75+AD75+AE75+AF75+AG75)</f>
        <v>2</v>
      </c>
      <c r="AH76" s="52"/>
      <c r="AI76" s="53"/>
      <c r="AJ76" s="53"/>
      <c r="AK76" s="53"/>
      <c r="AL76" s="53"/>
      <c r="AM76" s="67">
        <f>SUM(AI74+AJ74+AK74+AL74+AM74+AI75+AJ75+AK75+AL75+AM75)</f>
        <v>0</v>
      </c>
      <c r="AN76" s="52"/>
      <c r="AO76" s="53"/>
      <c r="AP76" s="53"/>
      <c r="AQ76" s="53"/>
      <c r="AR76" s="53"/>
      <c r="AS76" s="67">
        <f>SUM(AO74+AP74+AQ74+AR74+AS74+AO75+AP75+AQ75+AR75+AS75)</f>
        <v>8</v>
      </c>
      <c r="AT76" s="52"/>
      <c r="AU76" s="53"/>
      <c r="AV76" s="53"/>
      <c r="AW76" s="53"/>
      <c r="AX76" s="53"/>
      <c r="AY76" s="67">
        <f>SUM(AU74+AV74+AW74+AX74+AY74+AU75+AV75+AW75+AX75+AY75)</f>
        <v>6</v>
      </c>
      <c r="AZ76" s="52"/>
      <c r="BA76" s="53"/>
      <c r="BB76" s="53"/>
      <c r="BC76" s="53"/>
      <c r="BD76" s="53"/>
      <c r="BE76" s="67">
        <f>SUM(BA74+BB74+BC74+BD74+BE74+BA75+BB75+BC75+BD75+BE75)</f>
        <v>5</v>
      </c>
      <c r="BF76" s="55"/>
      <c r="BG76" s="56"/>
      <c r="BH76" s="56"/>
      <c r="BI76" s="56"/>
      <c r="BJ76" s="56"/>
      <c r="BK76" s="56"/>
      <c r="BL76" s="56"/>
      <c r="BM76" s="56"/>
      <c r="BN76" s="56"/>
      <c r="BO76" s="56"/>
      <c r="BP76" s="57">
        <f t="shared" si="192"/>
        <v>36</v>
      </c>
      <c r="BQ76" s="56"/>
    </row>
    <row r="77" spans="1:69" ht="27" customHeight="1" x14ac:dyDescent="0.25">
      <c r="A77" s="30">
        <v>7</v>
      </c>
      <c r="B77" s="142" t="s">
        <v>84</v>
      </c>
      <c r="C77" s="141"/>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92"/>
        <v>#VALUE!</v>
      </c>
      <c r="BQ77" s="35"/>
    </row>
    <row r="78" spans="1:69" ht="15.75" customHeight="1" x14ac:dyDescent="0.25">
      <c r="A78" s="36"/>
      <c r="B78" s="125" t="s">
        <v>85</v>
      </c>
      <c r="C78" s="126" t="s">
        <v>86</v>
      </c>
      <c r="D78" s="39">
        <v>47</v>
      </c>
      <c r="E78" s="40">
        <v>151</v>
      </c>
      <c r="F78" s="40">
        <v>168</v>
      </c>
      <c r="G78" s="40">
        <v>126</v>
      </c>
      <c r="H78" s="40">
        <v>165</v>
      </c>
      <c r="I78" s="41">
        <f t="shared" ref="I78:I85" si="202">SUM(E78:H78)</f>
        <v>610</v>
      </c>
      <c r="J78" s="42">
        <v>47</v>
      </c>
      <c r="K78" s="43">
        <v>120</v>
      </c>
      <c r="L78" s="43">
        <v>144</v>
      </c>
      <c r="M78" s="43">
        <v>176</v>
      </c>
      <c r="N78" s="43">
        <v>171</v>
      </c>
      <c r="O78" s="41">
        <f t="shared" ref="O78:O85" si="203">SUM(K78:N78)</f>
        <v>611</v>
      </c>
      <c r="P78" s="42">
        <v>47</v>
      </c>
      <c r="Q78" s="43">
        <v>171</v>
      </c>
      <c r="R78" s="43">
        <v>204</v>
      </c>
      <c r="S78" s="43">
        <v>221</v>
      </c>
      <c r="T78" s="43">
        <v>165</v>
      </c>
      <c r="U78" s="41">
        <f t="shared" ref="U78:U85" si="204">SUM(Q78:T78)</f>
        <v>761</v>
      </c>
      <c r="V78" s="42"/>
      <c r="W78" s="43"/>
      <c r="X78" s="43"/>
      <c r="Y78" s="43"/>
      <c r="Z78" s="43"/>
      <c r="AA78" s="41">
        <f t="shared" ref="AA78:AA85" si="205">SUM(W78:Z78)</f>
        <v>0</v>
      </c>
      <c r="AB78" s="42">
        <v>38</v>
      </c>
      <c r="AC78" s="43">
        <v>133</v>
      </c>
      <c r="AD78" s="43">
        <v>224</v>
      </c>
      <c r="AE78" s="43">
        <v>209</v>
      </c>
      <c r="AF78" s="43">
        <v>147</v>
      </c>
      <c r="AG78" s="41">
        <f t="shared" ref="AG78:AG85" si="206">SUM(AC78:AF78)</f>
        <v>713</v>
      </c>
      <c r="AH78" s="42">
        <v>36</v>
      </c>
      <c r="AI78" s="43">
        <v>122</v>
      </c>
      <c r="AJ78" s="43">
        <v>174</v>
      </c>
      <c r="AK78" s="43">
        <v>144</v>
      </c>
      <c r="AL78" s="43">
        <v>132</v>
      </c>
      <c r="AM78" s="41">
        <f t="shared" ref="AM78:AM85" si="207">SUM(AI78:AL78)</f>
        <v>572</v>
      </c>
      <c r="AN78" s="42">
        <v>39</v>
      </c>
      <c r="AO78" s="43">
        <v>148</v>
      </c>
      <c r="AP78" s="43">
        <v>149</v>
      </c>
      <c r="AQ78" s="43">
        <v>154</v>
      </c>
      <c r="AR78" s="43">
        <v>168</v>
      </c>
      <c r="AS78" s="41">
        <f t="shared" ref="AS78:AS85" si="208">SUM(AO78:AR78)</f>
        <v>619</v>
      </c>
      <c r="AT78" s="42">
        <v>41</v>
      </c>
      <c r="AU78" s="43">
        <v>161</v>
      </c>
      <c r="AV78" s="43">
        <v>163</v>
      </c>
      <c r="AW78" s="43">
        <v>145</v>
      </c>
      <c r="AX78" s="43">
        <v>172</v>
      </c>
      <c r="AY78" s="41">
        <f t="shared" ref="AY78:AY85" si="209">SUM(AU78:AX78)</f>
        <v>641</v>
      </c>
      <c r="AZ78" s="42">
        <v>41</v>
      </c>
      <c r="BA78" s="43">
        <v>159</v>
      </c>
      <c r="BB78" s="43">
        <v>182</v>
      </c>
      <c r="BC78" s="43">
        <v>197</v>
      </c>
      <c r="BD78" s="43">
        <v>158</v>
      </c>
      <c r="BE78" s="41">
        <f t="shared" ref="BE78:BE85" si="210">SUM(BA78:BD78)</f>
        <v>696</v>
      </c>
      <c r="BF78" s="44">
        <f t="shared" ref="BF78:BF87" si="211">SUM((IF(E78&gt;0,1,0)+(IF(F78&gt;0,1,0)+(IF(G78&gt;0,1,0)+(IF(H78&gt;0,1,0))))))</f>
        <v>4</v>
      </c>
      <c r="BG78" s="17">
        <f t="shared" ref="BG78:BG87" si="212">SUM((IF(K78&gt;0,1,0)+(IF(L78&gt;0,1,0)+(IF(M78&gt;0,1,0)+(IF(N78&gt;0,1,0))))))</f>
        <v>4</v>
      </c>
      <c r="BH78" s="17">
        <f t="shared" ref="BH78:BH87" si="213">SUM((IF(Q78&gt;0,1,0)+(IF(R78&gt;0,1,0)+(IF(S78&gt;0,1,0)+(IF(T78&gt;0,1,0))))))</f>
        <v>4</v>
      </c>
      <c r="BI78" s="17">
        <f t="shared" ref="BI78:BI87" si="214">SUM((IF(W78&gt;0,1,0)+(IF(X78&gt;0,1,0)+(IF(Y78&gt;0,1,0)+(IF(Z78&gt;0,1,0))))))</f>
        <v>0</v>
      </c>
      <c r="BJ78" s="17">
        <f t="shared" ref="BJ78:BJ87" si="215">SUM((IF(AC78&gt;0,1,0)+(IF(AD78&gt;0,1,0)+(IF(AE78&gt;0,1,0)+(IF(AF78&gt;0,1,0))))))</f>
        <v>4</v>
      </c>
      <c r="BK78" s="17">
        <f t="shared" ref="BK78:BK87" si="216">SUM((IF(AI78&gt;0,1,0)+(IF(AJ78&gt;0,1,0)+(IF(AK78&gt;0,1,0)+(IF(AL78&gt;0,1,0))))))</f>
        <v>4</v>
      </c>
      <c r="BL78" s="17">
        <f t="shared" ref="BL78:BL87" si="217">SUM((IF(AO78&gt;0,1,0)+(IF(AP78&gt;0,1,0)+(IF(AQ78&gt;0,1,0)+(IF(AR78&gt;0,1,0))))))</f>
        <v>4</v>
      </c>
      <c r="BM78" s="17">
        <f t="shared" ref="BM78:BM87" si="218">SUM((IF(AU78&gt;0,1,0)+(IF(AV78&gt;0,1,0)+(IF(AW78&gt;0,1,0)+(IF(AX78&gt;0,1,0))))))</f>
        <v>4</v>
      </c>
      <c r="BN78" s="17">
        <f t="shared" ref="BN78:BN87" si="219">SUM((IF(BA78&gt;0,1,0)+(IF(BB78&gt;0,1,0)+(IF(BC78&gt;0,1,0)+(IF(BD78&gt;0,1,0))))))</f>
        <v>4</v>
      </c>
      <c r="BO78" s="17">
        <f t="shared" ref="BO78:BO87" si="220">SUM(BF78:BN78)</f>
        <v>32</v>
      </c>
      <c r="BP78" s="17">
        <f t="shared" si="192"/>
        <v>5223</v>
      </c>
      <c r="BQ78" s="17">
        <f t="shared" ref="BQ78:BQ87" si="221">BP78/BO78</f>
        <v>163.21875</v>
      </c>
    </row>
    <row r="79" spans="1:69" ht="15.75" customHeight="1" x14ac:dyDescent="0.25">
      <c r="A79" s="36"/>
      <c r="B79" s="125" t="s">
        <v>87</v>
      </c>
      <c r="C79" s="126" t="s">
        <v>88</v>
      </c>
      <c r="D79" s="39">
        <v>49</v>
      </c>
      <c r="E79" s="40">
        <v>153</v>
      </c>
      <c r="F79" s="40">
        <v>140</v>
      </c>
      <c r="G79" s="40">
        <v>134</v>
      </c>
      <c r="H79" s="40">
        <v>169</v>
      </c>
      <c r="I79" s="41">
        <f t="shared" si="202"/>
        <v>596</v>
      </c>
      <c r="J79" s="42">
        <v>49</v>
      </c>
      <c r="K79" s="43">
        <v>161</v>
      </c>
      <c r="L79" s="43">
        <v>156</v>
      </c>
      <c r="M79" s="43">
        <v>147</v>
      </c>
      <c r="N79" s="43">
        <v>137</v>
      </c>
      <c r="O79" s="41">
        <f t="shared" si="203"/>
        <v>601</v>
      </c>
      <c r="P79" s="42"/>
      <c r="Q79" s="43"/>
      <c r="R79" s="43"/>
      <c r="S79" s="43"/>
      <c r="T79" s="43"/>
      <c r="U79" s="41">
        <f t="shared" si="204"/>
        <v>0</v>
      </c>
      <c r="V79" s="42">
        <v>49</v>
      </c>
      <c r="W79" s="43">
        <v>177</v>
      </c>
      <c r="X79" s="43">
        <v>149</v>
      </c>
      <c r="Y79" s="43">
        <v>149</v>
      </c>
      <c r="Z79" s="43">
        <v>159</v>
      </c>
      <c r="AA79" s="41">
        <f t="shared" si="205"/>
        <v>634</v>
      </c>
      <c r="AB79" s="42">
        <v>47</v>
      </c>
      <c r="AC79" s="43">
        <v>167</v>
      </c>
      <c r="AD79" s="43">
        <v>148</v>
      </c>
      <c r="AE79" s="43">
        <v>115</v>
      </c>
      <c r="AF79" s="43">
        <v>146</v>
      </c>
      <c r="AG79" s="41">
        <f t="shared" si="206"/>
        <v>576</v>
      </c>
      <c r="AH79" s="42"/>
      <c r="AI79" s="43"/>
      <c r="AJ79" s="43"/>
      <c r="AK79" s="43"/>
      <c r="AL79" s="43"/>
      <c r="AM79" s="41">
        <f t="shared" si="207"/>
        <v>0</v>
      </c>
      <c r="AN79" s="42">
        <v>49</v>
      </c>
      <c r="AO79" s="43">
        <v>131</v>
      </c>
      <c r="AP79" s="43">
        <v>164</v>
      </c>
      <c r="AQ79" s="43">
        <v>124</v>
      </c>
      <c r="AR79" s="43">
        <v>184</v>
      </c>
      <c r="AS79" s="41">
        <f t="shared" si="208"/>
        <v>603</v>
      </c>
      <c r="AT79" s="42"/>
      <c r="AU79" s="43"/>
      <c r="AV79" s="43"/>
      <c r="AW79" s="43"/>
      <c r="AX79" s="43"/>
      <c r="AY79" s="41">
        <f t="shared" si="209"/>
        <v>0</v>
      </c>
      <c r="AZ79" s="42">
        <v>49</v>
      </c>
      <c r="BA79" s="43">
        <v>192</v>
      </c>
      <c r="BB79" s="43">
        <v>159</v>
      </c>
      <c r="BC79" s="43">
        <v>173</v>
      </c>
      <c r="BD79" s="43">
        <v>159</v>
      </c>
      <c r="BE79" s="41">
        <f t="shared" si="210"/>
        <v>683</v>
      </c>
      <c r="BF79" s="44">
        <f t="shared" si="211"/>
        <v>4</v>
      </c>
      <c r="BG79" s="17">
        <f t="shared" si="212"/>
        <v>4</v>
      </c>
      <c r="BH79" s="17">
        <f t="shared" si="213"/>
        <v>0</v>
      </c>
      <c r="BI79" s="17">
        <f t="shared" si="214"/>
        <v>4</v>
      </c>
      <c r="BJ79" s="17">
        <f t="shared" si="215"/>
        <v>4</v>
      </c>
      <c r="BK79" s="17">
        <f t="shared" si="216"/>
        <v>0</v>
      </c>
      <c r="BL79" s="17">
        <f t="shared" si="217"/>
        <v>4</v>
      </c>
      <c r="BM79" s="17">
        <f t="shared" si="218"/>
        <v>0</v>
      </c>
      <c r="BN79" s="17">
        <f t="shared" si="219"/>
        <v>4</v>
      </c>
      <c r="BO79" s="17">
        <f t="shared" si="220"/>
        <v>24</v>
      </c>
      <c r="BP79" s="17">
        <f t="shared" si="192"/>
        <v>3693</v>
      </c>
      <c r="BQ79" s="17">
        <f t="shared" si="221"/>
        <v>153.875</v>
      </c>
    </row>
    <row r="80" spans="1:69" ht="15.75" customHeight="1" x14ac:dyDescent="0.25">
      <c r="A80" s="36"/>
      <c r="B80" s="104" t="s">
        <v>107</v>
      </c>
      <c r="C80" s="105" t="s">
        <v>104</v>
      </c>
      <c r="D80" s="42"/>
      <c r="E80" s="43"/>
      <c r="F80" s="43"/>
      <c r="G80" s="43"/>
      <c r="H80" s="43"/>
      <c r="I80" s="41">
        <f t="shared" si="202"/>
        <v>0</v>
      </c>
      <c r="J80" s="42"/>
      <c r="K80" s="43"/>
      <c r="L80" s="43"/>
      <c r="M80" s="43"/>
      <c r="N80" s="43"/>
      <c r="O80" s="41">
        <f t="shared" si="203"/>
        <v>0</v>
      </c>
      <c r="P80" s="42">
        <v>41</v>
      </c>
      <c r="Q80" s="43">
        <v>153</v>
      </c>
      <c r="R80" s="43">
        <v>173</v>
      </c>
      <c r="S80" s="43">
        <v>139</v>
      </c>
      <c r="T80" s="43">
        <v>181</v>
      </c>
      <c r="U80" s="41">
        <f t="shared" si="204"/>
        <v>646</v>
      </c>
      <c r="V80" s="42"/>
      <c r="W80" s="43"/>
      <c r="X80" s="43"/>
      <c r="Y80" s="43"/>
      <c r="Z80" s="43"/>
      <c r="AA80" s="41">
        <f t="shared" si="205"/>
        <v>0</v>
      </c>
      <c r="AB80" s="42"/>
      <c r="AC80" s="43"/>
      <c r="AD80" s="43"/>
      <c r="AE80" s="43"/>
      <c r="AF80" s="43"/>
      <c r="AG80" s="41">
        <f t="shared" si="206"/>
        <v>0</v>
      </c>
      <c r="AH80" s="42"/>
      <c r="AI80" s="43"/>
      <c r="AJ80" s="43"/>
      <c r="AK80" s="43"/>
      <c r="AL80" s="43"/>
      <c r="AM80" s="41">
        <f t="shared" si="207"/>
        <v>0</v>
      </c>
      <c r="AN80" s="42"/>
      <c r="AO80" s="43"/>
      <c r="AP80" s="43"/>
      <c r="AQ80" s="43"/>
      <c r="AR80" s="43"/>
      <c r="AS80" s="41">
        <f t="shared" si="208"/>
        <v>0</v>
      </c>
      <c r="AT80" s="42"/>
      <c r="AU80" s="43"/>
      <c r="AV80" s="43"/>
      <c r="AW80" s="43"/>
      <c r="AX80" s="43"/>
      <c r="AY80" s="41">
        <f t="shared" si="209"/>
        <v>0</v>
      </c>
      <c r="AZ80" s="42"/>
      <c r="BA80" s="43"/>
      <c r="BB80" s="43"/>
      <c r="BC80" s="43"/>
      <c r="BD80" s="43"/>
      <c r="BE80" s="41">
        <f t="shared" si="210"/>
        <v>0</v>
      </c>
      <c r="BF80" s="44">
        <f t="shared" si="211"/>
        <v>0</v>
      </c>
      <c r="BG80" s="17">
        <f t="shared" si="212"/>
        <v>0</v>
      </c>
      <c r="BH80" s="17">
        <f t="shared" si="213"/>
        <v>4</v>
      </c>
      <c r="BI80" s="17">
        <f t="shared" si="214"/>
        <v>0</v>
      </c>
      <c r="BJ80" s="17">
        <f t="shared" si="215"/>
        <v>0</v>
      </c>
      <c r="BK80" s="17">
        <f t="shared" si="216"/>
        <v>0</v>
      </c>
      <c r="BL80" s="17">
        <f t="shared" si="217"/>
        <v>0</v>
      </c>
      <c r="BM80" s="17">
        <f t="shared" si="218"/>
        <v>0</v>
      </c>
      <c r="BN80" s="17">
        <f t="shared" si="219"/>
        <v>0</v>
      </c>
      <c r="BO80" s="17">
        <f t="shared" si="220"/>
        <v>4</v>
      </c>
      <c r="BP80" s="17">
        <f t="shared" si="192"/>
        <v>646</v>
      </c>
      <c r="BQ80" s="20">
        <f t="shared" si="221"/>
        <v>161.5</v>
      </c>
    </row>
    <row r="81" spans="1:69" ht="15.75" customHeight="1" x14ac:dyDescent="0.25">
      <c r="A81" s="36"/>
      <c r="B81" s="45" t="s">
        <v>108</v>
      </c>
      <c r="C81" s="46" t="s">
        <v>109</v>
      </c>
      <c r="D81" s="42"/>
      <c r="E81" s="43"/>
      <c r="F81" s="43"/>
      <c r="G81" s="43"/>
      <c r="H81" s="43"/>
      <c r="I81" s="41">
        <f t="shared" si="202"/>
        <v>0</v>
      </c>
      <c r="J81" s="42"/>
      <c r="K81" s="43"/>
      <c r="L81" s="43"/>
      <c r="M81" s="43"/>
      <c r="N81" s="43"/>
      <c r="O81" s="41">
        <f t="shared" si="203"/>
        <v>0</v>
      </c>
      <c r="P81" s="42"/>
      <c r="Q81" s="43"/>
      <c r="R81" s="43"/>
      <c r="S81" s="43"/>
      <c r="T81" s="43"/>
      <c r="U81" s="41">
        <f t="shared" si="204"/>
        <v>0</v>
      </c>
      <c r="V81" s="42">
        <v>27</v>
      </c>
      <c r="W81" s="43">
        <v>182</v>
      </c>
      <c r="X81" s="43">
        <v>175</v>
      </c>
      <c r="Y81" s="43">
        <v>168</v>
      </c>
      <c r="Z81" s="43">
        <v>201</v>
      </c>
      <c r="AA81" s="41">
        <f t="shared" si="205"/>
        <v>726</v>
      </c>
      <c r="AB81" s="42"/>
      <c r="AC81" s="43"/>
      <c r="AD81" s="43"/>
      <c r="AE81" s="43"/>
      <c r="AF81" s="43"/>
      <c r="AG81" s="41">
        <f t="shared" si="206"/>
        <v>0</v>
      </c>
      <c r="AH81" s="42">
        <v>27</v>
      </c>
      <c r="AI81" s="43">
        <v>152</v>
      </c>
      <c r="AJ81" s="43">
        <v>147</v>
      </c>
      <c r="AK81" s="43">
        <v>192</v>
      </c>
      <c r="AL81" s="43">
        <v>187</v>
      </c>
      <c r="AM81" s="41">
        <f t="shared" si="207"/>
        <v>678</v>
      </c>
      <c r="AN81" s="42"/>
      <c r="AO81" s="43"/>
      <c r="AP81" s="43"/>
      <c r="AQ81" s="43"/>
      <c r="AR81" s="43"/>
      <c r="AS81" s="41">
        <f t="shared" si="208"/>
        <v>0</v>
      </c>
      <c r="AT81" s="42">
        <v>31</v>
      </c>
      <c r="AU81" s="43">
        <v>159</v>
      </c>
      <c r="AV81" s="43">
        <v>199</v>
      </c>
      <c r="AW81" s="43">
        <v>192</v>
      </c>
      <c r="AX81" s="43">
        <v>217</v>
      </c>
      <c r="AY81" s="41">
        <f t="shared" si="209"/>
        <v>767</v>
      </c>
      <c r="AZ81" s="42"/>
      <c r="BA81" s="43"/>
      <c r="BB81" s="43"/>
      <c r="BC81" s="43"/>
      <c r="BD81" s="43"/>
      <c r="BE81" s="41">
        <f t="shared" si="210"/>
        <v>0</v>
      </c>
      <c r="BF81" s="44">
        <f t="shared" si="211"/>
        <v>0</v>
      </c>
      <c r="BG81" s="17">
        <f t="shared" si="212"/>
        <v>0</v>
      </c>
      <c r="BH81" s="17">
        <f t="shared" si="213"/>
        <v>0</v>
      </c>
      <c r="BI81" s="17">
        <f t="shared" si="214"/>
        <v>4</v>
      </c>
      <c r="BJ81" s="17">
        <f t="shared" si="215"/>
        <v>0</v>
      </c>
      <c r="BK81" s="17">
        <f t="shared" si="216"/>
        <v>4</v>
      </c>
      <c r="BL81" s="17">
        <f t="shared" si="217"/>
        <v>0</v>
      </c>
      <c r="BM81" s="17">
        <f t="shared" si="218"/>
        <v>4</v>
      </c>
      <c r="BN81" s="17">
        <f t="shared" si="219"/>
        <v>0</v>
      </c>
      <c r="BO81" s="17">
        <f t="shared" si="220"/>
        <v>12</v>
      </c>
      <c r="BP81" s="17">
        <f t="shared" si="192"/>
        <v>2171</v>
      </c>
      <c r="BQ81" s="20">
        <f t="shared" si="221"/>
        <v>180.91666666666666</v>
      </c>
    </row>
    <row r="82" spans="1:69" ht="15.75" customHeight="1" x14ac:dyDescent="0.25">
      <c r="A82" s="36"/>
      <c r="B82" s="45">
        <v>5</v>
      </c>
      <c r="C82" s="46"/>
      <c r="D82" s="42"/>
      <c r="E82" s="43"/>
      <c r="F82" s="43"/>
      <c r="G82" s="43"/>
      <c r="H82" s="43"/>
      <c r="I82" s="41">
        <f t="shared" si="202"/>
        <v>0</v>
      </c>
      <c r="J82" s="42"/>
      <c r="K82" s="43"/>
      <c r="L82" s="43"/>
      <c r="M82" s="43"/>
      <c r="N82" s="43"/>
      <c r="O82" s="41">
        <f t="shared" si="203"/>
        <v>0</v>
      </c>
      <c r="P82" s="42"/>
      <c r="Q82" s="43"/>
      <c r="R82" s="43"/>
      <c r="S82" s="43"/>
      <c r="T82" s="43"/>
      <c r="U82" s="41">
        <f t="shared" si="204"/>
        <v>0</v>
      </c>
      <c r="V82" s="42"/>
      <c r="W82" s="43"/>
      <c r="X82" s="43"/>
      <c r="Y82" s="43"/>
      <c r="Z82" s="43"/>
      <c r="AA82" s="41">
        <f t="shared" si="205"/>
        <v>0</v>
      </c>
      <c r="AB82" s="42"/>
      <c r="AC82" s="43"/>
      <c r="AD82" s="43"/>
      <c r="AE82" s="43"/>
      <c r="AF82" s="43"/>
      <c r="AG82" s="41">
        <f t="shared" si="206"/>
        <v>0</v>
      </c>
      <c r="AH82" s="42"/>
      <c r="AI82" s="43"/>
      <c r="AJ82" s="43"/>
      <c r="AK82" s="43"/>
      <c r="AL82" s="43"/>
      <c r="AM82" s="41">
        <f t="shared" si="207"/>
        <v>0</v>
      </c>
      <c r="AN82" s="42"/>
      <c r="AO82" s="43"/>
      <c r="AP82" s="43"/>
      <c r="AQ82" s="43"/>
      <c r="AR82" s="43"/>
      <c r="AS82" s="41">
        <f t="shared" si="208"/>
        <v>0</v>
      </c>
      <c r="AT82" s="42"/>
      <c r="AU82" s="43"/>
      <c r="AV82" s="43"/>
      <c r="AW82" s="43"/>
      <c r="AX82" s="43"/>
      <c r="AY82" s="41">
        <f t="shared" si="209"/>
        <v>0</v>
      </c>
      <c r="AZ82" s="42"/>
      <c r="BA82" s="43"/>
      <c r="BB82" s="43"/>
      <c r="BC82" s="43"/>
      <c r="BD82" s="43"/>
      <c r="BE82" s="41">
        <f t="shared" si="210"/>
        <v>0</v>
      </c>
      <c r="BF82" s="44">
        <f t="shared" si="211"/>
        <v>0</v>
      </c>
      <c r="BG82" s="17">
        <f t="shared" si="212"/>
        <v>0</v>
      </c>
      <c r="BH82" s="17">
        <f t="shared" si="213"/>
        <v>0</v>
      </c>
      <c r="BI82" s="17">
        <f t="shared" si="214"/>
        <v>0</v>
      </c>
      <c r="BJ82" s="17">
        <f t="shared" si="215"/>
        <v>0</v>
      </c>
      <c r="BK82" s="17">
        <f t="shared" si="216"/>
        <v>0</v>
      </c>
      <c r="BL82" s="17">
        <f t="shared" si="217"/>
        <v>0</v>
      </c>
      <c r="BM82" s="17">
        <f t="shared" si="218"/>
        <v>0</v>
      </c>
      <c r="BN82" s="17">
        <f t="shared" si="219"/>
        <v>0</v>
      </c>
      <c r="BO82" s="17">
        <f t="shared" si="220"/>
        <v>0</v>
      </c>
      <c r="BP82" s="17">
        <f t="shared" si="192"/>
        <v>0</v>
      </c>
      <c r="BQ82" s="20" t="e">
        <f t="shared" si="221"/>
        <v>#DIV/0!</v>
      </c>
    </row>
    <row r="83" spans="1:69" ht="15.75" customHeight="1" x14ac:dyDescent="0.25">
      <c r="A83" s="36"/>
      <c r="B83" s="45">
        <v>6</v>
      </c>
      <c r="C83" s="46"/>
      <c r="D83" s="42"/>
      <c r="E83" s="43"/>
      <c r="F83" s="43"/>
      <c r="G83" s="43"/>
      <c r="H83" s="43"/>
      <c r="I83" s="41">
        <f t="shared" si="202"/>
        <v>0</v>
      </c>
      <c r="J83" s="42"/>
      <c r="K83" s="43"/>
      <c r="L83" s="43"/>
      <c r="M83" s="43"/>
      <c r="N83" s="43"/>
      <c r="O83" s="41">
        <f t="shared" si="203"/>
        <v>0</v>
      </c>
      <c r="P83" s="42"/>
      <c r="Q83" s="43"/>
      <c r="R83" s="43"/>
      <c r="S83" s="43"/>
      <c r="T83" s="43"/>
      <c r="U83" s="41">
        <f t="shared" si="204"/>
        <v>0</v>
      </c>
      <c r="V83" s="42"/>
      <c r="W83" s="43"/>
      <c r="X83" s="43"/>
      <c r="Y83" s="43"/>
      <c r="Z83" s="43"/>
      <c r="AA83" s="41">
        <f t="shared" si="205"/>
        <v>0</v>
      </c>
      <c r="AB83" s="42"/>
      <c r="AC83" s="43"/>
      <c r="AD83" s="43"/>
      <c r="AE83" s="43"/>
      <c r="AF83" s="43"/>
      <c r="AG83" s="41">
        <f t="shared" si="206"/>
        <v>0</v>
      </c>
      <c r="AH83" s="42"/>
      <c r="AI83" s="43"/>
      <c r="AJ83" s="43"/>
      <c r="AK83" s="43"/>
      <c r="AL83" s="43"/>
      <c r="AM83" s="41">
        <f t="shared" si="207"/>
        <v>0</v>
      </c>
      <c r="AN83" s="42"/>
      <c r="AO83" s="43"/>
      <c r="AP83" s="43"/>
      <c r="AQ83" s="43"/>
      <c r="AR83" s="43"/>
      <c r="AS83" s="41">
        <f t="shared" si="208"/>
        <v>0</v>
      </c>
      <c r="AT83" s="42"/>
      <c r="AU83" s="43"/>
      <c r="AV83" s="43"/>
      <c r="AW83" s="43"/>
      <c r="AX83" s="43"/>
      <c r="AY83" s="41">
        <f t="shared" si="209"/>
        <v>0</v>
      </c>
      <c r="AZ83" s="42"/>
      <c r="BA83" s="43"/>
      <c r="BB83" s="43"/>
      <c r="BC83" s="43"/>
      <c r="BD83" s="43"/>
      <c r="BE83" s="41">
        <f t="shared" si="210"/>
        <v>0</v>
      </c>
      <c r="BF83" s="44">
        <f t="shared" si="211"/>
        <v>0</v>
      </c>
      <c r="BG83" s="17">
        <f t="shared" si="212"/>
        <v>0</v>
      </c>
      <c r="BH83" s="17">
        <f t="shared" si="213"/>
        <v>0</v>
      </c>
      <c r="BI83" s="17">
        <f t="shared" si="214"/>
        <v>0</v>
      </c>
      <c r="BJ83" s="17">
        <f t="shared" si="215"/>
        <v>0</v>
      </c>
      <c r="BK83" s="17">
        <f t="shared" si="216"/>
        <v>0</v>
      </c>
      <c r="BL83" s="17">
        <f t="shared" si="217"/>
        <v>0</v>
      </c>
      <c r="BM83" s="17">
        <f t="shared" si="218"/>
        <v>0</v>
      </c>
      <c r="BN83" s="17">
        <f t="shared" si="219"/>
        <v>0</v>
      </c>
      <c r="BO83" s="17">
        <f t="shared" si="220"/>
        <v>0</v>
      </c>
      <c r="BP83" s="17">
        <f t="shared" si="192"/>
        <v>0</v>
      </c>
      <c r="BQ83" s="20" t="e">
        <f t="shared" si="221"/>
        <v>#DIV/0!</v>
      </c>
    </row>
    <row r="84" spans="1:69" ht="15.75" hidden="1" customHeight="1" x14ac:dyDescent="0.25">
      <c r="A84" s="36"/>
      <c r="B84" s="45">
        <v>7</v>
      </c>
      <c r="C84" s="46"/>
      <c r="D84" s="42"/>
      <c r="E84" s="43"/>
      <c r="F84" s="43"/>
      <c r="G84" s="43"/>
      <c r="H84" s="43"/>
      <c r="I84" s="41">
        <f t="shared" si="202"/>
        <v>0</v>
      </c>
      <c r="J84" s="42"/>
      <c r="K84" s="43"/>
      <c r="L84" s="43"/>
      <c r="M84" s="43"/>
      <c r="N84" s="43"/>
      <c r="O84" s="41">
        <f t="shared" si="203"/>
        <v>0</v>
      </c>
      <c r="P84" s="42"/>
      <c r="Q84" s="43"/>
      <c r="R84" s="43"/>
      <c r="S84" s="43"/>
      <c r="T84" s="43"/>
      <c r="U84" s="41">
        <f t="shared" si="204"/>
        <v>0</v>
      </c>
      <c r="V84" s="42"/>
      <c r="W84" s="43"/>
      <c r="X84" s="43"/>
      <c r="Y84" s="43"/>
      <c r="Z84" s="43"/>
      <c r="AA84" s="41">
        <f t="shared" si="205"/>
        <v>0</v>
      </c>
      <c r="AB84" s="42"/>
      <c r="AC84" s="43"/>
      <c r="AD84" s="43"/>
      <c r="AE84" s="43"/>
      <c r="AF84" s="43"/>
      <c r="AG84" s="41">
        <f t="shared" si="206"/>
        <v>0</v>
      </c>
      <c r="AH84" s="42"/>
      <c r="AI84" s="43"/>
      <c r="AJ84" s="43"/>
      <c r="AK84" s="43"/>
      <c r="AL84" s="43"/>
      <c r="AM84" s="41">
        <f t="shared" si="207"/>
        <v>0</v>
      </c>
      <c r="AN84" s="42"/>
      <c r="AO84" s="43"/>
      <c r="AP84" s="43"/>
      <c r="AQ84" s="43"/>
      <c r="AR84" s="43"/>
      <c r="AS84" s="41">
        <f t="shared" si="208"/>
        <v>0</v>
      </c>
      <c r="AT84" s="42"/>
      <c r="AU84" s="43"/>
      <c r="AV84" s="43"/>
      <c r="AW84" s="43"/>
      <c r="AX84" s="43"/>
      <c r="AY84" s="41">
        <f t="shared" si="209"/>
        <v>0</v>
      </c>
      <c r="AZ84" s="42"/>
      <c r="BA84" s="43"/>
      <c r="BB84" s="43"/>
      <c r="BC84" s="43"/>
      <c r="BD84" s="43"/>
      <c r="BE84" s="41">
        <f t="shared" si="210"/>
        <v>0</v>
      </c>
      <c r="BF84" s="44">
        <f t="shared" si="211"/>
        <v>0</v>
      </c>
      <c r="BG84" s="17">
        <f t="shared" si="212"/>
        <v>0</v>
      </c>
      <c r="BH84" s="17">
        <f t="shared" si="213"/>
        <v>0</v>
      </c>
      <c r="BI84" s="17">
        <f t="shared" si="214"/>
        <v>0</v>
      </c>
      <c r="BJ84" s="17">
        <f t="shared" si="215"/>
        <v>0</v>
      </c>
      <c r="BK84" s="17">
        <f t="shared" si="216"/>
        <v>0</v>
      </c>
      <c r="BL84" s="17">
        <f t="shared" si="217"/>
        <v>0</v>
      </c>
      <c r="BM84" s="17">
        <f t="shared" si="218"/>
        <v>0</v>
      </c>
      <c r="BN84" s="17">
        <f t="shared" si="219"/>
        <v>0</v>
      </c>
      <c r="BO84" s="17">
        <f t="shared" si="220"/>
        <v>0</v>
      </c>
      <c r="BP84" s="17">
        <f t="shared" si="192"/>
        <v>0</v>
      </c>
      <c r="BQ84" s="20" t="e">
        <f t="shared" si="221"/>
        <v>#DIV/0!</v>
      </c>
    </row>
    <row r="85" spans="1:69" ht="15.75" hidden="1" customHeight="1" x14ac:dyDescent="0.25">
      <c r="A85" s="36"/>
      <c r="B85" s="45">
        <v>8</v>
      </c>
      <c r="C85" s="46"/>
      <c r="D85" s="42"/>
      <c r="E85" s="43"/>
      <c r="F85" s="43"/>
      <c r="G85" s="43"/>
      <c r="H85" s="43"/>
      <c r="I85" s="41">
        <f t="shared" si="202"/>
        <v>0</v>
      </c>
      <c r="J85" s="42"/>
      <c r="K85" s="43"/>
      <c r="L85" s="43"/>
      <c r="M85" s="43"/>
      <c r="N85" s="43"/>
      <c r="O85" s="41">
        <f t="shared" si="203"/>
        <v>0</v>
      </c>
      <c r="P85" s="42"/>
      <c r="Q85" s="43"/>
      <c r="R85" s="43"/>
      <c r="S85" s="43"/>
      <c r="T85" s="43"/>
      <c r="U85" s="41">
        <f t="shared" si="204"/>
        <v>0</v>
      </c>
      <c r="V85" s="42"/>
      <c r="W85" s="43"/>
      <c r="X85" s="43"/>
      <c r="Y85" s="43"/>
      <c r="Z85" s="43"/>
      <c r="AA85" s="41">
        <f t="shared" si="205"/>
        <v>0</v>
      </c>
      <c r="AB85" s="42"/>
      <c r="AC85" s="43"/>
      <c r="AD85" s="43"/>
      <c r="AE85" s="43"/>
      <c r="AF85" s="43"/>
      <c r="AG85" s="41">
        <f t="shared" si="206"/>
        <v>0</v>
      </c>
      <c r="AH85" s="42"/>
      <c r="AI85" s="43"/>
      <c r="AJ85" s="43"/>
      <c r="AK85" s="43"/>
      <c r="AL85" s="43"/>
      <c r="AM85" s="41">
        <f t="shared" si="207"/>
        <v>0</v>
      </c>
      <c r="AN85" s="42"/>
      <c r="AO85" s="43"/>
      <c r="AP85" s="43"/>
      <c r="AQ85" s="43"/>
      <c r="AR85" s="43"/>
      <c r="AS85" s="41">
        <f t="shared" si="208"/>
        <v>0</v>
      </c>
      <c r="AT85" s="42"/>
      <c r="AU85" s="43"/>
      <c r="AV85" s="43"/>
      <c r="AW85" s="43"/>
      <c r="AX85" s="43"/>
      <c r="AY85" s="41">
        <f t="shared" si="209"/>
        <v>0</v>
      </c>
      <c r="AZ85" s="42"/>
      <c r="BA85" s="43"/>
      <c r="BB85" s="43"/>
      <c r="BC85" s="43"/>
      <c r="BD85" s="43"/>
      <c r="BE85" s="41">
        <f t="shared" si="210"/>
        <v>0</v>
      </c>
      <c r="BF85" s="44">
        <f t="shared" si="211"/>
        <v>0</v>
      </c>
      <c r="BG85" s="17">
        <f t="shared" si="212"/>
        <v>0</v>
      </c>
      <c r="BH85" s="17">
        <f t="shared" si="213"/>
        <v>0</v>
      </c>
      <c r="BI85" s="17">
        <f t="shared" si="214"/>
        <v>0</v>
      </c>
      <c r="BJ85" s="17">
        <f t="shared" si="215"/>
        <v>0</v>
      </c>
      <c r="BK85" s="17">
        <f t="shared" si="216"/>
        <v>0</v>
      </c>
      <c r="BL85" s="17">
        <f t="shared" si="217"/>
        <v>0</v>
      </c>
      <c r="BM85" s="17">
        <f t="shared" si="218"/>
        <v>0</v>
      </c>
      <c r="BN85" s="17">
        <f t="shared" si="219"/>
        <v>0</v>
      </c>
      <c r="BO85" s="17">
        <f t="shared" si="220"/>
        <v>0</v>
      </c>
      <c r="BP85" s="17">
        <f t="shared" si="192"/>
        <v>0</v>
      </c>
      <c r="BQ85" s="20" t="e">
        <f t="shared" si="221"/>
        <v>#DIV/0!</v>
      </c>
    </row>
    <row r="86" spans="1:69" ht="18" customHeight="1" x14ac:dyDescent="0.25">
      <c r="A86" s="36"/>
      <c r="B86" s="37" t="s">
        <v>33</v>
      </c>
      <c r="C86" s="46"/>
      <c r="D86" s="42"/>
      <c r="E86" s="40">
        <f>SUM(E78:E85)</f>
        <v>304</v>
      </c>
      <c r="F86" s="40">
        <f>SUM(F78:F85)</f>
        <v>308</v>
      </c>
      <c r="G86" s="40">
        <f>SUM(G78:G85)</f>
        <v>260</v>
      </c>
      <c r="H86" s="40">
        <f>SUM(H78:H85)</f>
        <v>334</v>
      </c>
      <c r="I86" s="41">
        <f>SUM(I78:I85)</f>
        <v>1206</v>
      </c>
      <c r="J86" s="42"/>
      <c r="K86" s="40">
        <f>SUM(K78:K85)</f>
        <v>281</v>
      </c>
      <c r="L86" s="40">
        <f>SUM(L78:L85)</f>
        <v>300</v>
      </c>
      <c r="M86" s="40">
        <f>SUM(M78:M85)</f>
        <v>323</v>
      </c>
      <c r="N86" s="40">
        <f>SUM(N78:N85)</f>
        <v>308</v>
      </c>
      <c r="O86" s="41">
        <f>SUM(O78:O85)</f>
        <v>1212</v>
      </c>
      <c r="P86" s="42"/>
      <c r="Q86" s="40">
        <f>SUM(Q78:Q85)</f>
        <v>324</v>
      </c>
      <c r="R86" s="40">
        <f>SUM(R78:R85)</f>
        <v>377</v>
      </c>
      <c r="S86" s="40">
        <f>SUM(S78:S85)</f>
        <v>360</v>
      </c>
      <c r="T86" s="40">
        <f>SUM(T78:T85)</f>
        <v>346</v>
      </c>
      <c r="U86" s="41">
        <f>SUM(U78:U85)</f>
        <v>1407</v>
      </c>
      <c r="V86" s="42"/>
      <c r="W86" s="40">
        <f>SUM(W78:W85)</f>
        <v>359</v>
      </c>
      <c r="X86" s="40">
        <f>SUM(X78:X85)</f>
        <v>324</v>
      </c>
      <c r="Y86" s="40">
        <f>SUM(Y78:Y85)</f>
        <v>317</v>
      </c>
      <c r="Z86" s="40">
        <f>SUM(Z78:Z85)</f>
        <v>360</v>
      </c>
      <c r="AA86" s="41">
        <f>SUM(AA78:AA85)</f>
        <v>1360</v>
      </c>
      <c r="AB86" s="42"/>
      <c r="AC86" s="40">
        <f>SUM(AC78:AC85)</f>
        <v>300</v>
      </c>
      <c r="AD86" s="40">
        <f>SUM(AD78:AD85)</f>
        <v>372</v>
      </c>
      <c r="AE86" s="40">
        <f>SUM(AE78:AE85)</f>
        <v>324</v>
      </c>
      <c r="AF86" s="40">
        <f>SUM(AF78:AF85)</f>
        <v>293</v>
      </c>
      <c r="AG86" s="41">
        <f>SUM(AG78:AG85)</f>
        <v>1289</v>
      </c>
      <c r="AH86" s="42"/>
      <c r="AI86" s="40">
        <f>SUM(AI78:AI85)</f>
        <v>274</v>
      </c>
      <c r="AJ86" s="40">
        <f>SUM(AJ78:AJ85)</f>
        <v>321</v>
      </c>
      <c r="AK86" s="40">
        <f>SUM(AK78:AK85)</f>
        <v>336</v>
      </c>
      <c r="AL86" s="40">
        <f>SUM(AL78:AL85)</f>
        <v>319</v>
      </c>
      <c r="AM86" s="41">
        <f>SUM(AM78:AM85)</f>
        <v>1250</v>
      </c>
      <c r="AN86" s="42"/>
      <c r="AO86" s="40">
        <f>SUM(AO78:AO85)</f>
        <v>279</v>
      </c>
      <c r="AP86" s="40">
        <f>SUM(AP78:AP85)</f>
        <v>313</v>
      </c>
      <c r="AQ86" s="40">
        <f>SUM(AQ78:AQ85)</f>
        <v>278</v>
      </c>
      <c r="AR86" s="40">
        <f>SUM(AR78:AR85)</f>
        <v>352</v>
      </c>
      <c r="AS86" s="41">
        <f>SUM(AS78:AS85)</f>
        <v>1222</v>
      </c>
      <c r="AT86" s="42"/>
      <c r="AU86" s="40">
        <f>SUM(AU78:AU85)</f>
        <v>320</v>
      </c>
      <c r="AV86" s="40">
        <f>SUM(AV78:AV85)</f>
        <v>362</v>
      </c>
      <c r="AW86" s="40">
        <f>SUM(AW78:AW85)</f>
        <v>337</v>
      </c>
      <c r="AX86" s="40">
        <f>SUM(AX78:AX85)</f>
        <v>389</v>
      </c>
      <c r="AY86" s="41">
        <f>SUM(AY78:AY85)</f>
        <v>1408</v>
      </c>
      <c r="AZ86" s="42"/>
      <c r="BA86" s="40">
        <f>SUM(BA78:BA85)</f>
        <v>351</v>
      </c>
      <c r="BB86" s="40">
        <f>SUM(BB78:BB85)</f>
        <v>341</v>
      </c>
      <c r="BC86" s="40">
        <f>SUM(BC78:BC85)</f>
        <v>370</v>
      </c>
      <c r="BD86" s="40">
        <f>SUM(BD78:BD85)</f>
        <v>317</v>
      </c>
      <c r="BE86" s="69">
        <f>SUM(BE78:BE85)</f>
        <v>1379</v>
      </c>
      <c r="BF86" s="70">
        <f t="shared" si="211"/>
        <v>4</v>
      </c>
      <c r="BG86" s="17">
        <f t="shared" si="212"/>
        <v>4</v>
      </c>
      <c r="BH86" s="17">
        <f t="shared" si="213"/>
        <v>4</v>
      </c>
      <c r="BI86" s="17">
        <f t="shared" si="214"/>
        <v>4</v>
      </c>
      <c r="BJ86" s="17">
        <f t="shared" si="215"/>
        <v>4</v>
      </c>
      <c r="BK86" s="17">
        <f t="shared" si="216"/>
        <v>4</v>
      </c>
      <c r="BL86" s="17">
        <f t="shared" si="217"/>
        <v>4</v>
      </c>
      <c r="BM86" s="17">
        <f t="shared" si="218"/>
        <v>4</v>
      </c>
      <c r="BN86" s="17">
        <f t="shared" si="219"/>
        <v>4</v>
      </c>
      <c r="BO86" s="17">
        <f t="shared" si="220"/>
        <v>36</v>
      </c>
      <c r="BP86" s="17">
        <f t="shared" si="192"/>
        <v>11733</v>
      </c>
      <c r="BQ86" s="17">
        <f t="shared" si="221"/>
        <v>325.91666666666669</v>
      </c>
    </row>
    <row r="87" spans="1:69" ht="15.75" customHeight="1" x14ac:dyDescent="0.25">
      <c r="A87" s="36"/>
      <c r="B87" s="37" t="s">
        <v>34</v>
      </c>
      <c r="C87" s="46"/>
      <c r="D87" s="39">
        <f>SUM(D78:D84)</f>
        <v>96</v>
      </c>
      <c r="E87" s="40">
        <f>E86+$D$87</f>
        <v>400</v>
      </c>
      <c r="F87" s="40">
        <f>F86+$D$87</f>
        <v>404</v>
      </c>
      <c r="G87" s="40">
        <f>G86+$D$87</f>
        <v>356</v>
      </c>
      <c r="H87" s="40">
        <f>H86+$D$87</f>
        <v>430</v>
      </c>
      <c r="I87" s="41">
        <f>E87+F87+G87+H87</f>
        <v>1590</v>
      </c>
      <c r="J87" s="39">
        <f>SUM(J78:J85)</f>
        <v>96</v>
      </c>
      <c r="K87" s="40">
        <f>K86+$J$87</f>
        <v>377</v>
      </c>
      <c r="L87" s="40">
        <f>L86+$J$87</f>
        <v>396</v>
      </c>
      <c r="M87" s="40">
        <f>M86+$J$87</f>
        <v>419</v>
      </c>
      <c r="N87" s="40">
        <f>N86+$J$87</f>
        <v>404</v>
      </c>
      <c r="O87" s="41">
        <f>K87+L87+M87+N87</f>
        <v>1596</v>
      </c>
      <c r="P87" s="39">
        <f>SUM(P78:P85)</f>
        <v>88</v>
      </c>
      <c r="Q87" s="40">
        <f>Q86+$P$87</f>
        <v>412</v>
      </c>
      <c r="R87" s="40">
        <f>R86+$P$87</f>
        <v>465</v>
      </c>
      <c r="S87" s="40">
        <f>S86+$P$87</f>
        <v>448</v>
      </c>
      <c r="T87" s="40">
        <f>T86+$P$87</f>
        <v>434</v>
      </c>
      <c r="U87" s="41">
        <f>Q87+R87+S87+T87</f>
        <v>1759</v>
      </c>
      <c r="V87" s="39">
        <f>SUM(V78:V85)</f>
        <v>76</v>
      </c>
      <c r="W87" s="40">
        <f>W86+$V$87</f>
        <v>435</v>
      </c>
      <c r="X87" s="40">
        <f>X86+$V$87</f>
        <v>400</v>
      </c>
      <c r="Y87" s="40">
        <f>Y86+$V$87</f>
        <v>393</v>
      </c>
      <c r="Z87" s="40">
        <f>Z86+$V$87</f>
        <v>436</v>
      </c>
      <c r="AA87" s="41">
        <f>W87+X87+Y87+Z87</f>
        <v>1664</v>
      </c>
      <c r="AB87" s="39">
        <f>SUM(AB78:AB85)</f>
        <v>85</v>
      </c>
      <c r="AC87" s="40">
        <f>AC86+$AB$87</f>
        <v>385</v>
      </c>
      <c r="AD87" s="40">
        <f>AD86+$AB$87</f>
        <v>457</v>
      </c>
      <c r="AE87" s="40">
        <f>AE86+$AB$87</f>
        <v>409</v>
      </c>
      <c r="AF87" s="40">
        <f>AF86+$AB$87</f>
        <v>378</v>
      </c>
      <c r="AG87" s="41">
        <f>AC87+AD87+AE87+AF87</f>
        <v>1629</v>
      </c>
      <c r="AH87" s="39">
        <f>SUM(AH78:AH85)</f>
        <v>63</v>
      </c>
      <c r="AI87" s="40">
        <f>AI86+$AH$87</f>
        <v>337</v>
      </c>
      <c r="AJ87" s="40">
        <f>AJ86+$AH$87</f>
        <v>384</v>
      </c>
      <c r="AK87" s="40">
        <f>AK86+$AH$87</f>
        <v>399</v>
      </c>
      <c r="AL87" s="40">
        <f>AL86+$AH$87</f>
        <v>382</v>
      </c>
      <c r="AM87" s="41">
        <f>AI87+AJ87+AK87+AL87</f>
        <v>1502</v>
      </c>
      <c r="AN87" s="39">
        <f>SUM(AN78:AN85)</f>
        <v>88</v>
      </c>
      <c r="AO87" s="40">
        <f>AO86+$AN$87</f>
        <v>367</v>
      </c>
      <c r="AP87" s="40">
        <f>AP86+$AN$87</f>
        <v>401</v>
      </c>
      <c r="AQ87" s="40">
        <f>AQ86+$AN$87</f>
        <v>366</v>
      </c>
      <c r="AR87" s="40">
        <f>AR86+$AN$87</f>
        <v>440</v>
      </c>
      <c r="AS87" s="41">
        <f>AO87+AP87+AQ87+AR87</f>
        <v>1574</v>
      </c>
      <c r="AT87" s="39">
        <f>SUM(AT78:AT85)</f>
        <v>72</v>
      </c>
      <c r="AU87" s="40">
        <f>AU86+$AT$87</f>
        <v>392</v>
      </c>
      <c r="AV87" s="40">
        <f>AV86+$AT$87</f>
        <v>434</v>
      </c>
      <c r="AW87" s="40">
        <f>AW86+$AT$87</f>
        <v>409</v>
      </c>
      <c r="AX87" s="40">
        <f>AX86+$AT$87</f>
        <v>461</v>
      </c>
      <c r="AY87" s="41">
        <f>AU87+AV87+AW87+AX87</f>
        <v>1696</v>
      </c>
      <c r="AZ87" s="39">
        <f>SUM(AZ78:AZ85)</f>
        <v>90</v>
      </c>
      <c r="BA87" s="40">
        <f>BA86+$AZ$87</f>
        <v>441</v>
      </c>
      <c r="BB87" s="40">
        <f>BB86+$AZ$87</f>
        <v>431</v>
      </c>
      <c r="BC87" s="40">
        <f>BC86+$AZ$87</f>
        <v>460</v>
      </c>
      <c r="BD87" s="40">
        <f>BD86+$AZ$87</f>
        <v>407</v>
      </c>
      <c r="BE87" s="41">
        <f>BA87+BB87+BC87+BD87</f>
        <v>1739</v>
      </c>
      <c r="BF87" s="44">
        <f t="shared" si="211"/>
        <v>4</v>
      </c>
      <c r="BG87" s="17">
        <f t="shared" si="212"/>
        <v>4</v>
      </c>
      <c r="BH87" s="17">
        <f t="shared" si="213"/>
        <v>4</v>
      </c>
      <c r="BI87" s="17">
        <f t="shared" si="214"/>
        <v>4</v>
      </c>
      <c r="BJ87" s="17">
        <f t="shared" si="215"/>
        <v>4</v>
      </c>
      <c r="BK87" s="17">
        <f t="shared" si="216"/>
        <v>4</v>
      </c>
      <c r="BL87" s="17">
        <f t="shared" si="217"/>
        <v>4</v>
      </c>
      <c r="BM87" s="17">
        <f t="shared" si="218"/>
        <v>4</v>
      </c>
      <c r="BN87" s="17">
        <f t="shared" si="219"/>
        <v>4</v>
      </c>
      <c r="BO87" s="17">
        <f t="shared" si="220"/>
        <v>36</v>
      </c>
      <c r="BP87" s="17">
        <f t="shared" si="192"/>
        <v>14749</v>
      </c>
      <c r="BQ87" s="17">
        <f t="shared" si="221"/>
        <v>409.69444444444446</v>
      </c>
    </row>
    <row r="88" spans="1:69" ht="15.75" customHeight="1" x14ac:dyDescent="0.25">
      <c r="A88" s="36"/>
      <c r="B88" s="37" t="s">
        <v>35</v>
      </c>
      <c r="C88" s="46"/>
      <c r="D88" s="42"/>
      <c r="E88" s="40">
        <f t="shared" ref="E88:I89" si="222">IF($D$87&gt;0,IF(E86=E98,0.5,IF(E86&gt;E98,1,0)),0)</f>
        <v>0</v>
      </c>
      <c r="F88" s="40">
        <f t="shared" si="222"/>
        <v>0</v>
      </c>
      <c r="G88" s="40">
        <f t="shared" si="222"/>
        <v>0</v>
      </c>
      <c r="H88" s="40">
        <f t="shared" si="222"/>
        <v>1</v>
      </c>
      <c r="I88" s="41">
        <f t="shared" si="222"/>
        <v>0</v>
      </c>
      <c r="J88" s="42"/>
      <c r="K88" s="40">
        <f t="shared" ref="K88:O89" si="223">IF($J$87&gt;0,IF(K86=K35,0.5,IF(K86&gt;K35,1,0)),0)</f>
        <v>0</v>
      </c>
      <c r="L88" s="40">
        <f t="shared" si="223"/>
        <v>0</v>
      </c>
      <c r="M88" s="40">
        <f t="shared" si="223"/>
        <v>1</v>
      </c>
      <c r="N88" s="40">
        <f t="shared" si="223"/>
        <v>0</v>
      </c>
      <c r="O88" s="41">
        <f t="shared" si="223"/>
        <v>0</v>
      </c>
      <c r="P88" s="42"/>
      <c r="Q88" s="40">
        <f t="shared" ref="Q88:U89" si="224">IF($P$87&gt;0,IF(Q86=Q72,0.5,IF(Q86&gt;Q72,1,0)),0)</f>
        <v>1</v>
      </c>
      <c r="R88" s="40">
        <f t="shared" si="224"/>
        <v>1</v>
      </c>
      <c r="S88" s="40">
        <f t="shared" si="224"/>
        <v>1</v>
      </c>
      <c r="T88" s="40">
        <f t="shared" si="224"/>
        <v>0</v>
      </c>
      <c r="U88" s="41">
        <f t="shared" si="224"/>
        <v>1</v>
      </c>
      <c r="V88" s="42"/>
      <c r="W88" s="40">
        <f t="shared" ref="W88:AA89" si="225">IF($V$87&gt;0,IF(W86=W47,0.5,IF(W86&gt;W47,1,0)),0)</f>
        <v>1</v>
      </c>
      <c r="X88" s="40">
        <f t="shared" si="225"/>
        <v>0</v>
      </c>
      <c r="Y88" s="40">
        <f t="shared" si="225"/>
        <v>0</v>
      </c>
      <c r="Z88" s="40">
        <f t="shared" si="225"/>
        <v>0</v>
      </c>
      <c r="AA88" s="41">
        <f t="shared" si="225"/>
        <v>0</v>
      </c>
      <c r="AB88" s="42"/>
      <c r="AC88" s="40">
        <f t="shared" ref="AC88:AG89" si="226">IF($AB$87&gt;0,IF(AC86=AC122,0.5,IF(AC86&gt;AC122,1,0)),0)</f>
        <v>0</v>
      </c>
      <c r="AD88" s="40">
        <f t="shared" si="226"/>
        <v>1</v>
      </c>
      <c r="AE88" s="40">
        <f t="shared" si="226"/>
        <v>1</v>
      </c>
      <c r="AF88" s="40">
        <f t="shared" si="226"/>
        <v>0</v>
      </c>
      <c r="AG88" s="41">
        <f t="shared" si="226"/>
        <v>0</v>
      </c>
      <c r="AH88" s="42"/>
      <c r="AI88" s="40">
        <f t="shared" ref="AI88:AM89" si="227">IF($AH$87&gt;0,IF(AI86=AI22,0.5,IF(AI86&gt;AI22,1,0)),0)</f>
        <v>0</v>
      </c>
      <c r="AJ88" s="40">
        <f t="shared" si="227"/>
        <v>0</v>
      </c>
      <c r="AK88" s="40">
        <f t="shared" si="227"/>
        <v>0</v>
      </c>
      <c r="AL88" s="40">
        <f t="shared" si="227"/>
        <v>0</v>
      </c>
      <c r="AM88" s="41">
        <f t="shared" si="227"/>
        <v>0</v>
      </c>
      <c r="AN88" s="42"/>
      <c r="AO88" s="40">
        <f t="shared" ref="AO88:AS89" si="228">IF($AN$87&gt;0,IF(AO86=AO110,0.5,IF(AO86&gt;AO110,1,0)),0)</f>
        <v>0</v>
      </c>
      <c r="AP88" s="40">
        <f t="shared" si="228"/>
        <v>0</v>
      </c>
      <c r="AQ88" s="40">
        <f t="shared" si="228"/>
        <v>0</v>
      </c>
      <c r="AR88" s="40">
        <f t="shared" si="228"/>
        <v>0</v>
      </c>
      <c r="AS88" s="41">
        <f t="shared" si="228"/>
        <v>0</v>
      </c>
      <c r="AT88" s="42"/>
      <c r="AU88" s="40">
        <f t="shared" ref="AU88:AY89" si="229">IF($AT$87&gt;0,IF(AU86=AU59,0.5,IF(AU86&gt;AU59,1,0)),0)</f>
        <v>1</v>
      </c>
      <c r="AV88" s="40">
        <f t="shared" si="229"/>
        <v>1</v>
      </c>
      <c r="AW88" s="40">
        <f t="shared" si="229"/>
        <v>1</v>
      </c>
      <c r="AX88" s="40">
        <f t="shared" si="229"/>
        <v>1</v>
      </c>
      <c r="AY88" s="41">
        <f t="shared" si="229"/>
        <v>1</v>
      </c>
      <c r="AZ88" s="42"/>
      <c r="BA88" s="40">
        <f t="shared" ref="BA88:BE89" si="230">IF($AZ$87&gt;0,IF(BA86=BA9,0.5,IF(BA86&gt;BA9,1,0)),0)</f>
        <v>1</v>
      </c>
      <c r="BB88" s="40">
        <f t="shared" si="230"/>
        <v>1</v>
      </c>
      <c r="BC88" s="40">
        <f t="shared" si="230"/>
        <v>1</v>
      </c>
      <c r="BD88" s="40">
        <f t="shared" si="230"/>
        <v>0</v>
      </c>
      <c r="BE88" s="41">
        <f t="shared" si="230"/>
        <v>1</v>
      </c>
      <c r="BF88" s="48"/>
      <c r="BG88" s="20"/>
      <c r="BH88" s="20"/>
      <c r="BI88" s="20"/>
      <c r="BJ88" s="20"/>
      <c r="BK88" s="20"/>
      <c r="BL88" s="20"/>
      <c r="BM88" s="20"/>
      <c r="BN88" s="20"/>
      <c r="BO88" s="20"/>
      <c r="BP88" s="17">
        <f t="shared" si="192"/>
        <v>3</v>
      </c>
      <c r="BQ88" s="20"/>
    </row>
    <row r="89" spans="1:69" ht="15.75" customHeight="1" x14ac:dyDescent="0.25">
      <c r="A89" s="36"/>
      <c r="B89" s="37" t="s">
        <v>36</v>
      </c>
      <c r="C89" s="46"/>
      <c r="D89" s="42"/>
      <c r="E89" s="40">
        <f t="shared" si="222"/>
        <v>0</v>
      </c>
      <c r="F89" s="40">
        <f t="shared" si="222"/>
        <v>0</v>
      </c>
      <c r="G89" s="40">
        <f t="shared" si="222"/>
        <v>0</v>
      </c>
      <c r="H89" s="40">
        <f t="shared" si="222"/>
        <v>1</v>
      </c>
      <c r="I89" s="41">
        <f t="shared" si="222"/>
        <v>0</v>
      </c>
      <c r="J89" s="42"/>
      <c r="K89" s="40">
        <f t="shared" si="223"/>
        <v>0</v>
      </c>
      <c r="L89" s="40">
        <f t="shared" si="223"/>
        <v>0</v>
      </c>
      <c r="M89" s="40">
        <f t="shared" si="223"/>
        <v>1</v>
      </c>
      <c r="N89" s="40">
        <f t="shared" si="223"/>
        <v>0</v>
      </c>
      <c r="O89" s="41">
        <f t="shared" si="223"/>
        <v>1</v>
      </c>
      <c r="P89" s="42"/>
      <c r="Q89" s="40">
        <f t="shared" si="224"/>
        <v>1</v>
      </c>
      <c r="R89" s="40">
        <f t="shared" si="224"/>
        <v>1</v>
      </c>
      <c r="S89" s="40">
        <f t="shared" si="224"/>
        <v>1</v>
      </c>
      <c r="T89" s="40">
        <f t="shared" si="224"/>
        <v>0</v>
      </c>
      <c r="U89" s="41">
        <f t="shared" si="224"/>
        <v>1</v>
      </c>
      <c r="V89" s="42"/>
      <c r="W89" s="40">
        <f t="shared" si="225"/>
        <v>0</v>
      </c>
      <c r="X89" s="40">
        <f t="shared" si="225"/>
        <v>0</v>
      </c>
      <c r="Y89" s="40">
        <f t="shared" si="225"/>
        <v>0</v>
      </c>
      <c r="Z89" s="40">
        <f t="shared" si="225"/>
        <v>0</v>
      </c>
      <c r="AA89" s="41">
        <f t="shared" si="225"/>
        <v>0</v>
      </c>
      <c r="AB89" s="42"/>
      <c r="AC89" s="40">
        <f>IF($AB$87&gt;0,IF(AC87=AC123,0.5,IF(AC87&gt;AC123,1,0)),0)</f>
        <v>0</v>
      </c>
      <c r="AD89" s="40">
        <f t="shared" si="226"/>
        <v>1</v>
      </c>
      <c r="AE89" s="40">
        <f t="shared" si="226"/>
        <v>1</v>
      </c>
      <c r="AF89" s="40">
        <f t="shared" si="226"/>
        <v>0</v>
      </c>
      <c r="AG89" s="41">
        <f t="shared" si="226"/>
        <v>0</v>
      </c>
      <c r="AH89" s="42"/>
      <c r="AI89" s="40">
        <f t="shared" si="227"/>
        <v>0</v>
      </c>
      <c r="AJ89" s="40">
        <f t="shared" si="227"/>
        <v>0</v>
      </c>
      <c r="AK89" s="40">
        <f t="shared" si="227"/>
        <v>0</v>
      </c>
      <c r="AL89" s="40">
        <f t="shared" si="227"/>
        <v>0</v>
      </c>
      <c r="AM89" s="41">
        <f t="shared" si="227"/>
        <v>0</v>
      </c>
      <c r="AN89" s="42"/>
      <c r="AO89" s="40">
        <f t="shared" si="228"/>
        <v>0</v>
      </c>
      <c r="AP89" s="40">
        <f t="shared" si="228"/>
        <v>1</v>
      </c>
      <c r="AQ89" s="40">
        <f t="shared" si="228"/>
        <v>0</v>
      </c>
      <c r="AR89" s="40">
        <f t="shared" si="228"/>
        <v>0</v>
      </c>
      <c r="AS89" s="41">
        <f t="shared" si="228"/>
        <v>0</v>
      </c>
      <c r="AT89" s="42"/>
      <c r="AU89" s="40">
        <f t="shared" si="229"/>
        <v>0</v>
      </c>
      <c r="AV89" s="40">
        <f t="shared" si="229"/>
        <v>1</v>
      </c>
      <c r="AW89" s="40">
        <f t="shared" si="229"/>
        <v>0</v>
      </c>
      <c r="AX89" s="40">
        <f t="shared" si="229"/>
        <v>1</v>
      </c>
      <c r="AY89" s="41">
        <f t="shared" si="229"/>
        <v>1</v>
      </c>
      <c r="AZ89" s="42"/>
      <c r="BA89" s="40">
        <f t="shared" si="230"/>
        <v>1</v>
      </c>
      <c r="BB89" s="40">
        <f t="shared" si="230"/>
        <v>1</v>
      </c>
      <c r="BC89" s="40">
        <f t="shared" si="230"/>
        <v>1</v>
      </c>
      <c r="BD89" s="40">
        <f t="shared" si="230"/>
        <v>0.5</v>
      </c>
      <c r="BE89" s="41">
        <f t="shared" si="230"/>
        <v>1</v>
      </c>
      <c r="BF89" s="48"/>
      <c r="BG89" s="20"/>
      <c r="BH89" s="20"/>
      <c r="BI89" s="20"/>
      <c r="BJ89" s="20"/>
      <c r="BK89" s="20"/>
      <c r="BL89" s="20"/>
      <c r="BM89" s="20"/>
      <c r="BN89" s="20"/>
      <c r="BO89" s="20"/>
      <c r="BP89" s="17">
        <f t="shared" si="192"/>
        <v>4</v>
      </c>
      <c r="BQ89" s="20"/>
    </row>
    <row r="90" spans="1:69" ht="14.25" customHeight="1" x14ac:dyDescent="0.25">
      <c r="A90" s="49"/>
      <c r="B90" s="50" t="s">
        <v>37</v>
      </c>
      <c r="C90" s="51"/>
      <c r="D90" s="52"/>
      <c r="E90" s="53"/>
      <c r="F90" s="53"/>
      <c r="G90" s="53"/>
      <c r="H90" s="53"/>
      <c r="I90" s="54">
        <f>SUM(E88+F88+G88+H88+I88+E89+F89+G89+H89+I89)</f>
        <v>2</v>
      </c>
      <c r="J90" s="52"/>
      <c r="K90" s="53"/>
      <c r="L90" s="53"/>
      <c r="M90" s="53"/>
      <c r="N90" s="53"/>
      <c r="O90" s="54">
        <f>SUM(K88+L88+M88+N88+O88+K89+L89+M89+N89+O89)</f>
        <v>3</v>
      </c>
      <c r="P90" s="52"/>
      <c r="Q90" s="53"/>
      <c r="R90" s="53"/>
      <c r="S90" s="53"/>
      <c r="T90" s="53"/>
      <c r="U90" s="54">
        <f>SUM(Q88+R88+S88+T88+U88+Q89+R89+S89+T89+U89)</f>
        <v>8</v>
      </c>
      <c r="V90" s="52"/>
      <c r="W90" s="53"/>
      <c r="X90" s="53"/>
      <c r="Y90" s="53"/>
      <c r="Z90" s="53"/>
      <c r="AA90" s="54">
        <f>SUM(W88+X88+Y88+Z88+AA88+W89+X89+Y89+Z89+AA89)</f>
        <v>1</v>
      </c>
      <c r="AB90" s="52"/>
      <c r="AC90" s="53"/>
      <c r="AD90" s="53"/>
      <c r="AE90" s="53"/>
      <c r="AF90" s="53"/>
      <c r="AG90" s="54">
        <f>SUM(AC88+AD88+AE88+AF88+AG88+AC89+AD89+AE89+AF89+AG89)</f>
        <v>4</v>
      </c>
      <c r="AH90" s="52"/>
      <c r="AI90" s="53"/>
      <c r="AJ90" s="53"/>
      <c r="AK90" s="53"/>
      <c r="AL90" s="53"/>
      <c r="AM90" s="54">
        <f>SUM(AI88+AJ88+AK88+AL88+AM88+AI89+AJ89+AK89+AL89+AM89)</f>
        <v>0</v>
      </c>
      <c r="AN90" s="52"/>
      <c r="AO90" s="53"/>
      <c r="AP90" s="53"/>
      <c r="AQ90" s="53"/>
      <c r="AR90" s="53"/>
      <c r="AS90" s="54">
        <f>SUM(AO88+AP88+AQ88+AR88+AS88+AO89+AP89+AQ89+AR89+AS89)</f>
        <v>1</v>
      </c>
      <c r="AT90" s="52"/>
      <c r="AU90" s="53"/>
      <c r="AV90" s="53"/>
      <c r="AW90" s="53"/>
      <c r="AX90" s="53"/>
      <c r="AY90" s="54">
        <f>SUM(AU88+AV88+AW88+AX88+AY88+AU89+AV89+AW89+AX89+AY89)</f>
        <v>8</v>
      </c>
      <c r="AZ90" s="52"/>
      <c r="BA90" s="53"/>
      <c r="BB90" s="53"/>
      <c r="BC90" s="53"/>
      <c r="BD90" s="53"/>
      <c r="BE90" s="54">
        <f>SUM(BA88+BB88+BC88+BD88+BE88+BA89+BB89+BC89+BD89+BE89)</f>
        <v>8.5</v>
      </c>
      <c r="BF90" s="55"/>
      <c r="BG90" s="56"/>
      <c r="BH90" s="56"/>
      <c r="BI90" s="56"/>
      <c r="BJ90" s="56"/>
      <c r="BK90" s="56"/>
      <c r="BL90" s="56"/>
      <c r="BM90" s="56"/>
      <c r="BN90" s="56"/>
      <c r="BO90" s="56"/>
      <c r="BP90" s="57">
        <f t="shared" si="192"/>
        <v>35.5</v>
      </c>
      <c r="BQ90" s="56"/>
    </row>
    <row r="91" spans="1:69" ht="27" customHeight="1" x14ac:dyDescent="0.25">
      <c r="A91" s="30">
        <v>8</v>
      </c>
      <c r="B91" s="142" t="s">
        <v>42</v>
      </c>
      <c r="C91" s="143"/>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92"/>
        <v>#VALUE!</v>
      </c>
      <c r="BQ91" s="35"/>
    </row>
    <row r="92" spans="1:69" ht="15.75" customHeight="1" x14ac:dyDescent="0.25">
      <c r="A92" s="36"/>
      <c r="B92" s="125" t="s">
        <v>75</v>
      </c>
      <c r="C92" s="126" t="s">
        <v>44</v>
      </c>
      <c r="D92" s="39">
        <v>23</v>
      </c>
      <c r="E92" s="40">
        <v>235</v>
      </c>
      <c r="F92" s="40">
        <v>199</v>
      </c>
      <c r="G92" s="40">
        <v>148</v>
      </c>
      <c r="H92" s="40">
        <v>167</v>
      </c>
      <c r="I92" s="41">
        <f t="shared" ref="I92:I97" si="231">SUM(E92:H92)</f>
        <v>749</v>
      </c>
      <c r="J92" s="42">
        <v>23</v>
      </c>
      <c r="K92" s="43">
        <v>156</v>
      </c>
      <c r="L92" s="43">
        <v>155</v>
      </c>
      <c r="M92" s="43">
        <v>142</v>
      </c>
      <c r="N92" s="43">
        <v>189</v>
      </c>
      <c r="O92" s="41">
        <f t="shared" ref="O92:O97" si="232">SUM(K92:N92)</f>
        <v>642</v>
      </c>
      <c r="P92" s="42"/>
      <c r="Q92" s="43"/>
      <c r="R92" s="43"/>
      <c r="S92" s="43"/>
      <c r="T92" s="43"/>
      <c r="U92" s="41">
        <f t="shared" ref="U92:U97" si="233">SUM(Q92:T92)</f>
        <v>0</v>
      </c>
      <c r="V92" s="42"/>
      <c r="W92" s="43"/>
      <c r="X92" s="43"/>
      <c r="Y92" s="43"/>
      <c r="Z92" s="43"/>
      <c r="AA92" s="41">
        <f t="shared" ref="AA92:AA97" si="234">SUM(W92:Z92)</f>
        <v>0</v>
      </c>
      <c r="AB92" s="42">
        <v>31</v>
      </c>
      <c r="AC92" s="43">
        <v>166</v>
      </c>
      <c r="AD92" s="43">
        <v>178</v>
      </c>
      <c r="AE92" s="43">
        <v>172</v>
      </c>
      <c r="AF92" s="43">
        <v>174</v>
      </c>
      <c r="AG92" s="41">
        <f t="shared" ref="AG92:AG97" si="235">SUM(AC92:AF92)</f>
        <v>690</v>
      </c>
      <c r="AH92" s="42"/>
      <c r="AI92" s="43"/>
      <c r="AJ92" s="43"/>
      <c r="AK92" s="43"/>
      <c r="AL92" s="43"/>
      <c r="AM92" s="41">
        <f t="shared" ref="AM92:AM97" si="236">SUM(AI92:AL92)</f>
        <v>0</v>
      </c>
      <c r="AN92" s="42">
        <v>32</v>
      </c>
      <c r="AO92" s="43">
        <v>198</v>
      </c>
      <c r="AP92" s="43">
        <v>142</v>
      </c>
      <c r="AQ92" s="43">
        <v>193</v>
      </c>
      <c r="AR92" s="43">
        <v>201</v>
      </c>
      <c r="AS92" s="41">
        <f t="shared" ref="AS92:AS97" si="237">SUM(AO92:AR92)</f>
        <v>734</v>
      </c>
      <c r="AT92" s="42"/>
      <c r="AU92" s="43"/>
      <c r="AV92" s="43"/>
      <c r="AW92" s="43"/>
      <c r="AX92" s="43"/>
      <c r="AY92" s="41">
        <f t="shared" ref="AY92:AY97" si="238">SUM(AU92:AX92)</f>
        <v>0</v>
      </c>
      <c r="AZ92" s="42">
        <v>31</v>
      </c>
      <c r="BA92" s="43">
        <v>176</v>
      </c>
      <c r="BB92" s="43">
        <v>201</v>
      </c>
      <c r="BC92" s="43">
        <v>152</v>
      </c>
      <c r="BD92" s="43">
        <v>157</v>
      </c>
      <c r="BE92" s="41">
        <f t="shared" ref="BE92:BE97" si="239">SUM(BA92:BD92)</f>
        <v>686</v>
      </c>
      <c r="BF92" s="44">
        <f t="shared" ref="BF92:BF99" si="240">SUM((IF(E92&gt;0,1,0)+(IF(F92&gt;0,1,0)+(IF(G92&gt;0,1,0)+(IF(H92&gt;0,1,0))))))</f>
        <v>4</v>
      </c>
      <c r="BG92" s="17">
        <f t="shared" ref="BG92:BG99" si="241">SUM((IF(K92&gt;0,1,0)+(IF(L92&gt;0,1,0)+(IF(M92&gt;0,1,0)+(IF(N92&gt;0,1,0))))))</f>
        <v>4</v>
      </c>
      <c r="BH92" s="17">
        <f t="shared" ref="BH92:BH99" si="242">SUM((IF(Q92&gt;0,1,0)+(IF(R92&gt;0,1,0)+(IF(S92&gt;0,1,0)+(IF(T92&gt;0,1,0))))))</f>
        <v>0</v>
      </c>
      <c r="BI92" s="17">
        <f t="shared" ref="BI92:BI99" si="243">SUM((IF(W92&gt;0,1,0)+(IF(X92&gt;0,1,0)+(IF(Y92&gt;0,1,0)+(IF(Z92&gt;0,1,0))))))</f>
        <v>0</v>
      </c>
      <c r="BJ92" s="17">
        <f t="shared" ref="BJ92:BJ99" si="244">SUM((IF(AC92&gt;0,1,0)+(IF(AD92&gt;0,1,0)+(IF(AE92&gt;0,1,0)+(IF(AF92&gt;0,1,0))))))</f>
        <v>4</v>
      </c>
      <c r="BK92" s="17">
        <f t="shared" ref="BK92:BK99" si="245">SUM((IF(AI92&gt;0,1,0)+(IF(AJ92&gt;0,1,0)+(IF(AK92&gt;0,1,0)+(IF(AL92&gt;0,1,0))))))</f>
        <v>0</v>
      </c>
      <c r="BL92" s="17">
        <f t="shared" ref="BL92:BL99" si="246">SUM((IF(AO92&gt;0,1,0)+(IF(AP92&gt;0,1,0)+(IF(AQ92&gt;0,1,0)+(IF(AR92&gt;0,1,0))))))</f>
        <v>4</v>
      </c>
      <c r="BM92" s="17">
        <f t="shared" ref="BM92:BM99" si="247">SUM((IF(AU92&gt;0,1,0)+(IF(AV92&gt;0,1,0)+(IF(AW92&gt;0,1,0)+(IF(AX92&gt;0,1,0))))))</f>
        <v>0</v>
      </c>
      <c r="BN92" s="17">
        <f t="shared" ref="BN92:BN99" si="248">SUM((IF(BA92&gt;0,1,0)+(IF(BB92&gt;0,1,0)+(IF(BC92&gt;0,1,0)+(IF(BD92&gt;0,1,0))))))</f>
        <v>4</v>
      </c>
      <c r="BO92" s="17">
        <f t="shared" ref="BO92:BO99" si="249">SUM(BF92:BN92)</f>
        <v>20</v>
      </c>
      <c r="BP92" s="17">
        <f t="shared" si="192"/>
        <v>3501</v>
      </c>
      <c r="BQ92" s="17">
        <f t="shared" ref="BQ92:BQ99" si="250">BP92/BO92</f>
        <v>175.05</v>
      </c>
    </row>
    <row r="93" spans="1:69" ht="15.75" customHeight="1" x14ac:dyDescent="0.25">
      <c r="A93" s="36"/>
      <c r="B93" s="125" t="s">
        <v>43</v>
      </c>
      <c r="C93" s="126" t="s">
        <v>44</v>
      </c>
      <c r="D93" s="39">
        <v>33</v>
      </c>
      <c r="E93" s="40">
        <v>177</v>
      </c>
      <c r="F93" s="40">
        <v>167</v>
      </c>
      <c r="G93" s="40">
        <v>183</v>
      </c>
      <c r="H93" s="40">
        <v>161</v>
      </c>
      <c r="I93" s="41">
        <f t="shared" si="231"/>
        <v>688</v>
      </c>
      <c r="J93" s="42"/>
      <c r="K93" s="43"/>
      <c r="L93" s="43"/>
      <c r="M93" s="43"/>
      <c r="N93" s="43"/>
      <c r="O93" s="41">
        <f t="shared" si="232"/>
        <v>0</v>
      </c>
      <c r="P93" s="42">
        <v>33</v>
      </c>
      <c r="Q93" s="43">
        <v>191</v>
      </c>
      <c r="R93" s="43">
        <v>196</v>
      </c>
      <c r="S93" s="43">
        <v>168</v>
      </c>
      <c r="T93" s="43">
        <v>183</v>
      </c>
      <c r="U93" s="41">
        <f t="shared" si="233"/>
        <v>738</v>
      </c>
      <c r="V93" s="42">
        <v>29</v>
      </c>
      <c r="W93" s="43">
        <v>159</v>
      </c>
      <c r="X93" s="43">
        <v>216</v>
      </c>
      <c r="Y93" s="43">
        <v>185</v>
      </c>
      <c r="Z93" s="43">
        <v>159</v>
      </c>
      <c r="AA93" s="41">
        <f t="shared" si="234"/>
        <v>719</v>
      </c>
      <c r="AB93" s="42">
        <v>29</v>
      </c>
      <c r="AC93" s="43">
        <v>193</v>
      </c>
      <c r="AD93" s="43">
        <v>175</v>
      </c>
      <c r="AE93" s="43">
        <v>162</v>
      </c>
      <c r="AF93" s="43">
        <v>195</v>
      </c>
      <c r="AG93" s="41">
        <f t="shared" si="235"/>
        <v>725</v>
      </c>
      <c r="AH93" s="42">
        <v>28</v>
      </c>
      <c r="AI93" s="43">
        <v>168</v>
      </c>
      <c r="AJ93" s="43">
        <v>173</v>
      </c>
      <c r="AK93" s="43">
        <v>215</v>
      </c>
      <c r="AL93" s="43">
        <v>179</v>
      </c>
      <c r="AM93" s="41">
        <f t="shared" si="236"/>
        <v>735</v>
      </c>
      <c r="AN93" s="42">
        <v>28</v>
      </c>
      <c r="AO93" s="43">
        <v>204</v>
      </c>
      <c r="AP93" s="43">
        <v>191</v>
      </c>
      <c r="AQ93" s="43">
        <v>190</v>
      </c>
      <c r="AR93" s="43">
        <v>191</v>
      </c>
      <c r="AS93" s="41">
        <f t="shared" si="237"/>
        <v>776</v>
      </c>
      <c r="AT93" s="42">
        <v>26</v>
      </c>
      <c r="AU93" s="43">
        <v>205</v>
      </c>
      <c r="AV93" s="43">
        <v>235</v>
      </c>
      <c r="AW93" s="43">
        <v>192</v>
      </c>
      <c r="AX93" s="43">
        <v>179</v>
      </c>
      <c r="AY93" s="41">
        <f t="shared" si="238"/>
        <v>811</v>
      </c>
      <c r="AZ93" s="42">
        <v>24</v>
      </c>
      <c r="BA93" s="43">
        <v>179</v>
      </c>
      <c r="BB93" s="43">
        <v>172</v>
      </c>
      <c r="BC93" s="43">
        <v>214</v>
      </c>
      <c r="BD93" s="43">
        <v>181</v>
      </c>
      <c r="BE93" s="41">
        <f t="shared" si="239"/>
        <v>746</v>
      </c>
      <c r="BF93" s="44">
        <f t="shared" si="240"/>
        <v>4</v>
      </c>
      <c r="BG93" s="17">
        <f t="shared" si="241"/>
        <v>0</v>
      </c>
      <c r="BH93" s="17">
        <f t="shared" si="242"/>
        <v>4</v>
      </c>
      <c r="BI93" s="17">
        <f t="shared" si="243"/>
        <v>4</v>
      </c>
      <c r="BJ93" s="17">
        <f t="shared" si="244"/>
        <v>4</v>
      </c>
      <c r="BK93" s="17">
        <f t="shared" si="245"/>
        <v>4</v>
      </c>
      <c r="BL93" s="17">
        <f t="shared" si="246"/>
        <v>4</v>
      </c>
      <c r="BM93" s="17">
        <f t="shared" si="247"/>
        <v>4</v>
      </c>
      <c r="BN93" s="17">
        <f t="shared" si="248"/>
        <v>4</v>
      </c>
      <c r="BO93" s="17">
        <f t="shared" si="249"/>
        <v>32</v>
      </c>
      <c r="BP93" s="17">
        <f t="shared" si="192"/>
        <v>5938</v>
      </c>
      <c r="BQ93" s="17">
        <f t="shared" si="250"/>
        <v>185.5625</v>
      </c>
    </row>
    <row r="94" spans="1:69" ht="15.75" customHeight="1" x14ac:dyDescent="0.25">
      <c r="A94" s="36"/>
      <c r="B94" s="104" t="s">
        <v>103</v>
      </c>
      <c r="C94" s="105" t="s">
        <v>104</v>
      </c>
      <c r="D94" s="42"/>
      <c r="E94" s="43"/>
      <c r="F94" s="43"/>
      <c r="G94" s="43"/>
      <c r="H94" s="43"/>
      <c r="I94" s="41">
        <f t="shared" si="231"/>
        <v>0</v>
      </c>
      <c r="J94" s="42">
        <v>32</v>
      </c>
      <c r="K94" s="43">
        <v>167</v>
      </c>
      <c r="L94" s="43">
        <v>184</v>
      </c>
      <c r="M94" s="43">
        <v>184</v>
      </c>
      <c r="N94" s="43">
        <v>157</v>
      </c>
      <c r="O94" s="41">
        <f t="shared" si="232"/>
        <v>692</v>
      </c>
      <c r="P94" s="42"/>
      <c r="Q94" s="43"/>
      <c r="R94" s="43"/>
      <c r="S94" s="43"/>
      <c r="T94" s="43"/>
      <c r="U94" s="41">
        <f t="shared" si="233"/>
        <v>0</v>
      </c>
      <c r="V94" s="42">
        <v>32</v>
      </c>
      <c r="W94" s="43">
        <v>160</v>
      </c>
      <c r="X94" s="43">
        <v>171</v>
      </c>
      <c r="Y94" s="43">
        <v>161</v>
      </c>
      <c r="Z94" s="43">
        <v>135</v>
      </c>
      <c r="AA94" s="41">
        <f t="shared" si="234"/>
        <v>627</v>
      </c>
      <c r="AB94" s="42"/>
      <c r="AC94" s="43"/>
      <c r="AD94" s="43"/>
      <c r="AE94" s="43"/>
      <c r="AF94" s="43"/>
      <c r="AG94" s="41">
        <f t="shared" si="235"/>
        <v>0</v>
      </c>
      <c r="AH94" s="42"/>
      <c r="AI94" s="43"/>
      <c r="AJ94" s="43"/>
      <c r="AK94" s="43"/>
      <c r="AL94" s="43"/>
      <c r="AM94" s="41">
        <f t="shared" si="236"/>
        <v>0</v>
      </c>
      <c r="AN94" s="42"/>
      <c r="AO94" s="43"/>
      <c r="AP94" s="43"/>
      <c r="AQ94" s="43"/>
      <c r="AR94" s="43"/>
      <c r="AS94" s="41">
        <f t="shared" si="237"/>
        <v>0</v>
      </c>
      <c r="AT94" s="42">
        <v>39</v>
      </c>
      <c r="AU94" s="43">
        <v>175</v>
      </c>
      <c r="AV94" s="43">
        <v>160</v>
      </c>
      <c r="AW94" s="43">
        <v>160</v>
      </c>
      <c r="AX94" s="43">
        <v>168</v>
      </c>
      <c r="AY94" s="41">
        <f t="shared" si="238"/>
        <v>663</v>
      </c>
      <c r="AZ94" s="42"/>
      <c r="BA94" s="43"/>
      <c r="BB94" s="43"/>
      <c r="BC94" s="43"/>
      <c r="BD94" s="43"/>
      <c r="BE94" s="41">
        <f t="shared" si="239"/>
        <v>0</v>
      </c>
      <c r="BF94" s="44">
        <f t="shared" si="240"/>
        <v>0</v>
      </c>
      <c r="BG94" s="17">
        <f t="shared" si="241"/>
        <v>4</v>
      </c>
      <c r="BH94" s="17">
        <f t="shared" si="242"/>
        <v>0</v>
      </c>
      <c r="BI94" s="17">
        <f t="shared" si="243"/>
        <v>4</v>
      </c>
      <c r="BJ94" s="17">
        <f t="shared" si="244"/>
        <v>0</v>
      </c>
      <c r="BK94" s="17">
        <f t="shared" si="245"/>
        <v>0</v>
      </c>
      <c r="BL94" s="17">
        <f t="shared" si="246"/>
        <v>0</v>
      </c>
      <c r="BM94" s="17">
        <f t="shared" si="247"/>
        <v>4</v>
      </c>
      <c r="BN94" s="17">
        <f t="shared" si="248"/>
        <v>0</v>
      </c>
      <c r="BO94" s="17">
        <f t="shared" si="249"/>
        <v>12</v>
      </c>
      <c r="BP94" s="17">
        <f t="shared" si="192"/>
        <v>1982</v>
      </c>
      <c r="BQ94" s="20">
        <f t="shared" si="250"/>
        <v>165.16666666666666</v>
      </c>
    </row>
    <row r="95" spans="1:69" ht="15.75" customHeight="1" x14ac:dyDescent="0.25">
      <c r="A95" s="36"/>
      <c r="B95" s="45" t="s">
        <v>54</v>
      </c>
      <c r="C95" s="46" t="s">
        <v>31</v>
      </c>
      <c r="D95" s="42"/>
      <c r="E95" s="43"/>
      <c r="F95" s="43"/>
      <c r="G95" s="43"/>
      <c r="H95" s="43"/>
      <c r="I95" s="41">
        <f t="shared" si="231"/>
        <v>0</v>
      </c>
      <c r="J95" s="42"/>
      <c r="K95" s="43"/>
      <c r="L95" s="43"/>
      <c r="M95" s="43"/>
      <c r="N95" s="43"/>
      <c r="O95" s="41">
        <f t="shared" si="232"/>
        <v>0</v>
      </c>
      <c r="P95" s="42">
        <v>15</v>
      </c>
      <c r="Q95" s="43">
        <v>182</v>
      </c>
      <c r="R95" s="43">
        <v>230</v>
      </c>
      <c r="S95" s="43">
        <v>200</v>
      </c>
      <c r="T95" s="43">
        <v>183</v>
      </c>
      <c r="U95" s="41">
        <f t="shared" si="233"/>
        <v>795</v>
      </c>
      <c r="V95" s="42"/>
      <c r="W95" s="43"/>
      <c r="X95" s="43"/>
      <c r="Y95" s="43"/>
      <c r="Z95" s="43"/>
      <c r="AA95" s="41">
        <f t="shared" si="234"/>
        <v>0</v>
      </c>
      <c r="AB95" s="42"/>
      <c r="AC95" s="43"/>
      <c r="AD95" s="43"/>
      <c r="AE95" s="43"/>
      <c r="AF95" s="43"/>
      <c r="AG95" s="41">
        <f t="shared" si="235"/>
        <v>0</v>
      </c>
      <c r="AH95" s="42">
        <v>15</v>
      </c>
      <c r="AI95" s="43">
        <v>163</v>
      </c>
      <c r="AJ95" s="43">
        <v>208</v>
      </c>
      <c r="AK95" s="43">
        <v>201</v>
      </c>
      <c r="AL95" s="43">
        <v>219</v>
      </c>
      <c r="AM95" s="41">
        <f t="shared" si="236"/>
        <v>791</v>
      </c>
      <c r="AN95" s="42"/>
      <c r="AO95" s="43"/>
      <c r="AP95" s="43"/>
      <c r="AQ95" s="43"/>
      <c r="AR95" s="43"/>
      <c r="AS95" s="41">
        <f t="shared" si="237"/>
        <v>0</v>
      </c>
      <c r="AT95" s="42"/>
      <c r="AU95" s="43"/>
      <c r="AV95" s="43"/>
      <c r="AW95" s="43"/>
      <c r="AX95" s="43"/>
      <c r="AY95" s="41">
        <f t="shared" si="238"/>
        <v>0</v>
      </c>
      <c r="AZ95" s="42"/>
      <c r="BA95" s="43"/>
      <c r="BB95" s="43"/>
      <c r="BC95" s="43"/>
      <c r="BD95" s="43"/>
      <c r="BE95" s="41">
        <f t="shared" si="239"/>
        <v>0</v>
      </c>
      <c r="BF95" s="44">
        <f t="shared" si="240"/>
        <v>0</v>
      </c>
      <c r="BG95" s="17">
        <f t="shared" si="241"/>
        <v>0</v>
      </c>
      <c r="BH95" s="17">
        <f t="shared" si="242"/>
        <v>4</v>
      </c>
      <c r="BI95" s="17">
        <f t="shared" si="243"/>
        <v>0</v>
      </c>
      <c r="BJ95" s="17">
        <f t="shared" si="244"/>
        <v>0</v>
      </c>
      <c r="BK95" s="17">
        <f t="shared" si="245"/>
        <v>4</v>
      </c>
      <c r="BL95" s="17">
        <f t="shared" si="246"/>
        <v>0</v>
      </c>
      <c r="BM95" s="17">
        <f t="shared" si="247"/>
        <v>0</v>
      </c>
      <c r="BN95" s="17">
        <f t="shared" si="248"/>
        <v>0</v>
      </c>
      <c r="BO95" s="17">
        <f t="shared" si="249"/>
        <v>8</v>
      </c>
      <c r="BP95" s="17">
        <f t="shared" si="192"/>
        <v>1586</v>
      </c>
      <c r="BQ95" s="20">
        <f t="shared" si="250"/>
        <v>198.25</v>
      </c>
    </row>
    <row r="96" spans="1:69" ht="15.75" customHeight="1" x14ac:dyDescent="0.25">
      <c r="A96" s="36"/>
      <c r="B96" s="104">
        <v>5</v>
      </c>
      <c r="C96" s="105"/>
      <c r="D96" s="42"/>
      <c r="E96" s="43"/>
      <c r="F96" s="43"/>
      <c r="G96" s="43"/>
      <c r="H96" s="43"/>
      <c r="I96" s="41">
        <f t="shared" si="231"/>
        <v>0</v>
      </c>
      <c r="J96" s="42"/>
      <c r="K96" s="43"/>
      <c r="L96" s="43"/>
      <c r="M96" s="43"/>
      <c r="N96" s="43"/>
      <c r="O96" s="41">
        <f t="shared" si="232"/>
        <v>0</v>
      </c>
      <c r="P96" s="42"/>
      <c r="Q96" s="43"/>
      <c r="R96" s="43"/>
      <c r="S96" s="43"/>
      <c r="T96" s="43"/>
      <c r="U96" s="41">
        <f t="shared" si="233"/>
        <v>0</v>
      </c>
      <c r="V96" s="42"/>
      <c r="W96" s="43"/>
      <c r="X96" s="43"/>
      <c r="Y96" s="43"/>
      <c r="Z96" s="43"/>
      <c r="AA96" s="41">
        <f t="shared" si="234"/>
        <v>0</v>
      </c>
      <c r="AB96" s="42"/>
      <c r="AC96" s="43"/>
      <c r="AD96" s="43"/>
      <c r="AE96" s="43"/>
      <c r="AF96" s="43"/>
      <c r="AG96" s="41">
        <f t="shared" si="235"/>
        <v>0</v>
      </c>
      <c r="AH96" s="42"/>
      <c r="AI96" s="43"/>
      <c r="AJ96" s="43"/>
      <c r="AK96" s="43"/>
      <c r="AL96" s="43"/>
      <c r="AM96" s="41">
        <f t="shared" si="236"/>
        <v>0</v>
      </c>
      <c r="AN96" s="42"/>
      <c r="AO96" s="43"/>
      <c r="AP96" s="43"/>
      <c r="AQ96" s="43"/>
      <c r="AR96" s="43"/>
      <c r="AS96" s="41">
        <f t="shared" si="237"/>
        <v>0</v>
      </c>
      <c r="AT96" s="42"/>
      <c r="AU96" s="43"/>
      <c r="AV96" s="43"/>
      <c r="AW96" s="43"/>
      <c r="AX96" s="43"/>
      <c r="AY96" s="41">
        <f t="shared" si="238"/>
        <v>0</v>
      </c>
      <c r="AZ96" s="42"/>
      <c r="BA96" s="43"/>
      <c r="BB96" s="43"/>
      <c r="BC96" s="43"/>
      <c r="BD96" s="43"/>
      <c r="BE96" s="41">
        <f t="shared" si="239"/>
        <v>0</v>
      </c>
      <c r="BF96" s="44">
        <f t="shared" si="240"/>
        <v>0</v>
      </c>
      <c r="BG96" s="17">
        <f t="shared" si="241"/>
        <v>0</v>
      </c>
      <c r="BH96" s="17">
        <f t="shared" si="242"/>
        <v>0</v>
      </c>
      <c r="BI96" s="17">
        <f t="shared" si="243"/>
        <v>0</v>
      </c>
      <c r="BJ96" s="17">
        <f t="shared" si="244"/>
        <v>0</v>
      </c>
      <c r="BK96" s="17">
        <f t="shared" si="245"/>
        <v>0</v>
      </c>
      <c r="BL96" s="17">
        <f t="shared" si="246"/>
        <v>0</v>
      </c>
      <c r="BM96" s="17">
        <f t="shared" si="247"/>
        <v>0</v>
      </c>
      <c r="BN96" s="17">
        <f t="shared" si="248"/>
        <v>0</v>
      </c>
      <c r="BO96" s="17">
        <f t="shared" si="249"/>
        <v>0</v>
      </c>
      <c r="BP96" s="17">
        <f t="shared" si="192"/>
        <v>0</v>
      </c>
      <c r="BQ96" s="20" t="e">
        <f t="shared" si="250"/>
        <v>#DIV/0!</v>
      </c>
    </row>
    <row r="97" spans="1:69" ht="15.75" customHeight="1" x14ac:dyDescent="0.25">
      <c r="A97" s="36"/>
      <c r="B97" s="45">
        <v>6</v>
      </c>
      <c r="C97" s="46"/>
      <c r="D97" s="42"/>
      <c r="E97" s="43"/>
      <c r="F97" s="43"/>
      <c r="G97" s="43"/>
      <c r="H97" s="43"/>
      <c r="I97" s="41">
        <f t="shared" si="231"/>
        <v>0</v>
      </c>
      <c r="J97" s="42"/>
      <c r="K97" s="43"/>
      <c r="L97" s="43"/>
      <c r="M97" s="43"/>
      <c r="N97" s="43"/>
      <c r="O97" s="41">
        <f t="shared" si="232"/>
        <v>0</v>
      </c>
      <c r="P97" s="42"/>
      <c r="Q97" s="43"/>
      <c r="R97" s="43"/>
      <c r="S97" s="43"/>
      <c r="T97" s="43"/>
      <c r="U97" s="41">
        <f t="shared" si="233"/>
        <v>0</v>
      </c>
      <c r="V97" s="42"/>
      <c r="W97" s="43"/>
      <c r="X97" s="43"/>
      <c r="Y97" s="43"/>
      <c r="Z97" s="43"/>
      <c r="AA97" s="41">
        <f t="shared" si="234"/>
        <v>0</v>
      </c>
      <c r="AB97" s="42"/>
      <c r="AC97" s="43"/>
      <c r="AD97" s="43"/>
      <c r="AE97" s="43"/>
      <c r="AF97" s="43"/>
      <c r="AG97" s="41">
        <f t="shared" si="235"/>
        <v>0</v>
      </c>
      <c r="AH97" s="42"/>
      <c r="AI97" s="43"/>
      <c r="AJ97" s="43"/>
      <c r="AK97" s="43"/>
      <c r="AL97" s="43"/>
      <c r="AM97" s="41">
        <f t="shared" si="236"/>
        <v>0</v>
      </c>
      <c r="AN97" s="42"/>
      <c r="AO97" s="43"/>
      <c r="AP97" s="43"/>
      <c r="AQ97" s="43"/>
      <c r="AR97" s="43"/>
      <c r="AS97" s="41">
        <f t="shared" si="237"/>
        <v>0</v>
      </c>
      <c r="AT97" s="42"/>
      <c r="AU97" s="43"/>
      <c r="AV97" s="43"/>
      <c r="AW97" s="43"/>
      <c r="AX97" s="43"/>
      <c r="AY97" s="41">
        <f t="shared" si="238"/>
        <v>0</v>
      </c>
      <c r="AZ97" s="42"/>
      <c r="BA97" s="43"/>
      <c r="BB97" s="43"/>
      <c r="BC97" s="43"/>
      <c r="BD97" s="43"/>
      <c r="BE97" s="41">
        <f t="shared" si="239"/>
        <v>0</v>
      </c>
      <c r="BF97" s="44">
        <f t="shared" si="240"/>
        <v>0</v>
      </c>
      <c r="BG97" s="17">
        <f t="shared" si="241"/>
        <v>0</v>
      </c>
      <c r="BH97" s="17">
        <f t="shared" si="242"/>
        <v>0</v>
      </c>
      <c r="BI97" s="17">
        <f t="shared" si="243"/>
        <v>0</v>
      </c>
      <c r="BJ97" s="17">
        <f t="shared" si="244"/>
        <v>0</v>
      </c>
      <c r="BK97" s="17">
        <f t="shared" si="245"/>
        <v>0</v>
      </c>
      <c r="BL97" s="17">
        <f t="shared" si="246"/>
        <v>0</v>
      </c>
      <c r="BM97" s="17">
        <f t="shared" si="247"/>
        <v>0</v>
      </c>
      <c r="BN97" s="17">
        <f t="shared" si="248"/>
        <v>0</v>
      </c>
      <c r="BO97" s="17">
        <f t="shared" si="249"/>
        <v>0</v>
      </c>
      <c r="BP97" s="17">
        <f t="shared" si="192"/>
        <v>0</v>
      </c>
      <c r="BQ97" s="20" t="e">
        <f t="shared" si="250"/>
        <v>#DIV/0!</v>
      </c>
    </row>
    <row r="98" spans="1:69" ht="15.75" customHeight="1" x14ac:dyDescent="0.25">
      <c r="A98" s="36"/>
      <c r="B98" s="37" t="s">
        <v>33</v>
      </c>
      <c r="C98" s="46"/>
      <c r="D98" s="42"/>
      <c r="E98" s="40">
        <f>SUM(E92:E97)</f>
        <v>412</v>
      </c>
      <c r="F98" s="40">
        <f>SUM(F92:F97)</f>
        <v>366</v>
      </c>
      <c r="G98" s="40">
        <f>SUM(G92:G97)</f>
        <v>331</v>
      </c>
      <c r="H98" s="40">
        <f>SUM(H92:H97)</f>
        <v>328</v>
      </c>
      <c r="I98" s="41">
        <f>SUM(I92:I97)</f>
        <v>1437</v>
      </c>
      <c r="J98" s="42"/>
      <c r="K98" s="40">
        <f>SUM(K92:K97)</f>
        <v>323</v>
      </c>
      <c r="L98" s="40">
        <f>SUM(L92:L97)</f>
        <v>339</v>
      </c>
      <c r="M98" s="40">
        <f>SUM(M92:M97)</f>
        <v>326</v>
      </c>
      <c r="N98" s="40">
        <f>SUM(N92:N97)</f>
        <v>346</v>
      </c>
      <c r="O98" s="41">
        <f>SUM(O92:O97)</f>
        <v>1334</v>
      </c>
      <c r="P98" s="42"/>
      <c r="Q98" s="40">
        <f>SUM(Q92:Q97)</f>
        <v>373</v>
      </c>
      <c r="R98" s="40">
        <f>SUM(R92:R97)</f>
        <v>426</v>
      </c>
      <c r="S98" s="40">
        <f>SUM(S92:S97)</f>
        <v>368</v>
      </c>
      <c r="T98" s="40">
        <f>SUM(T92:T97)</f>
        <v>366</v>
      </c>
      <c r="U98" s="41">
        <f>SUM(U92:U97)</f>
        <v>1533</v>
      </c>
      <c r="V98" s="42"/>
      <c r="W98" s="40">
        <f>SUM(W92:W97)</f>
        <v>319</v>
      </c>
      <c r="X98" s="40">
        <f>SUM(X92:X97)</f>
        <v>387</v>
      </c>
      <c r="Y98" s="40">
        <f>SUM(Y92:Y97)</f>
        <v>346</v>
      </c>
      <c r="Z98" s="40">
        <f>SUM(Z92:Z97)</f>
        <v>294</v>
      </c>
      <c r="AA98" s="41">
        <f>SUM(AA92:AA97)</f>
        <v>1346</v>
      </c>
      <c r="AB98" s="42"/>
      <c r="AC98" s="40">
        <f>SUM(AC92:AC97)</f>
        <v>359</v>
      </c>
      <c r="AD98" s="40">
        <f>SUM(AD92:AD97)</f>
        <v>353</v>
      </c>
      <c r="AE98" s="40">
        <f>SUM(AE92:AE97)</f>
        <v>334</v>
      </c>
      <c r="AF98" s="40">
        <f>SUM(AF92:AF97)</f>
        <v>369</v>
      </c>
      <c r="AG98" s="41">
        <f>SUM(AG92:AG97)</f>
        <v>1415</v>
      </c>
      <c r="AH98" s="42"/>
      <c r="AI98" s="40">
        <f>SUM(AI92:AI97)</f>
        <v>331</v>
      </c>
      <c r="AJ98" s="40">
        <f>SUM(AJ92:AJ97)</f>
        <v>381</v>
      </c>
      <c r="AK98" s="40">
        <f>SUM(AK92:AK97)</f>
        <v>416</v>
      </c>
      <c r="AL98" s="40">
        <f>SUM(AL92:AL97)</f>
        <v>398</v>
      </c>
      <c r="AM98" s="41">
        <f>SUM(AM92:AM97)</f>
        <v>1526</v>
      </c>
      <c r="AN98" s="42"/>
      <c r="AO98" s="40">
        <f>SUM(AO92:AO97)</f>
        <v>402</v>
      </c>
      <c r="AP98" s="40">
        <f>SUM(AP92:AP97)</f>
        <v>333</v>
      </c>
      <c r="AQ98" s="40">
        <f>SUM(AQ92:AQ97)</f>
        <v>383</v>
      </c>
      <c r="AR98" s="40">
        <f>SUM(AR92:AR97)</f>
        <v>392</v>
      </c>
      <c r="AS98" s="41">
        <f>SUM(AS92:AS97)</f>
        <v>1510</v>
      </c>
      <c r="AT98" s="42"/>
      <c r="AU98" s="40">
        <f>SUM(AU92:AU97)</f>
        <v>380</v>
      </c>
      <c r="AV98" s="40">
        <f>SUM(AV92:AV97)</f>
        <v>395</v>
      </c>
      <c r="AW98" s="40">
        <f>SUM(AW92:AW97)</f>
        <v>352</v>
      </c>
      <c r="AX98" s="40">
        <f>SUM(AX92:AX97)</f>
        <v>347</v>
      </c>
      <c r="AY98" s="41">
        <f>SUM(AY92:AY97)</f>
        <v>1474</v>
      </c>
      <c r="AZ98" s="42"/>
      <c r="BA98" s="40">
        <f>SUM(BA92:BA97)</f>
        <v>355</v>
      </c>
      <c r="BB98" s="40">
        <f>SUM(BB92:BB97)</f>
        <v>373</v>
      </c>
      <c r="BC98" s="40">
        <f>SUM(BC92:BC97)</f>
        <v>366</v>
      </c>
      <c r="BD98" s="40">
        <f>SUM(BD92:BD97)</f>
        <v>338</v>
      </c>
      <c r="BE98" s="41">
        <f>SUM(BE92:BE97)</f>
        <v>1432</v>
      </c>
      <c r="BF98" s="44">
        <f t="shared" si="240"/>
        <v>4</v>
      </c>
      <c r="BG98" s="17">
        <f t="shared" si="241"/>
        <v>4</v>
      </c>
      <c r="BH98" s="17">
        <f t="shared" si="242"/>
        <v>4</v>
      </c>
      <c r="BI98" s="17">
        <f t="shared" si="243"/>
        <v>4</v>
      </c>
      <c r="BJ98" s="17">
        <f t="shared" si="244"/>
        <v>4</v>
      </c>
      <c r="BK98" s="17">
        <f t="shared" si="245"/>
        <v>4</v>
      </c>
      <c r="BL98" s="17">
        <f t="shared" si="246"/>
        <v>4</v>
      </c>
      <c r="BM98" s="17">
        <f t="shared" si="247"/>
        <v>4</v>
      </c>
      <c r="BN98" s="17">
        <f t="shared" si="248"/>
        <v>4</v>
      </c>
      <c r="BO98" s="17">
        <f t="shared" si="249"/>
        <v>36</v>
      </c>
      <c r="BP98" s="17">
        <f t="shared" si="192"/>
        <v>13007</v>
      </c>
      <c r="BQ98" s="17">
        <f t="shared" si="250"/>
        <v>361.30555555555554</v>
      </c>
    </row>
    <row r="99" spans="1:69" ht="15.75" customHeight="1" x14ac:dyDescent="0.25">
      <c r="A99" s="36"/>
      <c r="B99" s="37" t="s">
        <v>34</v>
      </c>
      <c r="C99" s="46"/>
      <c r="D99" s="39">
        <f>SUM(D92:D97)</f>
        <v>56</v>
      </c>
      <c r="E99" s="40">
        <f>E98+$D$99</f>
        <v>468</v>
      </c>
      <c r="F99" s="40">
        <f>F98+$D$99</f>
        <v>422</v>
      </c>
      <c r="G99" s="40">
        <f>G98+$D$99</f>
        <v>387</v>
      </c>
      <c r="H99" s="40">
        <f>H98+$D$99</f>
        <v>384</v>
      </c>
      <c r="I99" s="41">
        <f>E99+F99+G99+H99</f>
        <v>1661</v>
      </c>
      <c r="J99" s="39">
        <f>SUM(J92:J97)</f>
        <v>55</v>
      </c>
      <c r="K99" s="40">
        <f>K98+$J$99</f>
        <v>378</v>
      </c>
      <c r="L99" s="40">
        <f>L98+$J$99</f>
        <v>394</v>
      </c>
      <c r="M99" s="40">
        <f>M98+$J$99</f>
        <v>381</v>
      </c>
      <c r="N99" s="40">
        <f>N98+$J$99</f>
        <v>401</v>
      </c>
      <c r="O99" s="41">
        <f>K99+L99+M99+N99</f>
        <v>1554</v>
      </c>
      <c r="P99" s="39">
        <f>SUM(P92:P97)</f>
        <v>48</v>
      </c>
      <c r="Q99" s="40">
        <f>Q98+$P$99</f>
        <v>421</v>
      </c>
      <c r="R99" s="40">
        <f>R98+$P$99</f>
        <v>474</v>
      </c>
      <c r="S99" s="40">
        <f>S98+$P$99</f>
        <v>416</v>
      </c>
      <c r="T99" s="40">
        <f>T98+$P$99</f>
        <v>414</v>
      </c>
      <c r="U99" s="41">
        <f>Q99+R99+S99+T99</f>
        <v>1725</v>
      </c>
      <c r="V99" s="39">
        <f>SUM(V92:V97)</f>
        <v>61</v>
      </c>
      <c r="W99" s="40">
        <f>W98+$V$99</f>
        <v>380</v>
      </c>
      <c r="X99" s="40">
        <f>X98+$V$99</f>
        <v>448</v>
      </c>
      <c r="Y99" s="40">
        <f>Y98+$V$99</f>
        <v>407</v>
      </c>
      <c r="Z99" s="40">
        <f>Z98+$V$99</f>
        <v>355</v>
      </c>
      <c r="AA99" s="41">
        <f>W99+X99+Y99+Z99</f>
        <v>1590</v>
      </c>
      <c r="AB99" s="39">
        <f>SUM(AB92:AB97)</f>
        <v>60</v>
      </c>
      <c r="AC99" s="40">
        <f>AC98+$AB$99</f>
        <v>419</v>
      </c>
      <c r="AD99" s="40">
        <f>AD98+$AB$99</f>
        <v>413</v>
      </c>
      <c r="AE99" s="40">
        <f>AE98+$AB$99</f>
        <v>394</v>
      </c>
      <c r="AF99" s="40">
        <f>AF98+$AB$99</f>
        <v>429</v>
      </c>
      <c r="AG99" s="41">
        <f>AC99+AD99+AE99+AF99</f>
        <v>1655</v>
      </c>
      <c r="AH99" s="39">
        <f>SUM(AH92:AH97)</f>
        <v>43</v>
      </c>
      <c r="AI99" s="40">
        <f>AI98+$AH$99</f>
        <v>374</v>
      </c>
      <c r="AJ99" s="40">
        <f>AJ98+$AH$99</f>
        <v>424</v>
      </c>
      <c r="AK99" s="40">
        <f>AK98+$AH$99</f>
        <v>459</v>
      </c>
      <c r="AL99" s="40">
        <f>AL98+$AH$99</f>
        <v>441</v>
      </c>
      <c r="AM99" s="41">
        <f>AI99+AJ99+AK99+AL99</f>
        <v>1698</v>
      </c>
      <c r="AN99" s="39">
        <f>SUM(AN92:AN97)</f>
        <v>60</v>
      </c>
      <c r="AO99" s="40">
        <f>AO98+$AN$99</f>
        <v>462</v>
      </c>
      <c r="AP99" s="40">
        <f>AP98+$AN$99</f>
        <v>393</v>
      </c>
      <c r="AQ99" s="40">
        <f>AQ98+$AN$99</f>
        <v>443</v>
      </c>
      <c r="AR99" s="40">
        <f>AR98+$AN$99</f>
        <v>452</v>
      </c>
      <c r="AS99" s="41">
        <f>AO99+AP99+AQ99+AR99</f>
        <v>1750</v>
      </c>
      <c r="AT99" s="39">
        <f>SUM(AT92:AT97)</f>
        <v>65</v>
      </c>
      <c r="AU99" s="40">
        <f>AU98+$AT$99</f>
        <v>445</v>
      </c>
      <c r="AV99" s="40">
        <f>AV98+$AT$99</f>
        <v>460</v>
      </c>
      <c r="AW99" s="40">
        <f>AW98+$AT$99</f>
        <v>417</v>
      </c>
      <c r="AX99" s="40">
        <f>AX98+$AT$99</f>
        <v>412</v>
      </c>
      <c r="AY99" s="41">
        <f>AU99+AV99+AW99+AX99</f>
        <v>1734</v>
      </c>
      <c r="AZ99" s="39">
        <f>SUM(AZ92:AZ97)</f>
        <v>55</v>
      </c>
      <c r="BA99" s="40">
        <f>BA98+$AZ$99</f>
        <v>410</v>
      </c>
      <c r="BB99" s="40">
        <f>BB98+$AZ$99</f>
        <v>428</v>
      </c>
      <c r="BC99" s="40">
        <f>BC98+$AZ$99</f>
        <v>421</v>
      </c>
      <c r="BD99" s="40">
        <f>BD98+$AZ$99</f>
        <v>393</v>
      </c>
      <c r="BE99" s="41">
        <f>BA99+BB99+BC99+BD99</f>
        <v>1652</v>
      </c>
      <c r="BF99" s="44">
        <f t="shared" si="240"/>
        <v>4</v>
      </c>
      <c r="BG99" s="17">
        <f t="shared" si="241"/>
        <v>4</v>
      </c>
      <c r="BH99" s="17">
        <f t="shared" si="242"/>
        <v>4</v>
      </c>
      <c r="BI99" s="17">
        <f t="shared" si="243"/>
        <v>4</v>
      </c>
      <c r="BJ99" s="17">
        <f t="shared" si="244"/>
        <v>4</v>
      </c>
      <c r="BK99" s="17">
        <f t="shared" si="245"/>
        <v>4</v>
      </c>
      <c r="BL99" s="17">
        <f t="shared" si="246"/>
        <v>4</v>
      </c>
      <c r="BM99" s="17">
        <f t="shared" si="247"/>
        <v>4</v>
      </c>
      <c r="BN99" s="17">
        <f t="shared" si="248"/>
        <v>4</v>
      </c>
      <c r="BO99" s="17">
        <f t="shared" si="249"/>
        <v>36</v>
      </c>
      <c r="BP99" s="17">
        <f t="shared" ref="BP99:BP123" si="251">I99+O99+U99+AA99+AG99+AM99+AS99+AY99+BE99</f>
        <v>15019</v>
      </c>
      <c r="BQ99" s="17">
        <f t="shared" si="250"/>
        <v>417.19444444444446</v>
      </c>
    </row>
    <row r="100" spans="1:69" ht="15.75" customHeight="1" x14ac:dyDescent="0.25">
      <c r="A100" s="36"/>
      <c r="B100" s="37" t="s">
        <v>35</v>
      </c>
      <c r="C100" s="46"/>
      <c r="D100" s="42"/>
      <c r="E100" s="40">
        <f t="shared" ref="E100:I101" si="252">IF($D$99&gt;0,IF(E98=E86,0.5,IF(E98&gt;E86,1,0)),0)</f>
        <v>1</v>
      </c>
      <c r="F100" s="40">
        <f t="shared" si="252"/>
        <v>1</v>
      </c>
      <c r="G100" s="40">
        <f t="shared" si="252"/>
        <v>1</v>
      </c>
      <c r="H100" s="40">
        <f t="shared" si="252"/>
        <v>0</v>
      </c>
      <c r="I100" s="41">
        <f t="shared" si="252"/>
        <v>1</v>
      </c>
      <c r="J100" s="42"/>
      <c r="K100" s="40">
        <f t="shared" ref="K100:O101" si="253">IF($J$99&gt;0,IF(K98=K47,0.5,IF(K98&gt;K47,1,0)),0)</f>
        <v>0</v>
      </c>
      <c r="L100" s="40">
        <f t="shared" si="253"/>
        <v>1</v>
      </c>
      <c r="M100" s="40">
        <f t="shared" si="253"/>
        <v>1</v>
      </c>
      <c r="N100" s="40">
        <f t="shared" si="253"/>
        <v>1</v>
      </c>
      <c r="O100" s="41">
        <f t="shared" si="253"/>
        <v>1</v>
      </c>
      <c r="P100" s="42"/>
      <c r="Q100" s="40">
        <f t="shared" ref="Q100:U101" si="254">IF($P$99&gt;0,IF(Q98=Q110,0.5,IF(Q98&gt;Q110,1,0)),0)</f>
        <v>1</v>
      </c>
      <c r="R100" s="40">
        <f t="shared" si="254"/>
        <v>1</v>
      </c>
      <c r="S100" s="40">
        <f t="shared" si="254"/>
        <v>1</v>
      </c>
      <c r="T100" s="40">
        <f t="shared" si="254"/>
        <v>1</v>
      </c>
      <c r="U100" s="41">
        <f t="shared" si="254"/>
        <v>1</v>
      </c>
      <c r="V100" s="42"/>
      <c r="W100" s="40">
        <f t="shared" ref="W100:AA101" si="255">IF($V$99&gt;0,IF(W98=W72,0.5,IF(W98&gt;W72,1,0)),0)</f>
        <v>0</v>
      </c>
      <c r="X100" s="40">
        <f t="shared" si="255"/>
        <v>1</v>
      </c>
      <c r="Y100" s="40">
        <f t="shared" si="255"/>
        <v>1</v>
      </c>
      <c r="Z100" s="40">
        <f t="shared" si="255"/>
        <v>0</v>
      </c>
      <c r="AA100" s="41">
        <f t="shared" si="255"/>
        <v>1</v>
      </c>
      <c r="AB100" s="42"/>
      <c r="AC100" s="40">
        <f t="shared" ref="AC100:AG101" si="256">IF($AB$99&gt;0,IF(AC98=AC35,0.5,IF(AC98&gt;AC35,1,0)),0)</f>
        <v>1</v>
      </c>
      <c r="AD100" s="40">
        <f t="shared" si="256"/>
        <v>1</v>
      </c>
      <c r="AE100" s="40">
        <f t="shared" si="256"/>
        <v>0</v>
      </c>
      <c r="AF100" s="40">
        <f t="shared" si="256"/>
        <v>1</v>
      </c>
      <c r="AG100" s="41">
        <f t="shared" si="256"/>
        <v>0</v>
      </c>
      <c r="AH100" s="42"/>
      <c r="AI100" s="40">
        <f t="shared" ref="AI100:AM101" si="257">IF($AH$99&gt;0,IF(AI98=AI59,0.5,IF(AI98&gt;AI59,1,0)),0)</f>
        <v>1</v>
      </c>
      <c r="AJ100" s="40">
        <f t="shared" si="257"/>
        <v>0.5</v>
      </c>
      <c r="AK100" s="40">
        <f t="shared" si="257"/>
        <v>1</v>
      </c>
      <c r="AL100" s="40">
        <f t="shared" si="257"/>
        <v>1</v>
      </c>
      <c r="AM100" s="41">
        <f t="shared" si="257"/>
        <v>1</v>
      </c>
      <c r="AN100" s="42"/>
      <c r="AO100" s="40">
        <f t="shared" ref="AO100:AS101" si="258">IF($AN$99&gt;0,IF(AO98=AO22,0.5,IF(AO98&gt;AO22,1,0)),0)</f>
        <v>1</v>
      </c>
      <c r="AP100" s="40">
        <f t="shared" si="258"/>
        <v>0</v>
      </c>
      <c r="AQ100" s="40">
        <f t="shared" si="258"/>
        <v>0</v>
      </c>
      <c r="AR100" s="40">
        <f t="shared" si="258"/>
        <v>1</v>
      </c>
      <c r="AS100" s="41">
        <f t="shared" si="258"/>
        <v>0</v>
      </c>
      <c r="AT100" s="42"/>
      <c r="AU100" s="40">
        <f t="shared" ref="AU100:AY101" si="259">IF($AT$99&gt;0,IF(AU98=AU9,0.5,IF(AU98&gt;AU9,1,0)),0)</f>
        <v>1</v>
      </c>
      <c r="AV100" s="40">
        <f t="shared" si="259"/>
        <v>1</v>
      </c>
      <c r="AW100" s="40">
        <f t="shared" si="259"/>
        <v>1</v>
      </c>
      <c r="AX100" s="40">
        <f t="shared" si="259"/>
        <v>0</v>
      </c>
      <c r="AY100" s="41">
        <f t="shared" si="259"/>
        <v>1</v>
      </c>
      <c r="AZ100" s="42"/>
      <c r="BA100" s="40">
        <f t="shared" ref="BA100:BE101" si="260">IF($AZ$99&gt;0,IF(BA98=BA122,0.5,IF(BA98&gt;BA122,1,0)),0)</f>
        <v>1</v>
      </c>
      <c r="BB100" s="40">
        <f t="shared" si="260"/>
        <v>1</v>
      </c>
      <c r="BC100" s="40">
        <f t="shared" si="260"/>
        <v>1</v>
      </c>
      <c r="BD100" s="40">
        <f t="shared" si="260"/>
        <v>1</v>
      </c>
      <c r="BE100" s="41">
        <f t="shared" si="260"/>
        <v>1</v>
      </c>
      <c r="BF100" s="48"/>
      <c r="BG100" s="20"/>
      <c r="BH100" s="20"/>
      <c r="BI100" s="20"/>
      <c r="BJ100" s="20"/>
      <c r="BK100" s="20"/>
      <c r="BL100" s="20"/>
      <c r="BM100" s="20"/>
      <c r="BN100" s="20"/>
      <c r="BO100" s="20"/>
      <c r="BP100" s="17">
        <f t="shared" si="251"/>
        <v>7</v>
      </c>
      <c r="BQ100" s="20"/>
    </row>
    <row r="101" spans="1:69" ht="15.75" customHeight="1" x14ac:dyDescent="0.25">
      <c r="A101" s="36"/>
      <c r="B101" s="37" t="s">
        <v>36</v>
      </c>
      <c r="C101" s="46"/>
      <c r="D101" s="42"/>
      <c r="E101" s="40">
        <f t="shared" si="252"/>
        <v>1</v>
      </c>
      <c r="F101" s="40">
        <f t="shared" si="252"/>
        <v>1</v>
      </c>
      <c r="G101" s="40">
        <f t="shared" si="252"/>
        <v>1</v>
      </c>
      <c r="H101" s="40">
        <f t="shared" si="252"/>
        <v>0</v>
      </c>
      <c r="I101" s="41">
        <f t="shared" si="252"/>
        <v>1</v>
      </c>
      <c r="J101" s="42"/>
      <c r="K101" s="40">
        <f t="shared" si="253"/>
        <v>0</v>
      </c>
      <c r="L101" s="40">
        <f t="shared" si="253"/>
        <v>1</v>
      </c>
      <c r="M101" s="40">
        <f t="shared" si="253"/>
        <v>1</v>
      </c>
      <c r="N101" s="40">
        <f t="shared" si="253"/>
        <v>1</v>
      </c>
      <c r="O101" s="41">
        <f t="shared" si="253"/>
        <v>1</v>
      </c>
      <c r="P101" s="42"/>
      <c r="Q101" s="40">
        <f t="shared" si="254"/>
        <v>1</v>
      </c>
      <c r="R101" s="40">
        <f t="shared" si="254"/>
        <v>1</v>
      </c>
      <c r="S101" s="40">
        <f t="shared" si="254"/>
        <v>1</v>
      </c>
      <c r="T101" s="40">
        <f t="shared" si="254"/>
        <v>1</v>
      </c>
      <c r="U101" s="41">
        <f t="shared" si="254"/>
        <v>1</v>
      </c>
      <c r="V101" s="42"/>
      <c r="W101" s="40">
        <f t="shared" si="255"/>
        <v>0</v>
      </c>
      <c r="X101" s="40">
        <f t="shared" si="255"/>
        <v>1</v>
      </c>
      <c r="Y101" s="40">
        <f t="shared" si="255"/>
        <v>1</v>
      </c>
      <c r="Z101" s="40">
        <f t="shared" si="255"/>
        <v>0</v>
      </c>
      <c r="AA101" s="41">
        <f t="shared" si="255"/>
        <v>0</v>
      </c>
      <c r="AB101" s="42"/>
      <c r="AC101" s="40">
        <f t="shared" si="256"/>
        <v>1</v>
      </c>
      <c r="AD101" s="40">
        <f t="shared" si="256"/>
        <v>1</v>
      </c>
      <c r="AE101" s="40">
        <f t="shared" si="256"/>
        <v>0</v>
      </c>
      <c r="AF101" s="40">
        <f t="shared" si="256"/>
        <v>1</v>
      </c>
      <c r="AG101" s="41">
        <f t="shared" si="256"/>
        <v>0</v>
      </c>
      <c r="AH101" s="42"/>
      <c r="AI101" s="40">
        <f t="shared" si="257"/>
        <v>1</v>
      </c>
      <c r="AJ101" s="40">
        <f t="shared" si="257"/>
        <v>0</v>
      </c>
      <c r="AK101" s="40">
        <f t="shared" si="257"/>
        <v>1</v>
      </c>
      <c r="AL101" s="40">
        <f t="shared" si="257"/>
        <v>1</v>
      </c>
      <c r="AM101" s="41">
        <f t="shared" si="257"/>
        <v>1</v>
      </c>
      <c r="AN101" s="42"/>
      <c r="AO101" s="40">
        <f t="shared" si="258"/>
        <v>1</v>
      </c>
      <c r="AP101" s="40">
        <f t="shared" si="258"/>
        <v>0</v>
      </c>
      <c r="AQ101" s="40">
        <f t="shared" si="258"/>
        <v>0.5</v>
      </c>
      <c r="AR101" s="40">
        <f t="shared" si="258"/>
        <v>1</v>
      </c>
      <c r="AS101" s="41">
        <f t="shared" si="258"/>
        <v>1</v>
      </c>
      <c r="AT101" s="42"/>
      <c r="AU101" s="40">
        <f t="shared" si="259"/>
        <v>1</v>
      </c>
      <c r="AV101" s="40">
        <f t="shared" si="259"/>
        <v>1</v>
      </c>
      <c r="AW101" s="40">
        <f t="shared" si="259"/>
        <v>1</v>
      </c>
      <c r="AX101" s="40">
        <f t="shared" si="259"/>
        <v>0.5</v>
      </c>
      <c r="AY101" s="41">
        <f t="shared" si="259"/>
        <v>1</v>
      </c>
      <c r="AZ101" s="42"/>
      <c r="BA101" s="40">
        <f t="shared" si="260"/>
        <v>0</v>
      </c>
      <c r="BB101" s="40">
        <f t="shared" si="260"/>
        <v>1</v>
      </c>
      <c r="BC101" s="40">
        <f t="shared" si="260"/>
        <v>0</v>
      </c>
      <c r="BD101" s="40">
        <f t="shared" si="260"/>
        <v>1</v>
      </c>
      <c r="BE101" s="41">
        <f t="shared" si="260"/>
        <v>1</v>
      </c>
      <c r="BF101" s="48"/>
      <c r="BG101" s="20"/>
      <c r="BH101" s="20"/>
      <c r="BI101" s="20"/>
      <c r="BJ101" s="20"/>
      <c r="BK101" s="20"/>
      <c r="BL101" s="20"/>
      <c r="BM101" s="20"/>
      <c r="BN101" s="20"/>
      <c r="BO101" s="20"/>
      <c r="BP101" s="17">
        <f t="shared" si="251"/>
        <v>7</v>
      </c>
      <c r="BQ101" s="20"/>
    </row>
    <row r="102" spans="1:69" ht="14.25" customHeight="1" x14ac:dyDescent="0.25">
      <c r="A102" s="49"/>
      <c r="B102" s="50" t="s">
        <v>37</v>
      </c>
      <c r="C102" s="51"/>
      <c r="D102" s="52"/>
      <c r="E102" s="53"/>
      <c r="F102" s="53"/>
      <c r="G102" s="53"/>
      <c r="H102" s="53"/>
      <c r="I102" s="54">
        <f>SUM(E100+F100+G100+H100+I100+E101+F101+G101+H101+I101)</f>
        <v>8</v>
      </c>
      <c r="J102" s="52"/>
      <c r="K102" s="53"/>
      <c r="L102" s="53"/>
      <c r="M102" s="53"/>
      <c r="N102" s="53"/>
      <c r="O102" s="54">
        <f>SUM(K100+L100+M100+N100+O100+K101+L101+M101+N101+O101)</f>
        <v>8</v>
      </c>
      <c r="P102" s="52"/>
      <c r="Q102" s="53"/>
      <c r="R102" s="53"/>
      <c r="S102" s="53"/>
      <c r="T102" s="53"/>
      <c r="U102" s="54">
        <f>SUM(Q100+R100+S100+T100+U100+Q101+R101+S101+T101+U101)</f>
        <v>10</v>
      </c>
      <c r="V102" s="52"/>
      <c r="W102" s="53"/>
      <c r="X102" s="53"/>
      <c r="Y102" s="53"/>
      <c r="Z102" s="53"/>
      <c r="AA102" s="54">
        <f>SUM(W100+X100+Y100+Z100+AA100+W101+X101+Y101+Z101+AA101)</f>
        <v>5</v>
      </c>
      <c r="AB102" s="52"/>
      <c r="AC102" s="53"/>
      <c r="AD102" s="53"/>
      <c r="AE102" s="53"/>
      <c r="AF102" s="53"/>
      <c r="AG102" s="54">
        <f>SUM(AC100+AD100+AE100+AF100+AG100+AC101+AD101+AE101+AF101+AG101)</f>
        <v>6</v>
      </c>
      <c r="AH102" s="52"/>
      <c r="AI102" s="53"/>
      <c r="AJ102" s="53"/>
      <c r="AK102" s="53"/>
      <c r="AL102" s="53"/>
      <c r="AM102" s="54">
        <f>SUM(AI100+AJ100+AK100+AL100+AM100+AI101+AJ101+AK101+AL101+AM101)</f>
        <v>8.5</v>
      </c>
      <c r="AN102" s="52"/>
      <c r="AO102" s="53"/>
      <c r="AP102" s="53"/>
      <c r="AQ102" s="53"/>
      <c r="AR102" s="53"/>
      <c r="AS102" s="54">
        <f>SUM(AO100+AP100+AQ100+AR100+AS100+AO101+AP101+AQ101+AR101+AS101)</f>
        <v>5.5</v>
      </c>
      <c r="AT102" s="52"/>
      <c r="AU102" s="53"/>
      <c r="AV102" s="53"/>
      <c r="AW102" s="53"/>
      <c r="AX102" s="53"/>
      <c r="AY102" s="54">
        <f>SUM(AU100+AV100+AW100+AX100+AY100+AU101+AV101+AW101+AX101+AY101)</f>
        <v>8.5</v>
      </c>
      <c r="AZ102" s="52"/>
      <c r="BA102" s="53"/>
      <c r="BB102" s="53"/>
      <c r="BC102" s="53"/>
      <c r="BD102" s="53"/>
      <c r="BE102" s="54">
        <f>SUM(BA100+BB100+BC100+BD100+BE100+BA101+BB101+BC101+BD101+BE101)</f>
        <v>8</v>
      </c>
      <c r="BF102" s="55"/>
      <c r="BG102" s="56"/>
      <c r="BH102" s="56"/>
      <c r="BI102" s="56"/>
      <c r="BJ102" s="56"/>
      <c r="BK102" s="56"/>
      <c r="BL102" s="56"/>
      <c r="BM102" s="56"/>
      <c r="BN102" s="56"/>
      <c r="BO102" s="56"/>
      <c r="BP102" s="57">
        <f t="shared" si="251"/>
        <v>67.5</v>
      </c>
      <c r="BQ102" s="56"/>
    </row>
    <row r="103" spans="1:69" ht="27" customHeight="1" x14ac:dyDescent="0.25">
      <c r="A103" s="30">
        <v>9</v>
      </c>
      <c r="B103" s="142" t="s">
        <v>45</v>
      </c>
      <c r="C103" s="143"/>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51"/>
        <v>#VALUE!</v>
      </c>
      <c r="BQ103" s="35"/>
    </row>
    <row r="104" spans="1:69" ht="15.75" customHeight="1" x14ac:dyDescent="0.25">
      <c r="A104" s="36"/>
      <c r="B104" s="104" t="s">
        <v>46</v>
      </c>
      <c r="C104" s="105" t="s">
        <v>47</v>
      </c>
      <c r="D104" s="42">
        <v>25</v>
      </c>
      <c r="E104" s="43">
        <v>181</v>
      </c>
      <c r="F104" s="43">
        <v>186</v>
      </c>
      <c r="G104" s="43">
        <v>188</v>
      </c>
      <c r="H104" s="43">
        <v>180</v>
      </c>
      <c r="I104" s="41">
        <f t="shared" ref="I104:I109" si="261">SUM(E104:H104)</f>
        <v>735</v>
      </c>
      <c r="J104" s="42"/>
      <c r="K104" s="43"/>
      <c r="L104" s="43"/>
      <c r="M104" s="43"/>
      <c r="N104" s="43"/>
      <c r="O104" s="41">
        <f t="shared" ref="O104:O109" si="262">SUM(K104:N104)</f>
        <v>0</v>
      </c>
      <c r="P104" s="42">
        <v>23</v>
      </c>
      <c r="Q104" s="43">
        <v>172</v>
      </c>
      <c r="R104" s="43">
        <v>194</v>
      </c>
      <c r="S104" s="43">
        <v>156</v>
      </c>
      <c r="T104" s="43">
        <v>171</v>
      </c>
      <c r="U104" s="41">
        <f t="shared" ref="U104:U109" si="263">SUM(Q104:T104)</f>
        <v>693</v>
      </c>
      <c r="V104" s="42"/>
      <c r="W104" s="43"/>
      <c r="X104" s="43"/>
      <c r="Y104" s="43"/>
      <c r="Z104" s="43"/>
      <c r="AA104" s="41">
        <f t="shared" ref="AA104:AA109" si="264">SUM(W104:Z104)</f>
        <v>0</v>
      </c>
      <c r="AB104" s="42">
        <v>29</v>
      </c>
      <c r="AC104" s="43">
        <v>197</v>
      </c>
      <c r="AD104" s="43">
        <v>170</v>
      </c>
      <c r="AE104" s="43">
        <v>160</v>
      </c>
      <c r="AF104" s="43">
        <v>181</v>
      </c>
      <c r="AG104" s="41">
        <f t="shared" ref="AG104:AG109" si="265">SUM(AC104:AF104)</f>
        <v>708</v>
      </c>
      <c r="AH104" s="42"/>
      <c r="AI104" s="43"/>
      <c r="AJ104" s="43"/>
      <c r="AK104" s="43"/>
      <c r="AL104" s="43"/>
      <c r="AM104" s="41">
        <f t="shared" ref="AM104:AM109" si="266">SUM(AI104:AL104)</f>
        <v>0</v>
      </c>
      <c r="AN104" s="42">
        <v>29</v>
      </c>
      <c r="AO104" s="43">
        <v>167</v>
      </c>
      <c r="AP104" s="43">
        <v>169</v>
      </c>
      <c r="AQ104" s="43">
        <v>199</v>
      </c>
      <c r="AR104" s="43">
        <v>199</v>
      </c>
      <c r="AS104" s="41">
        <f t="shared" ref="AS104:AS109" si="267">SUM(AO104:AR104)</f>
        <v>734</v>
      </c>
      <c r="AT104" s="42"/>
      <c r="AU104" s="43"/>
      <c r="AV104" s="43"/>
      <c r="AW104" s="43"/>
      <c r="AX104" s="43"/>
      <c r="AY104" s="41">
        <f t="shared" ref="AY104:AY109" si="268">SUM(AU104:AX104)</f>
        <v>0</v>
      </c>
      <c r="AZ104" s="42">
        <v>28</v>
      </c>
      <c r="BA104" s="43">
        <v>151</v>
      </c>
      <c r="BB104" s="43">
        <v>202</v>
      </c>
      <c r="BC104" s="43">
        <v>166</v>
      </c>
      <c r="BD104" s="43">
        <v>161</v>
      </c>
      <c r="BE104" s="41">
        <f t="shared" ref="BE104:BE109" si="269">SUM(BA104:BD104)</f>
        <v>680</v>
      </c>
      <c r="BF104" s="44">
        <f t="shared" ref="BF104:BF111" si="270">SUM((IF(E104&gt;0,1,0)+(IF(F104&gt;0,1,0)+(IF(G104&gt;0,1,0)+(IF(H104&gt;0,1,0))))))</f>
        <v>4</v>
      </c>
      <c r="BG104" s="17">
        <f t="shared" ref="BG104:BG111" si="271">SUM((IF(K104&gt;0,1,0)+(IF(L104&gt;0,1,0)+(IF(M104&gt;0,1,0)+(IF(N104&gt;0,1,0))))))</f>
        <v>0</v>
      </c>
      <c r="BH104" s="17">
        <f t="shared" ref="BH104:BH111" si="272">SUM((IF(Q104&gt;0,1,0)+(IF(R104&gt;0,1,0)+(IF(S104&gt;0,1,0)+(IF(T104&gt;0,1,0))))))</f>
        <v>4</v>
      </c>
      <c r="BI104" s="17">
        <f t="shared" ref="BI104:BI111" si="273">SUM((IF(W104&gt;0,1,0)+(IF(X104&gt;0,1,0)+(IF(Y104&gt;0,1,0)+(IF(Z104&gt;0,1,0))))))</f>
        <v>0</v>
      </c>
      <c r="BJ104" s="17">
        <f t="shared" ref="BJ104:BJ111" si="274">SUM((IF(AC104&gt;0,1,0)+(IF(AD104&gt;0,1,0)+(IF(AE104&gt;0,1,0)+(IF(AF104&gt;0,1,0))))))</f>
        <v>4</v>
      </c>
      <c r="BK104" s="17">
        <f t="shared" ref="BK104:BK111" si="275">SUM((IF(AI104&gt;0,1,0)+(IF(AJ104&gt;0,1,0)+(IF(AK104&gt;0,1,0)+(IF(AL104&gt;0,1,0))))))</f>
        <v>0</v>
      </c>
      <c r="BL104" s="17">
        <f t="shared" ref="BL104:BL111" si="276">SUM((IF(AO104&gt;0,1,0)+(IF(AP104&gt;0,1,0)+(IF(AQ104&gt;0,1,0)+(IF(AR104&gt;0,1,0))))))</f>
        <v>4</v>
      </c>
      <c r="BM104" s="17">
        <f t="shared" ref="BM104:BM111" si="277">SUM((IF(AU104&gt;0,1,0)+(IF(AV104&gt;0,1,0)+(IF(AW104&gt;0,1,0)+(IF(AX104&gt;0,1,0))))))</f>
        <v>0</v>
      </c>
      <c r="BN104" s="17">
        <f t="shared" ref="BN104:BN111" si="278">SUM((IF(BA104&gt;0,1,0)+(IF(BB104&gt;0,1,0)+(IF(BC104&gt;0,1,0)+(IF(BD104&gt;0,1,0))))))</f>
        <v>4</v>
      </c>
      <c r="BO104" s="17">
        <f t="shared" ref="BO104:BO111" si="279">SUM(BF104:BN104)</f>
        <v>20</v>
      </c>
      <c r="BP104" s="17">
        <f t="shared" si="251"/>
        <v>3550</v>
      </c>
      <c r="BQ104" s="20">
        <f t="shared" ref="BQ104:BQ111" si="280">BP104/BO104</f>
        <v>177.5</v>
      </c>
    </row>
    <row r="105" spans="1:69" ht="15.75" customHeight="1" x14ac:dyDescent="0.25">
      <c r="A105" s="36"/>
      <c r="B105" s="104" t="s">
        <v>48</v>
      </c>
      <c r="C105" s="105" t="s">
        <v>49</v>
      </c>
      <c r="D105" s="42">
        <v>11</v>
      </c>
      <c r="E105" s="43">
        <v>212</v>
      </c>
      <c r="F105" s="43">
        <v>163</v>
      </c>
      <c r="G105" s="43">
        <v>223</v>
      </c>
      <c r="H105" s="43">
        <v>214</v>
      </c>
      <c r="I105" s="41">
        <f t="shared" si="261"/>
        <v>812</v>
      </c>
      <c r="J105" s="42"/>
      <c r="K105" s="43"/>
      <c r="L105" s="43"/>
      <c r="M105" s="43"/>
      <c r="N105" s="43"/>
      <c r="O105" s="41">
        <f t="shared" si="262"/>
        <v>0</v>
      </c>
      <c r="P105" s="42">
        <v>11</v>
      </c>
      <c r="Q105" s="43">
        <v>168</v>
      </c>
      <c r="R105" s="43">
        <v>152</v>
      </c>
      <c r="S105" s="43">
        <v>145</v>
      </c>
      <c r="T105" s="43">
        <v>182</v>
      </c>
      <c r="U105" s="41">
        <f t="shared" si="263"/>
        <v>647</v>
      </c>
      <c r="V105" s="42">
        <v>26</v>
      </c>
      <c r="W105" s="43">
        <v>181</v>
      </c>
      <c r="X105" s="43">
        <v>183</v>
      </c>
      <c r="Y105" s="43">
        <v>182</v>
      </c>
      <c r="Z105" s="43">
        <v>175</v>
      </c>
      <c r="AA105" s="41">
        <f t="shared" si="264"/>
        <v>721</v>
      </c>
      <c r="AB105" s="42">
        <v>27</v>
      </c>
      <c r="AC105" s="43">
        <v>208</v>
      </c>
      <c r="AD105" s="43">
        <v>234</v>
      </c>
      <c r="AE105" s="43">
        <v>187</v>
      </c>
      <c r="AF105" s="43">
        <v>192</v>
      </c>
      <c r="AG105" s="41">
        <f t="shared" si="265"/>
        <v>821</v>
      </c>
      <c r="AH105" s="42"/>
      <c r="AI105" s="43"/>
      <c r="AJ105" s="43"/>
      <c r="AK105" s="43"/>
      <c r="AL105" s="43"/>
      <c r="AM105" s="41">
        <f t="shared" si="266"/>
        <v>0</v>
      </c>
      <c r="AN105" s="42">
        <v>23</v>
      </c>
      <c r="AO105" s="43">
        <v>199</v>
      </c>
      <c r="AP105" s="43">
        <v>167</v>
      </c>
      <c r="AQ105" s="43">
        <v>158</v>
      </c>
      <c r="AR105" s="43">
        <v>206</v>
      </c>
      <c r="AS105" s="41">
        <f t="shared" si="267"/>
        <v>730</v>
      </c>
      <c r="AT105" s="42"/>
      <c r="AU105" s="43"/>
      <c r="AV105" s="43"/>
      <c r="AW105" s="43"/>
      <c r="AX105" s="43"/>
      <c r="AY105" s="41">
        <f t="shared" si="268"/>
        <v>0</v>
      </c>
      <c r="AZ105" s="42">
        <v>23</v>
      </c>
      <c r="BA105" s="43">
        <v>164</v>
      </c>
      <c r="BB105" s="43">
        <v>167</v>
      </c>
      <c r="BC105" s="43">
        <v>164</v>
      </c>
      <c r="BD105" s="43">
        <v>158</v>
      </c>
      <c r="BE105" s="41">
        <f t="shared" si="269"/>
        <v>653</v>
      </c>
      <c r="BF105" s="44">
        <f t="shared" si="270"/>
        <v>4</v>
      </c>
      <c r="BG105" s="17">
        <f t="shared" si="271"/>
        <v>0</v>
      </c>
      <c r="BH105" s="17">
        <f t="shared" si="272"/>
        <v>4</v>
      </c>
      <c r="BI105" s="17">
        <f t="shared" si="273"/>
        <v>4</v>
      </c>
      <c r="BJ105" s="17">
        <f t="shared" si="274"/>
        <v>4</v>
      </c>
      <c r="BK105" s="17">
        <f t="shared" si="275"/>
        <v>0</v>
      </c>
      <c r="BL105" s="17">
        <f t="shared" si="276"/>
        <v>4</v>
      </c>
      <c r="BM105" s="17">
        <f t="shared" si="277"/>
        <v>0</v>
      </c>
      <c r="BN105" s="17">
        <f t="shared" si="278"/>
        <v>4</v>
      </c>
      <c r="BO105" s="17">
        <f t="shared" si="279"/>
        <v>24</v>
      </c>
      <c r="BP105" s="17">
        <f t="shared" si="251"/>
        <v>4384</v>
      </c>
      <c r="BQ105" s="20">
        <f t="shared" si="280"/>
        <v>182.66666666666666</v>
      </c>
    </row>
    <row r="106" spans="1:69" ht="15.75" customHeight="1" x14ac:dyDescent="0.25">
      <c r="A106" s="36"/>
      <c r="B106" s="104" t="s">
        <v>98</v>
      </c>
      <c r="C106" s="105" t="s">
        <v>101</v>
      </c>
      <c r="D106" s="42"/>
      <c r="E106" s="43"/>
      <c r="F106" s="43"/>
      <c r="G106" s="43"/>
      <c r="H106" s="43"/>
      <c r="I106" s="41">
        <f t="shared" si="261"/>
        <v>0</v>
      </c>
      <c r="J106" s="42">
        <v>23</v>
      </c>
      <c r="K106" s="43">
        <v>192</v>
      </c>
      <c r="L106" s="43">
        <v>184</v>
      </c>
      <c r="M106" s="43">
        <v>211</v>
      </c>
      <c r="N106" s="43">
        <v>164</v>
      </c>
      <c r="O106" s="41">
        <f t="shared" si="262"/>
        <v>751</v>
      </c>
      <c r="P106" s="42"/>
      <c r="Q106" s="43"/>
      <c r="R106" s="43"/>
      <c r="S106" s="43"/>
      <c r="T106" s="43"/>
      <c r="U106" s="41">
        <f t="shared" si="263"/>
        <v>0</v>
      </c>
      <c r="V106" s="42"/>
      <c r="W106" s="43"/>
      <c r="X106" s="43"/>
      <c r="Y106" s="43"/>
      <c r="Z106" s="43"/>
      <c r="AA106" s="41">
        <f t="shared" si="264"/>
        <v>0</v>
      </c>
      <c r="AB106" s="42"/>
      <c r="AC106" s="43"/>
      <c r="AD106" s="43"/>
      <c r="AE106" s="43"/>
      <c r="AF106" s="43"/>
      <c r="AG106" s="41">
        <f t="shared" si="265"/>
        <v>0</v>
      </c>
      <c r="AH106" s="42">
        <v>23</v>
      </c>
      <c r="AI106" s="43">
        <v>223</v>
      </c>
      <c r="AJ106" s="43">
        <v>172</v>
      </c>
      <c r="AK106" s="43">
        <v>213</v>
      </c>
      <c r="AL106" s="43">
        <v>210</v>
      </c>
      <c r="AM106" s="41">
        <f t="shared" si="266"/>
        <v>818</v>
      </c>
      <c r="AN106" s="42"/>
      <c r="AO106" s="43"/>
      <c r="AP106" s="43"/>
      <c r="AQ106" s="43"/>
      <c r="AR106" s="43"/>
      <c r="AS106" s="41">
        <f t="shared" si="267"/>
        <v>0</v>
      </c>
      <c r="AT106" s="42">
        <v>16</v>
      </c>
      <c r="AU106" s="43">
        <v>290</v>
      </c>
      <c r="AV106" s="43">
        <v>164</v>
      </c>
      <c r="AW106" s="43">
        <v>205</v>
      </c>
      <c r="AX106" s="43">
        <v>177</v>
      </c>
      <c r="AY106" s="41">
        <f t="shared" si="268"/>
        <v>836</v>
      </c>
      <c r="AZ106" s="42"/>
      <c r="BA106" s="43"/>
      <c r="BB106" s="43"/>
      <c r="BC106" s="43"/>
      <c r="BD106" s="43"/>
      <c r="BE106" s="41">
        <f t="shared" si="269"/>
        <v>0</v>
      </c>
      <c r="BF106" s="44">
        <f t="shared" si="270"/>
        <v>0</v>
      </c>
      <c r="BG106" s="17">
        <f t="shared" si="271"/>
        <v>4</v>
      </c>
      <c r="BH106" s="17">
        <f t="shared" si="272"/>
        <v>0</v>
      </c>
      <c r="BI106" s="17">
        <f t="shared" si="273"/>
        <v>0</v>
      </c>
      <c r="BJ106" s="17">
        <f t="shared" si="274"/>
        <v>0</v>
      </c>
      <c r="BK106" s="17">
        <f t="shared" si="275"/>
        <v>4</v>
      </c>
      <c r="BL106" s="17">
        <f t="shared" si="276"/>
        <v>0</v>
      </c>
      <c r="BM106" s="17">
        <f t="shared" si="277"/>
        <v>4</v>
      </c>
      <c r="BN106" s="17">
        <f t="shared" si="278"/>
        <v>0</v>
      </c>
      <c r="BO106" s="17">
        <f t="shared" si="279"/>
        <v>12</v>
      </c>
      <c r="BP106" s="17">
        <f t="shared" si="251"/>
        <v>2405</v>
      </c>
      <c r="BQ106" s="20">
        <f t="shared" si="280"/>
        <v>200.41666666666666</v>
      </c>
    </row>
    <row r="107" spans="1:69" s="124" customFormat="1" ht="15.75" customHeight="1" x14ac:dyDescent="0.25">
      <c r="A107" s="114"/>
      <c r="B107" s="129" t="s">
        <v>99</v>
      </c>
      <c r="C107" s="130" t="s">
        <v>100</v>
      </c>
      <c r="D107" s="120"/>
      <c r="E107" s="121"/>
      <c r="F107" s="121"/>
      <c r="G107" s="121"/>
      <c r="H107" s="121"/>
      <c r="I107" s="119">
        <f t="shared" si="261"/>
        <v>0</v>
      </c>
      <c r="J107" s="120">
        <v>24</v>
      </c>
      <c r="K107" s="121">
        <v>151</v>
      </c>
      <c r="L107" s="121">
        <v>184</v>
      </c>
      <c r="M107" s="121">
        <v>181</v>
      </c>
      <c r="N107" s="121">
        <v>225</v>
      </c>
      <c r="O107" s="119">
        <f t="shared" si="262"/>
        <v>741</v>
      </c>
      <c r="P107" s="120"/>
      <c r="Q107" s="121"/>
      <c r="R107" s="121"/>
      <c r="S107" s="121"/>
      <c r="T107" s="121"/>
      <c r="U107" s="119">
        <f t="shared" si="263"/>
        <v>0</v>
      </c>
      <c r="V107" s="120">
        <v>24</v>
      </c>
      <c r="W107" s="121">
        <v>247</v>
      </c>
      <c r="X107" s="121">
        <v>244</v>
      </c>
      <c r="Y107" s="121">
        <v>256</v>
      </c>
      <c r="Z107" s="121">
        <v>173</v>
      </c>
      <c r="AA107" s="119">
        <f t="shared" si="264"/>
        <v>920</v>
      </c>
      <c r="AB107" s="120"/>
      <c r="AC107" s="121"/>
      <c r="AD107" s="121"/>
      <c r="AE107" s="121"/>
      <c r="AF107" s="121"/>
      <c r="AG107" s="119">
        <f t="shared" si="265"/>
        <v>0</v>
      </c>
      <c r="AH107" s="120">
        <v>9</v>
      </c>
      <c r="AI107" s="121">
        <v>195</v>
      </c>
      <c r="AJ107" s="121">
        <v>215</v>
      </c>
      <c r="AK107" s="121">
        <v>199</v>
      </c>
      <c r="AL107" s="121">
        <v>231</v>
      </c>
      <c r="AM107" s="119">
        <f t="shared" si="266"/>
        <v>840</v>
      </c>
      <c r="AN107" s="120"/>
      <c r="AO107" s="121"/>
      <c r="AP107" s="121"/>
      <c r="AQ107" s="121"/>
      <c r="AR107" s="121"/>
      <c r="AS107" s="119">
        <f t="shared" si="267"/>
        <v>0</v>
      </c>
      <c r="AT107" s="120">
        <v>8</v>
      </c>
      <c r="AU107" s="121">
        <v>204</v>
      </c>
      <c r="AV107" s="121">
        <v>226</v>
      </c>
      <c r="AW107" s="121">
        <v>258</v>
      </c>
      <c r="AX107" s="121">
        <v>171</v>
      </c>
      <c r="AY107" s="119">
        <f t="shared" si="268"/>
        <v>859</v>
      </c>
      <c r="AZ107" s="120"/>
      <c r="BA107" s="121"/>
      <c r="BB107" s="121"/>
      <c r="BC107" s="121"/>
      <c r="BD107" s="121"/>
      <c r="BE107" s="119">
        <f t="shared" si="269"/>
        <v>0</v>
      </c>
      <c r="BF107" s="122">
        <f t="shared" si="270"/>
        <v>0</v>
      </c>
      <c r="BG107" s="123">
        <f t="shared" si="271"/>
        <v>4</v>
      </c>
      <c r="BH107" s="123">
        <f t="shared" si="272"/>
        <v>0</v>
      </c>
      <c r="BI107" s="123">
        <f t="shared" si="273"/>
        <v>4</v>
      </c>
      <c r="BJ107" s="123">
        <f t="shared" si="274"/>
        <v>0</v>
      </c>
      <c r="BK107" s="123">
        <f t="shared" si="275"/>
        <v>4</v>
      </c>
      <c r="BL107" s="123">
        <f t="shared" si="276"/>
        <v>0</v>
      </c>
      <c r="BM107" s="123">
        <f t="shared" si="277"/>
        <v>4</v>
      </c>
      <c r="BN107" s="123">
        <f t="shared" si="278"/>
        <v>0</v>
      </c>
      <c r="BO107" s="123">
        <f t="shared" si="279"/>
        <v>16</v>
      </c>
      <c r="BP107" s="123">
        <f t="shared" si="251"/>
        <v>3360</v>
      </c>
      <c r="BQ107" s="131">
        <f t="shared" si="280"/>
        <v>210</v>
      </c>
    </row>
    <row r="108" spans="1:69" ht="15.75" customHeight="1" x14ac:dyDescent="0.25">
      <c r="A108" s="36"/>
      <c r="B108" s="45">
        <v>5</v>
      </c>
      <c r="C108" s="46"/>
      <c r="D108" s="42"/>
      <c r="E108" s="43"/>
      <c r="F108" s="43"/>
      <c r="G108" s="43"/>
      <c r="H108" s="43"/>
      <c r="I108" s="41">
        <f t="shared" si="261"/>
        <v>0</v>
      </c>
      <c r="J108" s="42"/>
      <c r="K108" s="43"/>
      <c r="L108" s="43"/>
      <c r="M108" s="43"/>
      <c r="N108" s="43"/>
      <c r="O108" s="41">
        <f t="shared" si="262"/>
        <v>0</v>
      </c>
      <c r="P108" s="42"/>
      <c r="Q108" s="43"/>
      <c r="R108" s="43"/>
      <c r="S108" s="43"/>
      <c r="T108" s="43"/>
      <c r="U108" s="41">
        <f t="shared" si="263"/>
        <v>0</v>
      </c>
      <c r="V108" s="42"/>
      <c r="W108" s="43"/>
      <c r="X108" s="43"/>
      <c r="Y108" s="43"/>
      <c r="Z108" s="43"/>
      <c r="AA108" s="41">
        <f t="shared" si="264"/>
        <v>0</v>
      </c>
      <c r="AB108" s="42"/>
      <c r="AC108" s="43"/>
      <c r="AD108" s="43"/>
      <c r="AE108" s="43"/>
      <c r="AF108" s="43"/>
      <c r="AG108" s="41">
        <f t="shared" si="265"/>
        <v>0</v>
      </c>
      <c r="AH108" s="42"/>
      <c r="AI108" s="43"/>
      <c r="AJ108" s="43"/>
      <c r="AK108" s="43"/>
      <c r="AL108" s="43"/>
      <c r="AM108" s="41">
        <f t="shared" si="266"/>
        <v>0</v>
      </c>
      <c r="AN108" s="42"/>
      <c r="AO108" s="43"/>
      <c r="AP108" s="43"/>
      <c r="AQ108" s="43"/>
      <c r="AR108" s="43"/>
      <c r="AS108" s="41">
        <f t="shared" si="267"/>
        <v>0</v>
      </c>
      <c r="AT108" s="42"/>
      <c r="AU108" s="43"/>
      <c r="AV108" s="43"/>
      <c r="AW108" s="43"/>
      <c r="AX108" s="43"/>
      <c r="AY108" s="41">
        <f t="shared" si="268"/>
        <v>0</v>
      </c>
      <c r="AZ108" s="42"/>
      <c r="BA108" s="43"/>
      <c r="BB108" s="43"/>
      <c r="BC108" s="43"/>
      <c r="BD108" s="43"/>
      <c r="BE108" s="41">
        <f t="shared" si="269"/>
        <v>0</v>
      </c>
      <c r="BF108" s="44">
        <f t="shared" si="270"/>
        <v>0</v>
      </c>
      <c r="BG108" s="17">
        <f t="shared" si="271"/>
        <v>0</v>
      </c>
      <c r="BH108" s="17">
        <f t="shared" si="272"/>
        <v>0</v>
      </c>
      <c r="BI108" s="17">
        <f t="shared" si="273"/>
        <v>0</v>
      </c>
      <c r="BJ108" s="17">
        <f t="shared" si="274"/>
        <v>0</v>
      </c>
      <c r="BK108" s="17">
        <f t="shared" si="275"/>
        <v>0</v>
      </c>
      <c r="BL108" s="17">
        <f t="shared" si="276"/>
        <v>0</v>
      </c>
      <c r="BM108" s="17">
        <f t="shared" si="277"/>
        <v>0</v>
      </c>
      <c r="BN108" s="17">
        <f t="shared" si="278"/>
        <v>0</v>
      </c>
      <c r="BO108" s="17">
        <f t="shared" si="279"/>
        <v>0</v>
      </c>
      <c r="BP108" s="17">
        <f t="shared" si="251"/>
        <v>0</v>
      </c>
      <c r="BQ108" s="20" t="e">
        <f t="shared" si="280"/>
        <v>#DIV/0!</v>
      </c>
    </row>
    <row r="109" spans="1:69" ht="15.75" customHeight="1" x14ac:dyDescent="0.25">
      <c r="A109" s="36"/>
      <c r="B109" s="45">
        <v>6</v>
      </c>
      <c r="C109" s="46"/>
      <c r="D109" s="42"/>
      <c r="E109" s="43"/>
      <c r="F109" s="43"/>
      <c r="G109" s="43"/>
      <c r="H109" s="43"/>
      <c r="I109" s="41">
        <f t="shared" si="261"/>
        <v>0</v>
      </c>
      <c r="J109" s="42"/>
      <c r="K109" s="43"/>
      <c r="L109" s="43"/>
      <c r="M109" s="43"/>
      <c r="N109" s="43"/>
      <c r="O109" s="41">
        <f t="shared" si="262"/>
        <v>0</v>
      </c>
      <c r="P109" s="42"/>
      <c r="Q109" s="43"/>
      <c r="R109" s="43"/>
      <c r="S109" s="43"/>
      <c r="T109" s="43"/>
      <c r="U109" s="41">
        <f t="shared" si="263"/>
        <v>0</v>
      </c>
      <c r="V109" s="42"/>
      <c r="W109" s="43"/>
      <c r="X109" s="43"/>
      <c r="Y109" s="43"/>
      <c r="Z109" s="43"/>
      <c r="AA109" s="41">
        <f t="shared" si="264"/>
        <v>0</v>
      </c>
      <c r="AB109" s="42"/>
      <c r="AC109" s="43"/>
      <c r="AD109" s="43"/>
      <c r="AE109" s="43"/>
      <c r="AF109" s="43"/>
      <c r="AG109" s="41">
        <f t="shared" si="265"/>
        <v>0</v>
      </c>
      <c r="AH109" s="42"/>
      <c r="AI109" s="43"/>
      <c r="AJ109" s="43"/>
      <c r="AK109" s="43"/>
      <c r="AL109" s="43"/>
      <c r="AM109" s="41">
        <f t="shared" si="266"/>
        <v>0</v>
      </c>
      <c r="AN109" s="42"/>
      <c r="AO109" s="43"/>
      <c r="AP109" s="43"/>
      <c r="AQ109" s="43"/>
      <c r="AR109" s="43"/>
      <c r="AS109" s="41">
        <f t="shared" si="267"/>
        <v>0</v>
      </c>
      <c r="AT109" s="42"/>
      <c r="AU109" s="43"/>
      <c r="AV109" s="43"/>
      <c r="AW109" s="43"/>
      <c r="AX109" s="43"/>
      <c r="AY109" s="41">
        <f t="shared" si="268"/>
        <v>0</v>
      </c>
      <c r="AZ109" s="42"/>
      <c r="BA109" s="43"/>
      <c r="BB109" s="43"/>
      <c r="BC109" s="43"/>
      <c r="BD109" s="43"/>
      <c r="BE109" s="41">
        <f t="shared" si="269"/>
        <v>0</v>
      </c>
      <c r="BF109" s="44">
        <f t="shared" si="270"/>
        <v>0</v>
      </c>
      <c r="BG109" s="17">
        <f t="shared" si="271"/>
        <v>0</v>
      </c>
      <c r="BH109" s="17">
        <f t="shared" si="272"/>
        <v>0</v>
      </c>
      <c r="BI109" s="17">
        <f t="shared" si="273"/>
        <v>0</v>
      </c>
      <c r="BJ109" s="17">
        <f t="shared" si="274"/>
        <v>0</v>
      </c>
      <c r="BK109" s="17">
        <f t="shared" si="275"/>
        <v>0</v>
      </c>
      <c r="BL109" s="17">
        <f t="shared" si="276"/>
        <v>0</v>
      </c>
      <c r="BM109" s="17">
        <f t="shared" si="277"/>
        <v>0</v>
      </c>
      <c r="BN109" s="17">
        <f t="shared" si="278"/>
        <v>0</v>
      </c>
      <c r="BO109" s="17">
        <f t="shared" si="279"/>
        <v>0</v>
      </c>
      <c r="BP109" s="17">
        <f t="shared" si="251"/>
        <v>0</v>
      </c>
      <c r="BQ109" s="20" t="e">
        <f t="shared" si="280"/>
        <v>#DIV/0!</v>
      </c>
    </row>
    <row r="110" spans="1:69" ht="15.75" customHeight="1" x14ac:dyDescent="0.25">
      <c r="A110" s="36"/>
      <c r="B110" s="37" t="s">
        <v>33</v>
      </c>
      <c r="C110" s="46"/>
      <c r="D110" s="42"/>
      <c r="E110" s="40">
        <f>SUM(E104:E109)</f>
        <v>393</v>
      </c>
      <c r="F110" s="40">
        <f>SUM(F104:F109)</f>
        <v>349</v>
      </c>
      <c r="G110" s="40">
        <f>SUM(G104:G109)</f>
        <v>411</v>
      </c>
      <c r="H110" s="40">
        <f>SUM(H104:H109)</f>
        <v>394</v>
      </c>
      <c r="I110" s="41">
        <f>SUM(I104:I109)</f>
        <v>1547</v>
      </c>
      <c r="J110" s="42"/>
      <c r="K110" s="40">
        <f>SUM(K104:K109)</f>
        <v>343</v>
      </c>
      <c r="L110" s="40">
        <f>SUM(L104:L109)</f>
        <v>368</v>
      </c>
      <c r="M110" s="40">
        <f>SUM(M104:M109)</f>
        <v>392</v>
      </c>
      <c r="N110" s="40">
        <f>SUM(N104:N109)</f>
        <v>389</v>
      </c>
      <c r="O110" s="41">
        <f>SUM(O104:O109)</f>
        <v>1492</v>
      </c>
      <c r="P110" s="42"/>
      <c r="Q110" s="40">
        <f>SUM(Q104:Q109)</f>
        <v>340</v>
      </c>
      <c r="R110" s="40">
        <f>SUM(R104:R109)</f>
        <v>346</v>
      </c>
      <c r="S110" s="40">
        <f>SUM(S104:S109)</f>
        <v>301</v>
      </c>
      <c r="T110" s="40">
        <f>SUM(T104:T109)</f>
        <v>353</v>
      </c>
      <c r="U110" s="41">
        <f>SUM(U104:U109)</f>
        <v>1340</v>
      </c>
      <c r="V110" s="42"/>
      <c r="W110" s="40">
        <f>SUM(W104:W109)</f>
        <v>428</v>
      </c>
      <c r="X110" s="40">
        <f>SUM(X104:X109)</f>
        <v>427</v>
      </c>
      <c r="Y110" s="40">
        <f>SUM(Y104:Y109)</f>
        <v>438</v>
      </c>
      <c r="Z110" s="40">
        <f>SUM(Z104:Z109)</f>
        <v>348</v>
      </c>
      <c r="AA110" s="41">
        <f>SUM(AA104:AA109)</f>
        <v>1641</v>
      </c>
      <c r="AB110" s="42"/>
      <c r="AC110" s="40">
        <f>SUM(AC104:AC109)</f>
        <v>405</v>
      </c>
      <c r="AD110" s="40">
        <f>SUM(AD104:AD109)</f>
        <v>404</v>
      </c>
      <c r="AE110" s="40">
        <f>SUM(AE104:AE109)</f>
        <v>347</v>
      </c>
      <c r="AF110" s="40">
        <f>SUM(AF104:AF109)</f>
        <v>373</v>
      </c>
      <c r="AG110" s="41">
        <f>SUM(AG104:AG109)</f>
        <v>1529</v>
      </c>
      <c r="AH110" s="42"/>
      <c r="AI110" s="40">
        <f>SUM(AI104:AI109)</f>
        <v>418</v>
      </c>
      <c r="AJ110" s="40">
        <f>SUM(AJ104:AJ109)</f>
        <v>387</v>
      </c>
      <c r="AK110" s="40">
        <f>SUM(AK104:AK109)</f>
        <v>412</v>
      </c>
      <c r="AL110" s="40">
        <f>SUM(AL104:AL109)</f>
        <v>441</v>
      </c>
      <c r="AM110" s="41">
        <f>SUM(AM104:AM109)</f>
        <v>1658</v>
      </c>
      <c r="AN110" s="42"/>
      <c r="AO110" s="40">
        <f>SUM(AO104:AO109)</f>
        <v>366</v>
      </c>
      <c r="AP110" s="40">
        <f>SUM(AP104:AP109)</f>
        <v>336</v>
      </c>
      <c r="AQ110" s="40">
        <f>SUM(AQ104:AQ109)</f>
        <v>357</v>
      </c>
      <c r="AR110" s="40">
        <f>SUM(AR104:AR109)</f>
        <v>405</v>
      </c>
      <c r="AS110" s="41">
        <f>SUM(AS104:AS109)</f>
        <v>1464</v>
      </c>
      <c r="AT110" s="42"/>
      <c r="AU110" s="40">
        <f>SUM(AU104:AU109)</f>
        <v>494</v>
      </c>
      <c r="AV110" s="40">
        <f>SUM(AV104:AV109)</f>
        <v>390</v>
      </c>
      <c r="AW110" s="40">
        <f>SUM(AW104:AW109)</f>
        <v>463</v>
      </c>
      <c r="AX110" s="40">
        <f>SUM(AX104:AX109)</f>
        <v>348</v>
      </c>
      <c r="AY110" s="41">
        <f>SUM(AY104:AY109)</f>
        <v>1695</v>
      </c>
      <c r="AZ110" s="42"/>
      <c r="BA110" s="69">
        <f t="shared" ref="BA110:BD110" si="281">SUM(BA104:BA109)</f>
        <v>315</v>
      </c>
      <c r="BB110" s="69">
        <f t="shared" si="281"/>
        <v>369</v>
      </c>
      <c r="BC110" s="69">
        <f t="shared" si="281"/>
        <v>330</v>
      </c>
      <c r="BD110" s="69">
        <f t="shared" si="281"/>
        <v>319</v>
      </c>
      <c r="BE110" s="41">
        <f>SUM(BE104:BE109)</f>
        <v>1333</v>
      </c>
      <c r="BF110" s="44">
        <f t="shared" si="270"/>
        <v>4</v>
      </c>
      <c r="BG110" s="17">
        <f t="shared" si="271"/>
        <v>4</v>
      </c>
      <c r="BH110" s="17">
        <f t="shared" si="272"/>
        <v>4</v>
      </c>
      <c r="BI110" s="17">
        <f t="shared" si="273"/>
        <v>4</v>
      </c>
      <c r="BJ110" s="17">
        <f t="shared" si="274"/>
        <v>4</v>
      </c>
      <c r="BK110" s="17">
        <f t="shared" si="275"/>
        <v>4</v>
      </c>
      <c r="BL110" s="17">
        <f t="shared" si="276"/>
        <v>4</v>
      </c>
      <c r="BM110" s="17">
        <f t="shared" si="277"/>
        <v>4</v>
      </c>
      <c r="BN110" s="17">
        <f t="shared" si="278"/>
        <v>4</v>
      </c>
      <c r="BO110" s="17">
        <f t="shared" si="279"/>
        <v>36</v>
      </c>
      <c r="BP110" s="17">
        <f t="shared" si="251"/>
        <v>13699</v>
      </c>
      <c r="BQ110" s="20">
        <f t="shared" si="280"/>
        <v>380.52777777777777</v>
      </c>
    </row>
    <row r="111" spans="1:69" ht="15.75" customHeight="1" x14ac:dyDescent="0.25">
      <c r="A111" s="36"/>
      <c r="B111" s="37" t="s">
        <v>34</v>
      </c>
      <c r="C111" s="46"/>
      <c r="D111" s="39">
        <f>SUM(D104:D109)</f>
        <v>36</v>
      </c>
      <c r="E111" s="40">
        <f>E110+$D$111</f>
        <v>429</v>
      </c>
      <c r="F111" s="40">
        <f>F110+$D$111</f>
        <v>385</v>
      </c>
      <c r="G111" s="40">
        <f>G110+$D$111</f>
        <v>447</v>
      </c>
      <c r="H111" s="40">
        <f>H110+$D$111</f>
        <v>430</v>
      </c>
      <c r="I111" s="41">
        <f>E111+F111+G111+H111</f>
        <v>1691</v>
      </c>
      <c r="J111" s="39">
        <f>SUM(J104:J109)</f>
        <v>47</v>
      </c>
      <c r="K111" s="40">
        <f>K110+$J$111</f>
        <v>390</v>
      </c>
      <c r="L111" s="40">
        <f>L110+$J$111</f>
        <v>415</v>
      </c>
      <c r="M111" s="40">
        <f>M110+$J$111</f>
        <v>439</v>
      </c>
      <c r="N111" s="40">
        <f>N110+$J$111</f>
        <v>436</v>
      </c>
      <c r="O111" s="41">
        <f>K111+L111+M111+N111</f>
        <v>1680</v>
      </c>
      <c r="P111" s="39">
        <f>SUM(P104:P109)</f>
        <v>34</v>
      </c>
      <c r="Q111" s="40">
        <f>Q110+$P$111</f>
        <v>374</v>
      </c>
      <c r="R111" s="40">
        <f>R110+$P$111</f>
        <v>380</v>
      </c>
      <c r="S111" s="40">
        <f>S110+$P$111</f>
        <v>335</v>
      </c>
      <c r="T111" s="40">
        <f>T110+$P$111</f>
        <v>387</v>
      </c>
      <c r="U111" s="41">
        <f>Q111+R111+S111+T111</f>
        <v>1476</v>
      </c>
      <c r="V111" s="39">
        <f>SUM(V104:V109)</f>
        <v>50</v>
      </c>
      <c r="W111" s="40">
        <f>W110+$V$111</f>
        <v>478</v>
      </c>
      <c r="X111" s="40">
        <f>X110+$V$111</f>
        <v>477</v>
      </c>
      <c r="Y111" s="40">
        <f>Y110+$V$111</f>
        <v>488</v>
      </c>
      <c r="Z111" s="40">
        <f>Z110+$V$111</f>
        <v>398</v>
      </c>
      <c r="AA111" s="41">
        <f>W111+X111+Y111+Z111</f>
        <v>1841</v>
      </c>
      <c r="AB111" s="39">
        <f>SUM(AB104:AB109)</f>
        <v>56</v>
      </c>
      <c r="AC111" s="40">
        <f>AC110+$AB$111</f>
        <v>461</v>
      </c>
      <c r="AD111" s="40">
        <f>AD110+$AB$111</f>
        <v>460</v>
      </c>
      <c r="AE111" s="40">
        <f>AE110+$AB$111</f>
        <v>403</v>
      </c>
      <c r="AF111" s="40">
        <f>AF110+$AB$111</f>
        <v>429</v>
      </c>
      <c r="AG111" s="41">
        <f>AC111+AD111+AE111+AF111</f>
        <v>1753</v>
      </c>
      <c r="AH111" s="39">
        <f>SUM(AH104:AH109)</f>
        <v>32</v>
      </c>
      <c r="AI111" s="40">
        <f>AI110+$AH$111</f>
        <v>450</v>
      </c>
      <c r="AJ111" s="40">
        <f>AJ110+$AH$111</f>
        <v>419</v>
      </c>
      <c r="AK111" s="40">
        <f>AK110+$AH$111</f>
        <v>444</v>
      </c>
      <c r="AL111" s="40">
        <f>AL110+$AH$111</f>
        <v>473</v>
      </c>
      <c r="AM111" s="41">
        <f>AI111+AJ111+AK111+AL111</f>
        <v>1786</v>
      </c>
      <c r="AN111" s="39">
        <f>SUM(AN104:AN109)</f>
        <v>52</v>
      </c>
      <c r="AO111" s="40">
        <f>AO110+$AN$111</f>
        <v>418</v>
      </c>
      <c r="AP111" s="40">
        <f>AP110+$AN$111</f>
        <v>388</v>
      </c>
      <c r="AQ111" s="40">
        <f>AQ110+$AN$111</f>
        <v>409</v>
      </c>
      <c r="AR111" s="40">
        <f>AR110+$AN$111</f>
        <v>457</v>
      </c>
      <c r="AS111" s="41">
        <f>AO111+AP111+AQ111+AR111</f>
        <v>1672</v>
      </c>
      <c r="AT111" s="39">
        <f>SUM(AT104:AT109)</f>
        <v>24</v>
      </c>
      <c r="AU111" s="40">
        <f>AU110+$AT$111</f>
        <v>518</v>
      </c>
      <c r="AV111" s="40">
        <f>AV110+$AT$111</f>
        <v>414</v>
      </c>
      <c r="AW111" s="40">
        <f>AW110+$AT$111</f>
        <v>487</v>
      </c>
      <c r="AX111" s="40">
        <f>AX110+$AT$111</f>
        <v>372</v>
      </c>
      <c r="AY111" s="41">
        <f>AU111+AV111+AW111+AX111</f>
        <v>1791</v>
      </c>
      <c r="AZ111" s="39">
        <f>SUM(AZ104:AZ109)</f>
        <v>51</v>
      </c>
      <c r="BA111" s="40">
        <f>BA110+$AZ$111</f>
        <v>366</v>
      </c>
      <c r="BB111" s="40">
        <f>BB110+$AZ$111</f>
        <v>420</v>
      </c>
      <c r="BC111" s="40">
        <f>BC110+$AZ$111</f>
        <v>381</v>
      </c>
      <c r="BD111" s="40">
        <f>BD110+$AZ$111</f>
        <v>370</v>
      </c>
      <c r="BE111" s="41">
        <f>BA111+BB111+BC111+BD111</f>
        <v>1537</v>
      </c>
      <c r="BF111" s="44">
        <f t="shared" si="270"/>
        <v>4</v>
      </c>
      <c r="BG111" s="17">
        <f t="shared" si="271"/>
        <v>4</v>
      </c>
      <c r="BH111" s="17">
        <f t="shared" si="272"/>
        <v>4</v>
      </c>
      <c r="BI111" s="17">
        <f t="shared" si="273"/>
        <v>4</v>
      </c>
      <c r="BJ111" s="17">
        <f t="shared" si="274"/>
        <v>4</v>
      </c>
      <c r="BK111" s="17">
        <f t="shared" si="275"/>
        <v>4</v>
      </c>
      <c r="BL111" s="17">
        <f t="shared" si="276"/>
        <v>4</v>
      </c>
      <c r="BM111" s="17">
        <f t="shared" si="277"/>
        <v>4</v>
      </c>
      <c r="BN111" s="17">
        <f t="shared" si="278"/>
        <v>4</v>
      </c>
      <c r="BO111" s="17">
        <f t="shared" si="279"/>
        <v>36</v>
      </c>
      <c r="BP111" s="17">
        <f t="shared" si="251"/>
        <v>15227</v>
      </c>
      <c r="BQ111" s="20">
        <f t="shared" si="280"/>
        <v>422.97222222222223</v>
      </c>
    </row>
    <row r="112" spans="1:69" ht="15.75" customHeight="1" x14ac:dyDescent="0.25">
      <c r="A112" s="36"/>
      <c r="B112" s="37" t="s">
        <v>35</v>
      </c>
      <c r="C112" s="46"/>
      <c r="D112" s="42"/>
      <c r="E112" s="40">
        <f t="shared" ref="E112:I113" si="282">IF($D$111&gt;0,IF(E110=E122,0.5,IF(E110&gt;E122,1,0)),0)</f>
        <v>1</v>
      </c>
      <c r="F112" s="40">
        <f t="shared" si="282"/>
        <v>0.5</v>
      </c>
      <c r="G112" s="40">
        <f t="shared" si="282"/>
        <v>1</v>
      </c>
      <c r="H112" s="40">
        <f t="shared" si="282"/>
        <v>1</v>
      </c>
      <c r="I112" s="41">
        <f t="shared" si="282"/>
        <v>1</v>
      </c>
      <c r="J112" s="42"/>
      <c r="K112" s="40">
        <f t="shared" ref="K112:O113" si="283">IF($J$111&gt;0,IF(K110=K22,0.5,IF(K110&gt;K22,1,0)),0)</f>
        <v>0</v>
      </c>
      <c r="L112" s="40">
        <f t="shared" si="283"/>
        <v>1</v>
      </c>
      <c r="M112" s="40">
        <f t="shared" si="283"/>
        <v>1</v>
      </c>
      <c r="N112" s="40">
        <f t="shared" si="283"/>
        <v>1</v>
      </c>
      <c r="O112" s="41">
        <f t="shared" si="283"/>
        <v>1</v>
      </c>
      <c r="P112" s="42"/>
      <c r="Q112" s="40">
        <f t="shared" ref="Q112:U113" si="284">IF($P$111&gt;0,IF(Q110=Q98,0.5,IF(Q110&gt;Q98,1,0)),0)</f>
        <v>0</v>
      </c>
      <c r="R112" s="40">
        <f t="shared" si="284"/>
        <v>0</v>
      </c>
      <c r="S112" s="40">
        <f t="shared" si="284"/>
        <v>0</v>
      </c>
      <c r="T112" s="40">
        <f t="shared" si="284"/>
        <v>0</v>
      </c>
      <c r="U112" s="41">
        <f t="shared" si="284"/>
        <v>0</v>
      </c>
      <c r="V112" s="42"/>
      <c r="W112" s="40">
        <f t="shared" ref="W112:AA113" si="285">IF($V$111&gt;0,IF(W110=W9,0.5,IF(W110&gt;W9,1,0)),0)</f>
        <v>1</v>
      </c>
      <c r="X112" s="40">
        <f t="shared" si="285"/>
        <v>1</v>
      </c>
      <c r="Y112" s="40">
        <f t="shared" si="285"/>
        <v>1</v>
      </c>
      <c r="Z112" s="40">
        <f t="shared" si="285"/>
        <v>1</v>
      </c>
      <c r="AA112" s="41">
        <f t="shared" si="285"/>
        <v>1</v>
      </c>
      <c r="AB112" s="42"/>
      <c r="AC112" s="40">
        <f t="shared" ref="AC112:AG113" si="286">IF($AB$111&gt;0,IF(AC110=AC59,0.5,IF(AC110&gt;AC59,1,0)),0)</f>
        <v>1</v>
      </c>
      <c r="AD112" s="40">
        <f t="shared" si="286"/>
        <v>1</v>
      </c>
      <c r="AE112" s="40">
        <f t="shared" si="286"/>
        <v>1</v>
      </c>
      <c r="AF112" s="40">
        <f t="shared" si="286"/>
        <v>1</v>
      </c>
      <c r="AG112" s="41">
        <f t="shared" si="286"/>
        <v>1</v>
      </c>
      <c r="AH112" s="42"/>
      <c r="AI112" s="40">
        <f t="shared" ref="AI112:AM113" si="287">IF($AH$111&gt;0,IF(AI110=AI72,0.5,IF(AI110&gt;AI72,1,0)),0)</f>
        <v>1</v>
      </c>
      <c r="AJ112" s="40">
        <f t="shared" si="287"/>
        <v>1</v>
      </c>
      <c r="AK112" s="40">
        <f t="shared" si="287"/>
        <v>1</v>
      </c>
      <c r="AL112" s="40">
        <f t="shared" si="287"/>
        <v>1</v>
      </c>
      <c r="AM112" s="41">
        <f t="shared" si="287"/>
        <v>1</v>
      </c>
      <c r="AN112" s="42"/>
      <c r="AO112" s="40">
        <f t="shared" ref="AO112:AS113" si="288">IF($AN$111&gt;0,IF(AO110=AO86,0.5,IF(AO110&gt;AO86,1,0)),0)</f>
        <v>1</v>
      </c>
      <c r="AP112" s="40">
        <f t="shared" si="288"/>
        <v>1</v>
      </c>
      <c r="AQ112" s="40">
        <f t="shared" si="288"/>
        <v>1</v>
      </c>
      <c r="AR112" s="40">
        <f t="shared" si="288"/>
        <v>1</v>
      </c>
      <c r="AS112" s="41">
        <f t="shared" si="288"/>
        <v>1</v>
      </c>
      <c r="AT112" s="42"/>
      <c r="AU112" s="40">
        <f t="shared" ref="AU112:AY113" si="289">IF($AT$111&gt;0,IF(AU110=AU35,0.5,IF(AU110&gt;AU35,1,0)),0)</f>
        <v>1</v>
      </c>
      <c r="AV112" s="40">
        <f t="shared" si="289"/>
        <v>1</v>
      </c>
      <c r="AW112" s="40">
        <f t="shared" si="289"/>
        <v>1</v>
      </c>
      <c r="AX112" s="40">
        <f t="shared" si="289"/>
        <v>0</v>
      </c>
      <c r="AY112" s="41">
        <f t="shared" si="289"/>
        <v>1</v>
      </c>
      <c r="AZ112" s="42"/>
      <c r="BA112" s="40">
        <f t="shared" ref="BA112:BE113" si="290">IF($AZ$111&gt;0,IF(BA110=BA47,0.5,IF(BA110&gt;BA47,1,0)),0)</f>
        <v>0</v>
      </c>
      <c r="BB112" s="40">
        <f t="shared" si="290"/>
        <v>1</v>
      </c>
      <c r="BC112" s="40">
        <f t="shared" si="290"/>
        <v>0</v>
      </c>
      <c r="BD112" s="40">
        <f t="shared" si="290"/>
        <v>1</v>
      </c>
      <c r="BE112" s="41">
        <f t="shared" si="290"/>
        <v>0</v>
      </c>
      <c r="BF112" s="48"/>
      <c r="BG112" s="20"/>
      <c r="BH112" s="20"/>
      <c r="BI112" s="20"/>
      <c r="BJ112" s="20"/>
      <c r="BK112" s="20"/>
      <c r="BL112" s="20"/>
      <c r="BM112" s="20"/>
      <c r="BN112" s="20"/>
      <c r="BO112" s="20"/>
      <c r="BP112" s="17">
        <f t="shared" si="251"/>
        <v>7</v>
      </c>
      <c r="BQ112" s="20"/>
    </row>
    <row r="113" spans="1:69" ht="15.75" customHeight="1" x14ac:dyDescent="0.25">
      <c r="A113" s="36"/>
      <c r="B113" s="37" t="s">
        <v>36</v>
      </c>
      <c r="C113" s="46"/>
      <c r="D113" s="42"/>
      <c r="E113" s="40">
        <f t="shared" si="282"/>
        <v>1</v>
      </c>
      <c r="F113" s="40">
        <f t="shared" si="282"/>
        <v>0</v>
      </c>
      <c r="G113" s="40">
        <f t="shared" si="282"/>
        <v>1</v>
      </c>
      <c r="H113" s="40">
        <f t="shared" si="282"/>
        <v>1</v>
      </c>
      <c r="I113" s="41">
        <f t="shared" si="282"/>
        <v>1</v>
      </c>
      <c r="J113" s="42"/>
      <c r="K113" s="40">
        <f t="shared" si="283"/>
        <v>0</v>
      </c>
      <c r="L113" s="40">
        <f t="shared" si="283"/>
        <v>1</v>
      </c>
      <c r="M113" s="40">
        <f t="shared" si="283"/>
        <v>1</v>
      </c>
      <c r="N113" s="40">
        <f t="shared" si="283"/>
        <v>1</v>
      </c>
      <c r="O113" s="41">
        <f t="shared" si="283"/>
        <v>1</v>
      </c>
      <c r="P113" s="42"/>
      <c r="Q113" s="40">
        <f t="shared" si="284"/>
        <v>0</v>
      </c>
      <c r="R113" s="40">
        <f t="shared" si="284"/>
        <v>0</v>
      </c>
      <c r="S113" s="40">
        <f t="shared" si="284"/>
        <v>0</v>
      </c>
      <c r="T113" s="40">
        <f t="shared" si="284"/>
        <v>0</v>
      </c>
      <c r="U113" s="41">
        <f t="shared" si="284"/>
        <v>0</v>
      </c>
      <c r="V113" s="42"/>
      <c r="W113" s="40">
        <f t="shared" si="285"/>
        <v>1</v>
      </c>
      <c r="X113" s="40">
        <f t="shared" si="285"/>
        <v>1</v>
      </c>
      <c r="Y113" s="40">
        <f t="shared" si="285"/>
        <v>1</v>
      </c>
      <c r="Z113" s="40">
        <f t="shared" si="285"/>
        <v>0</v>
      </c>
      <c r="AA113" s="41">
        <f t="shared" si="285"/>
        <v>1</v>
      </c>
      <c r="AB113" s="42"/>
      <c r="AC113" s="40">
        <f>IF($AB$111&gt;0,IF(AC111=AC60,0.5,IF(AC111&gt;AC60,1,0)),0)</f>
        <v>1</v>
      </c>
      <c r="AD113" s="40">
        <f t="shared" si="286"/>
        <v>1</v>
      </c>
      <c r="AE113" s="40">
        <f t="shared" si="286"/>
        <v>0</v>
      </c>
      <c r="AF113" s="40">
        <f t="shared" si="286"/>
        <v>1</v>
      </c>
      <c r="AG113" s="41">
        <f t="shared" si="286"/>
        <v>1</v>
      </c>
      <c r="AH113" s="42"/>
      <c r="AI113" s="40">
        <f t="shared" si="287"/>
        <v>1</v>
      </c>
      <c r="AJ113" s="40">
        <f t="shared" si="287"/>
        <v>1</v>
      </c>
      <c r="AK113" s="40">
        <f t="shared" si="287"/>
        <v>1</v>
      </c>
      <c r="AL113" s="40">
        <f t="shared" si="287"/>
        <v>1</v>
      </c>
      <c r="AM113" s="41">
        <f t="shared" si="287"/>
        <v>1</v>
      </c>
      <c r="AN113" s="42"/>
      <c r="AO113" s="40">
        <f t="shared" si="288"/>
        <v>1</v>
      </c>
      <c r="AP113" s="40">
        <f t="shared" si="288"/>
        <v>0</v>
      </c>
      <c r="AQ113" s="40">
        <f t="shared" si="288"/>
        <v>1</v>
      </c>
      <c r="AR113" s="40">
        <f t="shared" si="288"/>
        <v>1</v>
      </c>
      <c r="AS113" s="41">
        <f t="shared" si="288"/>
        <v>1</v>
      </c>
      <c r="AT113" s="42"/>
      <c r="AU113" s="40">
        <f t="shared" si="289"/>
        <v>1</v>
      </c>
      <c r="AV113" s="40">
        <f t="shared" si="289"/>
        <v>0</v>
      </c>
      <c r="AW113" s="40">
        <f t="shared" si="289"/>
        <v>1</v>
      </c>
      <c r="AX113" s="40">
        <f t="shared" si="289"/>
        <v>0</v>
      </c>
      <c r="AY113" s="41">
        <f t="shared" si="289"/>
        <v>1</v>
      </c>
      <c r="AZ113" s="42"/>
      <c r="BA113" s="40">
        <f t="shared" si="290"/>
        <v>0</v>
      </c>
      <c r="BB113" s="40">
        <f t="shared" si="290"/>
        <v>1</v>
      </c>
      <c r="BC113" s="40">
        <f t="shared" si="290"/>
        <v>0</v>
      </c>
      <c r="BD113" s="40">
        <f t="shared" si="290"/>
        <v>1</v>
      </c>
      <c r="BE113" s="41">
        <f t="shared" si="290"/>
        <v>0</v>
      </c>
      <c r="BF113" s="48"/>
      <c r="BG113" s="20"/>
      <c r="BH113" s="20"/>
      <c r="BI113" s="20"/>
      <c r="BJ113" s="20"/>
      <c r="BK113" s="20"/>
      <c r="BL113" s="20"/>
      <c r="BM113" s="20"/>
      <c r="BN113" s="20"/>
      <c r="BO113" s="20"/>
      <c r="BP113" s="17">
        <f t="shared" si="251"/>
        <v>7</v>
      </c>
      <c r="BQ113" s="20"/>
    </row>
    <row r="114" spans="1:69" ht="14.25" customHeight="1" x14ac:dyDescent="0.25">
      <c r="A114" s="49"/>
      <c r="B114" s="50" t="s">
        <v>37</v>
      </c>
      <c r="C114" s="51"/>
      <c r="D114" s="52"/>
      <c r="E114" s="53"/>
      <c r="F114" s="53"/>
      <c r="G114" s="53"/>
      <c r="H114" s="53"/>
      <c r="I114" s="54">
        <f>SUM(E112+F112+G112+H112+I112+E113+F113+G113+H113+I113)</f>
        <v>8.5</v>
      </c>
      <c r="J114" s="52"/>
      <c r="K114" s="53"/>
      <c r="L114" s="53"/>
      <c r="M114" s="53"/>
      <c r="N114" s="53"/>
      <c r="O114" s="54">
        <f>SUM(K112+L112+M112+N112+O112+K113+L113+M113+N113+O113)</f>
        <v>8</v>
      </c>
      <c r="P114" s="52"/>
      <c r="Q114" s="53"/>
      <c r="R114" s="53"/>
      <c r="S114" s="53"/>
      <c r="T114" s="53"/>
      <c r="U114" s="54">
        <f>SUM(Q112+R112+S112+T112+U112+Q113+R113+S113+T113+U113)</f>
        <v>0</v>
      </c>
      <c r="V114" s="52"/>
      <c r="W114" s="53"/>
      <c r="X114" s="53"/>
      <c r="Y114" s="53"/>
      <c r="Z114" s="53"/>
      <c r="AA114" s="54">
        <f>SUM(W112+X112+Y112+Z112+AA112+W113+X113+Y113+Z113+AA113)</f>
        <v>9</v>
      </c>
      <c r="AB114" s="52"/>
      <c r="AC114" s="53"/>
      <c r="AD114" s="53"/>
      <c r="AE114" s="53"/>
      <c r="AF114" s="53"/>
      <c r="AG114" s="54">
        <f>SUM(AC112+AD112+AE112+AF112+AG112+AC113+AD113+AE113+AF113+AG113)</f>
        <v>9</v>
      </c>
      <c r="AH114" s="52"/>
      <c r="AI114" s="53"/>
      <c r="AJ114" s="53"/>
      <c r="AK114" s="53"/>
      <c r="AL114" s="53"/>
      <c r="AM114" s="54">
        <f>SUM(AI112+AJ112+AK112+AL112+AM112+AI113+AJ113+AK113+AL113+AM113)</f>
        <v>10</v>
      </c>
      <c r="AN114" s="52"/>
      <c r="AO114" s="53"/>
      <c r="AP114" s="53"/>
      <c r="AQ114" s="53"/>
      <c r="AR114" s="53"/>
      <c r="AS114" s="54">
        <f>SUM(AO112+AP112+AQ112+AR112+AS112+AO113+AP113+AQ113+AR113+AS113)</f>
        <v>9</v>
      </c>
      <c r="AT114" s="52"/>
      <c r="AU114" s="53"/>
      <c r="AV114" s="53"/>
      <c r="AW114" s="53"/>
      <c r="AX114" s="53"/>
      <c r="AY114" s="54">
        <f>SUM(AU112+AV112+AW112+AX112+AY112+AU113+AV113+AW113+AX113+AY113)</f>
        <v>7</v>
      </c>
      <c r="AZ114" s="52"/>
      <c r="BA114" s="53"/>
      <c r="BB114" s="53"/>
      <c r="BC114" s="53"/>
      <c r="BD114" s="53"/>
      <c r="BE114" s="54">
        <f>SUM(BA112+BB112+BC112+BD112+BE112+BA113+BB113+BC113+BD113+BE113)</f>
        <v>4</v>
      </c>
      <c r="BF114" s="55"/>
      <c r="BG114" s="56"/>
      <c r="BH114" s="56"/>
      <c r="BI114" s="56"/>
      <c r="BJ114" s="56"/>
      <c r="BK114" s="56"/>
      <c r="BL114" s="56"/>
      <c r="BM114" s="56"/>
      <c r="BN114" s="56"/>
      <c r="BO114" s="56"/>
      <c r="BP114" s="57">
        <f t="shared" si="251"/>
        <v>64.5</v>
      </c>
      <c r="BQ114" s="56"/>
    </row>
    <row r="115" spans="1:69" ht="15.75" customHeight="1" x14ac:dyDescent="0.25">
      <c r="A115" s="30">
        <v>10</v>
      </c>
      <c r="B115" s="142" t="s">
        <v>24</v>
      </c>
      <c r="C115" s="141"/>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51"/>
        <v>#VALUE!</v>
      </c>
      <c r="BQ115" s="35"/>
    </row>
    <row r="116" spans="1:69" s="124" customFormat="1" ht="15.75" customHeight="1" x14ac:dyDescent="0.25">
      <c r="A116" s="114"/>
      <c r="B116" s="129" t="s">
        <v>30</v>
      </c>
      <c r="C116" s="130" t="s">
        <v>31</v>
      </c>
      <c r="D116" s="120">
        <v>37</v>
      </c>
      <c r="E116" s="121">
        <v>184</v>
      </c>
      <c r="F116" s="121">
        <v>158</v>
      </c>
      <c r="G116" s="121">
        <v>175</v>
      </c>
      <c r="H116" s="121">
        <v>154</v>
      </c>
      <c r="I116" s="119">
        <f t="shared" ref="I116:I121" si="291">SUM(E116:H116)</f>
        <v>671</v>
      </c>
      <c r="J116" s="120">
        <v>37</v>
      </c>
      <c r="K116" s="121">
        <v>126</v>
      </c>
      <c r="L116" s="121">
        <v>147</v>
      </c>
      <c r="M116" s="121">
        <v>128</v>
      </c>
      <c r="N116" s="121">
        <v>120</v>
      </c>
      <c r="O116" s="119">
        <f t="shared" ref="O116:O120" si="292">SUM(K116:N116)</f>
        <v>521</v>
      </c>
      <c r="P116" s="120">
        <v>49</v>
      </c>
      <c r="Q116" s="121">
        <v>157</v>
      </c>
      <c r="R116" s="121">
        <v>136</v>
      </c>
      <c r="S116" s="121">
        <v>148</v>
      </c>
      <c r="T116" s="121">
        <v>147</v>
      </c>
      <c r="U116" s="119">
        <f t="shared" ref="U116:U121" si="293">SUM(Q116:T116)</f>
        <v>588</v>
      </c>
      <c r="V116" s="120">
        <v>50</v>
      </c>
      <c r="W116" s="121">
        <v>155</v>
      </c>
      <c r="X116" s="121">
        <v>172</v>
      </c>
      <c r="Y116" s="121">
        <v>170</v>
      </c>
      <c r="Z116" s="121">
        <v>190</v>
      </c>
      <c r="AA116" s="119">
        <f t="shared" ref="AA116:AA121" si="294">SUM(W116:Z116)</f>
        <v>687</v>
      </c>
      <c r="AB116" s="120">
        <v>46</v>
      </c>
      <c r="AC116" s="121">
        <v>175</v>
      </c>
      <c r="AD116" s="121">
        <v>116</v>
      </c>
      <c r="AE116" s="121">
        <v>163</v>
      </c>
      <c r="AF116" s="121">
        <v>170</v>
      </c>
      <c r="AG116" s="119">
        <f t="shared" ref="AG116:AG121" si="295">SUM(AC116:AF116)</f>
        <v>624</v>
      </c>
      <c r="AH116" s="120">
        <v>46</v>
      </c>
      <c r="AI116" s="121">
        <v>187</v>
      </c>
      <c r="AJ116" s="121">
        <v>196</v>
      </c>
      <c r="AK116" s="121">
        <v>184</v>
      </c>
      <c r="AL116" s="121">
        <v>168</v>
      </c>
      <c r="AM116" s="119">
        <f t="shared" ref="AM116:AM121" si="296">SUM(AI116:AL116)</f>
        <v>735</v>
      </c>
      <c r="AN116" s="120"/>
      <c r="AO116" s="121"/>
      <c r="AP116" s="121"/>
      <c r="AQ116" s="121"/>
      <c r="AR116" s="121"/>
      <c r="AS116" s="119">
        <f t="shared" ref="AS116:AS121" si="297">SUM(AO116:AR116)</f>
        <v>0</v>
      </c>
      <c r="AT116" s="120">
        <v>42</v>
      </c>
      <c r="AU116" s="121">
        <v>150</v>
      </c>
      <c r="AV116" s="121">
        <v>165</v>
      </c>
      <c r="AW116" s="121">
        <v>153</v>
      </c>
      <c r="AX116" s="121">
        <v>133</v>
      </c>
      <c r="AY116" s="119">
        <f t="shared" ref="AY116:AY121" si="298">SUM(AU116:AX116)</f>
        <v>601</v>
      </c>
      <c r="AZ116" s="120">
        <v>43</v>
      </c>
      <c r="BA116" s="121">
        <v>146</v>
      </c>
      <c r="BB116" s="121">
        <v>156</v>
      </c>
      <c r="BC116" s="121">
        <v>184</v>
      </c>
      <c r="BD116" s="121">
        <v>142</v>
      </c>
      <c r="BE116" s="119">
        <f t="shared" ref="BE116:BE121" si="299">SUM(BA116:BD116)</f>
        <v>628</v>
      </c>
      <c r="BF116" s="122">
        <f t="shared" ref="BF116:BF123" si="300">SUM((IF(E116&gt;0,1,0)+(IF(F116&gt;0,1,0)+(IF(G116&gt;0,1,0)+(IF(H116&gt;0,1,0))))))</f>
        <v>4</v>
      </c>
      <c r="BG116" s="123">
        <f t="shared" ref="BG116:BG123" si="301">SUM((IF(K116&gt;0,1,0)+(IF(L116&gt;0,1,0)+(IF(M116&gt;0,1,0)+(IF(N116&gt;0,1,0))))))</f>
        <v>4</v>
      </c>
      <c r="BH116" s="123">
        <f t="shared" ref="BH116:BH123" si="302">SUM((IF(Q116&gt;0,1,0)+(IF(R116&gt;0,1,0)+(IF(S116&gt;0,1,0)+(IF(T116&gt;0,1,0))))))</f>
        <v>4</v>
      </c>
      <c r="BI116" s="123">
        <f t="shared" ref="BI116:BI123" si="303">SUM((IF(W116&gt;0,1,0)+(IF(X116&gt;0,1,0)+(IF(Y116&gt;0,1,0)+(IF(Z116&gt;0,1,0))))))</f>
        <v>4</v>
      </c>
      <c r="BJ116" s="123">
        <f t="shared" ref="BJ116:BJ123" si="304">SUM((IF(AC116&gt;0,1,0)+(IF(AD116&gt;0,1,0)+(IF(AE116&gt;0,1,0)+(IF(AF116&gt;0,1,0))))))</f>
        <v>4</v>
      </c>
      <c r="BK116" s="123">
        <f t="shared" ref="BK116:BK123" si="305">SUM((IF(AI116&gt;0,1,0)+(IF(AJ116&gt;0,1,0)+(IF(AK116&gt;0,1,0)+(IF(AL116&gt;0,1,0))))))</f>
        <v>4</v>
      </c>
      <c r="BL116" s="123">
        <f t="shared" ref="BL116:BL123" si="306">SUM((IF(AO116&gt;0,1,0)+(IF(AP116&gt;0,1,0)+(IF(AQ116&gt;0,1,0)+(IF(AR116&gt;0,1,0))))))</f>
        <v>0</v>
      </c>
      <c r="BM116" s="123">
        <f t="shared" ref="BM116:BM123" si="307">SUM((IF(AU116&gt;0,1,0)+(IF(AV116&gt;0,1,0)+(IF(AW116&gt;0,1,0)+(IF(AX116&gt;0,1,0))))))</f>
        <v>4</v>
      </c>
      <c r="BN116" s="123">
        <f t="shared" ref="BN116:BN123" si="308">SUM((IF(BA116&gt;0,1,0)+(IF(BB116&gt;0,1,0)+(IF(BC116&gt;0,1,0)+(IF(BD116&gt;0,1,0))))))</f>
        <v>4</v>
      </c>
      <c r="BO116" s="123">
        <f t="shared" ref="BO116:BO123" si="309">SUM(BF116:BN116)</f>
        <v>32</v>
      </c>
      <c r="BP116" s="123">
        <f t="shared" si="251"/>
        <v>5055</v>
      </c>
      <c r="BQ116" s="131">
        <f t="shared" ref="BQ116:BQ123" si="310">BP116/BO116</f>
        <v>157.96875</v>
      </c>
    </row>
    <row r="117" spans="1:69" s="124" customFormat="1" ht="15.75" customHeight="1" x14ac:dyDescent="0.25">
      <c r="A117" s="114"/>
      <c r="B117" s="129" t="s">
        <v>89</v>
      </c>
      <c r="C117" s="130" t="s">
        <v>32</v>
      </c>
      <c r="D117" s="120">
        <v>22</v>
      </c>
      <c r="E117" s="121">
        <v>157</v>
      </c>
      <c r="F117" s="121">
        <v>191</v>
      </c>
      <c r="G117" s="121">
        <v>206</v>
      </c>
      <c r="H117" s="121">
        <v>201</v>
      </c>
      <c r="I117" s="119">
        <f t="shared" si="291"/>
        <v>755</v>
      </c>
      <c r="J117" s="120"/>
      <c r="K117" s="121"/>
      <c r="L117" s="121"/>
      <c r="M117" s="121"/>
      <c r="N117" s="121"/>
      <c r="O117" s="119">
        <f t="shared" si="292"/>
        <v>0</v>
      </c>
      <c r="P117" s="120">
        <v>22</v>
      </c>
      <c r="Q117" s="121">
        <v>170</v>
      </c>
      <c r="R117" s="121">
        <v>211</v>
      </c>
      <c r="S117" s="121">
        <v>165</v>
      </c>
      <c r="T117" s="121">
        <v>145</v>
      </c>
      <c r="U117" s="119">
        <f t="shared" si="293"/>
        <v>691</v>
      </c>
      <c r="V117" s="120"/>
      <c r="W117" s="121"/>
      <c r="X117" s="121"/>
      <c r="Y117" s="121"/>
      <c r="Z117" s="121"/>
      <c r="AA117" s="119">
        <f t="shared" si="294"/>
        <v>0</v>
      </c>
      <c r="AB117" s="120"/>
      <c r="AC117" s="121"/>
      <c r="AD117" s="121"/>
      <c r="AE117" s="121"/>
      <c r="AF117" s="121"/>
      <c r="AG117" s="119">
        <f t="shared" si="295"/>
        <v>0</v>
      </c>
      <c r="AH117" s="120">
        <v>28</v>
      </c>
      <c r="AI117" s="121">
        <v>155</v>
      </c>
      <c r="AJ117" s="121">
        <v>155</v>
      </c>
      <c r="AK117" s="121">
        <v>158</v>
      </c>
      <c r="AL117" s="121">
        <v>163</v>
      </c>
      <c r="AM117" s="119">
        <f t="shared" si="296"/>
        <v>631</v>
      </c>
      <c r="AN117" s="120">
        <v>32</v>
      </c>
      <c r="AO117" s="121">
        <v>157</v>
      </c>
      <c r="AP117" s="121">
        <v>175</v>
      </c>
      <c r="AQ117" s="121">
        <v>179</v>
      </c>
      <c r="AR117" s="121">
        <v>128</v>
      </c>
      <c r="AS117" s="119">
        <f t="shared" si="297"/>
        <v>639</v>
      </c>
      <c r="AT117" s="120">
        <v>35</v>
      </c>
      <c r="AU117" s="121">
        <v>171</v>
      </c>
      <c r="AV117" s="121">
        <v>193</v>
      </c>
      <c r="AW117" s="121">
        <v>184</v>
      </c>
      <c r="AX117" s="121">
        <v>175</v>
      </c>
      <c r="AY117" s="119">
        <f t="shared" si="298"/>
        <v>723</v>
      </c>
      <c r="AZ117" s="120">
        <v>34</v>
      </c>
      <c r="BA117" s="121">
        <v>190</v>
      </c>
      <c r="BB117" s="121">
        <v>134</v>
      </c>
      <c r="BC117" s="121">
        <v>172</v>
      </c>
      <c r="BD117" s="121">
        <v>156</v>
      </c>
      <c r="BE117" s="119">
        <f t="shared" si="299"/>
        <v>652</v>
      </c>
      <c r="BF117" s="122">
        <f t="shared" si="300"/>
        <v>4</v>
      </c>
      <c r="BG117" s="123">
        <f t="shared" si="301"/>
        <v>0</v>
      </c>
      <c r="BH117" s="123">
        <f t="shared" si="302"/>
        <v>4</v>
      </c>
      <c r="BI117" s="123">
        <f t="shared" si="303"/>
        <v>0</v>
      </c>
      <c r="BJ117" s="123">
        <f t="shared" si="304"/>
        <v>0</v>
      </c>
      <c r="BK117" s="123">
        <f t="shared" si="305"/>
        <v>4</v>
      </c>
      <c r="BL117" s="123">
        <f t="shared" si="306"/>
        <v>4</v>
      </c>
      <c r="BM117" s="123">
        <f t="shared" si="307"/>
        <v>4</v>
      </c>
      <c r="BN117" s="123">
        <f t="shared" si="308"/>
        <v>4</v>
      </c>
      <c r="BO117" s="123">
        <f t="shared" si="309"/>
        <v>24</v>
      </c>
      <c r="BP117" s="123">
        <f t="shared" si="251"/>
        <v>4091</v>
      </c>
      <c r="BQ117" s="131">
        <f t="shared" si="310"/>
        <v>170.45833333333334</v>
      </c>
    </row>
    <row r="118" spans="1:69" s="124" customFormat="1" ht="15.75" customHeight="1" x14ac:dyDescent="0.25">
      <c r="A118" s="114"/>
      <c r="B118" s="129" t="s">
        <v>102</v>
      </c>
      <c r="C118" s="130" t="s">
        <v>97</v>
      </c>
      <c r="D118" s="120"/>
      <c r="E118" s="121"/>
      <c r="F118" s="121"/>
      <c r="G118" s="121"/>
      <c r="H118" s="121"/>
      <c r="I118" s="119">
        <f t="shared" si="291"/>
        <v>0</v>
      </c>
      <c r="J118" s="120">
        <v>43</v>
      </c>
      <c r="K118" s="121">
        <v>167</v>
      </c>
      <c r="L118" s="121">
        <v>175</v>
      </c>
      <c r="M118" s="121">
        <v>157</v>
      </c>
      <c r="N118" s="121">
        <v>136</v>
      </c>
      <c r="O118" s="119">
        <f t="shared" si="292"/>
        <v>635</v>
      </c>
      <c r="P118" s="120"/>
      <c r="Q118" s="121"/>
      <c r="R118" s="121"/>
      <c r="S118" s="121"/>
      <c r="T118" s="121"/>
      <c r="U118" s="119">
        <f t="shared" si="293"/>
        <v>0</v>
      </c>
      <c r="V118" s="120"/>
      <c r="W118" s="121"/>
      <c r="X118" s="121"/>
      <c r="Y118" s="121"/>
      <c r="Z118" s="121"/>
      <c r="AA118" s="119">
        <f t="shared" si="294"/>
        <v>0</v>
      </c>
      <c r="AB118" s="120">
        <v>43</v>
      </c>
      <c r="AC118" s="121">
        <v>193</v>
      </c>
      <c r="AD118" s="121">
        <v>168</v>
      </c>
      <c r="AE118" s="121">
        <v>143</v>
      </c>
      <c r="AF118" s="121">
        <v>175</v>
      </c>
      <c r="AG118" s="119">
        <f t="shared" si="295"/>
        <v>679</v>
      </c>
      <c r="AH118" s="120"/>
      <c r="AI118" s="121"/>
      <c r="AJ118" s="121"/>
      <c r="AK118" s="121"/>
      <c r="AL118" s="121"/>
      <c r="AM118" s="119">
        <f t="shared" si="296"/>
        <v>0</v>
      </c>
      <c r="AN118" s="120"/>
      <c r="AO118" s="121"/>
      <c r="AP118" s="121"/>
      <c r="AQ118" s="121"/>
      <c r="AR118" s="121"/>
      <c r="AS118" s="119">
        <f t="shared" si="297"/>
        <v>0</v>
      </c>
      <c r="AT118" s="120"/>
      <c r="AU118" s="121"/>
      <c r="AV118" s="121"/>
      <c r="AW118" s="121"/>
      <c r="AX118" s="121"/>
      <c r="AY118" s="119">
        <f t="shared" si="298"/>
        <v>0</v>
      </c>
      <c r="AZ118" s="120"/>
      <c r="BA118" s="121"/>
      <c r="BB118" s="121"/>
      <c r="BC118" s="121"/>
      <c r="BD118" s="121"/>
      <c r="BE118" s="119">
        <f t="shared" si="299"/>
        <v>0</v>
      </c>
      <c r="BF118" s="122">
        <f t="shared" si="300"/>
        <v>0</v>
      </c>
      <c r="BG118" s="123">
        <f t="shared" si="301"/>
        <v>4</v>
      </c>
      <c r="BH118" s="123">
        <f t="shared" si="302"/>
        <v>0</v>
      </c>
      <c r="BI118" s="123">
        <f t="shared" si="303"/>
        <v>0</v>
      </c>
      <c r="BJ118" s="123">
        <f t="shared" si="304"/>
        <v>4</v>
      </c>
      <c r="BK118" s="123">
        <f t="shared" si="305"/>
        <v>0</v>
      </c>
      <c r="BL118" s="123">
        <f t="shared" si="306"/>
        <v>0</v>
      </c>
      <c r="BM118" s="123">
        <f t="shared" si="307"/>
        <v>0</v>
      </c>
      <c r="BN118" s="123">
        <f t="shared" si="308"/>
        <v>0</v>
      </c>
      <c r="BO118" s="123">
        <f t="shared" si="309"/>
        <v>8</v>
      </c>
      <c r="BP118" s="123">
        <f t="shared" si="251"/>
        <v>1314</v>
      </c>
      <c r="BQ118" s="131">
        <f t="shared" si="310"/>
        <v>164.25</v>
      </c>
    </row>
    <row r="119" spans="1:69" s="124" customFormat="1" ht="15.75" customHeight="1" x14ac:dyDescent="0.25">
      <c r="A119" s="114"/>
      <c r="B119" s="129" t="s">
        <v>110</v>
      </c>
      <c r="C119" s="130" t="s">
        <v>111</v>
      </c>
      <c r="D119" s="120"/>
      <c r="E119" s="121"/>
      <c r="F119" s="121"/>
      <c r="G119" s="121"/>
      <c r="H119" s="121"/>
      <c r="I119" s="119">
        <f t="shared" si="291"/>
        <v>0</v>
      </c>
      <c r="J119" s="120"/>
      <c r="K119" s="121"/>
      <c r="L119" s="121"/>
      <c r="M119" s="121"/>
      <c r="N119" s="121"/>
      <c r="O119" s="119">
        <f t="shared" si="292"/>
        <v>0</v>
      </c>
      <c r="P119" s="120"/>
      <c r="Q119" s="121"/>
      <c r="R119" s="121"/>
      <c r="S119" s="121"/>
      <c r="T119" s="121"/>
      <c r="U119" s="119">
        <f t="shared" si="293"/>
        <v>0</v>
      </c>
      <c r="V119" s="120">
        <v>12</v>
      </c>
      <c r="W119" s="121">
        <v>215</v>
      </c>
      <c r="X119" s="121">
        <v>190</v>
      </c>
      <c r="Y119" s="121">
        <v>205</v>
      </c>
      <c r="Z119" s="121">
        <v>200</v>
      </c>
      <c r="AA119" s="119">
        <f t="shared" si="294"/>
        <v>810</v>
      </c>
      <c r="AB119" s="120"/>
      <c r="AC119" s="121"/>
      <c r="AD119" s="121"/>
      <c r="AE119" s="121"/>
      <c r="AF119" s="121"/>
      <c r="AG119" s="119">
        <f t="shared" si="295"/>
        <v>0</v>
      </c>
      <c r="AH119" s="120"/>
      <c r="AI119" s="121"/>
      <c r="AJ119" s="121"/>
      <c r="AK119" s="121"/>
      <c r="AL119" s="121"/>
      <c r="AM119" s="119">
        <f t="shared" si="296"/>
        <v>0</v>
      </c>
      <c r="AN119" s="120">
        <v>12</v>
      </c>
      <c r="AO119" s="121">
        <v>190</v>
      </c>
      <c r="AP119" s="121">
        <v>224</v>
      </c>
      <c r="AQ119" s="121">
        <v>174</v>
      </c>
      <c r="AR119" s="121">
        <v>195</v>
      </c>
      <c r="AS119" s="119">
        <f t="shared" si="297"/>
        <v>783</v>
      </c>
      <c r="AT119" s="120"/>
      <c r="AU119" s="121"/>
      <c r="AV119" s="121"/>
      <c r="AW119" s="121"/>
      <c r="AX119" s="121"/>
      <c r="AY119" s="119">
        <f t="shared" si="298"/>
        <v>0</v>
      </c>
      <c r="AZ119" s="120"/>
      <c r="BA119" s="121"/>
      <c r="BB119" s="121"/>
      <c r="BC119" s="121"/>
      <c r="BD119" s="121"/>
      <c r="BE119" s="119">
        <f t="shared" si="299"/>
        <v>0</v>
      </c>
      <c r="BF119" s="122">
        <f t="shared" si="300"/>
        <v>0</v>
      </c>
      <c r="BG119" s="123">
        <f t="shared" si="301"/>
        <v>0</v>
      </c>
      <c r="BH119" s="123">
        <f t="shared" si="302"/>
        <v>0</v>
      </c>
      <c r="BI119" s="123">
        <f t="shared" si="303"/>
        <v>4</v>
      </c>
      <c r="BJ119" s="123">
        <f t="shared" si="304"/>
        <v>0</v>
      </c>
      <c r="BK119" s="123">
        <f t="shared" si="305"/>
        <v>0</v>
      </c>
      <c r="BL119" s="123">
        <f t="shared" si="306"/>
        <v>4</v>
      </c>
      <c r="BM119" s="123">
        <f t="shared" si="307"/>
        <v>0</v>
      </c>
      <c r="BN119" s="123">
        <f t="shared" si="308"/>
        <v>0</v>
      </c>
      <c r="BO119" s="123">
        <f t="shared" si="309"/>
        <v>8</v>
      </c>
      <c r="BP119" s="123">
        <f t="shared" si="251"/>
        <v>1593</v>
      </c>
      <c r="BQ119" s="131">
        <f t="shared" si="310"/>
        <v>199.125</v>
      </c>
    </row>
    <row r="120" spans="1:69" s="124" customFormat="1" ht="15.75" customHeight="1" x14ac:dyDescent="0.25">
      <c r="A120" s="114"/>
      <c r="B120" s="129">
        <v>5</v>
      </c>
      <c r="C120" s="130"/>
      <c r="D120" s="120"/>
      <c r="E120" s="121"/>
      <c r="F120" s="121"/>
      <c r="G120" s="121"/>
      <c r="H120" s="121"/>
      <c r="I120" s="119">
        <f t="shared" si="291"/>
        <v>0</v>
      </c>
      <c r="J120" s="120"/>
      <c r="K120" s="121"/>
      <c r="L120" s="121"/>
      <c r="M120" s="121"/>
      <c r="N120" s="121"/>
      <c r="O120" s="119">
        <f t="shared" si="292"/>
        <v>0</v>
      </c>
      <c r="P120" s="120"/>
      <c r="Q120" s="121"/>
      <c r="R120" s="121"/>
      <c r="S120" s="121"/>
      <c r="T120" s="121"/>
      <c r="U120" s="119">
        <f t="shared" si="293"/>
        <v>0</v>
      </c>
      <c r="V120" s="120"/>
      <c r="W120" s="121"/>
      <c r="X120" s="121"/>
      <c r="Y120" s="121"/>
      <c r="Z120" s="121"/>
      <c r="AA120" s="119">
        <f t="shared" si="294"/>
        <v>0</v>
      </c>
      <c r="AB120" s="120"/>
      <c r="AC120" s="121"/>
      <c r="AD120" s="121"/>
      <c r="AE120" s="121"/>
      <c r="AF120" s="121"/>
      <c r="AG120" s="119">
        <f t="shared" si="295"/>
        <v>0</v>
      </c>
      <c r="AH120" s="120"/>
      <c r="AI120" s="121"/>
      <c r="AJ120" s="121"/>
      <c r="AK120" s="121"/>
      <c r="AL120" s="121"/>
      <c r="AM120" s="119">
        <f t="shared" si="296"/>
        <v>0</v>
      </c>
      <c r="AN120" s="120"/>
      <c r="AO120" s="121"/>
      <c r="AP120" s="121"/>
      <c r="AQ120" s="121"/>
      <c r="AR120" s="121"/>
      <c r="AS120" s="119">
        <f t="shared" si="297"/>
        <v>0</v>
      </c>
      <c r="AT120" s="120"/>
      <c r="AU120" s="121"/>
      <c r="AV120" s="121"/>
      <c r="AW120" s="121"/>
      <c r="AX120" s="121"/>
      <c r="AY120" s="119">
        <f t="shared" si="298"/>
        <v>0</v>
      </c>
      <c r="AZ120" s="120"/>
      <c r="BA120" s="121"/>
      <c r="BB120" s="121"/>
      <c r="BC120" s="121"/>
      <c r="BD120" s="121"/>
      <c r="BE120" s="119">
        <f t="shared" si="299"/>
        <v>0</v>
      </c>
      <c r="BF120" s="122">
        <f t="shared" si="300"/>
        <v>0</v>
      </c>
      <c r="BG120" s="123">
        <f t="shared" si="301"/>
        <v>0</v>
      </c>
      <c r="BH120" s="123">
        <f t="shared" si="302"/>
        <v>0</v>
      </c>
      <c r="BI120" s="123">
        <f t="shared" si="303"/>
        <v>0</v>
      </c>
      <c r="BJ120" s="123">
        <f t="shared" si="304"/>
        <v>0</v>
      </c>
      <c r="BK120" s="123">
        <f t="shared" si="305"/>
        <v>0</v>
      </c>
      <c r="BL120" s="123">
        <f t="shared" si="306"/>
        <v>0</v>
      </c>
      <c r="BM120" s="123">
        <f t="shared" si="307"/>
        <v>0</v>
      </c>
      <c r="BN120" s="123">
        <f t="shared" si="308"/>
        <v>0</v>
      </c>
      <c r="BO120" s="123">
        <f t="shared" si="309"/>
        <v>0</v>
      </c>
      <c r="BP120" s="123">
        <f t="shared" si="251"/>
        <v>0</v>
      </c>
      <c r="BQ120" s="131" t="e">
        <f t="shared" si="310"/>
        <v>#DIV/0!</v>
      </c>
    </row>
    <row r="121" spans="1:69" ht="15.75" customHeight="1" x14ac:dyDescent="0.25">
      <c r="A121" s="36"/>
      <c r="B121" s="104">
        <v>6</v>
      </c>
      <c r="C121" s="46"/>
      <c r="D121" s="42"/>
      <c r="E121" s="43"/>
      <c r="F121" s="43"/>
      <c r="G121" s="43"/>
      <c r="H121" s="43"/>
      <c r="I121" s="41">
        <f t="shared" si="291"/>
        <v>0</v>
      </c>
      <c r="J121" s="42"/>
      <c r="K121" s="43"/>
      <c r="L121" s="43"/>
      <c r="M121" s="43"/>
      <c r="N121" s="43"/>
      <c r="O121" s="41">
        <f>SUM(K121:N121)</f>
        <v>0</v>
      </c>
      <c r="P121" s="42"/>
      <c r="Q121" s="43"/>
      <c r="R121" s="43"/>
      <c r="S121" s="43"/>
      <c r="T121" s="43"/>
      <c r="U121" s="41">
        <f t="shared" si="293"/>
        <v>0</v>
      </c>
      <c r="V121" s="42"/>
      <c r="W121" s="43"/>
      <c r="X121" s="43"/>
      <c r="Y121" s="43"/>
      <c r="Z121" s="43"/>
      <c r="AA121" s="41">
        <f t="shared" si="294"/>
        <v>0</v>
      </c>
      <c r="AB121" s="42"/>
      <c r="AC121" s="43"/>
      <c r="AD121" s="43"/>
      <c r="AE121" s="43"/>
      <c r="AF121" s="43"/>
      <c r="AG121" s="41">
        <f t="shared" si="295"/>
        <v>0</v>
      </c>
      <c r="AH121" s="42"/>
      <c r="AI121" s="43"/>
      <c r="AJ121" s="43"/>
      <c r="AK121" s="43"/>
      <c r="AL121" s="43"/>
      <c r="AM121" s="41">
        <f t="shared" si="296"/>
        <v>0</v>
      </c>
      <c r="AN121" s="42"/>
      <c r="AO121" s="43"/>
      <c r="AP121" s="43"/>
      <c r="AQ121" s="43"/>
      <c r="AR121" s="43"/>
      <c r="AS121" s="41">
        <f t="shared" si="297"/>
        <v>0</v>
      </c>
      <c r="AT121" s="42"/>
      <c r="AU121" s="43"/>
      <c r="AV121" s="43"/>
      <c r="AW121" s="43"/>
      <c r="AX121" s="43"/>
      <c r="AY121" s="41">
        <f t="shared" si="298"/>
        <v>0</v>
      </c>
      <c r="AZ121" s="42"/>
      <c r="BA121" s="43"/>
      <c r="BB121" s="43"/>
      <c r="BC121" s="43"/>
      <c r="BD121" s="43"/>
      <c r="BE121" s="119">
        <f t="shared" si="299"/>
        <v>0</v>
      </c>
      <c r="BF121" s="44">
        <f t="shared" si="300"/>
        <v>0</v>
      </c>
      <c r="BG121" s="17">
        <f t="shared" si="301"/>
        <v>0</v>
      </c>
      <c r="BH121" s="17">
        <f t="shared" si="302"/>
        <v>0</v>
      </c>
      <c r="BI121" s="17">
        <f t="shared" si="303"/>
        <v>0</v>
      </c>
      <c r="BJ121" s="17">
        <f t="shared" si="304"/>
        <v>0</v>
      </c>
      <c r="BK121" s="17">
        <f t="shared" si="305"/>
        <v>0</v>
      </c>
      <c r="BL121" s="17">
        <f t="shared" si="306"/>
        <v>0</v>
      </c>
      <c r="BM121" s="17">
        <f t="shared" si="307"/>
        <v>0</v>
      </c>
      <c r="BN121" s="17">
        <f t="shared" si="308"/>
        <v>0</v>
      </c>
      <c r="BO121" s="17">
        <f t="shared" si="309"/>
        <v>0</v>
      </c>
      <c r="BP121" s="17">
        <f t="shared" si="251"/>
        <v>0</v>
      </c>
      <c r="BQ121" s="20" t="e">
        <f t="shared" si="310"/>
        <v>#DIV/0!</v>
      </c>
    </row>
    <row r="122" spans="1:69" ht="15.75" customHeight="1" x14ac:dyDescent="0.25">
      <c r="A122" s="36"/>
      <c r="B122" s="37" t="s">
        <v>33</v>
      </c>
      <c r="C122" s="46"/>
      <c r="D122" s="42"/>
      <c r="E122" s="40">
        <f>SUM(E116:E121)</f>
        <v>341</v>
      </c>
      <c r="F122" s="40">
        <f>SUM(F116:F121)</f>
        <v>349</v>
      </c>
      <c r="G122" s="40">
        <f>SUM(G116:G121)</f>
        <v>381</v>
      </c>
      <c r="H122" s="40">
        <f>SUM(H116:H121)</f>
        <v>355</v>
      </c>
      <c r="I122" s="41">
        <f>SUM(I116:I121)</f>
        <v>1426</v>
      </c>
      <c r="J122" s="42"/>
      <c r="K122" s="40">
        <f>SUM(K116:K121)</f>
        <v>293</v>
      </c>
      <c r="L122" s="40">
        <f>SUM(L116:L121)</f>
        <v>322</v>
      </c>
      <c r="M122" s="40">
        <f>SUM(M116:M121)</f>
        <v>285</v>
      </c>
      <c r="N122" s="40">
        <f>SUM(N116:N121)</f>
        <v>256</v>
      </c>
      <c r="O122" s="41">
        <f>SUM(O116:O121)</f>
        <v>1156</v>
      </c>
      <c r="P122" s="42"/>
      <c r="Q122" s="40">
        <f>SUM(Q116:Q121)</f>
        <v>327</v>
      </c>
      <c r="R122" s="40">
        <f>SUM(R116:R121)</f>
        <v>347</v>
      </c>
      <c r="S122" s="40">
        <f>SUM(S116:S121)</f>
        <v>313</v>
      </c>
      <c r="T122" s="40">
        <f>SUM(T116:T121)</f>
        <v>292</v>
      </c>
      <c r="U122" s="41">
        <f>SUM(U116:U121)</f>
        <v>1279</v>
      </c>
      <c r="V122" s="42"/>
      <c r="W122" s="40">
        <f>SUM(W116:W121)</f>
        <v>370</v>
      </c>
      <c r="X122" s="40">
        <f>SUM(X116:X121)</f>
        <v>362</v>
      </c>
      <c r="Y122" s="40">
        <f>SUM(Y116:Y121)</f>
        <v>375</v>
      </c>
      <c r="Z122" s="40">
        <f>SUM(Z116:Z121)</f>
        <v>390</v>
      </c>
      <c r="AA122" s="41">
        <f>SUM(AA116:AA121)</f>
        <v>1497</v>
      </c>
      <c r="AB122" s="42"/>
      <c r="AC122" s="40">
        <f>SUM(AC116:AC121)</f>
        <v>368</v>
      </c>
      <c r="AD122" s="40">
        <f>SUM(AD116:AD121)</f>
        <v>284</v>
      </c>
      <c r="AE122" s="40">
        <f>SUM(AE116:AE121)</f>
        <v>306</v>
      </c>
      <c r="AF122" s="40">
        <f>SUM(AF116:AF121)</f>
        <v>345</v>
      </c>
      <c r="AG122" s="41">
        <f>SUM(AG116:AG121)</f>
        <v>1303</v>
      </c>
      <c r="AH122" s="42"/>
      <c r="AI122" s="40">
        <f>SUM(AI116:AI121)</f>
        <v>342</v>
      </c>
      <c r="AJ122" s="40">
        <f>SUM(AJ116:AJ121)</f>
        <v>351</v>
      </c>
      <c r="AK122" s="40">
        <f>SUM(AK116:AK121)</f>
        <v>342</v>
      </c>
      <c r="AL122" s="40">
        <f>SUM(AL116:AL121)</f>
        <v>331</v>
      </c>
      <c r="AM122" s="41">
        <f>SUM(AM116:AM121)</f>
        <v>1366</v>
      </c>
      <c r="AN122" s="42"/>
      <c r="AO122" s="40">
        <f>SUM(AO116:AO121)</f>
        <v>347</v>
      </c>
      <c r="AP122" s="40">
        <f>SUM(AP116:AP121)</f>
        <v>399</v>
      </c>
      <c r="AQ122" s="40">
        <f>SUM(AQ116:AQ121)</f>
        <v>353</v>
      </c>
      <c r="AR122" s="40">
        <f>SUM(AR116:AR121)</f>
        <v>323</v>
      </c>
      <c r="AS122" s="41">
        <f>SUM(AS116:AS121)</f>
        <v>1422</v>
      </c>
      <c r="AT122" s="42"/>
      <c r="AU122" s="40">
        <f>SUM(AU116:AU121)</f>
        <v>321</v>
      </c>
      <c r="AV122" s="40">
        <f>SUM(AV116:AV121)</f>
        <v>358</v>
      </c>
      <c r="AW122" s="40">
        <f>SUM(AW116:AW121)</f>
        <v>337</v>
      </c>
      <c r="AX122" s="40">
        <f>SUM(AX116:AX121)</f>
        <v>308</v>
      </c>
      <c r="AY122" s="41">
        <f>SUM(AY116:AY121)</f>
        <v>1324</v>
      </c>
      <c r="AZ122" s="42"/>
      <c r="BA122" s="40">
        <f>SUM(BA116:BA121)</f>
        <v>336</v>
      </c>
      <c r="BB122" s="40">
        <f>SUM(BB116:BB121)</f>
        <v>290</v>
      </c>
      <c r="BC122" s="40">
        <f>SUM(BC116:BC121)</f>
        <v>356</v>
      </c>
      <c r="BD122" s="40">
        <f>SUM(BD116:BD121)</f>
        <v>298</v>
      </c>
      <c r="BE122" s="41">
        <f>SUM(BE116:BE121)</f>
        <v>1280</v>
      </c>
      <c r="BF122" s="44">
        <f t="shared" si="300"/>
        <v>4</v>
      </c>
      <c r="BG122" s="17">
        <f t="shared" si="301"/>
        <v>4</v>
      </c>
      <c r="BH122" s="17">
        <f t="shared" si="302"/>
        <v>4</v>
      </c>
      <c r="BI122" s="17">
        <f t="shared" si="303"/>
        <v>4</v>
      </c>
      <c r="BJ122" s="17">
        <f t="shared" si="304"/>
        <v>4</v>
      </c>
      <c r="BK122" s="17">
        <f t="shared" si="305"/>
        <v>4</v>
      </c>
      <c r="BL122" s="17">
        <f t="shared" si="306"/>
        <v>4</v>
      </c>
      <c r="BM122" s="17">
        <f t="shared" si="307"/>
        <v>4</v>
      </c>
      <c r="BN122" s="17">
        <f t="shared" si="308"/>
        <v>4</v>
      </c>
      <c r="BO122" s="17">
        <f t="shared" si="309"/>
        <v>36</v>
      </c>
      <c r="BP122" s="17">
        <f t="shared" si="251"/>
        <v>12053</v>
      </c>
      <c r="BQ122" s="20">
        <f t="shared" si="310"/>
        <v>334.80555555555554</v>
      </c>
    </row>
    <row r="123" spans="1:69" ht="15.75" customHeight="1" x14ac:dyDescent="0.25">
      <c r="A123" s="36"/>
      <c r="B123" s="37" t="s">
        <v>34</v>
      </c>
      <c r="C123" s="46"/>
      <c r="D123" s="39">
        <f>SUM(D116:D121)</f>
        <v>59</v>
      </c>
      <c r="E123" s="40">
        <f>E122+$D$123-E121</f>
        <v>400</v>
      </c>
      <c r="F123" s="40">
        <f t="shared" ref="F123:H123" si="311">F122+$D$123-F121</f>
        <v>408</v>
      </c>
      <c r="G123" s="40">
        <f t="shared" si="311"/>
        <v>440</v>
      </c>
      <c r="H123" s="40">
        <f t="shared" si="311"/>
        <v>414</v>
      </c>
      <c r="I123" s="41">
        <f>E123+F123+G123+H123</f>
        <v>1662</v>
      </c>
      <c r="J123" s="39">
        <f>SUM(J116:J121)</f>
        <v>80</v>
      </c>
      <c r="K123" s="40">
        <f>K122+$J$123-K121</f>
        <v>373</v>
      </c>
      <c r="L123" s="40">
        <f>L122+$J$123-L121</f>
        <v>402</v>
      </c>
      <c r="M123" s="40">
        <f>M122+$J$123-M121</f>
        <v>365</v>
      </c>
      <c r="N123" s="40">
        <f>N122+$J$123-N121</f>
        <v>336</v>
      </c>
      <c r="O123" s="41">
        <f>K123+L123+M123+N123</f>
        <v>1476</v>
      </c>
      <c r="P123" s="39">
        <f>SUM(P116:P121)</f>
        <v>71</v>
      </c>
      <c r="Q123" s="40">
        <f>Q122+$P$123-Q121</f>
        <v>398</v>
      </c>
      <c r="R123" s="40">
        <f>R122+$P$123-R121</f>
        <v>418</v>
      </c>
      <c r="S123" s="40">
        <f t="shared" ref="S123:T123" si="312">S122+$P$123-S121</f>
        <v>384</v>
      </c>
      <c r="T123" s="40">
        <f t="shared" si="312"/>
        <v>363</v>
      </c>
      <c r="U123" s="41">
        <f>Q123+R123+S123+T123</f>
        <v>1563</v>
      </c>
      <c r="V123" s="39">
        <f>SUM(V116:V121)</f>
        <v>62</v>
      </c>
      <c r="W123" s="40">
        <f>W122+$V$123-W121</f>
        <v>432</v>
      </c>
      <c r="X123" s="40">
        <f t="shared" ref="X123:Z123" si="313">X122+$V$123-X121</f>
        <v>424</v>
      </c>
      <c r="Y123" s="40">
        <f t="shared" si="313"/>
        <v>437</v>
      </c>
      <c r="Z123" s="40">
        <f t="shared" si="313"/>
        <v>452</v>
      </c>
      <c r="AA123" s="41">
        <f>W123+X123+Y123+Z123</f>
        <v>1745</v>
      </c>
      <c r="AB123" s="39">
        <f>SUM(AB116:AB121)</f>
        <v>89</v>
      </c>
      <c r="AC123" s="40">
        <f>AC122+$AB$123</f>
        <v>457</v>
      </c>
      <c r="AD123" s="40">
        <f t="shared" ref="AD123:AF123" si="314">AD122+$AB$123</f>
        <v>373</v>
      </c>
      <c r="AE123" s="40">
        <f t="shared" si="314"/>
        <v>395</v>
      </c>
      <c r="AF123" s="40">
        <f t="shared" si="314"/>
        <v>434</v>
      </c>
      <c r="AG123" s="41">
        <f>AC123+AD123+AE123+AF123</f>
        <v>1659</v>
      </c>
      <c r="AH123" s="39">
        <f>SUM(AH116:AH121)</f>
        <v>74</v>
      </c>
      <c r="AI123" s="40">
        <f>AI122+$AH$123</f>
        <v>416</v>
      </c>
      <c r="AJ123" s="40">
        <f>AJ122+$AH$123</f>
        <v>425</v>
      </c>
      <c r="AK123" s="40">
        <f>AK122+$AH$123</f>
        <v>416</v>
      </c>
      <c r="AL123" s="40">
        <f>AL122+$AH$123</f>
        <v>405</v>
      </c>
      <c r="AM123" s="41">
        <f>AI123+AJ123+AK123+AL123</f>
        <v>1662</v>
      </c>
      <c r="AN123" s="39">
        <f>SUM(AN116:AN121)</f>
        <v>44</v>
      </c>
      <c r="AO123" s="40">
        <f>AO122+$AN$123-AO121</f>
        <v>391</v>
      </c>
      <c r="AP123" s="40">
        <f t="shared" ref="AP123:AQ123" si="315">AP122+$AN$123-AP121</f>
        <v>443</v>
      </c>
      <c r="AQ123" s="40">
        <f t="shared" si="315"/>
        <v>397</v>
      </c>
      <c r="AR123" s="40">
        <f>AR122+$AN$123-AR121</f>
        <v>367</v>
      </c>
      <c r="AS123" s="41">
        <f>AO123+AP123+AQ123+AR123</f>
        <v>1598</v>
      </c>
      <c r="AT123" s="39">
        <f>SUM(AT116:AT121)</f>
        <v>77</v>
      </c>
      <c r="AU123" s="40">
        <f>AU122+$AT$123-AU121</f>
        <v>398</v>
      </c>
      <c r="AV123" s="40">
        <f t="shared" ref="AV123:AX123" si="316">AV122+$AT$123-AV121</f>
        <v>435</v>
      </c>
      <c r="AW123" s="40">
        <f t="shared" si="316"/>
        <v>414</v>
      </c>
      <c r="AX123" s="40">
        <f t="shared" si="316"/>
        <v>385</v>
      </c>
      <c r="AY123" s="41">
        <f>AU123+AV123+AW123+AX123</f>
        <v>1632</v>
      </c>
      <c r="AZ123" s="39">
        <f>SUM(AZ116:AZ121)</f>
        <v>77</v>
      </c>
      <c r="BA123" s="40">
        <f>BA122+$AZ$123</f>
        <v>413</v>
      </c>
      <c r="BB123" s="40">
        <f>BB122+$AZ$123</f>
        <v>367</v>
      </c>
      <c r="BC123" s="40">
        <f>BC122+$AZ$123</f>
        <v>433</v>
      </c>
      <c r="BD123" s="40">
        <f>BD122+$AZ$123</f>
        <v>375</v>
      </c>
      <c r="BE123" s="41">
        <f>BA123+BB123+BC123+BD123</f>
        <v>1588</v>
      </c>
      <c r="BF123" s="44">
        <f t="shared" si="300"/>
        <v>4</v>
      </c>
      <c r="BG123" s="17">
        <f t="shared" si="301"/>
        <v>4</v>
      </c>
      <c r="BH123" s="17">
        <f t="shared" si="302"/>
        <v>4</v>
      </c>
      <c r="BI123" s="17">
        <f t="shared" si="303"/>
        <v>4</v>
      </c>
      <c r="BJ123" s="17">
        <f t="shared" si="304"/>
        <v>4</v>
      </c>
      <c r="BK123" s="17">
        <f t="shared" si="305"/>
        <v>4</v>
      </c>
      <c r="BL123" s="17">
        <f t="shared" si="306"/>
        <v>4</v>
      </c>
      <c r="BM123" s="17">
        <f t="shared" si="307"/>
        <v>4</v>
      </c>
      <c r="BN123" s="17">
        <f t="shared" si="308"/>
        <v>4</v>
      </c>
      <c r="BO123" s="17">
        <f t="shared" si="309"/>
        <v>36</v>
      </c>
      <c r="BP123" s="17">
        <f t="shared" si="251"/>
        <v>14585</v>
      </c>
      <c r="BQ123" s="20">
        <f t="shared" si="310"/>
        <v>405.13888888888891</v>
      </c>
    </row>
    <row r="124" spans="1:69" ht="15.75" customHeight="1" x14ac:dyDescent="0.25">
      <c r="A124" s="36"/>
      <c r="B124" s="37" t="s">
        <v>35</v>
      </c>
      <c r="C124" s="46"/>
      <c r="D124" s="42"/>
      <c r="E124" s="40">
        <f t="shared" ref="E124:I125" si="317">IF($D$123&gt;0,IF(E122=E110,0.5,IF(E122&gt;E110,1,0)),0)</f>
        <v>0</v>
      </c>
      <c r="F124" s="40">
        <f t="shared" si="317"/>
        <v>0.5</v>
      </c>
      <c r="G124" s="40">
        <f t="shared" si="317"/>
        <v>0</v>
      </c>
      <c r="H124" s="40">
        <f t="shared" si="317"/>
        <v>0</v>
      </c>
      <c r="I124" s="41">
        <f t="shared" si="317"/>
        <v>0</v>
      </c>
      <c r="J124" s="42"/>
      <c r="K124" s="40">
        <f t="shared" ref="K124:O125" si="318">IF($J$123&gt;0,IF(K122=K59,0.5,IF(K122&gt;K59,1,0)),0)</f>
        <v>1</v>
      </c>
      <c r="L124" s="40">
        <f t="shared" si="318"/>
        <v>1</v>
      </c>
      <c r="M124" s="40">
        <f t="shared" si="318"/>
        <v>0</v>
      </c>
      <c r="N124" s="40">
        <f t="shared" si="318"/>
        <v>0</v>
      </c>
      <c r="O124" s="41">
        <f t="shared" si="318"/>
        <v>1</v>
      </c>
      <c r="P124" s="42"/>
      <c r="Q124" s="40">
        <f t="shared" ref="Q124:U125" si="319">IF($P$123&gt;0,IF(Q122=Q9,0.5,IF(Q122&gt;Q9,1,0)),0)</f>
        <v>1</v>
      </c>
      <c r="R124" s="40">
        <f t="shared" si="319"/>
        <v>1</v>
      </c>
      <c r="S124" s="40">
        <f t="shared" si="319"/>
        <v>0</v>
      </c>
      <c r="T124" s="40">
        <f t="shared" si="319"/>
        <v>0</v>
      </c>
      <c r="U124" s="41">
        <f t="shared" si="319"/>
        <v>0</v>
      </c>
      <c r="V124" s="42"/>
      <c r="W124" s="40">
        <f>IF($V$123&gt;0,IF(W122=W22,0.5,IF(W122&gt;W22,1,0)),0)</f>
        <v>0</v>
      </c>
      <c r="X124" s="40">
        <f t="shared" ref="W124:AA125" si="320">IF($V$123&gt;0,IF(X122=X22,0.5,IF(X122&gt;X22,1,0)),0)</f>
        <v>1</v>
      </c>
      <c r="Y124" s="40">
        <f t="shared" si="320"/>
        <v>0</v>
      </c>
      <c r="Z124" s="40">
        <f t="shared" si="320"/>
        <v>1</v>
      </c>
      <c r="AA124" s="41">
        <f t="shared" si="320"/>
        <v>1</v>
      </c>
      <c r="AB124" s="42"/>
      <c r="AC124" s="40">
        <f t="shared" ref="AC124:AG125" si="321">IF($AB$123&gt;0,IF(AC122=AC86,0.5,IF(AC122&gt;AC86,1,0)),0)</f>
        <v>1</v>
      </c>
      <c r="AD124" s="40">
        <f t="shared" si="321"/>
        <v>0</v>
      </c>
      <c r="AE124" s="40">
        <f t="shared" si="321"/>
        <v>0</v>
      </c>
      <c r="AF124" s="40">
        <f t="shared" si="321"/>
        <v>1</v>
      </c>
      <c r="AG124" s="41">
        <f t="shared" si="321"/>
        <v>1</v>
      </c>
      <c r="AH124" s="42"/>
      <c r="AI124" s="40">
        <f t="shared" ref="AI124:AM125" si="322">IF($AH$123&gt;0,IF(AI122=AI47,0.5,IF(AI122&gt;AI47,1,0)),0)</f>
        <v>0</v>
      </c>
      <c r="AJ124" s="40">
        <f t="shared" si="322"/>
        <v>0</v>
      </c>
      <c r="AK124" s="40">
        <f t="shared" si="322"/>
        <v>0</v>
      </c>
      <c r="AL124" s="40">
        <f t="shared" si="322"/>
        <v>0</v>
      </c>
      <c r="AM124" s="41">
        <f t="shared" si="322"/>
        <v>0</v>
      </c>
      <c r="AN124" s="42"/>
      <c r="AO124" s="40">
        <f t="shared" ref="AO124:AS125" si="323">IF($AN$123&gt;0,IF(AO122=AO35,0.5,IF(AO122&gt;AO35,1,0)),0)</f>
        <v>1</v>
      </c>
      <c r="AP124" s="40">
        <f t="shared" si="323"/>
        <v>1</v>
      </c>
      <c r="AQ124" s="40">
        <f t="shared" si="323"/>
        <v>1</v>
      </c>
      <c r="AR124" s="40">
        <f t="shared" si="323"/>
        <v>1</v>
      </c>
      <c r="AS124" s="41">
        <f t="shared" si="323"/>
        <v>1</v>
      </c>
      <c r="AT124" s="42"/>
      <c r="AU124" s="40">
        <f t="shared" ref="AU124:AY125" si="324">IF($AT$123&gt;0,IF(AU122=AU72,0.5,IF(AU122&gt;AU72,1,0)),0)</f>
        <v>0</v>
      </c>
      <c r="AV124" s="40">
        <f t="shared" si="324"/>
        <v>0</v>
      </c>
      <c r="AW124" s="40">
        <f t="shared" si="324"/>
        <v>0</v>
      </c>
      <c r="AX124" s="40">
        <f t="shared" si="324"/>
        <v>0</v>
      </c>
      <c r="AY124" s="41">
        <f t="shared" si="324"/>
        <v>0</v>
      </c>
      <c r="AZ124" s="42"/>
      <c r="BA124" s="40">
        <f t="shared" ref="BA124:BE125" si="325">IF($AZ$123&gt;0,IF(BA122=BA98,0.5,IF(BA122&gt;BA98,1,0)),0)</f>
        <v>0</v>
      </c>
      <c r="BB124" s="40">
        <f t="shared" si="325"/>
        <v>0</v>
      </c>
      <c r="BC124" s="40">
        <f t="shared" si="325"/>
        <v>0</v>
      </c>
      <c r="BD124" s="40">
        <f t="shared" si="325"/>
        <v>0</v>
      </c>
      <c r="BE124" s="41">
        <f t="shared" si="325"/>
        <v>0</v>
      </c>
      <c r="BF124" s="48"/>
      <c r="BG124" s="20"/>
      <c r="BH124" s="20"/>
      <c r="BI124" s="20"/>
      <c r="BJ124" s="20"/>
      <c r="BK124" s="20"/>
      <c r="BL124" s="20"/>
      <c r="BM124" s="20"/>
      <c r="BN124" s="20"/>
      <c r="BO124" s="20"/>
      <c r="BP124" s="20"/>
      <c r="BQ124" s="20"/>
    </row>
    <row r="125" spans="1:69" ht="15.75" customHeight="1" x14ac:dyDescent="0.25">
      <c r="A125" s="36"/>
      <c r="B125" s="37" t="s">
        <v>36</v>
      </c>
      <c r="C125" s="46"/>
      <c r="D125" s="42"/>
      <c r="E125" s="40">
        <f t="shared" si="317"/>
        <v>0</v>
      </c>
      <c r="F125" s="40">
        <f t="shared" si="317"/>
        <v>1</v>
      </c>
      <c r="G125" s="40">
        <f t="shared" si="317"/>
        <v>0</v>
      </c>
      <c r="H125" s="40">
        <f t="shared" si="317"/>
        <v>0</v>
      </c>
      <c r="I125" s="41">
        <f t="shared" si="317"/>
        <v>0</v>
      </c>
      <c r="J125" s="42"/>
      <c r="K125" s="40">
        <f t="shared" si="318"/>
        <v>1</v>
      </c>
      <c r="L125" s="40">
        <f t="shared" si="318"/>
        <v>1</v>
      </c>
      <c r="M125" s="40">
        <f t="shared" si="318"/>
        <v>0</v>
      </c>
      <c r="N125" s="40">
        <f t="shared" si="318"/>
        <v>0</v>
      </c>
      <c r="O125" s="41">
        <f t="shared" si="318"/>
        <v>0</v>
      </c>
      <c r="P125" s="42"/>
      <c r="Q125" s="40">
        <f t="shared" si="319"/>
        <v>1</v>
      </c>
      <c r="R125" s="40">
        <f t="shared" si="319"/>
        <v>1</v>
      </c>
      <c r="S125" s="40">
        <f t="shared" si="319"/>
        <v>0</v>
      </c>
      <c r="T125" s="40">
        <f t="shared" si="319"/>
        <v>0</v>
      </c>
      <c r="U125" s="41">
        <f t="shared" si="319"/>
        <v>0</v>
      </c>
      <c r="V125" s="42"/>
      <c r="W125" s="40">
        <f t="shared" si="320"/>
        <v>1</v>
      </c>
      <c r="X125" s="40">
        <f t="shared" si="320"/>
        <v>1</v>
      </c>
      <c r="Y125" s="40">
        <f t="shared" si="320"/>
        <v>0</v>
      </c>
      <c r="Z125" s="40">
        <f t="shared" si="320"/>
        <v>1</v>
      </c>
      <c r="AA125" s="41">
        <f t="shared" si="320"/>
        <v>1</v>
      </c>
      <c r="AB125" s="42"/>
      <c r="AC125" s="40">
        <f>IF($AB$123&gt;0,IF(AC123=AC87,0.5,IF(AC123&gt;AC87,1,0)),0)</f>
        <v>1</v>
      </c>
      <c r="AD125" s="40">
        <f t="shared" si="321"/>
        <v>0</v>
      </c>
      <c r="AE125" s="40">
        <f t="shared" si="321"/>
        <v>0</v>
      </c>
      <c r="AF125" s="40">
        <f t="shared" si="321"/>
        <v>1</v>
      </c>
      <c r="AG125" s="41">
        <f t="shared" si="321"/>
        <v>1</v>
      </c>
      <c r="AH125" s="42"/>
      <c r="AI125" s="40">
        <f t="shared" si="322"/>
        <v>0</v>
      </c>
      <c r="AJ125" s="40">
        <f t="shared" si="322"/>
        <v>0</v>
      </c>
      <c r="AK125" s="40">
        <f t="shared" si="322"/>
        <v>0</v>
      </c>
      <c r="AL125" s="40">
        <f t="shared" si="322"/>
        <v>0</v>
      </c>
      <c r="AM125" s="41">
        <f t="shared" si="322"/>
        <v>0</v>
      </c>
      <c r="AN125" s="42"/>
      <c r="AO125" s="40">
        <f t="shared" si="323"/>
        <v>1</v>
      </c>
      <c r="AP125" s="40">
        <f t="shared" si="323"/>
        <v>0</v>
      </c>
      <c r="AQ125" s="40">
        <f t="shared" si="323"/>
        <v>1</v>
      </c>
      <c r="AR125" s="40">
        <f t="shared" si="323"/>
        <v>1</v>
      </c>
      <c r="AS125" s="41">
        <f t="shared" si="323"/>
        <v>1</v>
      </c>
      <c r="AT125" s="42"/>
      <c r="AU125" s="40">
        <f t="shared" si="324"/>
        <v>1</v>
      </c>
      <c r="AV125" s="40">
        <f t="shared" si="324"/>
        <v>0</v>
      </c>
      <c r="AW125" s="40">
        <f t="shared" si="324"/>
        <v>1</v>
      </c>
      <c r="AX125" s="40">
        <f t="shared" si="324"/>
        <v>1</v>
      </c>
      <c r="AY125" s="41">
        <f t="shared" si="324"/>
        <v>1</v>
      </c>
      <c r="AZ125" s="42"/>
      <c r="BA125" s="40">
        <f t="shared" si="325"/>
        <v>1</v>
      </c>
      <c r="BB125" s="40">
        <f t="shared" si="325"/>
        <v>0</v>
      </c>
      <c r="BC125" s="40">
        <f t="shared" si="325"/>
        <v>1</v>
      </c>
      <c r="BD125" s="40">
        <f t="shared" si="325"/>
        <v>0</v>
      </c>
      <c r="BE125" s="41">
        <f t="shared" si="325"/>
        <v>0</v>
      </c>
      <c r="BF125" s="48"/>
      <c r="BG125" s="20"/>
      <c r="BH125" s="20"/>
      <c r="BI125" s="20"/>
      <c r="BJ125" s="20"/>
      <c r="BK125" s="20"/>
      <c r="BL125" s="20"/>
      <c r="BM125" s="20"/>
      <c r="BN125" s="20"/>
      <c r="BO125" s="20"/>
      <c r="BP125" s="20"/>
      <c r="BQ125" s="20"/>
    </row>
    <row r="126" spans="1:69" s="103" customFormat="1" ht="14.25" customHeight="1" x14ac:dyDescent="0.25">
      <c r="A126" s="106"/>
      <c r="B126" s="107" t="s">
        <v>37</v>
      </c>
      <c r="C126" s="108"/>
      <c r="D126" s="109"/>
      <c r="E126" s="110"/>
      <c r="F126" s="110"/>
      <c r="G126" s="110"/>
      <c r="H126" s="110"/>
      <c r="I126" s="111">
        <f>SUM(E124+F124+G124+H124+I124+E125+F125+G125+H125+I125)</f>
        <v>1.5</v>
      </c>
      <c r="J126" s="109"/>
      <c r="K126" s="110"/>
      <c r="L126" s="110"/>
      <c r="M126" s="110"/>
      <c r="N126" s="110"/>
      <c r="O126" s="111">
        <f>SUM(K124+L124+M124+N124+O124+K125+L125+M125+N125+O125)</f>
        <v>5</v>
      </c>
      <c r="P126" s="109"/>
      <c r="Q126" s="110"/>
      <c r="R126" s="110"/>
      <c r="S126" s="110"/>
      <c r="T126" s="110"/>
      <c r="U126" s="111">
        <f>SUM(Q124+R124+S124+T124+U124+Q125+R125+S125+T125+U125)</f>
        <v>4</v>
      </c>
      <c r="V126" s="109"/>
      <c r="W126" s="110"/>
      <c r="X126" s="110"/>
      <c r="Y126" s="110"/>
      <c r="Z126" s="110"/>
      <c r="AA126" s="111">
        <f>SUM(W124+X124+Y124+Z124+AA124+W125+X125+Y125+Z125+AA125)</f>
        <v>7</v>
      </c>
      <c r="AB126" s="109"/>
      <c r="AC126" s="110"/>
      <c r="AD126" s="110"/>
      <c r="AE126" s="110"/>
      <c r="AF126" s="110"/>
      <c r="AG126" s="111">
        <f>SUM(AC124+AD124+AE124+AF124+AG124+AC125+AD125+AE125+AF125+AG125)</f>
        <v>6</v>
      </c>
      <c r="AH126" s="109"/>
      <c r="AI126" s="110"/>
      <c r="AJ126" s="110"/>
      <c r="AK126" s="110"/>
      <c r="AL126" s="110"/>
      <c r="AM126" s="111">
        <f>SUM(AI124+AJ124+AK124+AL124+AM124+AI125+AJ125+AK125+AL125+AM125)</f>
        <v>0</v>
      </c>
      <c r="AN126" s="109"/>
      <c r="AO126" s="110"/>
      <c r="AP126" s="110"/>
      <c r="AQ126" s="110"/>
      <c r="AR126" s="110"/>
      <c r="AS126" s="111">
        <f>SUM(AO124+AP124+AQ124+AR124+AS124+AO125+AP125+AQ125+AR125+AS125)</f>
        <v>9</v>
      </c>
      <c r="AT126" s="109"/>
      <c r="AU126" s="110"/>
      <c r="AV126" s="110"/>
      <c r="AW126" s="110"/>
      <c r="AX126" s="110"/>
      <c r="AY126" s="111">
        <f>SUM(AU124+AV124+AW124+AX124+AY124+AU125+AV125+AW125+AX125+AY125)</f>
        <v>4</v>
      </c>
      <c r="AZ126" s="109"/>
      <c r="BA126" s="110"/>
      <c r="BB126" s="110"/>
      <c r="BC126" s="110"/>
      <c r="BD126" s="110"/>
      <c r="BE126" s="111">
        <f>SUM(BA124+BB124+BC124+BD124+BE124+BA125+BB125+BC125+BD125+BE125)</f>
        <v>2</v>
      </c>
      <c r="BF126" s="112"/>
      <c r="BG126" s="113"/>
      <c r="BH126" s="113"/>
      <c r="BI126" s="113"/>
      <c r="BJ126" s="113"/>
      <c r="BK126" s="113"/>
      <c r="BL126" s="113"/>
      <c r="BM126" s="113"/>
      <c r="BN126" s="113"/>
      <c r="BO126" s="113"/>
      <c r="BP126" s="113"/>
      <c r="BQ126" s="113"/>
    </row>
    <row r="127" spans="1:69" ht="15" customHeight="1" x14ac:dyDescent="0.2">
      <c r="A127" s="71"/>
      <c r="B127" s="72"/>
      <c r="C127" s="73"/>
      <c r="D127" s="74"/>
      <c r="E127" s="75"/>
      <c r="F127" s="75"/>
      <c r="G127" s="75"/>
      <c r="H127" s="75"/>
      <c r="I127" s="76"/>
      <c r="J127" s="74"/>
      <c r="K127" s="75"/>
      <c r="L127" s="75"/>
      <c r="M127" s="75"/>
      <c r="N127" s="75"/>
      <c r="O127" s="76"/>
      <c r="P127" s="74"/>
      <c r="Q127" s="75"/>
      <c r="R127" s="75"/>
      <c r="S127" s="75"/>
      <c r="T127" s="75"/>
      <c r="U127" s="76"/>
      <c r="V127" s="74"/>
      <c r="W127" s="75"/>
      <c r="X127" s="75"/>
      <c r="Y127" s="75"/>
      <c r="Z127" s="75"/>
      <c r="AA127" s="76"/>
      <c r="AB127" s="74"/>
      <c r="AC127" s="75"/>
      <c r="AD127" s="75"/>
      <c r="AE127" s="75"/>
      <c r="AF127" s="75"/>
      <c r="AG127" s="76"/>
      <c r="AH127" s="74"/>
      <c r="AI127" s="75"/>
      <c r="AJ127" s="75"/>
      <c r="AK127" s="75"/>
      <c r="AL127" s="75"/>
      <c r="AM127" s="76"/>
      <c r="AN127" s="74"/>
      <c r="AO127" s="75"/>
      <c r="AP127" s="75"/>
      <c r="AQ127" s="75"/>
      <c r="AR127" s="75"/>
      <c r="AS127" s="76"/>
      <c r="AT127" s="74"/>
      <c r="AU127" s="75"/>
      <c r="AV127" s="75"/>
      <c r="AW127" s="75"/>
      <c r="AX127" s="75"/>
      <c r="AY127" s="76"/>
      <c r="AZ127" s="74"/>
      <c r="BA127" s="75"/>
      <c r="BB127" s="75"/>
      <c r="BC127" s="75"/>
      <c r="BD127" s="75"/>
      <c r="BE127" s="76"/>
      <c r="BF127" s="34"/>
      <c r="BG127" s="35"/>
      <c r="BH127" s="35"/>
      <c r="BI127" s="35"/>
      <c r="BJ127" s="35"/>
      <c r="BK127" s="35"/>
      <c r="BL127" s="35"/>
      <c r="BM127" s="35"/>
      <c r="BN127" s="35"/>
      <c r="BO127" s="35"/>
      <c r="BP127" s="35"/>
      <c r="BQ127" s="35"/>
    </row>
    <row r="128" spans="1:69" ht="15" customHeight="1" x14ac:dyDescent="0.2">
      <c r="A128" s="77"/>
      <c r="B128" s="78"/>
      <c r="C128" s="79"/>
      <c r="D128" s="80"/>
      <c r="E128" s="81"/>
      <c r="F128" s="81"/>
      <c r="G128" s="81"/>
      <c r="H128" s="81"/>
      <c r="I128" s="82"/>
      <c r="J128" s="80"/>
      <c r="K128" s="81"/>
      <c r="L128" s="81"/>
      <c r="M128" s="81"/>
      <c r="N128" s="81"/>
      <c r="O128" s="82"/>
      <c r="P128" s="80"/>
      <c r="Q128" s="81"/>
      <c r="R128" s="81"/>
      <c r="S128" s="81"/>
      <c r="T128" s="81"/>
      <c r="U128" s="82"/>
      <c r="V128" s="80"/>
      <c r="W128" s="81"/>
      <c r="X128" s="81"/>
      <c r="Y128" s="81"/>
      <c r="Z128" s="81"/>
      <c r="AA128" s="82"/>
      <c r="AB128" s="80"/>
      <c r="AC128" s="81"/>
      <c r="AD128" s="81"/>
      <c r="AE128" s="81"/>
      <c r="AF128" s="81"/>
      <c r="AG128" s="82"/>
      <c r="AH128" s="80"/>
      <c r="AI128" s="81"/>
      <c r="AJ128" s="81"/>
      <c r="AK128" s="81"/>
      <c r="AL128" s="81"/>
      <c r="AM128" s="82"/>
      <c r="AN128" s="80"/>
      <c r="AO128" s="81"/>
      <c r="AP128" s="81"/>
      <c r="AQ128" s="81"/>
      <c r="AR128" s="81"/>
      <c r="AS128" s="82"/>
      <c r="AT128" s="80"/>
      <c r="AU128" s="81"/>
      <c r="AV128" s="81"/>
      <c r="AW128" s="81"/>
      <c r="AX128" s="81"/>
      <c r="AY128" s="82"/>
      <c r="AZ128" s="80"/>
      <c r="BA128" s="81"/>
      <c r="BB128" s="81"/>
      <c r="BC128" s="81"/>
      <c r="BD128" s="81"/>
      <c r="BE128" s="82"/>
      <c r="BF128" s="48"/>
      <c r="BG128" s="20"/>
      <c r="BH128" s="20"/>
      <c r="BI128" s="20"/>
      <c r="BJ128" s="20"/>
      <c r="BK128" s="20"/>
      <c r="BL128" s="20"/>
      <c r="BM128" s="20"/>
      <c r="BN128" s="20"/>
      <c r="BO128" s="20"/>
      <c r="BP128" s="20"/>
      <c r="BQ128" s="20"/>
    </row>
    <row r="129" spans="1:69" ht="15" customHeight="1" x14ac:dyDescent="0.2">
      <c r="A129" s="77"/>
      <c r="B129" s="78"/>
      <c r="C129" s="79"/>
      <c r="D129" s="80"/>
      <c r="E129" s="81"/>
      <c r="F129" s="81"/>
      <c r="G129" s="81"/>
      <c r="H129" s="81"/>
      <c r="I129" s="83">
        <f>I122+I110+I98+I86+I72+I59+I47+I35+I22+I9</f>
        <v>14013</v>
      </c>
      <c r="J129" s="80"/>
      <c r="K129" s="81"/>
      <c r="L129" s="81"/>
      <c r="M129" s="81"/>
      <c r="N129" s="81"/>
      <c r="O129" s="83">
        <f>O122+O110+O98+O86+O72+O59+O47+O35+O22+O9</f>
        <v>12939</v>
      </c>
      <c r="P129" s="80"/>
      <c r="Q129" s="81"/>
      <c r="R129" s="81"/>
      <c r="S129" s="81"/>
      <c r="T129" s="81"/>
      <c r="U129" s="83">
        <f>U122+U110+U98+U86+U72+U59+U47+U35+U22+U9</f>
        <v>13524</v>
      </c>
      <c r="V129" s="80"/>
      <c r="W129" s="81"/>
      <c r="X129" s="81"/>
      <c r="Y129" s="81"/>
      <c r="Z129" s="81"/>
      <c r="AA129" s="83">
        <f>AA122+AA110+AA98+AA86+AA72+AA59+AA47+AA35+AA22+AA9</f>
        <v>13943</v>
      </c>
      <c r="AB129" s="80"/>
      <c r="AC129" s="81"/>
      <c r="AD129" s="81"/>
      <c r="AE129" s="81"/>
      <c r="AF129" s="81"/>
      <c r="AG129" s="83">
        <f>AG122+AG110+AG98+AG86+AG72+AG59+AG47+AG35+AG22+AG9</f>
        <v>13805</v>
      </c>
      <c r="AH129" s="80"/>
      <c r="AI129" s="81"/>
      <c r="AJ129" s="81"/>
      <c r="AK129" s="81"/>
      <c r="AL129" s="81"/>
      <c r="AM129" s="83">
        <f>AM122+AM110+AM98+AM86+AM72+AM59+AM47+AM35+AM22+AM9</f>
        <v>14285</v>
      </c>
      <c r="AN129" s="80"/>
      <c r="AO129" s="81"/>
      <c r="AP129" s="81"/>
      <c r="AQ129" s="81"/>
      <c r="AR129" s="81"/>
      <c r="AS129" s="83">
        <f>AS122+AS110+AS98+AS86+AS72+AS59+AS47+AS35+AS22+AS9</f>
        <v>13847</v>
      </c>
      <c r="AT129" s="80"/>
      <c r="AU129" s="81"/>
      <c r="AV129" s="81"/>
      <c r="AW129" s="81"/>
      <c r="AX129" s="81"/>
      <c r="AY129" s="83">
        <f>AY122+AY110+AY98+AY86+AY72+AY59+AY47+AY35+AY22+AY9</f>
        <v>14502</v>
      </c>
      <c r="AZ129" s="80"/>
      <c r="BA129" s="81"/>
      <c r="BB129" s="81"/>
      <c r="BC129" s="81"/>
      <c r="BD129" s="81"/>
      <c r="BE129" s="83">
        <f>BE122+BE110+BE98+BE86+BE72+BE59+BE47+BE35+BE22+BE9</f>
        <v>13355</v>
      </c>
      <c r="BF129" s="48"/>
      <c r="BG129" s="20"/>
      <c r="BH129" s="20"/>
      <c r="BI129" s="20"/>
      <c r="BJ129" s="20"/>
      <c r="BK129" s="20"/>
      <c r="BL129" s="20"/>
      <c r="BM129" s="20"/>
      <c r="BN129" s="20"/>
      <c r="BO129" s="20"/>
      <c r="BP129" s="20"/>
      <c r="BQ129" s="20"/>
    </row>
    <row r="130" spans="1:69" ht="15" customHeight="1" x14ac:dyDescent="0.2">
      <c r="A130" s="84"/>
      <c r="B130" s="85"/>
      <c r="C130" s="86"/>
      <c r="D130" s="87"/>
      <c r="E130" s="88"/>
      <c r="F130" s="88"/>
      <c r="G130" s="88"/>
      <c r="H130" s="88"/>
      <c r="I130" s="89">
        <f>I129/80</f>
        <v>175.16249999999999</v>
      </c>
      <c r="J130" s="87"/>
      <c r="K130" s="88"/>
      <c r="L130" s="88"/>
      <c r="M130" s="88"/>
      <c r="N130" s="88"/>
      <c r="O130" s="89">
        <f>O129/80</f>
        <v>161.73750000000001</v>
      </c>
      <c r="P130" s="87"/>
      <c r="Q130" s="88"/>
      <c r="R130" s="88"/>
      <c r="S130" s="88"/>
      <c r="T130" s="88"/>
      <c r="U130" s="89">
        <f>U129/80</f>
        <v>169.05</v>
      </c>
      <c r="V130" s="87"/>
      <c r="W130" s="88"/>
      <c r="X130" s="88"/>
      <c r="Y130" s="88"/>
      <c r="Z130" s="88"/>
      <c r="AA130" s="89">
        <f>AA129/80</f>
        <v>174.28749999999999</v>
      </c>
      <c r="AB130" s="87"/>
      <c r="AC130" s="88"/>
      <c r="AD130" s="88"/>
      <c r="AE130" s="88"/>
      <c r="AF130" s="88"/>
      <c r="AG130" s="89">
        <f>AG129/80</f>
        <v>172.5625</v>
      </c>
      <c r="AH130" s="87"/>
      <c r="AI130" s="88"/>
      <c r="AJ130" s="88"/>
      <c r="AK130" s="88"/>
      <c r="AL130" s="88"/>
      <c r="AM130" s="89">
        <f>AM129/80</f>
        <v>178.5625</v>
      </c>
      <c r="AN130" s="87"/>
      <c r="AO130" s="88"/>
      <c r="AP130" s="88"/>
      <c r="AQ130" s="88"/>
      <c r="AR130" s="88"/>
      <c r="AS130" s="89">
        <f>AS129/80</f>
        <v>173.08750000000001</v>
      </c>
      <c r="AT130" s="87"/>
      <c r="AU130" s="88"/>
      <c r="AV130" s="88"/>
      <c r="AW130" s="88"/>
      <c r="AX130" s="88"/>
      <c r="AY130" s="89">
        <f>AY129/80</f>
        <v>181.27500000000001</v>
      </c>
      <c r="AZ130" s="87"/>
      <c r="BA130" s="88"/>
      <c r="BB130" s="88"/>
      <c r="BC130" s="88"/>
      <c r="BD130" s="88"/>
      <c r="BE130" s="89">
        <f>BE129/80</f>
        <v>166.9375</v>
      </c>
      <c r="BF130" s="48"/>
      <c r="BG130" s="20"/>
      <c r="BH130" s="20"/>
      <c r="BI130" s="20"/>
      <c r="BJ130" s="20"/>
      <c r="BK130" s="20"/>
      <c r="BL130" s="20"/>
      <c r="BM130" s="20"/>
      <c r="BN130" s="20"/>
      <c r="BO130" s="20"/>
      <c r="BP130" s="20"/>
      <c r="BQ130" s="20"/>
    </row>
  </sheetData>
  <mergeCells count="19">
    <mergeCell ref="B40:C40"/>
    <mergeCell ref="B115:C115"/>
    <mergeCell ref="B52:C52"/>
    <mergeCell ref="B64:C64"/>
    <mergeCell ref="B77:C77"/>
    <mergeCell ref="B91:C91"/>
    <mergeCell ref="B103:C103"/>
    <mergeCell ref="B14:C14"/>
    <mergeCell ref="B27:C27"/>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abSelected="1" workbookViewId="0">
      <selection activeCell="E1" sqref="E1:F1048576"/>
    </sheetView>
  </sheetViews>
  <sheetFormatPr baseColWidth="10" defaultColWidth="10.875" defaultRowHeight="12.75" customHeight="1" x14ac:dyDescent="0.2"/>
  <cols>
    <col min="1" max="1" width="10.25" style="5" bestFit="1" customWidth="1"/>
    <col min="2" max="2" width="12.37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90" t="s">
        <v>63</v>
      </c>
      <c r="B1" s="90" t="s">
        <v>64</v>
      </c>
      <c r="C1" s="90" t="s">
        <v>65</v>
      </c>
      <c r="D1" s="90" t="s">
        <v>66</v>
      </c>
      <c r="E1" s="90" t="s">
        <v>21</v>
      </c>
      <c r="F1" s="90" t="s">
        <v>22</v>
      </c>
      <c r="G1" s="91" t="s">
        <v>23</v>
      </c>
      <c r="H1" s="91" t="s">
        <v>25</v>
      </c>
    </row>
    <row r="2" spans="1:8" hidden="1" x14ac:dyDescent="0.2">
      <c r="A2" s="17">
        <f>'Détail par équipe'!B55</f>
        <v>3</v>
      </c>
      <c r="B2" s="17">
        <f>'Détail par équipe'!C55</f>
        <v>0</v>
      </c>
      <c r="C2" s="20"/>
      <c r="D2" s="20"/>
      <c r="E2" s="92">
        <f>ROUNDDOWN('Détail par équipe'!BO55+C2,0)</f>
        <v>0</v>
      </c>
      <c r="F2" s="92">
        <f>ROUNDDOWN('Détail par équipe'!BP55+D2,0)</f>
        <v>0</v>
      </c>
      <c r="G2" s="21" t="e">
        <f t="shared" ref="G2:G21" si="0">ROUNDDOWN(F2/E2,0)</f>
        <v>#DIV/0!</v>
      </c>
      <c r="H2" s="21" t="e">
        <f t="shared" ref="H2:H21" si="1">ROUNDDOWN(IF(G2&gt;220,0,((220-G2)*0.7)),0)</f>
        <v>#DIV/0!</v>
      </c>
    </row>
    <row r="3" spans="1:8" hidden="1" x14ac:dyDescent="0.2">
      <c r="A3" s="17">
        <f>'Détail par équipe'!B18</f>
        <v>4</v>
      </c>
      <c r="B3" s="17">
        <f>'Détail par équipe'!C18</f>
        <v>0</v>
      </c>
      <c r="C3" s="20"/>
      <c r="D3" s="20"/>
      <c r="E3" s="92">
        <f>ROUNDDOWN('Détail par équipe'!BO18+C3,0)</f>
        <v>0</v>
      </c>
      <c r="F3" s="92">
        <f>ROUNDDOWN('Détail par équipe'!BP18+D3,0)</f>
        <v>0</v>
      </c>
      <c r="G3" s="21" t="e">
        <f t="shared" si="0"/>
        <v>#DIV/0!</v>
      </c>
      <c r="H3" s="21" t="e">
        <f t="shared" si="1"/>
        <v>#DIV/0!</v>
      </c>
    </row>
    <row r="4" spans="1:8" hidden="1" x14ac:dyDescent="0.2">
      <c r="A4" s="17">
        <f>'Détail par équipe'!B44</f>
        <v>4</v>
      </c>
      <c r="B4" s="17">
        <f>'Détail par équipe'!C44</f>
        <v>0</v>
      </c>
      <c r="C4" s="20"/>
      <c r="D4" s="20"/>
      <c r="E4" s="92">
        <f>ROUNDDOWN('Détail par équipe'!BO44+C4,0)</f>
        <v>0</v>
      </c>
      <c r="F4" s="92">
        <f>ROUNDDOWN('Détail par équipe'!BP44+D4,0)</f>
        <v>0</v>
      </c>
      <c r="G4" s="21" t="e">
        <f t="shared" si="0"/>
        <v>#DIV/0!</v>
      </c>
      <c r="H4" s="21" t="e">
        <f t="shared" si="1"/>
        <v>#DIV/0!</v>
      </c>
    </row>
    <row r="5" spans="1:8" hidden="1" x14ac:dyDescent="0.2">
      <c r="A5" s="17">
        <f>'Détail par équipe'!B56</f>
        <v>4</v>
      </c>
      <c r="B5" s="17">
        <f>'Détail par équipe'!C56</f>
        <v>0</v>
      </c>
      <c r="C5" s="20"/>
      <c r="D5" s="20"/>
      <c r="E5" s="92">
        <f>ROUNDDOWN('Détail par équipe'!BO56+C5,0)</f>
        <v>0</v>
      </c>
      <c r="F5" s="92">
        <f>ROUNDDOWN('Détail par équipe'!BP56+D5,0)</f>
        <v>0</v>
      </c>
      <c r="G5" s="21" t="e">
        <f t="shared" si="0"/>
        <v>#DIV/0!</v>
      </c>
      <c r="H5" s="21" t="e">
        <f t="shared" si="1"/>
        <v>#DIV/0!</v>
      </c>
    </row>
    <row r="6" spans="1:8" hidden="1" x14ac:dyDescent="0.2">
      <c r="A6" s="17">
        <f>'Détail par équipe'!B108</f>
        <v>5</v>
      </c>
      <c r="B6" s="17">
        <f>'Détail par équipe'!C108</f>
        <v>0</v>
      </c>
      <c r="C6" s="20"/>
      <c r="D6" s="20"/>
      <c r="E6" s="92">
        <f>ROUNDDOWN('Détail par équipe'!BO108+C6,0)</f>
        <v>0</v>
      </c>
      <c r="F6" s="92">
        <f>ROUNDDOWN('Détail par équipe'!BP108+D6,0)</f>
        <v>0</v>
      </c>
      <c r="G6" s="21" t="e">
        <f t="shared" si="0"/>
        <v>#DIV/0!</v>
      </c>
      <c r="H6" s="21" t="e">
        <f t="shared" si="1"/>
        <v>#DIV/0!</v>
      </c>
    </row>
    <row r="7" spans="1:8" hidden="1" x14ac:dyDescent="0.2">
      <c r="A7" s="17">
        <f>'Détail par équipe'!B7</f>
        <v>5</v>
      </c>
      <c r="B7" s="17">
        <f>'Détail par équipe'!C7</f>
        <v>0</v>
      </c>
      <c r="C7" s="20"/>
      <c r="D7" s="20"/>
      <c r="E7" s="92">
        <f>ROUNDDOWN('Détail par équipe'!BO7+C7,0)</f>
        <v>0</v>
      </c>
      <c r="F7" s="92">
        <f>ROUNDDOWN('Détail par équipe'!BP7+D7,0)</f>
        <v>0</v>
      </c>
      <c r="G7" s="21" t="e">
        <f t="shared" si="0"/>
        <v>#DIV/0!</v>
      </c>
      <c r="H7" s="21" t="e">
        <f t="shared" si="1"/>
        <v>#DIV/0!</v>
      </c>
    </row>
    <row r="8" spans="1:8" hidden="1" x14ac:dyDescent="0.2">
      <c r="A8" s="17">
        <f>'Détail par équipe'!B19</f>
        <v>5</v>
      </c>
      <c r="B8" s="17">
        <f>'Détail par équipe'!C19</f>
        <v>0</v>
      </c>
      <c r="C8" s="20"/>
      <c r="D8" s="20"/>
      <c r="E8" s="92">
        <f>ROUNDDOWN('Détail par équipe'!BO19+C8,0)</f>
        <v>0</v>
      </c>
      <c r="F8" s="92">
        <f>ROUNDDOWN('Détail par équipe'!BP19+D8,0)</f>
        <v>0</v>
      </c>
      <c r="G8" s="21" t="e">
        <f t="shared" si="0"/>
        <v>#DIV/0!</v>
      </c>
      <c r="H8" s="21" t="e">
        <f t="shared" si="1"/>
        <v>#DIV/0!</v>
      </c>
    </row>
    <row r="9" spans="1:8" hidden="1" x14ac:dyDescent="0.2">
      <c r="A9" s="17">
        <f>'Détail par équipe'!B32</f>
        <v>5</v>
      </c>
      <c r="B9" s="17">
        <f>'Détail par équipe'!C32</f>
        <v>0</v>
      </c>
      <c r="C9" s="20"/>
      <c r="D9" s="20"/>
      <c r="E9" s="92">
        <f>ROUNDDOWN('Détail par équipe'!BO32+C9,0)</f>
        <v>0</v>
      </c>
      <c r="F9" s="92">
        <f>ROUNDDOWN('Détail par équipe'!BP32+D9,0)</f>
        <v>0</v>
      </c>
      <c r="G9" s="21" t="e">
        <f t="shared" si="0"/>
        <v>#DIV/0!</v>
      </c>
      <c r="H9" s="21" t="e">
        <f t="shared" si="1"/>
        <v>#DIV/0!</v>
      </c>
    </row>
    <row r="10" spans="1:8" hidden="1" x14ac:dyDescent="0.2">
      <c r="A10" s="17">
        <f>'Détail par équipe'!B57</f>
        <v>5</v>
      </c>
      <c r="B10" s="17">
        <f>'Détail par équipe'!C57</f>
        <v>0</v>
      </c>
      <c r="C10" s="20"/>
      <c r="D10" s="20"/>
      <c r="E10" s="92">
        <f>ROUNDDOWN('Détail par équipe'!BO57+C10,0)</f>
        <v>0</v>
      </c>
      <c r="F10" s="92">
        <f>ROUNDDOWN('Détail par équipe'!BP57+D10,0)</f>
        <v>0</v>
      </c>
      <c r="G10" s="21" t="e">
        <f t="shared" si="0"/>
        <v>#DIV/0!</v>
      </c>
      <c r="H10" s="21" t="e">
        <f t="shared" si="1"/>
        <v>#DIV/0!</v>
      </c>
    </row>
    <row r="11" spans="1:8" hidden="1" x14ac:dyDescent="0.2">
      <c r="A11" s="17">
        <f>'Détail par équipe'!B69</f>
        <v>5</v>
      </c>
      <c r="B11" s="17">
        <f>'Détail par équipe'!C69</f>
        <v>0</v>
      </c>
      <c r="C11" s="20"/>
      <c r="D11" s="20"/>
      <c r="E11" s="92">
        <f>ROUNDDOWN('Détail par équipe'!BO69+C11,0)</f>
        <v>0</v>
      </c>
      <c r="F11" s="92">
        <f>ROUNDDOWN('Détail par équipe'!BP69+D11,0)</f>
        <v>0</v>
      </c>
      <c r="G11" s="21" t="e">
        <f t="shared" si="0"/>
        <v>#DIV/0!</v>
      </c>
      <c r="H11" s="21" t="e">
        <f t="shared" si="1"/>
        <v>#DIV/0!</v>
      </c>
    </row>
    <row r="12" spans="1:8" hidden="1" x14ac:dyDescent="0.2">
      <c r="A12" s="17">
        <f>'Détail par équipe'!B120</f>
        <v>5</v>
      </c>
      <c r="B12" s="17">
        <f>'Détail par équipe'!C120</f>
        <v>0</v>
      </c>
      <c r="C12" s="20"/>
      <c r="D12" s="20"/>
      <c r="E12" s="92">
        <f>ROUNDDOWN('Détail par équipe'!BO120+C12,0)</f>
        <v>0</v>
      </c>
      <c r="F12" s="92">
        <f>ROUNDDOWN('Détail par équipe'!BP120+D12,0)</f>
        <v>0</v>
      </c>
      <c r="G12" s="21" t="e">
        <f t="shared" si="0"/>
        <v>#DIV/0!</v>
      </c>
      <c r="H12" s="21" t="e">
        <f t="shared" si="1"/>
        <v>#DIV/0!</v>
      </c>
    </row>
    <row r="13" spans="1:8" hidden="1" x14ac:dyDescent="0.2">
      <c r="A13" s="17">
        <f>'Détail par équipe'!B82</f>
        <v>5</v>
      </c>
      <c r="B13" s="17">
        <f>'Détail par équipe'!C82</f>
        <v>0</v>
      </c>
      <c r="C13" s="20"/>
      <c r="D13" s="20"/>
      <c r="E13" s="92">
        <f>ROUNDDOWN('Détail par équipe'!BO82+C13,0)</f>
        <v>0</v>
      </c>
      <c r="F13" s="92">
        <f>ROUNDDOWN('Détail par équipe'!BP82+D13,0)</f>
        <v>0</v>
      </c>
      <c r="G13" s="21" t="e">
        <f t="shared" si="0"/>
        <v>#DIV/0!</v>
      </c>
      <c r="H13" s="21" t="e">
        <f t="shared" si="1"/>
        <v>#DIV/0!</v>
      </c>
    </row>
    <row r="14" spans="1:8" hidden="1" x14ac:dyDescent="0.2">
      <c r="A14" s="17">
        <f>'Détail par équipe'!B96</f>
        <v>5</v>
      </c>
      <c r="B14" s="17">
        <f>'Détail par équipe'!C96</f>
        <v>0</v>
      </c>
      <c r="C14" s="20"/>
      <c r="D14" s="20"/>
      <c r="E14" s="92">
        <f>ROUNDDOWN('Détail par équipe'!BO96+C14,0)</f>
        <v>0</v>
      </c>
      <c r="F14" s="92">
        <f>ROUNDDOWN('Détail par équipe'!BP96+D14,0)</f>
        <v>0</v>
      </c>
      <c r="G14" s="21" t="e">
        <f t="shared" si="0"/>
        <v>#DIV/0!</v>
      </c>
      <c r="H14" s="21" t="e">
        <f t="shared" si="1"/>
        <v>#DIV/0!</v>
      </c>
    </row>
    <row r="15" spans="1:8" hidden="1" x14ac:dyDescent="0.2">
      <c r="A15" s="17">
        <f>'Détail par équipe'!B45</f>
        <v>5</v>
      </c>
      <c r="B15" s="17">
        <f>'Détail par équipe'!C45</f>
        <v>0</v>
      </c>
      <c r="C15" s="20"/>
      <c r="D15" s="20"/>
      <c r="E15" s="92">
        <f>ROUNDDOWN('Détail par équipe'!BO45+C15,0)</f>
        <v>0</v>
      </c>
      <c r="F15" s="92">
        <f>ROUNDDOWN('Détail par équipe'!BP45+D15,0)</f>
        <v>0</v>
      </c>
      <c r="G15" s="21" t="e">
        <f t="shared" si="0"/>
        <v>#DIV/0!</v>
      </c>
      <c r="H15" s="21" t="e">
        <f t="shared" si="1"/>
        <v>#DIV/0!</v>
      </c>
    </row>
    <row r="16" spans="1:8" hidden="1" x14ac:dyDescent="0.2">
      <c r="A16" s="17">
        <f>'Détail par équipe'!B33</f>
        <v>6</v>
      </c>
      <c r="B16" s="17">
        <f>'Détail par équipe'!C33</f>
        <v>0</v>
      </c>
      <c r="C16" s="20"/>
      <c r="D16" s="20"/>
      <c r="E16" s="92">
        <f>ROUNDDOWN('Détail par équipe'!BO33+C16,0)</f>
        <v>0</v>
      </c>
      <c r="F16" s="92">
        <f>ROUNDDOWN('Détail par équipe'!BP33+D16,0)</f>
        <v>0</v>
      </c>
      <c r="G16" s="21" t="e">
        <f t="shared" si="0"/>
        <v>#DIV/0!</v>
      </c>
      <c r="H16" s="21" t="e">
        <f t="shared" si="1"/>
        <v>#DIV/0!</v>
      </c>
    </row>
    <row r="17" spans="1:8" hidden="1" x14ac:dyDescent="0.2">
      <c r="A17" s="17">
        <f>'Détail par équipe'!B46</f>
        <v>6</v>
      </c>
      <c r="B17" s="17">
        <f>'Détail par équipe'!C46</f>
        <v>0</v>
      </c>
      <c r="C17" s="20"/>
      <c r="D17" s="20"/>
      <c r="E17" s="92">
        <f>ROUNDDOWN('Détail par équipe'!BO46+C17,0)</f>
        <v>0</v>
      </c>
      <c r="F17" s="92">
        <f>ROUNDDOWN('Détail par équipe'!BP46+D17,0)</f>
        <v>0</v>
      </c>
      <c r="G17" s="21" t="e">
        <f t="shared" si="0"/>
        <v>#DIV/0!</v>
      </c>
      <c r="H17" s="21" t="e">
        <f t="shared" si="1"/>
        <v>#DIV/0!</v>
      </c>
    </row>
    <row r="18" spans="1:8" hidden="1" x14ac:dyDescent="0.2">
      <c r="A18" s="17">
        <f>'Détail par équipe'!B70</f>
        <v>6</v>
      </c>
      <c r="B18" s="17">
        <f>'Détail par équipe'!C70</f>
        <v>0</v>
      </c>
      <c r="C18" s="20"/>
      <c r="D18" s="20"/>
      <c r="E18" s="92">
        <f>ROUNDDOWN('Détail par équipe'!BO70+C18,0)</f>
        <v>0</v>
      </c>
      <c r="F18" s="92">
        <f>ROUNDDOWN('Détail par équipe'!BP70+D18,0)</f>
        <v>0</v>
      </c>
      <c r="G18" s="21" t="e">
        <f t="shared" si="0"/>
        <v>#DIV/0!</v>
      </c>
      <c r="H18" s="21" t="e">
        <f t="shared" si="1"/>
        <v>#DIV/0!</v>
      </c>
    </row>
    <row r="19" spans="1:8" hidden="1" x14ac:dyDescent="0.2">
      <c r="A19" s="17">
        <f>'Détail par équipe'!B83</f>
        <v>6</v>
      </c>
      <c r="B19" s="17">
        <f>'Détail par équipe'!C83</f>
        <v>0</v>
      </c>
      <c r="C19" s="20"/>
      <c r="D19" s="20"/>
      <c r="E19" s="92">
        <f>ROUNDDOWN('Détail par équipe'!BO83+C19,0)</f>
        <v>0</v>
      </c>
      <c r="F19" s="92">
        <f>ROUNDDOWN('Détail par équipe'!BP83+D19,0)</f>
        <v>0</v>
      </c>
      <c r="G19" s="21" t="e">
        <f t="shared" si="0"/>
        <v>#DIV/0!</v>
      </c>
      <c r="H19" s="21" t="e">
        <f t="shared" si="1"/>
        <v>#DIV/0!</v>
      </c>
    </row>
    <row r="20" spans="1:8" hidden="1" x14ac:dyDescent="0.2">
      <c r="A20" s="17">
        <f>'Détail par équipe'!B84</f>
        <v>7</v>
      </c>
      <c r="B20" s="17">
        <f>'Détail par équipe'!C84</f>
        <v>0</v>
      </c>
      <c r="C20" s="20"/>
      <c r="D20" s="20"/>
      <c r="E20" s="92">
        <f>ROUNDDOWN('Détail par équipe'!BO84+C20,0)</f>
        <v>0</v>
      </c>
      <c r="F20" s="92">
        <f>ROUNDDOWN('Détail par équipe'!BP84+D20,0)</f>
        <v>0</v>
      </c>
      <c r="G20" s="21" t="e">
        <f t="shared" si="0"/>
        <v>#DIV/0!</v>
      </c>
      <c r="H20" s="21" t="e">
        <f t="shared" si="1"/>
        <v>#DIV/0!</v>
      </c>
    </row>
    <row r="21" spans="1:8" hidden="1" x14ac:dyDescent="0.2">
      <c r="A21" s="17">
        <f>'Détail par équipe'!B85</f>
        <v>8</v>
      </c>
      <c r="B21" s="17">
        <f>'Détail par équipe'!C85</f>
        <v>0</v>
      </c>
      <c r="C21" s="20"/>
      <c r="D21" s="20"/>
      <c r="E21" s="92">
        <f>'Détail par équipe'!BO85+C21</f>
        <v>0</v>
      </c>
      <c r="F21" s="92">
        <f>'Détail par équipe'!BP85+D21</f>
        <v>0</v>
      </c>
      <c r="G21" s="21" t="e">
        <f t="shared" si="0"/>
        <v>#DIV/0!</v>
      </c>
      <c r="H21" s="21" t="e">
        <f t="shared" si="1"/>
        <v>#DIV/0!</v>
      </c>
    </row>
    <row r="22" spans="1:8" hidden="1" x14ac:dyDescent="0.2">
      <c r="A22" s="17">
        <f>'Détail par équipe'!B31</f>
        <v>4</v>
      </c>
      <c r="B22" s="17">
        <f>'Détail par équipe'!C31</f>
        <v>0</v>
      </c>
      <c r="C22" s="20"/>
      <c r="D22" s="20"/>
      <c r="E22" s="92">
        <f>ROUNDDOWN('Détail par équipe'!BO31+C22,0)</f>
        <v>0</v>
      </c>
      <c r="F22" s="92">
        <f>ROUNDDOWN('Détail par équipe'!BP31+D22,0)</f>
        <v>0</v>
      </c>
      <c r="G22" s="21" t="e">
        <f t="shared" ref="G22:G57" si="2">ROUNDDOWN(F22/E22,0)</f>
        <v>#DIV/0!</v>
      </c>
      <c r="H22" s="21" t="e">
        <f t="shared" ref="H22:H57" si="3">ROUNDDOWN(IF(G22&gt;220,0,((220-G22)*0.7)),0)</f>
        <v>#DIV/0!</v>
      </c>
    </row>
    <row r="23" spans="1:8" x14ac:dyDescent="0.2">
      <c r="A23" s="17" t="str">
        <f>'Détail par équipe'!B67</f>
        <v>Bourgeois</v>
      </c>
      <c r="B23" s="17" t="str">
        <f>'Détail par équipe'!C67</f>
        <v>Anne</v>
      </c>
      <c r="C23" s="20"/>
      <c r="D23" s="20"/>
      <c r="E23" s="92">
        <f>ROUNDDOWN('Détail par équipe'!BO67+C23,0)</f>
        <v>24</v>
      </c>
      <c r="F23" s="92">
        <f>ROUNDDOWN('Détail par équipe'!BP67+D23,0)</f>
        <v>3630</v>
      </c>
      <c r="G23" s="21">
        <f t="shared" si="2"/>
        <v>151</v>
      </c>
      <c r="H23" s="21">
        <f t="shared" si="3"/>
        <v>48</v>
      </c>
    </row>
    <row r="24" spans="1:8" x14ac:dyDescent="0.2">
      <c r="A24" s="17" t="str">
        <f>'Détail par équipe'!B119</f>
        <v>Cocquillard</v>
      </c>
      <c r="B24" s="17" t="str">
        <f>'Détail par équipe'!C119</f>
        <v>Christophe</v>
      </c>
      <c r="C24" s="20"/>
      <c r="D24" s="20"/>
      <c r="E24" s="92">
        <f>ROUNDDOWN('Détail par équipe'!BO119+C24,0)</f>
        <v>8</v>
      </c>
      <c r="F24" s="92">
        <f>ROUNDDOWN('Détail par équipe'!BP119+D24,0)</f>
        <v>1593</v>
      </c>
      <c r="G24" s="21">
        <f t="shared" si="2"/>
        <v>199</v>
      </c>
      <c r="H24" s="21">
        <f t="shared" si="3"/>
        <v>14</v>
      </c>
    </row>
    <row r="25" spans="1:8" x14ac:dyDescent="0.2">
      <c r="A25" s="17" t="str">
        <f>'Détail par équipe'!B94</f>
        <v>Dehorter</v>
      </c>
      <c r="B25" s="17" t="str">
        <f>'Détail par équipe'!C94</f>
        <v>Pascal</v>
      </c>
      <c r="C25" s="20"/>
      <c r="D25" s="20"/>
      <c r="E25" s="92">
        <f>ROUNDDOWN('Détail par équipe'!BO94+C25,0)</f>
        <v>12</v>
      </c>
      <c r="F25" s="92">
        <f>ROUNDDOWN('Détail par équipe'!BP94+D25,0)</f>
        <v>1982</v>
      </c>
      <c r="G25" s="21">
        <f t="shared" si="2"/>
        <v>165</v>
      </c>
      <c r="H25" s="21">
        <f t="shared" si="3"/>
        <v>38</v>
      </c>
    </row>
    <row r="26" spans="1:8" x14ac:dyDescent="0.2">
      <c r="A26" s="10" t="str">
        <f>'Détail par équipe'!B42</f>
        <v>Gouyon</v>
      </c>
      <c r="B26" s="10" t="str">
        <f>'Détail par équipe'!C42</f>
        <v>Stéphane</v>
      </c>
      <c r="C26" s="20"/>
      <c r="D26" s="20"/>
      <c r="E26" s="92">
        <f>ROUNDDOWN('Détail par équipe'!BO42+C26,0)</f>
        <v>36</v>
      </c>
      <c r="F26" s="92">
        <f>ROUNDDOWN('Détail par équipe'!BP42+D26,0)</f>
        <v>5895</v>
      </c>
      <c r="G26" s="93">
        <f t="shared" si="2"/>
        <v>163</v>
      </c>
      <c r="H26" s="93">
        <f t="shared" si="3"/>
        <v>39</v>
      </c>
    </row>
    <row r="27" spans="1:8" x14ac:dyDescent="0.2">
      <c r="A27" s="17" t="str">
        <f>'Détail par équipe'!B104</f>
        <v>Grant</v>
      </c>
      <c r="B27" s="17" t="str">
        <f>'Détail par équipe'!C104</f>
        <v>Olivier</v>
      </c>
      <c r="C27" s="20"/>
      <c r="D27" s="20"/>
      <c r="E27" s="92">
        <f>ROUNDDOWN('Détail par équipe'!BO104+C27,0)</f>
        <v>20</v>
      </c>
      <c r="F27" s="92">
        <f>ROUNDDOWN('Détail par équipe'!BP104+D27,0)</f>
        <v>3550</v>
      </c>
      <c r="G27" s="21">
        <f t="shared" si="2"/>
        <v>177</v>
      </c>
      <c r="H27" s="21">
        <f t="shared" si="3"/>
        <v>30</v>
      </c>
    </row>
    <row r="28" spans="1:8" x14ac:dyDescent="0.2">
      <c r="A28" s="10" t="str">
        <f>'Détail par équipe'!B53</f>
        <v>Grosjean</v>
      </c>
      <c r="B28" s="10" t="str">
        <f>'Détail par équipe'!C53</f>
        <v>Louis</v>
      </c>
      <c r="C28" s="20"/>
      <c r="D28" s="20"/>
      <c r="E28" s="92">
        <f>ROUNDDOWN('Détail par équipe'!BO53+C28,0)</f>
        <v>36</v>
      </c>
      <c r="F28" s="92">
        <f>ROUNDDOWN('Détail par équipe'!BP53+D28,0)</f>
        <v>5139</v>
      </c>
      <c r="G28" s="93">
        <f t="shared" si="2"/>
        <v>142</v>
      </c>
      <c r="H28" s="93">
        <f t="shared" si="3"/>
        <v>54</v>
      </c>
    </row>
    <row r="29" spans="1:8" x14ac:dyDescent="0.2">
      <c r="A29" s="17" t="str">
        <f>'Détail par équipe'!B6</f>
        <v>Guesdon</v>
      </c>
      <c r="B29" s="17" t="str">
        <f>'Détail par équipe'!C6</f>
        <v>Eric</v>
      </c>
      <c r="C29" s="20"/>
      <c r="D29" s="20"/>
      <c r="E29" s="92">
        <f>ROUNDDOWN('Détail par équipe'!BO6+C29,0)</f>
        <v>12</v>
      </c>
      <c r="F29" s="92">
        <f>ROUNDDOWN('Détail par équipe'!BP6+D29,0)</f>
        <v>2035</v>
      </c>
      <c r="G29" s="21">
        <f t="shared" si="2"/>
        <v>169</v>
      </c>
      <c r="H29" s="21">
        <f t="shared" si="3"/>
        <v>35</v>
      </c>
    </row>
    <row r="30" spans="1:8" x14ac:dyDescent="0.2">
      <c r="A30" s="17" t="str">
        <f>'Détail par équipe'!B5</f>
        <v>Lafournière</v>
      </c>
      <c r="B30" s="17" t="str">
        <f>'Détail par équipe'!C5</f>
        <v>Michel</v>
      </c>
      <c r="C30" s="20"/>
      <c r="D30" s="20"/>
      <c r="E30" s="92">
        <f>ROUNDDOWN('Détail par équipe'!BO5+C30,0)</f>
        <v>32</v>
      </c>
      <c r="F30" s="92">
        <f>ROUNDDOWN('Détail par équipe'!BP5+D30,0)</f>
        <v>5604</v>
      </c>
      <c r="G30" s="21">
        <f t="shared" si="2"/>
        <v>175</v>
      </c>
      <c r="H30" s="21">
        <f t="shared" si="3"/>
        <v>31</v>
      </c>
    </row>
    <row r="31" spans="1:8" x14ac:dyDescent="0.2">
      <c r="A31" s="20" t="str">
        <f>'Détail par équipe'!B17</f>
        <v>Lavergne</v>
      </c>
      <c r="B31" s="20" t="str">
        <f>'Détail par équipe'!C17</f>
        <v>Thierry</v>
      </c>
      <c r="C31" s="20"/>
      <c r="D31" s="20"/>
      <c r="E31" s="92">
        <f>ROUNDDOWN('Détail par équipe'!BO17+C31,0)</f>
        <v>24</v>
      </c>
      <c r="F31" s="92">
        <f>ROUNDDOWN('Détail par équipe'!BP17+D31,0)</f>
        <v>4498</v>
      </c>
      <c r="G31" s="93">
        <f t="shared" si="2"/>
        <v>187</v>
      </c>
      <c r="H31" s="93">
        <f t="shared" si="3"/>
        <v>23</v>
      </c>
    </row>
    <row r="32" spans="1:8" x14ac:dyDescent="0.2">
      <c r="A32" s="17" t="str">
        <f>'Détail par équipe'!B117</f>
        <v>Le Cocquen</v>
      </c>
      <c r="B32" s="17" t="str">
        <f>'Détail par équipe'!C117</f>
        <v>Fabrice</v>
      </c>
      <c r="C32" s="20"/>
      <c r="D32" s="20"/>
      <c r="E32" s="92">
        <f>ROUNDDOWN('Détail par équipe'!BO117+C32,0)</f>
        <v>24</v>
      </c>
      <c r="F32" s="92">
        <f>ROUNDDOWN('Détail par équipe'!BP117+D32,0)</f>
        <v>4091</v>
      </c>
      <c r="G32" s="21">
        <f t="shared" si="2"/>
        <v>170</v>
      </c>
      <c r="H32" s="21">
        <f t="shared" si="3"/>
        <v>35</v>
      </c>
    </row>
    <row r="33" spans="1:8" x14ac:dyDescent="0.2">
      <c r="A33" s="10" t="str">
        <f>'Détail par équipe'!B54</f>
        <v>Lerouge</v>
      </c>
      <c r="B33" s="10" t="str">
        <f>'Détail par équipe'!C54</f>
        <v>Joël</v>
      </c>
      <c r="C33" s="20"/>
      <c r="D33" s="20"/>
      <c r="E33" s="92">
        <f>ROUNDDOWN('Détail par équipe'!BO54+C33,0)</f>
        <v>36</v>
      </c>
      <c r="F33" s="92">
        <f>ROUNDDOWN('Détail par équipe'!BP54+D33,0)</f>
        <v>5300</v>
      </c>
      <c r="G33" s="93">
        <f t="shared" si="2"/>
        <v>147</v>
      </c>
      <c r="H33" s="93">
        <f t="shared" si="3"/>
        <v>51</v>
      </c>
    </row>
    <row r="34" spans="1:8" x14ac:dyDescent="0.2">
      <c r="A34" s="17" t="str">
        <f>'Détail par équipe'!B118</f>
        <v>Leroy</v>
      </c>
      <c r="B34" s="17" t="str">
        <f>'Détail par équipe'!C118</f>
        <v>Thierry</v>
      </c>
      <c r="C34" s="20"/>
      <c r="D34" s="20"/>
      <c r="E34" s="92">
        <f>ROUNDDOWN('Détail par équipe'!BO118+C34,0)</f>
        <v>8</v>
      </c>
      <c r="F34" s="92">
        <f>ROUNDDOWN('Détail par équipe'!BP118+D34,0)</f>
        <v>1314</v>
      </c>
      <c r="G34" s="21">
        <f t="shared" si="2"/>
        <v>164</v>
      </c>
      <c r="H34" s="21">
        <f t="shared" si="3"/>
        <v>39</v>
      </c>
    </row>
    <row r="35" spans="1:8" x14ac:dyDescent="0.2">
      <c r="A35" s="10" t="str">
        <f>'Détail par équipe'!B29</f>
        <v>Loisel</v>
      </c>
      <c r="B35" s="10" t="str">
        <f>'Détail par équipe'!C29</f>
        <v>Corentin</v>
      </c>
      <c r="C35" s="20"/>
      <c r="D35" s="20"/>
      <c r="E35" s="92">
        <f>ROUNDDOWN('Détail par équipe'!BO29+C35,0)</f>
        <v>24</v>
      </c>
      <c r="F35" s="92">
        <f>ROUNDDOWN('Détail par équipe'!BP29+D35,0)</f>
        <v>4448</v>
      </c>
      <c r="G35" s="93">
        <f t="shared" si="2"/>
        <v>185</v>
      </c>
      <c r="H35" s="93">
        <f t="shared" si="3"/>
        <v>24</v>
      </c>
    </row>
    <row r="36" spans="1:8" x14ac:dyDescent="0.2">
      <c r="A36" s="17" t="str">
        <f>'Détail par équipe'!B43</f>
        <v>Maia</v>
      </c>
      <c r="B36" s="17" t="str">
        <f>'Détail par équipe'!C43</f>
        <v>Jean-François</v>
      </c>
      <c r="C36" s="20"/>
      <c r="D36" s="20"/>
      <c r="E36" s="92">
        <f>ROUNDDOWN('Détail par équipe'!BO43+C36,0)</f>
        <v>4</v>
      </c>
      <c r="F36" s="92">
        <f>ROUNDDOWN('Détail par équipe'!BP43+D36,0)</f>
        <v>788</v>
      </c>
      <c r="G36" s="21">
        <f t="shared" si="2"/>
        <v>197</v>
      </c>
      <c r="H36" s="21">
        <f t="shared" si="3"/>
        <v>16</v>
      </c>
    </row>
    <row r="37" spans="1:8" x14ac:dyDescent="0.2">
      <c r="A37" s="10" t="str">
        <f>'Détail par équipe'!B41</f>
        <v>Maia</v>
      </c>
      <c r="B37" s="10" t="str">
        <f>'Détail par équipe'!C41</f>
        <v>Thimothée</v>
      </c>
      <c r="C37" s="20"/>
      <c r="D37" s="20"/>
      <c r="E37" s="92">
        <f>ROUNDDOWN('Détail par équipe'!BO41+C37,0)</f>
        <v>32</v>
      </c>
      <c r="F37" s="92">
        <f>ROUNDDOWN('Détail par équipe'!BP41+D37,0)</f>
        <v>5768</v>
      </c>
      <c r="G37" s="93">
        <f t="shared" si="2"/>
        <v>180</v>
      </c>
      <c r="H37" s="93">
        <f t="shared" si="3"/>
        <v>28</v>
      </c>
    </row>
    <row r="38" spans="1:8" x14ac:dyDescent="0.2">
      <c r="A38" s="17" t="str">
        <f>'Détail par équipe'!B80</f>
        <v>Malenfer</v>
      </c>
      <c r="B38" s="17" t="str">
        <f>'Détail par équipe'!C80</f>
        <v>Pascal</v>
      </c>
      <c r="C38" s="20"/>
      <c r="D38" s="20"/>
      <c r="E38" s="92">
        <f>ROUNDDOWN('Détail par équipe'!BO80+C38,0)</f>
        <v>4</v>
      </c>
      <c r="F38" s="92">
        <f>ROUNDDOWN('Détail par équipe'!BP80+D38,0)</f>
        <v>646</v>
      </c>
      <c r="G38" s="21">
        <f t="shared" si="2"/>
        <v>161</v>
      </c>
      <c r="H38" s="21">
        <f t="shared" si="3"/>
        <v>41</v>
      </c>
    </row>
    <row r="39" spans="1:8" x14ac:dyDescent="0.2">
      <c r="A39" s="10" t="str">
        <f>'Détail par équipe'!B79</f>
        <v>Mary</v>
      </c>
      <c r="B39" s="10" t="str">
        <f>'Détail par équipe'!C79</f>
        <v>Freddy</v>
      </c>
      <c r="C39" s="20"/>
      <c r="D39" s="20"/>
      <c r="E39" s="92">
        <f>ROUNDDOWN('Détail par équipe'!BO79+C39,0)</f>
        <v>24</v>
      </c>
      <c r="F39" s="92">
        <f>ROUNDDOWN('Détail par équipe'!BP79+D39,0)</f>
        <v>3693</v>
      </c>
      <c r="G39" s="93">
        <f t="shared" si="2"/>
        <v>153</v>
      </c>
      <c r="H39" s="93">
        <f t="shared" si="3"/>
        <v>46</v>
      </c>
    </row>
    <row r="40" spans="1:8" x14ac:dyDescent="0.2">
      <c r="A40" s="17" t="str">
        <f>'Détail par équipe'!B81</f>
        <v>Massif</v>
      </c>
      <c r="B40" s="17" t="str">
        <f>'Détail par équipe'!C81</f>
        <v>Jean-Pierre</v>
      </c>
      <c r="C40" s="20"/>
      <c r="D40" s="20"/>
      <c r="E40" s="92">
        <f>ROUNDDOWN('Détail par équipe'!BO81+C40,0)</f>
        <v>12</v>
      </c>
      <c r="F40" s="92">
        <f>ROUNDDOWN('Détail par équipe'!BP81+D40,0)</f>
        <v>2171</v>
      </c>
      <c r="G40" s="21">
        <f t="shared" si="2"/>
        <v>180</v>
      </c>
      <c r="H40" s="21">
        <f t="shared" si="3"/>
        <v>28</v>
      </c>
    </row>
    <row r="41" spans="1:8" x14ac:dyDescent="0.2">
      <c r="A41" s="10" t="str">
        <f>'Détail par équipe'!B3</f>
        <v>Maurice</v>
      </c>
      <c r="B41" s="10" t="str">
        <f>'Détail par équipe'!C3</f>
        <v>Frédéric</v>
      </c>
      <c r="C41" s="20"/>
      <c r="D41" s="20"/>
      <c r="E41" s="92">
        <f>ROUNDDOWN('Détail par équipe'!BO3+C41,0)</f>
        <v>20</v>
      </c>
      <c r="F41" s="92">
        <f>ROUNDDOWN('Détail par équipe'!BP3+D41,0)</f>
        <v>3507</v>
      </c>
      <c r="G41" s="93">
        <f t="shared" si="2"/>
        <v>175</v>
      </c>
      <c r="H41" s="93">
        <f t="shared" si="3"/>
        <v>31</v>
      </c>
    </row>
    <row r="42" spans="1:8" x14ac:dyDescent="0.2">
      <c r="A42" s="10" t="str">
        <f>'Détail par équipe'!B78</f>
        <v>Milich</v>
      </c>
      <c r="B42" s="10" t="str">
        <f>'Détail par équipe'!C78</f>
        <v>Oscar</v>
      </c>
      <c r="C42" s="20"/>
      <c r="D42" s="20"/>
      <c r="E42" s="92">
        <f>ROUNDDOWN('Détail par équipe'!BO78+C42,0)</f>
        <v>32</v>
      </c>
      <c r="F42" s="92">
        <f>ROUNDDOWN('Détail par équipe'!BP78+D42,0)</f>
        <v>5223</v>
      </c>
      <c r="G42" s="93">
        <f t="shared" si="2"/>
        <v>163</v>
      </c>
      <c r="H42" s="93">
        <f t="shared" si="3"/>
        <v>39</v>
      </c>
    </row>
    <row r="43" spans="1:8" x14ac:dyDescent="0.2">
      <c r="A43" s="17" t="str">
        <f>'Détail par équipe'!B107</f>
        <v>Moricone</v>
      </c>
      <c r="B43" s="17" t="str">
        <f>'Détail par équipe'!C107</f>
        <v>David</v>
      </c>
      <c r="C43" s="20"/>
      <c r="D43" s="20"/>
      <c r="E43" s="92">
        <f>ROUNDDOWN('Détail par équipe'!BO107+C43,0)</f>
        <v>16</v>
      </c>
      <c r="F43" s="92">
        <f>ROUNDDOWN('Détail par équipe'!BP107+D43,0)</f>
        <v>3360</v>
      </c>
      <c r="G43" s="21">
        <f t="shared" si="2"/>
        <v>210</v>
      </c>
      <c r="H43" s="21">
        <f t="shared" si="3"/>
        <v>7</v>
      </c>
    </row>
    <row r="44" spans="1:8" x14ac:dyDescent="0.2">
      <c r="A44" s="10" t="str">
        <f>'Détail par équipe'!B16</f>
        <v>Mosmant</v>
      </c>
      <c r="B44" s="10" t="str">
        <f>'Détail par équipe'!C16</f>
        <v>Christian</v>
      </c>
      <c r="C44" s="20"/>
      <c r="D44" s="20"/>
      <c r="E44" s="92">
        <f>ROUNDDOWN('Détail par équipe'!BO16+C44,0)</f>
        <v>32</v>
      </c>
      <c r="F44" s="92">
        <f>ROUNDDOWN('Détail par équipe'!BP16+D44,0)</f>
        <v>6243</v>
      </c>
      <c r="G44" s="93">
        <f t="shared" si="2"/>
        <v>195</v>
      </c>
      <c r="H44" s="93">
        <f t="shared" si="3"/>
        <v>17</v>
      </c>
    </row>
    <row r="45" spans="1:8" x14ac:dyDescent="0.2">
      <c r="A45" s="10" t="str">
        <f>'Détail par équipe'!B92</f>
        <v>Nicolas</v>
      </c>
      <c r="B45" s="10" t="str">
        <f>'Détail par équipe'!C92</f>
        <v>Jacques</v>
      </c>
      <c r="C45" s="20"/>
      <c r="D45" s="20"/>
      <c r="E45" s="92">
        <f>ROUNDDOWN('Détail par équipe'!BO92+C45,0)</f>
        <v>20</v>
      </c>
      <c r="F45" s="92">
        <f>ROUNDDOWN('Détail par équipe'!BP92+D45,0)</f>
        <v>3501</v>
      </c>
      <c r="G45" s="93">
        <f t="shared" si="2"/>
        <v>175</v>
      </c>
      <c r="H45" s="93">
        <f t="shared" si="3"/>
        <v>31</v>
      </c>
    </row>
    <row r="46" spans="1:8" x14ac:dyDescent="0.2">
      <c r="A46" s="17" t="str">
        <f>'Détail par équipe'!B105</f>
        <v>Portat</v>
      </c>
      <c r="B46" s="17" t="str">
        <f>'Détail par équipe'!C105</f>
        <v>Sébastien</v>
      </c>
      <c r="C46" s="20"/>
      <c r="D46" s="20"/>
      <c r="E46" s="92">
        <f>ROUNDDOWN('Détail par équipe'!BO105+C46,0)</f>
        <v>24</v>
      </c>
      <c r="F46" s="92">
        <f>ROUNDDOWN('Détail par équipe'!BP105+D46,0)</f>
        <v>4384</v>
      </c>
      <c r="G46" s="21">
        <f t="shared" si="2"/>
        <v>182</v>
      </c>
      <c r="H46" s="21">
        <f t="shared" si="3"/>
        <v>26</v>
      </c>
    </row>
    <row r="47" spans="1:8" x14ac:dyDescent="0.2">
      <c r="A47" s="17" t="str">
        <f>'Détail par équipe'!B95</f>
        <v>Renard</v>
      </c>
      <c r="B47" s="17" t="str">
        <f>'Détail par équipe'!C95</f>
        <v>Patrick</v>
      </c>
      <c r="C47" s="20"/>
      <c r="D47" s="20"/>
      <c r="E47" s="92">
        <f>ROUNDDOWN('Détail par équipe'!BO95+C47,0)</f>
        <v>8</v>
      </c>
      <c r="F47" s="92">
        <f>ROUNDDOWN('Détail par équipe'!BP95+D47,0)</f>
        <v>1586</v>
      </c>
      <c r="G47" s="21">
        <f t="shared" si="2"/>
        <v>198</v>
      </c>
      <c r="H47" s="21">
        <f t="shared" si="3"/>
        <v>15</v>
      </c>
    </row>
    <row r="48" spans="1:8" x14ac:dyDescent="0.2">
      <c r="A48" s="10" t="str">
        <f>'Détail par équipe'!B66</f>
        <v>Renard</v>
      </c>
      <c r="B48" s="10" t="str">
        <f>'Détail par équipe'!C66</f>
        <v>Patricia</v>
      </c>
      <c r="C48" s="20"/>
      <c r="D48" s="20"/>
      <c r="E48" s="92">
        <f>ROUNDDOWN('Détail par équipe'!BO66+C48,0)</f>
        <v>16</v>
      </c>
      <c r="F48" s="92">
        <f>ROUNDDOWN('Détail par équipe'!BP66+D48,0)</f>
        <v>2835</v>
      </c>
      <c r="G48" s="93">
        <f t="shared" si="2"/>
        <v>177</v>
      </c>
      <c r="H48" s="93">
        <f t="shared" si="3"/>
        <v>30</v>
      </c>
    </row>
    <row r="49" spans="1:8" x14ac:dyDescent="0.2">
      <c r="A49" s="17" t="str">
        <f>'Détail par équipe'!B106</f>
        <v>Rollier</v>
      </c>
      <c r="B49" s="17" t="str">
        <f>'Détail par équipe'!C106</f>
        <v>Fred</v>
      </c>
      <c r="C49" s="20"/>
      <c r="D49" s="20"/>
      <c r="E49" s="92">
        <f>ROUNDDOWN('Détail par équipe'!BO106+C49,0)</f>
        <v>12</v>
      </c>
      <c r="F49" s="92">
        <f>ROUNDDOWN('Détail par équipe'!BP106+D49,0)</f>
        <v>2405</v>
      </c>
      <c r="G49" s="21">
        <f t="shared" si="2"/>
        <v>200</v>
      </c>
      <c r="H49" s="21">
        <f t="shared" si="3"/>
        <v>14</v>
      </c>
    </row>
    <row r="50" spans="1:8" x14ac:dyDescent="0.2">
      <c r="A50" s="10" t="str">
        <f>'Détail par équipe'!B93</f>
        <v>Roux</v>
      </c>
      <c r="B50" s="10" t="str">
        <f>'Détail par équipe'!C93</f>
        <v>Jacques</v>
      </c>
      <c r="C50" s="20"/>
      <c r="D50" s="20"/>
      <c r="E50" s="92">
        <f>ROUNDDOWN('Détail par équipe'!BO93+C50,0)</f>
        <v>32</v>
      </c>
      <c r="F50" s="92">
        <f>ROUNDDOWN('Détail par équipe'!BP93+D50,0)</f>
        <v>5938</v>
      </c>
      <c r="G50" s="93">
        <f t="shared" si="2"/>
        <v>185</v>
      </c>
      <c r="H50" s="93">
        <f t="shared" si="3"/>
        <v>24</v>
      </c>
    </row>
    <row r="51" spans="1:8" x14ac:dyDescent="0.2">
      <c r="A51" s="10" t="str">
        <f>'Détail par équipe'!B15</f>
        <v>Salzer</v>
      </c>
      <c r="B51" s="10" t="str">
        <f>'Détail par équipe'!C15</f>
        <v>Marc</v>
      </c>
      <c r="C51" s="20"/>
      <c r="D51" s="20"/>
      <c r="E51" s="92">
        <f>ROUNDDOWN('Détail par équipe'!BO15+C51,0)</f>
        <v>16</v>
      </c>
      <c r="F51" s="92">
        <f>ROUNDDOWN('Détail par équipe'!BP15+D51,0)</f>
        <v>2923</v>
      </c>
      <c r="G51" s="93">
        <f t="shared" si="2"/>
        <v>182</v>
      </c>
      <c r="H51" s="93">
        <f t="shared" si="3"/>
        <v>26</v>
      </c>
    </row>
    <row r="52" spans="1:8" x14ac:dyDescent="0.2">
      <c r="A52" s="17" t="str">
        <f>'Détail par équipe'!B68</f>
        <v>Sancho</v>
      </c>
      <c r="B52" s="17" t="str">
        <f>'Détail par équipe'!C68</f>
        <v>Fatima</v>
      </c>
      <c r="C52" s="20"/>
      <c r="D52" s="20"/>
      <c r="E52" s="92">
        <f>ROUNDDOWN('Détail par équipe'!BO68+C52,0)</f>
        <v>16</v>
      </c>
      <c r="F52" s="92">
        <f>ROUNDDOWN('Détail par équipe'!BP68+D52,0)</f>
        <v>2825</v>
      </c>
      <c r="G52" s="21">
        <f t="shared" si="2"/>
        <v>176</v>
      </c>
      <c r="H52" s="21">
        <f t="shared" si="3"/>
        <v>30</v>
      </c>
    </row>
    <row r="53" spans="1:8" x14ac:dyDescent="0.2">
      <c r="A53" s="17" t="str">
        <f>'Détail par équipe'!B30</f>
        <v>Subacchi</v>
      </c>
      <c r="B53" s="17" t="str">
        <f>'Détail par équipe'!C30</f>
        <v>Claudine</v>
      </c>
      <c r="C53" s="20"/>
      <c r="D53" s="20"/>
      <c r="E53" s="92">
        <f>ROUNDDOWN('Détail par équipe'!BO30+C53,0)</f>
        <v>20</v>
      </c>
      <c r="F53" s="92">
        <f>ROUNDDOWN('Détail par équipe'!BP30+D53,0)</f>
        <v>3102</v>
      </c>
      <c r="G53" s="21">
        <f t="shared" si="2"/>
        <v>155</v>
      </c>
      <c r="H53" s="21">
        <f t="shared" si="3"/>
        <v>45</v>
      </c>
    </row>
    <row r="54" spans="1:8" x14ac:dyDescent="0.2">
      <c r="A54" s="10" t="str">
        <f>'Détail par équipe'!B28</f>
        <v>Subacchi</v>
      </c>
      <c r="B54" s="10" t="str">
        <f>'Détail par équipe'!C28</f>
        <v>Michel</v>
      </c>
      <c r="C54" s="20"/>
      <c r="D54" s="20"/>
      <c r="E54" s="92">
        <f>ROUNDDOWN('Détail par équipe'!BO28+C54,0)</f>
        <v>28</v>
      </c>
      <c r="F54" s="92">
        <f>ROUNDDOWN('Détail par équipe'!BP28+D54,0)</f>
        <v>4611</v>
      </c>
      <c r="G54" s="93">
        <f t="shared" si="2"/>
        <v>164</v>
      </c>
      <c r="H54" s="93">
        <f t="shared" si="3"/>
        <v>39</v>
      </c>
    </row>
    <row r="55" spans="1:8" x14ac:dyDescent="0.2">
      <c r="A55" s="17" t="str">
        <f>'Détail par équipe'!B116</f>
        <v>Turban</v>
      </c>
      <c r="B55" s="17" t="str">
        <f>'Détail par équipe'!C116</f>
        <v>Patrick</v>
      </c>
      <c r="C55" s="20"/>
      <c r="D55" s="20"/>
      <c r="E55" s="92">
        <f>ROUNDDOWN('Détail par équipe'!BO116+C55,0)</f>
        <v>32</v>
      </c>
      <c r="F55" s="92">
        <f>ROUNDDOWN('Détail par équipe'!BP116+D55,0)</f>
        <v>5055</v>
      </c>
      <c r="G55" s="21">
        <f t="shared" si="2"/>
        <v>157</v>
      </c>
      <c r="H55" s="21">
        <f t="shared" si="3"/>
        <v>44</v>
      </c>
    </row>
    <row r="56" spans="1:8" x14ac:dyDescent="0.2">
      <c r="A56" s="10" t="str">
        <f>'Détail par équipe'!B65</f>
        <v>Vieren</v>
      </c>
      <c r="B56" s="10" t="str">
        <f>'Détail par équipe'!C65</f>
        <v>Evelyne</v>
      </c>
      <c r="C56" s="20"/>
      <c r="D56" s="20"/>
      <c r="E56" s="92">
        <f>ROUNDDOWN('Détail par équipe'!BO65+C56,0)</f>
        <v>16</v>
      </c>
      <c r="F56" s="92">
        <f>ROUNDDOWN('Détail par équipe'!BP65+D56,0)</f>
        <v>2577</v>
      </c>
      <c r="G56" s="93">
        <f t="shared" si="2"/>
        <v>161</v>
      </c>
      <c r="H56" s="93">
        <f t="shared" si="3"/>
        <v>41</v>
      </c>
    </row>
    <row r="57" spans="1:8" x14ac:dyDescent="0.2">
      <c r="A57" s="10" t="str">
        <f>'Détail par équipe'!B4</f>
        <v>Vo Dupuy</v>
      </c>
      <c r="B57" s="10" t="str">
        <f>'Détail par équipe'!C4</f>
        <v>Phusi</v>
      </c>
      <c r="C57" s="20"/>
      <c r="D57" s="20"/>
      <c r="E57" s="92">
        <f>ROUNDDOWN('Détail par équipe'!BO4+C57,0)</f>
        <v>8</v>
      </c>
      <c r="F57" s="92">
        <f>ROUNDDOWN('Détail par équipe'!BP4+D57,0)</f>
        <v>1481</v>
      </c>
      <c r="G57" s="93">
        <f t="shared" si="2"/>
        <v>185</v>
      </c>
      <c r="H57" s="93">
        <f t="shared" si="3"/>
        <v>24</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2:H59">
    <sortCondition ref="A1:A59"/>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2023-11-21T10:57:35Z</cp:lastPrinted>
  <dcterms:created xsi:type="dcterms:W3CDTF">2022-09-19T13:33:40Z</dcterms:created>
  <dcterms:modified xsi:type="dcterms:W3CDTF">2023-11-28T14:31:59Z</dcterms:modified>
</cp:coreProperties>
</file>