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CB62A97-E971-4B22-B4A9-C0600A169FF7}"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BW85" i="3" l="1"/>
  <c r="BW86" i="3"/>
  <c r="BW87" i="3"/>
  <c r="BW88" i="3"/>
  <c r="BW89" i="3"/>
  <c r="I168" i="3"/>
  <c r="O21" i="2"/>
  <c r="B52" i="4"/>
  <c r="A52" i="4"/>
  <c r="B76" i="4"/>
  <c r="A76" i="4"/>
  <c r="B74" i="4"/>
  <c r="A74" i="4"/>
  <c r="B78" i="4"/>
  <c r="A78" i="4"/>
  <c r="B55" i="4"/>
  <c r="A55" i="4"/>
  <c r="B66" i="4"/>
  <c r="A66" i="4"/>
  <c r="B71" i="4"/>
  <c r="A71" i="4"/>
  <c r="B51" i="4"/>
  <c r="A51" i="4"/>
  <c r="B59" i="4"/>
  <c r="A59" i="4"/>
  <c r="B65" i="4"/>
  <c r="A65" i="4"/>
  <c r="B45" i="4"/>
  <c r="A45" i="4"/>
  <c r="B57" i="4"/>
  <c r="A57" i="4"/>
  <c r="B67" i="4"/>
  <c r="A67" i="4"/>
  <c r="B46" i="4"/>
  <c r="A46" i="4"/>
  <c r="B61" i="4"/>
  <c r="A61" i="4"/>
  <c r="B64" i="4"/>
  <c r="A64" i="4"/>
  <c r="B54" i="4"/>
  <c r="A54" i="4"/>
  <c r="B69" i="4"/>
  <c r="A69" i="4"/>
  <c r="B47" i="4"/>
  <c r="A47" i="4"/>
  <c r="B60" i="4"/>
  <c r="A60" i="4"/>
  <c r="B68" i="4"/>
  <c r="A68" i="4"/>
  <c r="B63" i="4"/>
  <c r="A63" i="4"/>
  <c r="B62" i="4"/>
  <c r="A62" i="4"/>
  <c r="B58" i="4"/>
  <c r="A58" i="4"/>
  <c r="B44" i="4"/>
  <c r="A44" i="4"/>
  <c r="B43" i="4"/>
  <c r="A43" i="4"/>
  <c r="B42" i="4"/>
  <c r="A42" i="4"/>
  <c r="B41" i="4"/>
  <c r="A41" i="4"/>
  <c r="B40" i="4"/>
  <c r="A40" i="4"/>
  <c r="B39" i="4"/>
  <c r="A39" i="4"/>
  <c r="B38" i="4"/>
  <c r="A38" i="4"/>
  <c r="B36" i="4"/>
  <c r="A36" i="4"/>
  <c r="B35" i="4"/>
  <c r="A35" i="4"/>
  <c r="B34" i="4"/>
  <c r="A34" i="4"/>
  <c r="B33" i="4"/>
  <c r="A33" i="4"/>
  <c r="B32" i="4"/>
  <c r="A32" i="4"/>
  <c r="B31" i="4"/>
  <c r="A31" i="4"/>
  <c r="B37" i="4"/>
  <c r="A37" i="4"/>
  <c r="B30" i="4"/>
  <c r="A30" i="4"/>
  <c r="B29" i="4"/>
  <c r="A29" i="4"/>
  <c r="B28" i="4"/>
  <c r="A28" i="4"/>
  <c r="B27" i="4"/>
  <c r="A27" i="4"/>
  <c r="B26" i="4"/>
  <c r="A26" i="4"/>
  <c r="B24" i="4"/>
  <c r="A24" i="4"/>
  <c r="B23" i="4"/>
  <c r="A23" i="4"/>
  <c r="B22" i="4"/>
  <c r="A22" i="4"/>
  <c r="B25" i="4"/>
  <c r="A25" i="4"/>
  <c r="B21" i="4"/>
  <c r="A21" i="4"/>
  <c r="B20" i="4"/>
  <c r="A20" i="4"/>
  <c r="B70" i="4"/>
  <c r="A70" i="4"/>
  <c r="B19" i="4"/>
  <c r="A19" i="4"/>
  <c r="B18" i="4"/>
  <c r="A18" i="4"/>
  <c r="B17" i="4"/>
  <c r="A17" i="4"/>
  <c r="B16" i="4"/>
  <c r="A16" i="4"/>
  <c r="B15" i="4"/>
  <c r="A15" i="4"/>
  <c r="B12" i="4"/>
  <c r="A12" i="4"/>
  <c r="B53" i="4"/>
  <c r="A53" i="4"/>
  <c r="B49" i="4"/>
  <c r="A49" i="4"/>
  <c r="B11" i="4"/>
  <c r="A11" i="4"/>
  <c r="B72" i="4"/>
  <c r="A72" i="4"/>
  <c r="B10" i="4"/>
  <c r="A10" i="4"/>
  <c r="B13" i="4"/>
  <c r="A13" i="4"/>
  <c r="B9" i="4"/>
  <c r="A9" i="4"/>
  <c r="B75" i="4"/>
  <c r="A75" i="4"/>
  <c r="B48" i="4"/>
  <c r="A48" i="4"/>
  <c r="B14" i="4"/>
  <c r="A14" i="4"/>
  <c r="B8" i="4"/>
  <c r="A8" i="4"/>
  <c r="B7" i="4"/>
  <c r="A7" i="4"/>
  <c r="B4" i="4"/>
  <c r="A4" i="4"/>
  <c r="B3" i="4"/>
  <c r="A3" i="4"/>
  <c r="B77" i="4"/>
  <c r="A77" i="4"/>
  <c r="B80" i="4"/>
  <c r="A80" i="4"/>
  <c r="B73" i="4"/>
  <c r="A73" i="4"/>
  <c r="B6" i="4"/>
  <c r="A6" i="4"/>
  <c r="B2" i="4"/>
  <c r="A2" i="4"/>
  <c r="B56" i="4"/>
  <c r="A56" i="4"/>
  <c r="B79" i="4"/>
  <c r="A79" i="4"/>
  <c r="B5" i="4"/>
  <c r="A5" i="4"/>
  <c r="B50" i="4"/>
  <c r="A50"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V161" i="3"/>
  <c r="AU161" i="3"/>
  <c r="AR161" i="3"/>
  <c r="AQ161" i="3"/>
  <c r="AP161" i="3"/>
  <c r="AO161" i="3"/>
  <c r="AL161" i="3"/>
  <c r="AK161" i="3"/>
  <c r="AJ161" i="3"/>
  <c r="AI161" i="3"/>
  <c r="AF161" i="3"/>
  <c r="AE161" i="3"/>
  <c r="AD161" i="3"/>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0"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D88" i="3" s="1"/>
  <c r="CB87" i="3"/>
  <c r="CA87" i="3"/>
  <c r="BZ87" i="3"/>
  <c r="BY87" i="3"/>
  <c r="BX87" i="3"/>
  <c r="BV87" i="3"/>
  <c r="BU87" i="3"/>
  <c r="BT87" i="3"/>
  <c r="BS87" i="3"/>
  <c r="BR87" i="3"/>
  <c r="BQ87" i="3"/>
  <c r="BK87" i="3"/>
  <c r="BE87" i="3"/>
  <c r="AY87" i="3"/>
  <c r="AS87" i="3"/>
  <c r="AM87" i="3"/>
  <c r="AG87" i="3"/>
  <c r="AA87" i="3"/>
  <c r="U87" i="3"/>
  <c r="CD87" i="3" s="1"/>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9" i="4" s="1"/>
  <c r="BR76" i="3"/>
  <c r="BQ76" i="3"/>
  <c r="BK76" i="3"/>
  <c r="BE76" i="3"/>
  <c r="AY76" i="3"/>
  <c r="AS76" i="3"/>
  <c r="AM76" i="3"/>
  <c r="AG76" i="3"/>
  <c r="AA76" i="3"/>
  <c r="U76" i="3"/>
  <c r="O76" i="3"/>
  <c r="I76" i="3"/>
  <c r="CD76" i="3" s="1"/>
  <c r="F29" i="4" s="1"/>
  <c r="G29" i="4" s="1"/>
  <c r="H29" i="4" s="1"/>
  <c r="CB75" i="3"/>
  <c r="CA75" i="3"/>
  <c r="BZ75" i="3"/>
  <c r="BY75" i="3"/>
  <c r="BX75" i="3"/>
  <c r="BW75" i="3"/>
  <c r="BV75" i="3"/>
  <c r="BU75" i="3"/>
  <c r="CC75" i="3" s="1"/>
  <c r="E17" i="4" s="1"/>
  <c r="BT75" i="3"/>
  <c r="BS75" i="3"/>
  <c r="BR75" i="3"/>
  <c r="BQ75" i="3"/>
  <c r="BK75" i="3"/>
  <c r="BE75" i="3"/>
  <c r="AY75" i="3"/>
  <c r="AS75" i="3"/>
  <c r="AM75" i="3"/>
  <c r="AG75" i="3"/>
  <c r="AA75" i="3"/>
  <c r="U75" i="3"/>
  <c r="O75" i="3"/>
  <c r="I75" i="3"/>
  <c r="CB74" i="3"/>
  <c r="CA74" i="3"/>
  <c r="BZ74" i="3"/>
  <c r="BY74" i="3"/>
  <c r="BX74" i="3"/>
  <c r="BW74" i="3"/>
  <c r="BV74" i="3"/>
  <c r="BU74" i="3"/>
  <c r="CC74" i="3" s="1"/>
  <c r="E14"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6" i="4" s="1"/>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3"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3" i="2"/>
  <c r="C3" i="2"/>
  <c r="C11" i="2"/>
  <c r="C7" i="2"/>
  <c r="C2" i="2"/>
  <c r="C8" i="2"/>
  <c r="C12" i="2"/>
  <c r="C9" i="2"/>
  <c r="C5" i="2"/>
  <c r="C6" i="2"/>
  <c r="C10" i="2"/>
  <c r="C4" i="2"/>
  <c r="N1" i="2"/>
  <c r="M1" i="2"/>
  <c r="L1" i="2"/>
  <c r="K1" i="2"/>
  <c r="J1" i="2"/>
  <c r="I1" i="2"/>
  <c r="H1" i="2"/>
  <c r="G1" i="2"/>
  <c r="F1" i="2"/>
  <c r="E1" i="2"/>
  <c r="D1" i="2"/>
  <c r="AY23" i="3" l="1"/>
  <c r="AU53" i="3"/>
  <c r="AU144" i="3"/>
  <c r="AU146" i="3" s="1"/>
  <c r="AV66" i="3"/>
  <c r="AW66" i="3"/>
  <c r="AW162" i="3"/>
  <c r="AP144" i="3"/>
  <c r="AR105" i="3"/>
  <c r="AP79" i="3"/>
  <c r="AR79" i="3"/>
  <c r="AO79" i="3"/>
  <c r="AP118" i="3"/>
  <c r="AR162" i="3"/>
  <c r="AK162" i="3"/>
  <c r="AK164" i="3" s="1"/>
  <c r="AK131" i="3"/>
  <c r="AL93" i="3"/>
  <c r="AK24" i="3"/>
  <c r="AK26" i="3" s="1"/>
  <c r="AF25" i="3"/>
  <c r="AE24" i="3"/>
  <c r="AC24" i="3"/>
  <c r="AD162" i="3"/>
  <c r="AD131" i="3"/>
  <c r="AD133" i="3" s="1"/>
  <c r="CC32" i="3"/>
  <c r="E72" i="4" s="1"/>
  <c r="AD79" i="3"/>
  <c r="AF79" i="3"/>
  <c r="AG65" i="3"/>
  <c r="AC105" i="3"/>
  <c r="AD105" i="3"/>
  <c r="AF144" i="3"/>
  <c r="CC140" i="3"/>
  <c r="E70" i="4" s="1"/>
  <c r="Y80" i="3"/>
  <c r="AA117" i="3"/>
  <c r="CC100" i="3"/>
  <c r="E53" i="4" s="1"/>
  <c r="CD100" i="3"/>
  <c r="F53" i="4" s="1"/>
  <c r="G53" i="4" s="1"/>
  <c r="H53" i="4" s="1"/>
  <c r="CD99" i="3"/>
  <c r="CC99" i="3"/>
  <c r="E50" i="4" s="1"/>
  <c r="T162" i="3"/>
  <c r="S66" i="3"/>
  <c r="T66" i="3"/>
  <c r="CC139" i="3"/>
  <c r="E48" i="4" s="1"/>
  <c r="CD139" i="3"/>
  <c r="F48" i="4" s="1"/>
  <c r="CD126" i="3"/>
  <c r="F49" i="4" s="1"/>
  <c r="CC126" i="3"/>
  <c r="E49" i="4" s="1"/>
  <c r="S11" i="3"/>
  <c r="U36" i="3"/>
  <c r="M131" i="3"/>
  <c r="M144" i="3"/>
  <c r="CD138" i="3"/>
  <c r="F73"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4" i="4" s="1"/>
  <c r="BJ92" i="3"/>
  <c r="AS104" i="3"/>
  <c r="CD114" i="3"/>
  <c r="F25" i="4" s="1"/>
  <c r="BK117" i="3"/>
  <c r="BQ143" i="3"/>
  <c r="CC138" i="3"/>
  <c r="E73" i="4" s="1"/>
  <c r="CC152" i="3"/>
  <c r="E12" i="4" s="1"/>
  <c r="F131" i="3"/>
  <c r="F120" i="3" s="1"/>
  <c r="Q144" i="3"/>
  <c r="AC144" i="3"/>
  <c r="AC146" i="3" s="1"/>
  <c r="E145" i="3"/>
  <c r="O130" i="3"/>
  <c r="O132" i="3" s="1"/>
  <c r="AM130" i="3"/>
  <c r="AM132" i="3" s="1"/>
  <c r="H144" i="3"/>
  <c r="H146" i="3" s="1"/>
  <c r="H131" i="3"/>
  <c r="AE144" i="3"/>
  <c r="CD86" i="3"/>
  <c r="F6" i="4" s="1"/>
  <c r="BR91" i="3"/>
  <c r="AE105" i="3"/>
  <c r="G119" i="3"/>
  <c r="I91" i="3"/>
  <c r="I104" i="3"/>
  <c r="AG104" i="3"/>
  <c r="T118" i="3"/>
  <c r="CD74" i="3"/>
  <c r="F14" i="4" s="1"/>
  <c r="G14" i="4" s="1"/>
  <c r="H14" i="4" s="1"/>
  <c r="AJ79" i="3"/>
  <c r="K53" i="3"/>
  <c r="K55" i="3" s="1"/>
  <c r="AI53" i="3"/>
  <c r="AL79" i="3"/>
  <c r="H11" i="3"/>
  <c r="I11" i="3" s="1"/>
  <c r="I23" i="3"/>
  <c r="H24" i="3"/>
  <c r="H26" i="3" s="1"/>
  <c r="AL24" i="3"/>
  <c r="F54" i="3"/>
  <c r="CC63" i="3"/>
  <c r="E28" i="4" s="1"/>
  <c r="BN66" i="3"/>
  <c r="BN68" i="3" s="1"/>
  <c r="BO66" i="3"/>
  <c r="BO68" i="3" s="1"/>
  <c r="BM67" i="3"/>
  <c r="BM66" i="3"/>
  <c r="BM26" i="3" s="1"/>
  <c r="BP66" i="3"/>
  <c r="BN67" i="3"/>
  <c r="CD21" i="3"/>
  <c r="CC21" i="3"/>
  <c r="E26"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7"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5"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56" i="4" s="1"/>
  <c r="BZ117" i="3"/>
  <c r="CD112" i="3"/>
  <c r="F56"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2" i="4" s="1"/>
  <c r="AV11" i="3"/>
  <c r="AV107" i="3" s="1"/>
  <c r="AW11" i="3"/>
  <c r="AX12" i="3"/>
  <c r="AY10" i="3"/>
  <c r="AV12" i="3"/>
  <c r="AX11" i="3"/>
  <c r="AU11" i="3"/>
  <c r="AV105" i="3"/>
  <c r="AW106" i="3"/>
  <c r="AW105" i="3"/>
  <c r="AW107" i="3" s="1"/>
  <c r="AU105" i="3"/>
  <c r="AU107" i="3" s="1"/>
  <c r="AV106" i="3"/>
  <c r="BY36" i="3"/>
  <c r="AW37" i="3"/>
  <c r="AW39" i="3" s="1"/>
  <c r="AU37" i="3"/>
  <c r="AV39" i="3"/>
  <c r="AX37" i="3"/>
  <c r="AX26" i="3" s="1"/>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F75" i="4" s="1"/>
  <c r="AY117" i="3"/>
  <c r="AX118" i="3"/>
  <c r="AV118" i="3"/>
  <c r="AV120" i="3" s="1"/>
  <c r="CD154" i="3"/>
  <c r="F34"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20" i="3" s="1"/>
  <c r="AO118" i="3"/>
  <c r="AO119" i="3"/>
  <c r="AS10" i="3"/>
  <c r="AP11" i="3"/>
  <c r="AP13" i="3" s="1"/>
  <c r="AR12" i="3"/>
  <c r="AR11" i="3"/>
  <c r="AS130" i="3"/>
  <c r="AS132" i="3" s="1"/>
  <c r="AO131" i="3"/>
  <c r="AO133" i="3" s="1"/>
  <c r="AQ131" i="3"/>
  <c r="AQ133" i="3" s="1"/>
  <c r="AP131" i="3"/>
  <c r="AP133" i="3" s="1"/>
  <c r="AR131" i="3"/>
  <c r="AR133" i="3" s="1"/>
  <c r="AP132" i="3"/>
  <c r="AP24" i="3"/>
  <c r="AO24" i="3"/>
  <c r="AS23" i="3"/>
  <c r="AQ24" i="3"/>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L66" i="3"/>
  <c r="AJ67" i="3"/>
  <c r="AJ118" i="3"/>
  <c r="AL118" i="3"/>
  <c r="CD115" i="3"/>
  <c r="F37" i="4" s="1"/>
  <c r="AM117" i="3"/>
  <c r="AK118" i="3"/>
  <c r="AJ92" i="3"/>
  <c r="AI93" i="3"/>
  <c r="AK92" i="3"/>
  <c r="AL92" i="3"/>
  <c r="AK93" i="3"/>
  <c r="AI54" i="3"/>
  <c r="AJ53" i="3"/>
  <c r="AK53" i="3"/>
  <c r="AL26" i="3"/>
  <c r="AI24" i="3"/>
  <c r="AK25" i="3"/>
  <c r="AJ24" i="3"/>
  <c r="AI25" i="3"/>
  <c r="AK163" i="3"/>
  <c r="AI162" i="3"/>
  <c r="AL162" i="3"/>
  <c r="AL164" i="3" s="1"/>
  <c r="AJ162" i="3"/>
  <c r="AM104" i="3"/>
  <c r="AM106" i="3" s="1"/>
  <c r="AJ105" i="3"/>
  <c r="AJ39" i="3" s="1"/>
  <c r="AI106" i="3"/>
  <c r="AL106" i="3"/>
  <c r="AI105" i="3"/>
  <c r="AI107" i="3" s="1"/>
  <c r="AK105" i="3"/>
  <c r="AK39" i="3" s="1"/>
  <c r="AL38" i="3"/>
  <c r="BW36" i="3"/>
  <c r="AK37" i="3"/>
  <c r="AJ37" i="3"/>
  <c r="AK38" i="3"/>
  <c r="AL37" i="3"/>
  <c r="AI37" i="3"/>
  <c r="AM10" i="3"/>
  <c r="AJ11" i="3"/>
  <c r="CC6" i="3"/>
  <c r="E13" i="4" s="1"/>
  <c r="AK11" i="3"/>
  <c r="AK13" i="3" s="1"/>
  <c r="AL12" i="3"/>
  <c r="AL11" i="3"/>
  <c r="AK144" i="3"/>
  <c r="AM143" i="3"/>
  <c r="AM145" i="3" s="1"/>
  <c r="AJ144" i="3"/>
  <c r="AL145" i="3"/>
  <c r="AJ131" i="3"/>
  <c r="AJ81" i="3" s="1"/>
  <c r="AL131" i="3"/>
  <c r="AL133" i="3" s="1"/>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7"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7" i="4" s="1"/>
  <c r="CD102" i="3"/>
  <c r="CC102" i="3"/>
  <c r="E30" i="4" s="1"/>
  <c r="AD107" i="3"/>
  <c r="AD106" i="3"/>
  <c r="AE107" i="3"/>
  <c r="BU36" i="3"/>
  <c r="X38" i="3"/>
  <c r="X37" i="3"/>
  <c r="X39" i="3" s="1"/>
  <c r="Y39" i="3"/>
  <c r="Z37" i="3"/>
  <c r="W38" i="3"/>
  <c r="CD31" i="3"/>
  <c r="F79" i="4" s="1"/>
  <c r="W37" i="3"/>
  <c r="AA10" i="3"/>
  <c r="CD6" i="3"/>
  <c r="F13" i="4" s="1"/>
  <c r="Y12" i="3"/>
  <c r="CC3" i="3"/>
  <c r="E64"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6" i="4" s="1"/>
  <c r="S93" i="3"/>
  <c r="Q92" i="3"/>
  <c r="S92" i="3"/>
  <c r="S94" i="3" s="1"/>
  <c r="BT91" i="3"/>
  <c r="R92" i="3"/>
  <c r="T92" i="3"/>
  <c r="T81" i="3" s="1"/>
  <c r="CC73" i="3"/>
  <c r="E77" i="4" s="1"/>
  <c r="CD71" i="3"/>
  <c r="F46" i="4" s="1"/>
  <c r="CD16" i="3"/>
  <c r="F57" i="4" s="1"/>
  <c r="BT23" i="3"/>
  <c r="U23" i="3"/>
  <c r="U25" i="3" s="1"/>
  <c r="S24" i="3"/>
  <c r="S26" i="3" s="1"/>
  <c r="T24" i="3"/>
  <c r="T26" i="3" s="1"/>
  <c r="Q25" i="3"/>
  <c r="R25" i="3"/>
  <c r="R24" i="3"/>
  <c r="R26" i="3" s="1"/>
  <c r="T25" i="3"/>
  <c r="BT104" i="3"/>
  <c r="U104" i="3"/>
  <c r="S105" i="3"/>
  <c r="T105" i="3"/>
  <c r="R105" i="3"/>
  <c r="T106" i="3"/>
  <c r="CD150" i="3"/>
  <c r="F54" i="4" s="1"/>
  <c r="R163" i="3"/>
  <c r="Q162" i="3"/>
  <c r="R162" i="3"/>
  <c r="S162" i="3"/>
  <c r="S68" i="3" s="1"/>
  <c r="Q67" i="3"/>
  <c r="CC58" i="3"/>
  <c r="E69" i="4" s="1"/>
  <c r="R67" i="3"/>
  <c r="Q66" i="3"/>
  <c r="R66" i="3"/>
  <c r="T53" i="3"/>
  <c r="R53" i="3"/>
  <c r="BT52" i="3"/>
  <c r="Q54" i="3"/>
  <c r="T54" i="3"/>
  <c r="S53" i="3"/>
  <c r="CC136" i="3"/>
  <c r="E71" i="4" s="1"/>
  <c r="S144" i="3"/>
  <c r="T144" i="3"/>
  <c r="T146" i="3" s="1"/>
  <c r="U143" i="3"/>
  <c r="CD137" i="3"/>
  <c r="F59" i="4" s="1"/>
  <c r="BT143" i="3"/>
  <c r="R144" i="3"/>
  <c r="U130" i="3"/>
  <c r="U132" i="3" s="1"/>
  <c r="R132" i="3"/>
  <c r="CD124" i="3"/>
  <c r="F74" i="4" s="1"/>
  <c r="CC124" i="3"/>
  <c r="E74" i="4" s="1"/>
  <c r="R131" i="3"/>
  <c r="S131" i="3"/>
  <c r="S13" i="3" s="1"/>
  <c r="Q131" i="3"/>
  <c r="CD125" i="3"/>
  <c r="F80" i="4" s="1"/>
  <c r="CC125" i="3"/>
  <c r="E80" i="4" s="1"/>
  <c r="T11" i="3"/>
  <c r="BT10" i="3"/>
  <c r="U10" i="3"/>
  <c r="CD5" i="3"/>
  <c r="F7" i="4" s="1"/>
  <c r="CC5" i="3"/>
  <c r="E7" i="4" s="1"/>
  <c r="R37" i="3"/>
  <c r="R39" i="3" s="1"/>
  <c r="BT36" i="3"/>
  <c r="Q37" i="3"/>
  <c r="Q39" i="3" s="1"/>
  <c r="R38" i="3"/>
  <c r="S37" i="3"/>
  <c r="S39" i="3" s="1"/>
  <c r="T37" i="3"/>
  <c r="T120" i="3" s="1"/>
  <c r="Q119" i="3"/>
  <c r="R118" i="3"/>
  <c r="CD111" i="3"/>
  <c r="F63" i="4" s="1"/>
  <c r="S118" i="3"/>
  <c r="Q118" i="3"/>
  <c r="BT118" i="3" s="1"/>
  <c r="CC113" i="3"/>
  <c r="E75" i="4" s="1"/>
  <c r="O104" i="3"/>
  <c r="O106" i="3" s="1"/>
  <c r="CC98" i="3"/>
  <c r="E76" i="4" s="1"/>
  <c r="K105" i="3"/>
  <c r="K107" i="3" s="1"/>
  <c r="M105" i="3"/>
  <c r="M133" i="3" s="1"/>
  <c r="CD97" i="3"/>
  <c r="F45" i="4" s="1"/>
  <c r="CC97" i="3"/>
  <c r="E45" i="4" s="1"/>
  <c r="K106" i="3"/>
  <c r="BS130" i="3"/>
  <c r="K131" i="3"/>
  <c r="M132" i="3"/>
  <c r="N131" i="3"/>
  <c r="L131" i="3"/>
  <c r="L133" i="3" s="1"/>
  <c r="N92" i="3"/>
  <c r="CC84" i="3"/>
  <c r="E62" i="4" s="1"/>
  <c r="M93" i="3"/>
  <c r="N93" i="3"/>
  <c r="M92" i="3"/>
  <c r="M94" i="3" s="1"/>
  <c r="L92" i="3"/>
  <c r="O10" i="3"/>
  <c r="CC4" i="3"/>
  <c r="E60" i="4" s="1"/>
  <c r="CD4" i="3"/>
  <c r="F60" i="4" s="1"/>
  <c r="L118" i="3"/>
  <c r="CC137" i="3"/>
  <c r="E59" i="4" s="1"/>
  <c r="L144" i="3"/>
  <c r="N145" i="3"/>
  <c r="CC111" i="3"/>
  <c r="E63" i="4" s="1"/>
  <c r="O117" i="3"/>
  <c r="CC30" i="3"/>
  <c r="E51" i="4" s="1"/>
  <c r="L37" i="3"/>
  <c r="L39" i="3" s="1"/>
  <c r="M37" i="3"/>
  <c r="M164" i="3" s="1"/>
  <c r="CC29" i="3"/>
  <c r="E47" i="4" s="1"/>
  <c r="N37" i="3"/>
  <c r="N39" i="3" s="1"/>
  <c r="N38" i="3"/>
  <c r="K37" i="3"/>
  <c r="K39" i="3" s="1"/>
  <c r="CC150" i="3"/>
  <c r="E54" i="4" s="1"/>
  <c r="N162" i="3"/>
  <c r="BS162" i="3" s="1"/>
  <c r="BS161" i="3"/>
  <c r="CC149" i="3"/>
  <c r="E61" i="4" s="1"/>
  <c r="M163" i="3"/>
  <c r="CC17" i="3"/>
  <c r="E55" i="4" s="1"/>
  <c r="BS23" i="3"/>
  <c r="N80" i="3"/>
  <c r="CC16" i="3"/>
  <c r="E57" i="4" s="1"/>
  <c r="L24" i="3"/>
  <c r="L26" i="3" s="1"/>
  <c r="K24" i="3"/>
  <c r="K26" i="3" s="1"/>
  <c r="M24" i="3"/>
  <c r="M26" i="3" s="1"/>
  <c r="N24" i="3"/>
  <c r="N26" i="3" s="1"/>
  <c r="L25" i="3"/>
  <c r="M25" i="3"/>
  <c r="BS78" i="3"/>
  <c r="CC71" i="3"/>
  <c r="E46" i="4" s="1"/>
  <c r="O78" i="3"/>
  <c r="N79" i="3"/>
  <c r="L79" i="3"/>
  <c r="K80" i="3"/>
  <c r="M79" i="3"/>
  <c r="M80" i="3"/>
  <c r="CD59" i="3"/>
  <c r="F67" i="4" s="1"/>
  <c r="N66" i="3"/>
  <c r="CC43" i="3"/>
  <c r="E65" i="4" s="1"/>
  <c r="L53" i="3"/>
  <c r="CD42" i="3"/>
  <c r="F52" i="4" s="1"/>
  <c r="CC42" i="3"/>
  <c r="E52" i="4" s="1"/>
  <c r="M53" i="3"/>
  <c r="K54" i="3"/>
  <c r="E26" i="3"/>
  <c r="F26" i="4"/>
  <c r="CE21" i="3"/>
  <c r="F22" i="4"/>
  <c r="G22" i="4" s="1"/>
  <c r="H22" i="4" s="1"/>
  <c r="I12" i="3"/>
  <c r="F33" i="4"/>
  <c r="G33" i="4" s="1"/>
  <c r="H33" i="4" s="1"/>
  <c r="CE8" i="3"/>
  <c r="F3" i="4"/>
  <c r="G3" i="4" s="1"/>
  <c r="H3" i="4" s="1"/>
  <c r="CE18" i="3"/>
  <c r="F16" i="4"/>
  <c r="R12" i="3"/>
  <c r="BI12" i="3"/>
  <c r="S12" i="3"/>
  <c r="BQ12" i="3"/>
  <c r="BR36" i="3"/>
  <c r="E37" i="3"/>
  <c r="BC53" i="3"/>
  <c r="BZ52" i="3"/>
  <c r="CD58" i="3"/>
  <c r="I65" i="3"/>
  <c r="BY65" i="3"/>
  <c r="AU66" i="3"/>
  <c r="AU68" i="3" s="1"/>
  <c r="F11"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A36" i="3"/>
  <c r="AA12" i="3" s="1"/>
  <c r="AY36" i="3"/>
  <c r="AY25" i="3" s="1"/>
  <c r="BV36" i="3"/>
  <c r="AC37" i="3"/>
  <c r="AC39" i="3" s="1"/>
  <c r="AQ37" i="3"/>
  <c r="AQ39" i="3" s="1"/>
  <c r="O52" i="3"/>
  <c r="AM52" i="3"/>
  <c r="BK52" i="3"/>
  <c r="BK54" i="3" s="1"/>
  <c r="F23" i="4"/>
  <c r="G23" i="4" s="1"/>
  <c r="H23" i="4" s="1"/>
  <c r="CE46" i="3"/>
  <c r="F41" i="4"/>
  <c r="G41" i="4" s="1"/>
  <c r="H41" i="4" s="1"/>
  <c r="CE49" i="3"/>
  <c r="Q53" i="3"/>
  <c r="H81" i="3"/>
  <c r="G80" i="3"/>
  <c r="F80" i="3"/>
  <c r="E81" i="3"/>
  <c r="I80" i="3"/>
  <c r="H79" i="3"/>
  <c r="H80" i="3"/>
  <c r="G79" i="3"/>
  <c r="AV79" i="3"/>
  <c r="AV81" i="3" s="1"/>
  <c r="AI11" i="3"/>
  <c r="BW10" i="3"/>
  <c r="M12" i="3"/>
  <c r="BN12" i="3"/>
  <c r="L12" i="3"/>
  <c r="BP13" i="3"/>
  <c r="CC20" i="3"/>
  <c r="E16" i="4" s="1"/>
  <c r="X24" i="3"/>
  <c r="X26" i="3" s="1"/>
  <c r="CB23" i="3"/>
  <c r="BV23" i="3"/>
  <c r="F26" i="3"/>
  <c r="AU24" i="3"/>
  <c r="H25" i="3"/>
  <c r="AU25" i="3"/>
  <c r="Z26" i="3"/>
  <c r="CD29" i="3"/>
  <c r="CD30" i="3"/>
  <c r="BZ36" i="3"/>
  <c r="BA37" i="3"/>
  <c r="F10" i="4"/>
  <c r="G10" i="4" s="1"/>
  <c r="H10" i="4" s="1"/>
  <c r="CE45" i="3"/>
  <c r="F36" i="4"/>
  <c r="G36" i="4" s="1"/>
  <c r="H36"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1" i="4"/>
  <c r="G21" i="4" s="1"/>
  <c r="H21" i="4" s="1"/>
  <c r="F43" i="4"/>
  <c r="G43" i="4" s="1"/>
  <c r="H43" i="4" s="1"/>
  <c r="CE50" i="3"/>
  <c r="U52" i="3"/>
  <c r="U54" i="3" s="1"/>
  <c r="F28" i="4"/>
  <c r="CE63" i="3"/>
  <c r="AE11" i="3"/>
  <c r="AE13" i="3" s="1"/>
  <c r="BO11" i="3"/>
  <c r="BO13" i="3" s="1"/>
  <c r="BY10" i="3"/>
  <c r="M11" i="3"/>
  <c r="M13" i="3" s="1"/>
  <c r="R11" i="3"/>
  <c r="X11" i="3"/>
  <c r="AC11" i="3"/>
  <c r="AK12" i="3"/>
  <c r="AP12" i="3"/>
  <c r="AC12" i="3"/>
  <c r="AI12" i="3"/>
  <c r="AO12" i="3"/>
  <c r="BH12" i="3"/>
  <c r="BO12" i="3"/>
  <c r="T13"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Y26" i="3" s="1"/>
  <c r="AL25" i="3"/>
  <c r="AW24" i="3"/>
  <c r="AW26" i="3" s="1"/>
  <c r="BJ25" i="3"/>
  <c r="K25" i="3"/>
  <c r="W25" i="3"/>
  <c r="AJ25" i="3"/>
  <c r="AW25" i="3"/>
  <c r="BI25" i="3"/>
  <c r="O36" i="3"/>
  <c r="AM36" i="3"/>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9" i="4"/>
  <c r="G9" i="4" s="1"/>
  <c r="H9"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18" i="4"/>
  <c r="G18" i="4" s="1"/>
  <c r="H18" i="4" s="1"/>
  <c r="CE101" i="3"/>
  <c r="G107" i="3"/>
  <c r="H118" i="3"/>
  <c r="H120" i="3" s="1"/>
  <c r="BR117" i="3"/>
  <c r="E25" i="3"/>
  <c r="I25" i="3"/>
  <c r="S25" i="3"/>
  <c r="AC25" i="3"/>
  <c r="AQ25" i="3"/>
  <c r="BA25" i="3"/>
  <c r="BO25" i="3"/>
  <c r="F38" i="3"/>
  <c r="K38" i="3"/>
  <c r="O38" i="3"/>
  <c r="T38" i="3"/>
  <c r="Y38" i="3"/>
  <c r="AD38" i="3"/>
  <c r="AI38" i="3"/>
  <c r="AR38" i="3"/>
  <c r="AW38" i="3"/>
  <c r="BB38" i="3"/>
  <c r="BG38" i="3"/>
  <c r="BP38" i="3"/>
  <c r="G39" i="3"/>
  <c r="Z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1" i="4" s="1"/>
  <c r="F24" i="4"/>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7" i="4" s="1"/>
  <c r="CD62" i="3"/>
  <c r="CC62" i="3"/>
  <c r="E15" i="4" s="1"/>
  <c r="BT65" i="3"/>
  <c r="X66" i="3"/>
  <c r="CB65" i="3"/>
  <c r="AI67" i="3"/>
  <c r="AL67" i="3"/>
  <c r="AJ66" i="3"/>
  <c r="AJ68" i="3" s="1"/>
  <c r="M67" i="3"/>
  <c r="BI67" i="3"/>
  <c r="N68" i="3"/>
  <c r="AA78" i="3"/>
  <c r="AA80" i="3" s="1"/>
  <c r="AY78" i="3"/>
  <c r="AY80" i="3" s="1"/>
  <c r="CD72" i="3"/>
  <c r="CC72" i="3"/>
  <c r="E68"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31" i="4"/>
  <c r="CE128" i="3"/>
  <c r="F40" i="4"/>
  <c r="G40" i="4" s="1"/>
  <c r="H40" i="4" s="1"/>
  <c r="CE156" i="3"/>
  <c r="E67" i="3"/>
  <c r="I67" i="3"/>
  <c r="S67" i="3"/>
  <c r="AC67" i="3"/>
  <c r="AG67" i="3"/>
  <c r="AQ67" i="3"/>
  <c r="BA67" i="3"/>
  <c r="BE67" i="3"/>
  <c r="BO67" i="3"/>
  <c r="T68" i="3"/>
  <c r="BB68" i="3"/>
  <c r="BP68" i="3"/>
  <c r="U91" i="3"/>
  <c r="U93" i="3" s="1"/>
  <c r="AS91" i="3"/>
  <c r="AS93" i="3" s="1"/>
  <c r="BQ91" i="3"/>
  <c r="BQ93" i="3" s="1"/>
  <c r="CC85" i="3"/>
  <c r="E66" i="4" s="1"/>
  <c r="BU91" i="3"/>
  <c r="AI92" i="3"/>
  <c r="AI55" i="3" s="1"/>
  <c r="BW91" i="3"/>
  <c r="BO92" i="3"/>
  <c r="BO94" i="3" s="1"/>
  <c r="BD92" i="3"/>
  <c r="BP92" i="3"/>
  <c r="BP94" i="3" s="1"/>
  <c r="BA93" i="3"/>
  <c r="AA104" i="3"/>
  <c r="AY104" i="3"/>
  <c r="F30" i="4"/>
  <c r="G30" i="4" s="1"/>
  <c r="H30"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5" i="4" s="1"/>
  <c r="AD92" i="3"/>
  <c r="AD94" i="3" s="1"/>
  <c r="AO92" i="3"/>
  <c r="AO94" i="3" s="1"/>
  <c r="BZ91" i="3"/>
  <c r="BG92" i="3"/>
  <c r="BG94" i="3" s="1"/>
  <c r="CA91" i="3"/>
  <c r="H93" i="3"/>
  <c r="G92" i="3"/>
  <c r="G93" i="3"/>
  <c r="G94" i="3"/>
  <c r="F93" i="3"/>
  <c r="R93" i="3"/>
  <c r="Q93" i="3"/>
  <c r="Q94" i="3"/>
  <c r="T93" i="3"/>
  <c r="I93" i="3"/>
  <c r="BE93" i="3"/>
  <c r="BB94" i="3"/>
  <c r="CD98" i="3"/>
  <c r="Q105" i="3"/>
  <c r="U117" i="3"/>
  <c r="U119" i="3" s="1"/>
  <c r="AS117" i="3"/>
  <c r="AS119" i="3" s="1"/>
  <c r="BQ117" i="3"/>
  <c r="BQ119" i="3" s="1"/>
  <c r="CC114" i="3"/>
  <c r="E25"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A120" i="3" s="1"/>
  <c r="BS117" i="3"/>
  <c r="BW117" i="3"/>
  <c r="CA117" i="3"/>
  <c r="G118" i="3"/>
  <c r="BH120" i="3"/>
  <c r="BK119" i="3"/>
  <c r="BG119" i="3"/>
  <c r="BJ119" i="3"/>
  <c r="BJ120" i="3"/>
  <c r="BI119" i="3"/>
  <c r="CC127" i="3"/>
  <c r="E19" i="4" s="1"/>
  <c r="CD140" i="3"/>
  <c r="F32" i="4"/>
  <c r="K144" i="3"/>
  <c r="K146" i="3" s="1"/>
  <c r="BS143" i="3"/>
  <c r="O143" i="3"/>
  <c r="O145" i="3" s="1"/>
  <c r="BN144" i="3"/>
  <c r="AC145" i="3"/>
  <c r="F12" i="4"/>
  <c r="CE152" i="3"/>
  <c r="L93" i="3"/>
  <c r="Z93" i="3"/>
  <c r="AJ93" i="3"/>
  <c r="AX93" i="3"/>
  <c r="BH93"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C119" i="3"/>
  <c r="AF119" i="3"/>
  <c r="AO120" i="3"/>
  <c r="AR119" i="3"/>
  <c r="AQ119" i="3"/>
  <c r="AQ120" i="3"/>
  <c r="AP119" i="3"/>
  <c r="AE119" i="3"/>
  <c r="AP120" i="3"/>
  <c r="BI120" i="3"/>
  <c r="AA130" i="3"/>
  <c r="AY130" i="3"/>
  <c r="CC123" i="3"/>
  <c r="E58"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CC128" i="3"/>
  <c r="E31" i="4" s="1"/>
  <c r="BU130" i="3"/>
  <c r="BV130" i="3"/>
  <c r="AC131" i="3"/>
  <c r="CC141" i="3"/>
  <c r="E32" i="4" s="1"/>
  <c r="AD144" i="3"/>
  <c r="BV143" i="3"/>
  <c r="BG144" i="3"/>
  <c r="BG146" i="3" s="1"/>
  <c r="CA143" i="3"/>
  <c r="H145" i="3"/>
  <c r="G145" i="3"/>
  <c r="F145" i="3"/>
  <c r="R145" i="3"/>
  <c r="Q145" i="3"/>
  <c r="T145" i="3"/>
  <c r="AF145" i="3"/>
  <c r="AE145" i="3"/>
  <c r="AD145" i="3"/>
  <c r="AR146" i="3"/>
  <c r="AP145" i="3"/>
  <c r="AP146" i="3"/>
  <c r="AO145" i="3"/>
  <c r="AR145" i="3"/>
  <c r="BB146" i="3"/>
  <c r="BD145" i="3"/>
  <c r="BC145" i="3"/>
  <c r="BB145" i="3"/>
  <c r="BM146" i="3"/>
  <c r="BP146" i="3"/>
  <c r="BN145" i="3"/>
  <c r="BQ145" i="3"/>
  <c r="BM145" i="3"/>
  <c r="BP145" i="3"/>
  <c r="S145" i="3"/>
  <c r="BE145" i="3"/>
  <c r="AA161" i="3"/>
  <c r="AA163" i="3" s="1"/>
  <c r="CD149" i="3"/>
  <c r="AY161" i="3"/>
  <c r="CE157" i="3"/>
  <c r="F42" i="4"/>
  <c r="G42" i="4" s="1"/>
  <c r="H42" i="4" s="1"/>
  <c r="BN119" i="3"/>
  <c r="BO120" i="3"/>
  <c r="BT130" i="3"/>
  <c r="BX130" i="3"/>
  <c r="CB130" i="3"/>
  <c r="E132" i="3"/>
  <c r="I132" i="3"/>
  <c r="N132" i="3"/>
  <c r="S132" i="3"/>
  <c r="X132" i="3"/>
  <c r="AC132" i="3"/>
  <c r="AL132" i="3"/>
  <c r="AQ132" i="3"/>
  <c r="AV132" i="3"/>
  <c r="BA132" i="3"/>
  <c r="BE132" i="3"/>
  <c r="BJ132" i="3"/>
  <c r="BO132" i="3"/>
  <c r="T133" i="3"/>
  <c r="AW133" i="3"/>
  <c r="BB133" i="3"/>
  <c r="BP133" i="3"/>
  <c r="CD136" i="3"/>
  <c r="BU143" i="3"/>
  <c r="BY143" i="3"/>
  <c r="K145" i="3"/>
  <c r="Y145" i="3"/>
  <c r="AI145" i="3"/>
  <c r="BG145" i="3"/>
  <c r="F20" i="4"/>
  <c r="G20" i="4" s="1"/>
  <c r="H20"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44" i="4" s="1"/>
  <c r="BV161" i="3"/>
  <c r="AC162" i="3"/>
  <c r="AC164" i="3" s="1"/>
  <c r="CA161" i="3"/>
  <c r="BO162" i="3"/>
  <c r="BQ162" i="3" s="1"/>
  <c r="BP119" i="3"/>
  <c r="BM120" i="3"/>
  <c r="G132" i="3"/>
  <c r="L132" i="3"/>
  <c r="Q132" i="3"/>
  <c r="Z132" i="3"/>
  <c r="AE132" i="3"/>
  <c r="AJ132" i="3"/>
  <c r="AO132" i="3"/>
  <c r="AX132" i="3"/>
  <c r="BC132" i="3"/>
  <c r="BH132" i="3"/>
  <c r="BM132" i="3"/>
  <c r="BQ132" i="3"/>
  <c r="M145" i="3"/>
  <c r="W145" i="3"/>
  <c r="AK145" i="3"/>
  <c r="AU145" i="3"/>
  <c r="AY145" i="3"/>
  <c r="BI145" i="3"/>
  <c r="U161" i="3"/>
  <c r="U163" i="3" s="1"/>
  <c r="AS161" i="3"/>
  <c r="AS163" i="3" s="1"/>
  <c r="BQ161" i="3"/>
  <c r="CD151" i="3"/>
  <c r="CC154" i="3"/>
  <c r="CD158" i="3"/>
  <c r="BY161" i="3"/>
  <c r="BZ161" i="3"/>
  <c r="BA162" i="3"/>
  <c r="BA107" i="3" s="1"/>
  <c r="BT161" i="3"/>
  <c r="BX161" i="3"/>
  <c r="G164" i="3"/>
  <c r="F164" i="3"/>
  <c r="Q164" i="3"/>
  <c r="T164" i="3"/>
  <c r="AE164" i="3"/>
  <c r="AO164" i="3"/>
  <c r="AR163" i="3"/>
  <c r="AR164" i="3"/>
  <c r="AQ163" i="3"/>
  <c r="BC164" i="3"/>
  <c r="BB163" i="3"/>
  <c r="BB164" i="3"/>
  <c r="BE163" i="3"/>
  <c r="BA163" i="3"/>
  <c r="BP163" i="3"/>
  <c r="BP164" i="3"/>
  <c r="BO163" i="3"/>
  <c r="E163" i="3"/>
  <c r="N163" i="3"/>
  <c r="S163" i="3"/>
  <c r="X163" i="3"/>
  <c r="AC163" i="3"/>
  <c r="AL163" i="3"/>
  <c r="BC163" i="3"/>
  <c r="BM163" i="3"/>
  <c r="H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AP164" i="3"/>
  <c r="AV13" i="3" l="1"/>
  <c r="AX39" i="3"/>
  <c r="AU94" i="3"/>
  <c r="AW94" i="3"/>
  <c r="CE88" i="3"/>
  <c r="G24" i="4"/>
  <c r="H24" i="4" s="1"/>
  <c r="AY163" i="3"/>
  <c r="AX164" i="3"/>
  <c r="AO146" i="3"/>
  <c r="AR13" i="3"/>
  <c r="BX11" i="3"/>
  <c r="AQ26" i="3"/>
  <c r="AP55" i="3"/>
  <c r="AI164" i="3"/>
  <c r="AM25" i="3"/>
  <c r="AJ26" i="3"/>
  <c r="AM12" i="3"/>
  <c r="AI13" i="3"/>
  <c r="AL13" i="3"/>
  <c r="AJ13" i="3"/>
  <c r="AM80" i="3"/>
  <c r="BW131" i="3"/>
  <c r="AD164" i="3"/>
  <c r="CE126" i="3"/>
  <c r="G49" i="4"/>
  <c r="H49" i="4" s="1"/>
  <c r="AG163" i="3"/>
  <c r="AF164" i="3"/>
  <c r="AL68" i="3"/>
  <c r="AI68" i="3"/>
  <c r="AM38" i="3"/>
  <c r="AK107" i="3"/>
  <c r="AJ55" i="3"/>
  <c r="AI26" i="3"/>
  <c r="AD26" i="3"/>
  <c r="AC26" i="3"/>
  <c r="AF26" i="3"/>
  <c r="AG25" i="3"/>
  <c r="AE133" i="3"/>
  <c r="AE81" i="3"/>
  <c r="AC13" i="3"/>
  <c r="G48" i="4"/>
  <c r="H48" i="4" s="1"/>
  <c r="AE146" i="3"/>
  <c r="BV144" i="3"/>
  <c r="G6" i="4"/>
  <c r="H6" i="4" s="1"/>
  <c r="G73" i="4"/>
  <c r="H73" i="4" s="1"/>
  <c r="W13" i="3"/>
  <c r="AA145" i="3"/>
  <c r="Y55" i="3"/>
  <c r="Y120" i="3"/>
  <c r="W120" i="3"/>
  <c r="Z120" i="3"/>
  <c r="CE100" i="3"/>
  <c r="Z68" i="3"/>
  <c r="Z94" i="3"/>
  <c r="S81" i="3"/>
  <c r="R107" i="3"/>
  <c r="CE99" i="3"/>
  <c r="F50" i="4"/>
  <c r="G50" i="4" s="1"/>
  <c r="H50" i="4" s="1"/>
  <c r="S146" i="3"/>
  <c r="T55" i="3"/>
  <c r="CE139" i="3"/>
  <c r="BT144" i="3"/>
  <c r="Q55" i="3"/>
  <c r="R55" i="3"/>
  <c r="S133" i="3"/>
  <c r="U131" i="3"/>
  <c r="R13" i="3"/>
  <c r="Q13" i="3"/>
  <c r="BT37" i="3"/>
  <c r="R120" i="3"/>
  <c r="G28" i="4"/>
  <c r="H28" i="4" s="1"/>
  <c r="G27" i="4"/>
  <c r="H27" i="4" s="1"/>
  <c r="CE138" i="3"/>
  <c r="G4" i="4"/>
  <c r="H4" i="4" s="1"/>
  <c r="L55" i="3"/>
  <c r="F133" i="3"/>
  <c r="F68" i="3"/>
  <c r="E68" i="3"/>
  <c r="G13" i="4"/>
  <c r="H13" i="4" s="1"/>
  <c r="BR144" i="3"/>
  <c r="CE7" i="3"/>
  <c r="G60" i="4"/>
  <c r="H60" i="4" s="1"/>
  <c r="AS37" i="3"/>
  <c r="BA13" i="3"/>
  <c r="CE74" i="3"/>
  <c r="BI13" i="3"/>
  <c r="BE12" i="3"/>
  <c r="CB66" i="3"/>
  <c r="BJ13" i="3"/>
  <c r="BK12" i="3"/>
  <c r="BP39" i="3"/>
  <c r="BN55" i="3"/>
  <c r="CE86" i="3"/>
  <c r="BX118" i="3"/>
  <c r="BB55" i="3"/>
  <c r="G56" i="4"/>
  <c r="H56" i="4" s="1"/>
  <c r="BO39" i="3"/>
  <c r="AO81" i="3"/>
  <c r="BQ38" i="3"/>
  <c r="AY12" i="3"/>
  <c r="AP81" i="3"/>
  <c r="BM55" i="3"/>
  <c r="AU13" i="3"/>
  <c r="BO55" i="3"/>
  <c r="BQ54" i="3"/>
  <c r="AX13" i="3"/>
  <c r="AW13" i="3"/>
  <c r="BC26" i="3"/>
  <c r="G12" i="4"/>
  <c r="H12"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6" i="4"/>
  <c r="H26" i="4" s="1"/>
  <c r="BQ24" i="3"/>
  <c r="BO26" i="3"/>
  <c r="BN164" i="3"/>
  <c r="BM13" i="3"/>
  <c r="BO164" i="3"/>
  <c r="CB162" i="3"/>
  <c r="BN146" i="3"/>
  <c r="BQ131" i="3"/>
  <c r="BQ133" i="3" s="1"/>
  <c r="CB131" i="3"/>
  <c r="BO146" i="3"/>
  <c r="CB146" i="3" s="1"/>
  <c r="BN81" i="3"/>
  <c r="CB118" i="3"/>
  <c r="BQ80" i="3"/>
  <c r="BQ118" i="3"/>
  <c r="BQ120" i="3" s="1"/>
  <c r="BQ121" i="3" s="1"/>
  <c r="N5"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4" i="2" s="1"/>
  <c r="AV146" i="3"/>
  <c r="BY146" i="3" s="1"/>
  <c r="BY144" i="3"/>
  <c r="BY92" i="3"/>
  <c r="AY92" i="3"/>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5" i="2" s="1"/>
  <c r="AO13" i="3"/>
  <c r="G37" i="4"/>
  <c r="H37" i="4" s="1"/>
  <c r="AS12" i="3"/>
  <c r="AS11" i="3"/>
  <c r="AS13" i="3" s="1"/>
  <c r="AQ13" i="3"/>
  <c r="AS25" i="3"/>
  <c r="BX131" i="3"/>
  <c r="AS131" i="3"/>
  <c r="AS133" i="3" s="1"/>
  <c r="AS134" i="3" s="1"/>
  <c r="J3"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AM133" i="3" s="1"/>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7" i="2" s="1"/>
  <c r="BV105" i="3"/>
  <c r="AD146" i="3"/>
  <c r="AG168" i="3"/>
  <c r="AG169" i="3" s="1"/>
  <c r="G16" i="4"/>
  <c r="H16"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7" i="4"/>
  <c r="H57" i="4" s="1"/>
  <c r="AA24" i="3"/>
  <c r="AA26" i="3" s="1"/>
  <c r="AA27" i="3" s="1"/>
  <c r="G9" i="2" s="1"/>
  <c r="BU24" i="3"/>
  <c r="CE114" i="3"/>
  <c r="AA106" i="3"/>
  <c r="BU105" i="3"/>
  <c r="AA67" i="3"/>
  <c r="AA105" i="3"/>
  <c r="X68" i="3"/>
  <c r="CE150" i="3"/>
  <c r="Z164" i="3"/>
  <c r="AA162" i="3"/>
  <c r="AA93" i="3"/>
  <c r="BU162" i="3"/>
  <c r="X164" i="3"/>
  <c r="W94" i="3"/>
  <c r="CE87" i="3"/>
  <c r="G75" i="4"/>
  <c r="H75" i="4" s="1"/>
  <c r="G7" i="4"/>
  <c r="H7" i="4" s="1"/>
  <c r="G63" i="4"/>
  <c r="H63" i="4" s="1"/>
  <c r="BT92" i="3"/>
  <c r="U92" i="3"/>
  <c r="R94" i="3"/>
  <c r="R81" i="3"/>
  <c r="CD91" i="3"/>
  <c r="U80" i="3"/>
  <c r="S107" i="3"/>
  <c r="CC23" i="3"/>
  <c r="T107" i="3"/>
  <c r="U106" i="3"/>
  <c r="Q107" i="3"/>
  <c r="CE97" i="3"/>
  <c r="G45" i="4"/>
  <c r="H45" i="4" s="1"/>
  <c r="S164" i="3"/>
  <c r="BT162" i="3"/>
  <c r="U162" i="3"/>
  <c r="U164" i="3" s="1"/>
  <c r="R68" i="3"/>
  <c r="U67" i="3"/>
  <c r="Q68" i="3"/>
  <c r="BT66" i="3"/>
  <c r="S55" i="3"/>
  <c r="CE42" i="3"/>
  <c r="CD52" i="3"/>
  <c r="Q146" i="3"/>
  <c r="U145" i="3"/>
  <c r="U144" i="3"/>
  <c r="CE137" i="3"/>
  <c r="R146" i="3"/>
  <c r="G74" i="4"/>
  <c r="H74" i="4" s="1"/>
  <c r="CE124" i="3"/>
  <c r="Q133" i="3"/>
  <c r="CE125" i="3"/>
  <c r="G80" i="4"/>
  <c r="H80" i="4" s="1"/>
  <c r="U12" i="3"/>
  <c r="CE5" i="3"/>
  <c r="Q120" i="3"/>
  <c r="U37" i="3"/>
  <c r="U39" i="3" s="1"/>
  <c r="U40" i="3" s="1"/>
  <c r="F11" i="2" s="1"/>
  <c r="U118" i="3"/>
  <c r="U168" i="3"/>
  <c r="U169" i="3" s="1"/>
  <c r="M107" i="3"/>
  <c r="N133" i="3"/>
  <c r="G54" i="4"/>
  <c r="H54" i="4" s="1"/>
  <c r="G59" i="4"/>
  <c r="H59" i="4" s="1"/>
  <c r="G32" i="4"/>
  <c r="H32" i="4" s="1"/>
  <c r="G46" i="4"/>
  <c r="H46" i="4" s="1"/>
  <c r="G35" i="4"/>
  <c r="H35"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67" i="4"/>
  <c r="H67" i="4" s="1"/>
  <c r="M68" i="3"/>
  <c r="L68" i="3"/>
  <c r="BS53" i="3"/>
  <c r="O53" i="3"/>
  <c r="O54" i="3"/>
  <c r="G52" i="4"/>
  <c r="H52" i="4" s="1"/>
  <c r="N55" i="3"/>
  <c r="I169" i="3"/>
  <c r="CD161" i="3"/>
  <c r="I163" i="3"/>
  <c r="F71" i="4"/>
  <c r="G71" i="4" s="1"/>
  <c r="H71" i="4" s="1"/>
  <c r="CE136" i="3"/>
  <c r="F58" i="4"/>
  <c r="G58" i="4" s="1"/>
  <c r="H58" i="4" s="1"/>
  <c r="CE123" i="3"/>
  <c r="BV79" i="3"/>
  <c r="AG79" i="3"/>
  <c r="F44" i="4"/>
  <c r="G44" i="4" s="1"/>
  <c r="H44" i="4" s="1"/>
  <c r="CE158" i="3"/>
  <c r="AG144" i="3"/>
  <c r="AG146" i="3" s="1"/>
  <c r="CC130" i="3"/>
  <c r="F70" i="4"/>
  <c r="G70" i="4" s="1"/>
  <c r="H70" i="4" s="1"/>
  <c r="CE140" i="3"/>
  <c r="I105" i="3"/>
  <c r="H39" i="3"/>
  <c r="H55" i="3"/>
  <c r="CA79" i="3"/>
  <c r="BK79" i="3"/>
  <c r="BK81" i="3" s="1"/>
  <c r="BK82" i="3" s="1"/>
  <c r="M4" i="2" s="1"/>
  <c r="E39" i="4"/>
  <c r="G39" i="4" s="1"/>
  <c r="H39" i="4" s="1"/>
  <c r="CE48" i="3"/>
  <c r="CD36" i="3"/>
  <c r="G81" i="3"/>
  <c r="G68" i="3"/>
  <c r="AS165" i="3"/>
  <c r="J12" i="2" s="1"/>
  <c r="E34" i="4"/>
  <c r="G34" i="4" s="1"/>
  <c r="H34" i="4" s="1"/>
  <c r="CE154" i="3"/>
  <c r="F61" i="4"/>
  <c r="G61" i="4" s="1"/>
  <c r="H61" i="4" s="1"/>
  <c r="CE149" i="3"/>
  <c r="BZ145" i="3"/>
  <c r="BT145" i="3"/>
  <c r="CC143" i="3"/>
  <c r="F19" i="4"/>
  <c r="G19" i="4" s="1"/>
  <c r="H19" i="4" s="1"/>
  <c r="CE127" i="3"/>
  <c r="I145" i="3"/>
  <c r="BS144" i="3"/>
  <c r="O144" i="3"/>
  <c r="O146" i="3" s="1"/>
  <c r="BW118" i="3"/>
  <c r="AM118" i="3"/>
  <c r="F66" i="4"/>
  <c r="G66" i="4" s="1"/>
  <c r="H66" i="4" s="1"/>
  <c r="CE85" i="3"/>
  <c r="BR105" i="3"/>
  <c r="BU118" i="3"/>
  <c r="AA118" i="3"/>
  <c r="CD117" i="3"/>
  <c r="I119" i="3"/>
  <c r="F64" i="4"/>
  <c r="G64" i="4" s="1"/>
  <c r="H64" i="4" s="1"/>
  <c r="CE3" i="3"/>
  <c r="BK53" i="3"/>
  <c r="BK24" i="3"/>
  <c r="CA24" i="3"/>
  <c r="BS11" i="3"/>
  <c r="O11" i="3"/>
  <c r="F69" i="4"/>
  <c r="G69" i="4" s="1"/>
  <c r="H69" i="4" s="1"/>
  <c r="CE58" i="3"/>
  <c r="CA145" i="3"/>
  <c r="BV131" i="3"/>
  <c r="AG131" i="3"/>
  <c r="O105" i="3"/>
  <c r="O107" i="3" s="1"/>
  <c r="BS105" i="3"/>
  <c r="F62" i="4"/>
  <c r="G62" i="4" s="1"/>
  <c r="H62" i="4" s="1"/>
  <c r="CE84" i="3"/>
  <c r="BT105" i="3"/>
  <c r="U105" i="3"/>
  <c r="E38" i="4"/>
  <c r="G38" i="4" s="1"/>
  <c r="H38" i="4" s="1"/>
  <c r="CE155" i="3"/>
  <c r="AA168" i="3"/>
  <c r="AA169" i="3" s="1"/>
  <c r="BX146" i="3"/>
  <c r="BR146" i="3"/>
  <c r="CB144" i="3"/>
  <c r="BQ144" i="3"/>
  <c r="BQ146" i="3" s="1"/>
  <c r="H107" i="3"/>
  <c r="CC104" i="3"/>
  <c r="BR92" i="3"/>
  <c r="I92" i="3"/>
  <c r="F76" i="4"/>
  <c r="G76" i="4" s="1"/>
  <c r="H76" i="4" s="1"/>
  <c r="CE98" i="3"/>
  <c r="E94" i="3"/>
  <c r="CB92" i="3"/>
  <c r="CC78" i="3"/>
  <c r="F68" i="4"/>
  <c r="G68" i="4" s="1"/>
  <c r="H68" i="4" s="1"/>
  <c r="CE72" i="3"/>
  <c r="BW66" i="3"/>
  <c r="AM66" i="3"/>
  <c r="F15" i="4"/>
  <c r="G15" i="4" s="1"/>
  <c r="H15" i="4" s="1"/>
  <c r="CE62" i="3"/>
  <c r="AY53" i="3"/>
  <c r="BY53" i="3"/>
  <c r="F51" i="4"/>
  <c r="G51" i="4" s="1"/>
  <c r="H51" i="4" s="1"/>
  <c r="CE30" i="3"/>
  <c r="AS92" i="3"/>
  <c r="AS94" i="3" s="1"/>
  <c r="AS95" i="3" s="1"/>
  <c r="J6" i="2" s="1"/>
  <c r="BX92" i="3"/>
  <c r="F78" i="4"/>
  <c r="G78" i="4" s="1"/>
  <c r="H78" i="4" s="1"/>
  <c r="CE110" i="3"/>
  <c r="CA66" i="3"/>
  <c r="BK66" i="3"/>
  <c r="BV11" i="3"/>
  <c r="AG11" i="3"/>
  <c r="G55" i="3"/>
  <c r="I53" i="3"/>
  <c r="F47" i="4"/>
  <c r="G47" i="4" s="1"/>
  <c r="H47" i="4" s="1"/>
  <c r="CE29" i="3"/>
  <c r="BY24" i="3"/>
  <c r="AY24" i="3"/>
  <c r="BW11" i="3"/>
  <c r="AM11" i="3"/>
  <c r="BY66" i="3"/>
  <c r="AY66" i="3"/>
  <c r="AY68" i="3" s="1"/>
  <c r="BZ162" i="3"/>
  <c r="BE162" i="3"/>
  <c r="BE164" i="3" s="1"/>
  <c r="BY145" i="3"/>
  <c r="BQ134" i="3"/>
  <c r="N3" i="2" s="1"/>
  <c r="O168" i="3"/>
  <c r="O169" i="3" s="1"/>
  <c r="CC161" i="3"/>
  <c r="BW145" i="3"/>
  <c r="AY168" i="3"/>
  <c r="AY169" i="3" s="1"/>
  <c r="BX145" i="3"/>
  <c r="BW144" i="3"/>
  <c r="AM144" i="3"/>
  <c r="CD143" i="3"/>
  <c r="BR131" i="3"/>
  <c r="I131" i="3"/>
  <c r="E133" i="3"/>
  <c r="BV145" i="3"/>
  <c r="CE141" i="3"/>
  <c r="BE118" i="3"/>
  <c r="BE120" i="3" s="1"/>
  <c r="BE121" i="3" s="1"/>
  <c r="L5" i="2" s="1"/>
  <c r="BZ118" i="3"/>
  <c r="BV92" i="3"/>
  <c r="AG92" i="3"/>
  <c r="AG94" i="3" s="1"/>
  <c r="AG95" i="3" s="1"/>
  <c r="H6" i="2" s="1"/>
  <c r="CA92" i="3"/>
  <c r="BK92" i="3"/>
  <c r="BK94" i="3" s="1"/>
  <c r="BS118" i="3"/>
  <c r="O118" i="3"/>
  <c r="CB105" i="3"/>
  <c r="BQ105" i="3"/>
  <c r="CA105" i="3"/>
  <c r="BS92" i="3"/>
  <c r="O92" i="3"/>
  <c r="O94" i="3" s="1"/>
  <c r="BZ79" i="3"/>
  <c r="BE79" i="3"/>
  <c r="BE81" i="3" s="1"/>
  <c r="BE82" i="3" s="1"/>
  <c r="L4" i="2" s="1"/>
  <c r="BR79" i="3"/>
  <c r="I79" i="3"/>
  <c r="BR53" i="3"/>
  <c r="AA11" i="3"/>
  <c r="BU11" i="3"/>
  <c r="BZ105" i="3"/>
  <c r="CE89" i="3"/>
  <c r="BU66" i="3"/>
  <c r="AA66" i="3"/>
  <c r="CE59" i="3"/>
  <c r="CC52" i="3"/>
  <c r="BZ37" i="3"/>
  <c r="BE37" i="3"/>
  <c r="BE39" i="3" s="1"/>
  <c r="BE40" i="3" s="1"/>
  <c r="L11" i="2" s="1"/>
  <c r="BV37" i="3"/>
  <c r="AG37" i="3"/>
  <c r="AG39" i="3" s="1"/>
  <c r="AG40" i="3" s="1"/>
  <c r="H11" i="2" s="1"/>
  <c r="G13" i="3"/>
  <c r="G26" i="3"/>
  <c r="CB11" i="3"/>
  <c r="BQ11" i="3"/>
  <c r="BQ13" i="3" s="1"/>
  <c r="BQ14" i="3" s="1"/>
  <c r="N8"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M168" i="3"/>
  <c r="AM169" i="3" s="1"/>
  <c r="CA146" i="3"/>
  <c r="BR162" i="3"/>
  <c r="I162" i="3"/>
  <c r="I146" i="3" s="1"/>
  <c r="E164" i="3"/>
  <c r="BS145" i="3"/>
  <c r="CB145" i="3"/>
  <c r="CA144" i="3"/>
  <c r="BK144" i="3"/>
  <c r="BK146" i="3" s="1"/>
  <c r="CD130" i="3"/>
  <c r="G120" i="3"/>
  <c r="CA118" i="3"/>
  <c r="BK118" i="3"/>
  <c r="BK120" i="3" s="1"/>
  <c r="BK121" i="3" s="1"/>
  <c r="M5" i="2" s="1"/>
  <c r="BZ92" i="3"/>
  <c r="BE92" i="3"/>
  <c r="BZ131" i="3"/>
  <c r="BE131" i="3"/>
  <c r="BE133" i="3" s="1"/>
  <c r="BE134" i="3" s="1"/>
  <c r="L3" i="2" s="1"/>
  <c r="BY118" i="3"/>
  <c r="AY118" i="3"/>
  <c r="AY120" i="3" s="1"/>
  <c r="G31" i="4"/>
  <c r="H31" i="4" s="1"/>
  <c r="BX105" i="3"/>
  <c r="AS105" i="3"/>
  <c r="AS107" i="3" s="1"/>
  <c r="CD78" i="3"/>
  <c r="F17" i="4"/>
  <c r="G17" i="4" s="1"/>
  <c r="H17" i="4" s="1"/>
  <c r="CE75" i="3"/>
  <c r="G25" i="4"/>
  <c r="H25" i="4" s="1"/>
  <c r="BS66" i="3"/>
  <c r="O66" i="3"/>
  <c r="O68" i="3" s="1"/>
  <c r="CC117" i="3"/>
  <c r="U79" i="3"/>
  <c r="BT79" i="3"/>
  <c r="O79" i="3"/>
  <c r="BS79" i="3"/>
  <c r="BR66" i="3"/>
  <c r="H68" i="3"/>
  <c r="F65" i="4"/>
  <c r="G65" i="4" s="1"/>
  <c r="H65" i="4" s="1"/>
  <c r="CE43" i="3"/>
  <c r="F72" i="4"/>
  <c r="G72" i="4" s="1"/>
  <c r="H72" i="4" s="1"/>
  <c r="CE32" i="3"/>
  <c r="F8" i="4"/>
  <c r="G8" i="4" s="1"/>
  <c r="H8" i="4" s="1"/>
  <c r="CE19" i="3"/>
  <c r="BV53" i="3"/>
  <c r="BT24" i="3"/>
  <c r="U24" i="3"/>
  <c r="U26" i="3" s="1"/>
  <c r="U27" i="3" s="1"/>
  <c r="F9" i="2" s="1"/>
  <c r="F55" i="4"/>
  <c r="G55" i="4" s="1"/>
  <c r="H55" i="4" s="1"/>
  <c r="CE17" i="3"/>
  <c r="CC10" i="3"/>
  <c r="G11" i="4"/>
  <c r="H11" i="4" s="1"/>
  <c r="G79" i="4"/>
  <c r="H79" i="4" s="1"/>
  <c r="AY107" i="3" l="1"/>
  <c r="AY94" i="3"/>
  <c r="AY95" i="3" s="1"/>
  <c r="K6" i="2" s="1"/>
  <c r="AY147" i="3"/>
  <c r="K2" i="2" s="1"/>
  <c r="AM26" i="3"/>
  <c r="AM27" i="3" s="1"/>
  <c r="I9" i="2" s="1"/>
  <c r="AM13" i="3"/>
  <c r="AM14" i="3" s="1"/>
  <c r="I8" i="2" s="1"/>
  <c r="AG165" i="3"/>
  <c r="H12" i="2" s="1"/>
  <c r="AM68" i="3"/>
  <c r="AM69" i="3" s="1"/>
  <c r="I13" i="2" s="1"/>
  <c r="AM39" i="3"/>
  <c r="AM40" i="3" s="1"/>
  <c r="I11" i="2" s="1"/>
  <c r="AG26" i="3"/>
  <c r="AG56" i="3"/>
  <c r="H10" i="2" s="1"/>
  <c r="AA82" i="3"/>
  <c r="G4" i="2" s="1"/>
  <c r="U81" i="3"/>
  <c r="U165" i="3"/>
  <c r="F12" i="2" s="1"/>
  <c r="O95" i="3"/>
  <c r="E6" i="2" s="1"/>
  <c r="BS146" i="3"/>
  <c r="I69" i="3"/>
  <c r="D13" i="2" s="1"/>
  <c r="BQ40" i="3"/>
  <c r="N11" i="2" s="1"/>
  <c r="BE14" i="3"/>
  <c r="L8" i="2" s="1"/>
  <c r="AY69" i="3"/>
  <c r="K13" i="2" s="1"/>
  <c r="BE69" i="3"/>
  <c r="L13" i="2" s="1"/>
  <c r="BQ69" i="3"/>
  <c r="N13" i="2" s="1"/>
  <c r="BK14" i="3"/>
  <c r="M8" i="2" s="1"/>
  <c r="BQ55" i="3"/>
  <c r="BQ56" i="3" s="1"/>
  <c r="N10" i="2" s="1"/>
  <c r="AS81" i="3"/>
  <c r="AS82" i="3" s="1"/>
  <c r="J4" i="2" s="1"/>
  <c r="AY13" i="3"/>
  <c r="AY14" i="3" s="1"/>
  <c r="K8" i="2" s="1"/>
  <c r="BE107" i="3"/>
  <c r="BE108" i="3" s="1"/>
  <c r="L7" i="2" s="1"/>
  <c r="U56" i="3"/>
  <c r="F10" i="2" s="1"/>
  <c r="I147" i="3"/>
  <c r="D2" i="2" s="1"/>
  <c r="O147" i="3"/>
  <c r="E2" i="2" s="1"/>
  <c r="AA164" i="3"/>
  <c r="AA165" i="3" s="1"/>
  <c r="G12" i="2" s="1"/>
  <c r="BV146" i="3"/>
  <c r="O108" i="3"/>
  <c r="E7" i="2" s="1"/>
  <c r="AG147" i="3"/>
  <c r="H2" i="2" s="1"/>
  <c r="BT146" i="3"/>
  <c r="AA107" i="3"/>
  <c r="AA108" i="3" s="1"/>
  <c r="G7" i="2" s="1"/>
  <c r="U94" i="3"/>
  <c r="U95" i="3" s="1"/>
  <c r="F6" i="2" s="1"/>
  <c r="U133" i="3"/>
  <c r="U134" i="3" s="1"/>
  <c r="F3" i="2" s="1"/>
  <c r="BW146" i="3"/>
  <c r="AG68" i="3"/>
  <c r="AG69" i="3" s="1"/>
  <c r="H13" i="2" s="1"/>
  <c r="BQ26" i="3"/>
  <c r="BQ27" i="3" s="1"/>
  <c r="N9" i="2" s="1"/>
  <c r="BQ164" i="3"/>
  <c r="BQ165" i="3" s="1"/>
  <c r="N12" i="2" s="1"/>
  <c r="BQ147" i="3"/>
  <c r="N2" i="2" s="1"/>
  <c r="BQ81" i="3"/>
  <c r="BQ82" i="3" s="1"/>
  <c r="N4" i="2" s="1"/>
  <c r="BQ94" i="3"/>
  <c r="BQ95" i="3" s="1"/>
  <c r="N6" i="2" s="1"/>
  <c r="BQ107" i="3"/>
  <c r="BQ108" i="3" s="1"/>
  <c r="N7" i="2" s="1"/>
  <c r="BK164" i="3"/>
  <c r="BK165" i="3" s="1"/>
  <c r="M12" i="2" s="1"/>
  <c r="BK147" i="3"/>
  <c r="M2" i="2" s="1"/>
  <c r="BK68" i="3"/>
  <c r="BK69" i="3" s="1"/>
  <c r="M13" i="2" s="1"/>
  <c r="BK95" i="3"/>
  <c r="M6" i="2" s="1"/>
  <c r="BK26" i="3"/>
  <c r="BK27" i="3" s="1"/>
  <c r="M9" i="2" s="1"/>
  <c r="BK55" i="3"/>
  <c r="BK56" i="3" s="1"/>
  <c r="M10" i="2" s="1"/>
  <c r="BK107" i="3"/>
  <c r="BK108" i="3" s="1"/>
  <c r="M7" i="2" s="1"/>
  <c r="BE165" i="3"/>
  <c r="L12" i="2" s="1"/>
  <c r="BE26" i="3"/>
  <c r="BE27" i="3" s="1"/>
  <c r="L9" i="2" s="1"/>
  <c r="BE146" i="3"/>
  <c r="BE147" i="3" s="1"/>
  <c r="L2" i="2" s="1"/>
  <c r="BK134" i="3"/>
  <c r="M3" i="2" s="1"/>
  <c r="BK40" i="3"/>
  <c r="M11" i="2" s="1"/>
  <c r="BE94" i="3"/>
  <c r="BE95" i="3" s="1"/>
  <c r="L6" i="2" s="1"/>
  <c r="BE55" i="3"/>
  <c r="BE56" i="3" s="1"/>
  <c r="L10" i="2" s="1"/>
  <c r="CE10" i="3"/>
  <c r="CE104" i="3"/>
  <c r="AY108" i="3"/>
  <c r="K7" i="2" s="1"/>
  <c r="AY40" i="3"/>
  <c r="K11" i="2" s="1"/>
  <c r="AY26" i="3"/>
  <c r="AY27" i="3" s="1"/>
  <c r="K9" i="2" s="1"/>
  <c r="AY55" i="3"/>
  <c r="AY56" i="3" s="1"/>
  <c r="K10" i="2" s="1"/>
  <c r="AY121" i="3"/>
  <c r="K5" i="2" s="1"/>
  <c r="AY164" i="3"/>
  <c r="AY165" i="3" s="1"/>
  <c r="K12" i="2" s="1"/>
  <c r="AY133" i="3"/>
  <c r="AY134" i="3" s="1"/>
  <c r="K3" i="2" s="1"/>
  <c r="AS39" i="3"/>
  <c r="AS40" i="3" s="1"/>
  <c r="J11" i="2" s="1"/>
  <c r="AS108" i="3"/>
  <c r="J7" i="2" s="1"/>
  <c r="AS14" i="3"/>
  <c r="J8" i="2" s="1"/>
  <c r="AS26" i="3"/>
  <c r="AS27" i="3" s="1"/>
  <c r="J9" i="2" s="1"/>
  <c r="AS55" i="3"/>
  <c r="AS56" i="3" s="1"/>
  <c r="J10" i="2" s="1"/>
  <c r="AS68" i="3"/>
  <c r="AS69" i="3" s="1"/>
  <c r="J13" i="2" s="1"/>
  <c r="AM120" i="3"/>
  <c r="AM121" i="3" s="1"/>
  <c r="I5" i="2" s="1"/>
  <c r="AM95" i="3"/>
  <c r="I6" i="2" s="1"/>
  <c r="AM55" i="3"/>
  <c r="AM56" i="3" s="1"/>
  <c r="I10" i="2" s="1"/>
  <c r="AM164" i="3"/>
  <c r="AM165" i="3" s="1"/>
  <c r="I12" i="2" s="1"/>
  <c r="AM108" i="3"/>
  <c r="I7" i="2" s="1"/>
  <c r="AM146" i="3"/>
  <c r="AM147" i="3" s="1"/>
  <c r="I2" i="2" s="1"/>
  <c r="CC144" i="3"/>
  <c r="AM134" i="3"/>
  <c r="I3" i="2" s="1"/>
  <c r="AM81" i="3"/>
  <c r="AM82" i="3" s="1"/>
  <c r="I4" i="2" s="1"/>
  <c r="AG27" i="3"/>
  <c r="H9" i="2" s="1"/>
  <c r="AG133" i="3"/>
  <c r="AG134" i="3" s="1"/>
  <c r="H3" i="2" s="1"/>
  <c r="AG81" i="3"/>
  <c r="AG82" i="3" s="1"/>
  <c r="H4" i="2" s="1"/>
  <c r="AG13" i="3"/>
  <c r="AG14" i="3" s="1"/>
  <c r="H8" i="2" s="1"/>
  <c r="AG120" i="3"/>
  <c r="AG121" i="3" s="1"/>
  <c r="H5" i="2" s="1"/>
  <c r="CC118" i="3"/>
  <c r="AA40" i="3"/>
  <c r="G11" i="2" s="1"/>
  <c r="AA13" i="3"/>
  <c r="AA14" i="3" s="1"/>
  <c r="G8" i="2" s="1"/>
  <c r="AA146" i="3"/>
  <c r="AA147" i="3" s="1"/>
  <c r="G2" i="2" s="1"/>
  <c r="BU146" i="3"/>
  <c r="AA56" i="3"/>
  <c r="G10" i="2" s="1"/>
  <c r="AA134" i="3"/>
  <c r="G3" i="2" s="1"/>
  <c r="CE23" i="3"/>
  <c r="AA120" i="3"/>
  <c r="AA121" i="3" s="1"/>
  <c r="G5" i="2" s="1"/>
  <c r="AA68" i="3"/>
  <c r="AA69" i="3" s="1"/>
  <c r="G13" i="2" s="1"/>
  <c r="AA94" i="3"/>
  <c r="AA95" i="3" s="1"/>
  <c r="G6" i="2" s="1"/>
  <c r="CE91" i="3"/>
  <c r="U82" i="3"/>
  <c r="F4" i="2" s="1"/>
  <c r="U107" i="3"/>
  <c r="U108" i="3" s="1"/>
  <c r="F7" i="2" s="1"/>
  <c r="U68" i="3"/>
  <c r="U69" i="3" s="1"/>
  <c r="F13" i="2" s="1"/>
  <c r="CE52" i="3"/>
  <c r="U146" i="3"/>
  <c r="U147" i="3" s="1"/>
  <c r="F2" i="2" s="1"/>
  <c r="U14" i="3"/>
  <c r="F8" i="2" s="1"/>
  <c r="CC11" i="3"/>
  <c r="U120" i="3"/>
  <c r="U121" i="3" s="1"/>
  <c r="F5" i="2" s="1"/>
  <c r="O133" i="3"/>
  <c r="O134" i="3"/>
  <c r="E3" i="2" s="1"/>
  <c r="CE130" i="3"/>
  <c r="CD11" i="3"/>
  <c r="O13" i="3"/>
  <c r="O14" i="3" s="1"/>
  <c r="E8" i="2" s="1"/>
  <c r="CE143" i="3"/>
  <c r="CD144" i="3"/>
  <c r="CD118" i="3"/>
  <c r="O120" i="3"/>
  <c r="O121" i="3" s="1"/>
  <c r="E5" i="2" s="1"/>
  <c r="O40" i="3"/>
  <c r="E11" i="2" s="1"/>
  <c r="O164" i="3"/>
  <c r="O165" i="3" s="1"/>
  <c r="E12" i="2" s="1"/>
  <c r="CE36" i="3"/>
  <c r="CC24" i="3"/>
  <c r="O81" i="3"/>
  <c r="O82" i="3" s="1"/>
  <c r="E4" i="2" s="1"/>
  <c r="O69" i="3"/>
  <c r="E13" i="2" s="1"/>
  <c r="CE65" i="3"/>
  <c r="O55" i="3"/>
  <c r="O56" i="3" s="1"/>
  <c r="E10" i="2" s="1"/>
  <c r="CD66" i="3"/>
  <c r="I14" i="3"/>
  <c r="D8" i="2" s="1"/>
  <c r="CD131" i="3"/>
  <c r="I133" i="3"/>
  <c r="I134" i="3" s="1"/>
  <c r="D3" i="2" s="1"/>
  <c r="CC92" i="3"/>
  <c r="CE161" i="3"/>
  <c r="CD162" i="3"/>
  <c r="I164" i="3"/>
  <c r="I165" i="3" s="1"/>
  <c r="D12" i="2" s="1"/>
  <c r="CD79" i="3"/>
  <c r="I81" i="3"/>
  <c r="I82" i="3" s="1"/>
  <c r="D4" i="2" s="1"/>
  <c r="CC131" i="3"/>
  <c r="CD53" i="3"/>
  <c r="I55" i="3"/>
  <c r="I56" i="3" s="1"/>
  <c r="D10" i="2" s="1"/>
  <c r="I26" i="3"/>
  <c r="I27" i="3" s="1"/>
  <c r="D9" i="2" s="1"/>
  <c r="CD24" i="3"/>
  <c r="CC66" i="3"/>
  <c r="CC162" i="3"/>
  <c r="CD37" i="3"/>
  <c r="I39" i="3"/>
  <c r="I40" i="3" s="1"/>
  <c r="D11" i="2" s="1"/>
  <c r="CC53" i="3"/>
  <c r="CE117" i="3"/>
  <c r="CC105" i="3"/>
  <c r="I120" i="3"/>
  <c r="I121" i="3" s="1"/>
  <c r="D5" i="2" s="1"/>
  <c r="CE78" i="3"/>
  <c r="CC79" i="3"/>
  <c r="CC37" i="3"/>
  <c r="CD92" i="3"/>
  <c r="I94" i="3"/>
  <c r="I95" i="3" s="1"/>
  <c r="D6" i="2" s="1"/>
  <c r="CD105" i="3"/>
  <c r="I107" i="3"/>
  <c r="I108" i="3" s="1"/>
  <c r="D7" i="2" s="1"/>
  <c r="N16" i="2" l="1"/>
  <c r="M16" i="2"/>
  <c r="L16" i="2"/>
  <c r="K16" i="2"/>
  <c r="J16" i="2"/>
  <c r="O9" i="2"/>
  <c r="CE118" i="3"/>
  <c r="I16" i="2"/>
  <c r="CE144" i="3"/>
  <c r="H16" i="2"/>
  <c r="O2" i="2"/>
  <c r="O13" i="2"/>
  <c r="G16" i="2"/>
  <c r="O6" i="2"/>
  <c r="O11" i="2"/>
  <c r="CE24" i="3"/>
  <c r="O7" i="2"/>
  <c r="CE11" i="3"/>
  <c r="F16" i="2"/>
  <c r="CE105" i="3"/>
  <c r="O3" i="2"/>
  <c r="CE92" i="3"/>
  <c r="O8" i="2"/>
  <c r="O5" i="2"/>
  <c r="O12" i="2"/>
  <c r="CE37" i="3"/>
  <c r="CE162" i="3"/>
  <c r="E16" i="2"/>
  <c r="CE66" i="3"/>
  <c r="O10" i="2"/>
  <c r="O4" i="2"/>
  <c r="D16" i="2"/>
  <c r="CE53" i="3"/>
  <c r="CE131" i="3"/>
  <c r="CE79" i="3"/>
  <c r="P13" i="2" l="1"/>
  <c r="P2" i="2"/>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<sst xmlns="http://schemas.openxmlformats.org/spreadsheetml/2006/main" count="989" uniqueCount="121">
  <si>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</si>
  <si>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</si>
  <si>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</si>
  <si>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</si>
  <si>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</si>
  <si>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</si>
  <si>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</si>
  <si>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</si>
  <si>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</si>
  <si>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</si>
  <si>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</si>
  <si>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</si>
  <si>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</si>
  <si>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</si>
  <si>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</si>
  <si>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</si>
  <si>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</si>
  <si>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</si>
  <si>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</si>
  <si>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</si>
  <si>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</si>
  <si>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</si>
  <si>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</si>
  <si>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</si>
  <si>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</si>
  <si>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</si>
  <si>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</si>
  <si>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</si>
  <si>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</si>
  <si>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</si>
  <si>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</si>
  <si>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</si>
  <si>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</si>
  <si>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</si>
  <si>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</si>
  <si>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</si>
  <si>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</si>
  <si>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</si>
  <si>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</si>
  <si>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</si>
  <si>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</si>
  <si>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</si>
  <si>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</si>
  <si>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</si>
  <si>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</si>
  <si>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</si>
  <si>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</si>
  <si>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</si>
  <si>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</si>
  <si>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</si>
  <si>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</si>
  <si>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</si>
  <si>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</si>
  <si>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</si>
  <si>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</si>
  <si>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</si>
  <si>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</si>
  <si>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</si>
  <si>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</si>
  <si>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</si>
  <si>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</si>
  <si>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</si>
  <si>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</si>
  <si>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</si>
  <si>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</si>
  <si>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</si>
  <si>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</si>
  <si>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</si>
  <si>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</si>
  <si>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</si>
  <si>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</si>
  <si>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</si>
  <si>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</si>
  <si>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</si>
  <si>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</si>
  <si>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</si>
  <si>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</si>
  <si>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</si>
  <si>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</si>
  <si>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</si>
  <si>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</si>
  <si>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</si>
  <si>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</si>
  <si>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</si>
  <si>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</si>
  <si>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</si>
  <si>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</si>
  <si>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</si>
  <si>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</si>
  <si>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</si>
  <si>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</si>
  <si>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</si>
  <si>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</si>
  <si>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</si>
  <si>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</si>
  <si>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</si>
  <si>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</si>
  <si>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</si>
  <si>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</si>
  <si>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</si>
  <si>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</si>
  <si>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</si>
  <si>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</si>
  <si>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</si>
  <si>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</si>
  <si>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</si>
  <si>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</si>
  <si>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</si>
  <si>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</si>
  <si>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</si>
  <si>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</si>
  <si>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</si>
  <si>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</si>
  <si>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</si>
  <si>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</si>
  <si>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</si>
  <si>
    <t>Lavergne</t>
  </si>
  <si>
    <t>Thierry</t>
  </si>
  <si>
    <t>Salzer</t>
  </si>
  <si>
    <t>Marc</t>
  </si>
  <si>
    <t>Orengo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</si>
</sst>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E5" sqref="E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5</v>
      </c>
      <c r="F2" s="15">
        <f>'Détail par équipe'!U147</f>
        <v>5</v>
      </c>
      <c r="G2" s="15">
        <f>'Détail par équipe'!AA147</f>
        <v>3</v>
      </c>
      <c r="H2" s="15">
        <f>'Détail par équipe'!AG147</f>
        <v>7</v>
      </c>
      <c r="I2" s="15">
        <f>'Détail par équipe'!AM147</f>
        <v>10</v>
      </c>
      <c r="J2" s="15">
        <f>'Détail par équipe'!AS147</f>
        <v>10</v>
      </c>
      <c r="K2" s="15">
        <f>'Détail par équipe'!AY147</f>
        <v>5</v>
      </c>
      <c r="L2" s="15">
        <f>'Détail par équipe'!BE147</f>
        <v>0</v>
      </c>
      <c r="M2" s="15">
        <f>'Détail par équipe'!BK147</f>
        <v>0</v>
      </c>
      <c r="N2" s="15">
        <f>'Détail par équipe'!BQ147</f>
        <v>0</v>
      </c>
      <c r="O2" s="16">
        <f>D2+E2+F2+G2+H2+I2+J2+K2+L2+M2+N2</f>
        <v>55</v>
      </c>
      <c r="P2" s="17">
        <f>O2*3.04</f>
        <v>167.2</v>
      </c>
    </row>
    <row r="3" spans="1:16" ht="23.1" customHeight="1" x14ac:dyDescent="0.25">
      <c r="A3" s="11">
        <v>2</v>
      </c>
      <c r="B3" s="12">
        <v>1</v>
      </c>
      <c r="C3" s="13" t="str">
        <f>'Détail par équipe'!B122</f>
        <v>Les Poulbots</v>
      </c>
      <c r="D3" s="14">
        <f>'Détail par équipe'!I134</f>
        <v>6</v>
      </c>
      <c r="E3" s="15">
        <f>'Détail par équipe'!O134</f>
        <v>6</v>
      </c>
      <c r="F3" s="15">
        <f>'Détail par équipe'!U134</f>
        <v>5</v>
      </c>
      <c r="G3" s="15">
        <f>'Détail par équipe'!AA134</f>
        <v>9</v>
      </c>
      <c r="H3" s="15">
        <f>'Détail par équipe'!AG134</f>
        <v>10</v>
      </c>
      <c r="I3" s="15">
        <f>'Détail par équipe'!AM134</f>
        <v>4</v>
      </c>
      <c r="J3" s="15">
        <f>'Détail par équipe'!AS134</f>
        <v>5</v>
      </c>
      <c r="K3" s="15">
        <f>'Détail par équipe'!AY134</f>
        <v>6</v>
      </c>
      <c r="L3" s="15">
        <f>'Détail par équipe'!BE134</f>
        <v>0</v>
      </c>
      <c r="M3" s="15">
        <f>'Détail par équipe'!BK134</f>
        <v>0</v>
      </c>
      <c r="N3" s="15">
        <f>'Détail par équipe'!BQ134</f>
        <v>0</v>
      </c>
      <c r="O3" s="16">
        <f>D3+E3+F3+G3+H3+I3+J3+K3+L3+M3+N3</f>
        <v>51</v>
      </c>
      <c r="P3" s="17">
        <f t="shared" ref="P3:P13" si="0">O3*3.04</f>
        <v>155.04</v>
      </c>
    </row>
    <row r="4" spans="1:16" ht="23.1" customHeight="1" x14ac:dyDescent="0.25">
      <c r="A4" s="11">
        <v>3</v>
      </c>
      <c r="B4" s="12">
        <v>2</v>
      </c>
      <c r="C4" s="13" t="str">
        <f>'Détail par équipe'!B70</f>
        <v>Wizards 2</v>
      </c>
      <c r="D4" s="14">
        <f>'Détail par équipe'!I82</f>
        <v>4</v>
      </c>
      <c r="E4" s="15">
        <f>'Détail par équipe'!O82</f>
        <v>9</v>
      </c>
      <c r="F4" s="15">
        <f>'Détail par équipe'!U82</f>
        <v>2.5</v>
      </c>
      <c r="G4" s="15">
        <f>'Détail par équipe'!AA82</f>
        <v>7</v>
      </c>
      <c r="H4" s="15">
        <f>'Détail par équipe'!AG82</f>
        <v>8</v>
      </c>
      <c r="I4" s="15">
        <f>'Détail par équipe'!AM82</f>
        <v>6</v>
      </c>
      <c r="J4" s="15">
        <f>'Détail par équipe'!AS82</f>
        <v>9</v>
      </c>
      <c r="K4" s="15">
        <f>'Détail par équipe'!AY82</f>
        <v>5</v>
      </c>
      <c r="L4" s="15">
        <f>'Détail par équipe'!BE82</f>
        <v>0</v>
      </c>
      <c r="M4" s="15">
        <f>'Détail par équipe'!BK82</f>
        <v>0</v>
      </c>
      <c r="N4" s="15">
        <f>'Détail par équipe'!BQ82</f>
        <v>0</v>
      </c>
      <c r="O4" s="16">
        <f>D4+E4+F4+G4+H4+I4+J4+K4+L4+M4+N4</f>
        <v>50.5</v>
      </c>
      <c r="P4" s="17">
        <f t="shared" si="0"/>
        <v>153.52000000000001</v>
      </c>
    </row>
    <row r="5" spans="1:16" ht="23.1" customHeight="1" x14ac:dyDescent="0.25">
      <c r="A5" s="11">
        <v>4</v>
      </c>
      <c r="B5" s="12">
        <v>7</v>
      </c>
      <c r="C5" s="13" t="str">
        <f>'Détail par équipe'!B109</f>
        <v>BZV</v>
      </c>
      <c r="D5" s="14">
        <f>'Détail par équipe'!I121</f>
        <v>4</v>
      </c>
      <c r="E5" s="15">
        <f>'Détail par équipe'!O121</f>
        <v>5</v>
      </c>
      <c r="F5" s="15">
        <f>'Détail par équipe'!U121</f>
        <v>6.5</v>
      </c>
      <c r="G5" s="15">
        <f>'Détail par équipe'!AA121</f>
        <v>8</v>
      </c>
      <c r="H5" s="15">
        <f>'Détail par équipe'!AG121</f>
        <v>10</v>
      </c>
      <c r="I5" s="15">
        <f>'Détail par équipe'!AM121</f>
        <v>7.5</v>
      </c>
      <c r="J5" s="15">
        <f>'Détail par équipe'!AS121</f>
        <v>0</v>
      </c>
      <c r="K5" s="15">
        <f>'Détail par équipe'!AY121</f>
        <v>7</v>
      </c>
      <c r="L5" s="15">
        <f>'Détail par équipe'!BE121</f>
        <v>0</v>
      </c>
      <c r="M5" s="15">
        <f>'Détail par équipe'!BK121</f>
        <v>0</v>
      </c>
      <c r="N5" s="15">
        <f>'Détail par équipe'!BQ121</f>
        <v>0</v>
      </c>
      <c r="O5" s="16">
        <f>D5+E5+F5+G5+H5+I5+J5+K5+L5+M5+N5</f>
        <v>48</v>
      </c>
      <c r="P5" s="17">
        <f t="shared" si="0"/>
        <v>145.92000000000002</v>
      </c>
    </row>
    <row r="6" spans="1:16" ht="23.1" customHeight="1" x14ac:dyDescent="0.25">
      <c r="A6" s="11">
        <v>5</v>
      </c>
      <c r="B6" s="12">
        <v>5</v>
      </c>
      <c r="C6" s="13" t="str">
        <f>'Détail par équipe'!B83</f>
        <v>Wizards 1</v>
      </c>
      <c r="D6" s="14">
        <f>'Détail par équipe'!I95</f>
        <v>8</v>
      </c>
      <c r="E6" s="15">
        <f>'Détail par équipe'!O95</f>
        <v>2</v>
      </c>
      <c r="F6" s="15">
        <f>'Détail par équipe'!U95</f>
        <v>7.5</v>
      </c>
      <c r="G6" s="15">
        <f>'Détail par équipe'!AA95</f>
        <v>4</v>
      </c>
      <c r="H6" s="15">
        <f>'Détail par équipe'!AG95</f>
        <v>0</v>
      </c>
      <c r="I6" s="15">
        <f>'Détail par équipe'!AM95</f>
        <v>10</v>
      </c>
      <c r="J6" s="15">
        <f>'Détail par équipe'!AS95</f>
        <v>9</v>
      </c>
      <c r="K6" s="15">
        <f>'Détail par équipe'!AY95</f>
        <v>5</v>
      </c>
      <c r="L6" s="15">
        <f>'Détail par équipe'!BE95</f>
        <v>0</v>
      </c>
      <c r="M6" s="15">
        <f>'Détail par équipe'!BK95</f>
        <v>0</v>
      </c>
      <c r="N6" s="15">
        <f>'Détail par équipe'!BQ95</f>
        <v>0</v>
      </c>
      <c r="O6" s="16">
        <f>D6+E6+F6+G6+H6+I6+J6+K6+L6+M6+N6</f>
        <v>45.5</v>
      </c>
      <c r="P6" s="17">
        <f t="shared" si="0"/>
        <v>138.32</v>
      </c>
    </row>
    <row r="7" spans="1:16" ht="23.1" customHeight="1" x14ac:dyDescent="0.25">
      <c r="A7" s="11">
        <v>6</v>
      </c>
      <c r="B7" s="12">
        <v>8</v>
      </c>
      <c r="C7" s="13" t="str">
        <f>'Détail par équipe'!B96</f>
        <v>BNP</v>
      </c>
      <c r="D7" s="14">
        <f>'Détail par équipe'!I108</f>
        <v>2</v>
      </c>
      <c r="E7" s="15">
        <f>'Détail par équipe'!O108</f>
        <v>4</v>
      </c>
      <c r="F7" s="15">
        <f>'Détail par équipe'!U108</f>
        <v>6</v>
      </c>
      <c r="G7" s="15">
        <f>'Détail par équipe'!AA108</f>
        <v>8</v>
      </c>
      <c r="H7" s="15">
        <f>'Détail par équipe'!AG108</f>
        <v>3</v>
      </c>
      <c r="I7" s="15">
        <f>'Détail par équipe'!AM108</f>
        <v>9</v>
      </c>
      <c r="J7" s="15">
        <f>'Détail par équipe'!AS108</f>
        <v>1</v>
      </c>
      <c r="K7" s="15">
        <f>'Détail par équipe'!AY108</f>
        <v>6</v>
      </c>
      <c r="L7" s="15">
        <f>'Détail par équipe'!BE108</f>
        <v>0</v>
      </c>
      <c r="M7" s="15">
        <f>'Détail par équipe'!BK108</f>
        <v>0</v>
      </c>
      <c r="N7" s="15">
        <f>'Détail par équipe'!BQ108</f>
        <v>0</v>
      </c>
      <c r="O7" s="16">
        <f>D7+E7+F7+G7+H7+I7+J7+K7+L7+M7+N7</f>
        <v>39</v>
      </c>
      <c r="P7" s="17">
        <f t="shared" si="0"/>
        <v>118.56</v>
      </c>
    </row>
    <row r="8" spans="1:16" ht="23.1" customHeight="1" x14ac:dyDescent="0.25">
      <c r="A8" s="11">
        <v>7</v>
      </c>
      <c r="B8" s="12">
        <v>3</v>
      </c>
      <c r="C8" s="13" t="str">
        <f>'Détail par équipe'!B2</f>
        <v>Wizards 4</v>
      </c>
      <c r="D8" s="14">
        <f>'Détail par équipe'!I14</f>
        <v>2</v>
      </c>
      <c r="E8" s="15">
        <f>'Détail par équipe'!O14</f>
        <v>8</v>
      </c>
      <c r="F8" s="15">
        <f>'Détail par équipe'!U14</f>
        <v>5</v>
      </c>
      <c r="G8" s="15">
        <f>'Détail par équipe'!AA14</f>
        <v>2.5</v>
      </c>
      <c r="H8" s="15">
        <f>'Détail par équipe'!AG14</f>
        <v>7</v>
      </c>
      <c r="I8" s="15">
        <f>'Détail par équipe'!AM14</f>
        <v>0</v>
      </c>
      <c r="J8" s="15">
        <f>'Détail par équipe'!AS14</f>
        <v>10</v>
      </c>
      <c r="K8" s="15">
        <f>'Détail par équipe'!AY14</f>
        <v>4</v>
      </c>
      <c r="L8" s="15">
        <f>'Détail par équipe'!BE14</f>
        <v>0</v>
      </c>
      <c r="M8" s="15">
        <f>'Détail par équipe'!BK14</f>
        <v>0</v>
      </c>
      <c r="N8" s="15">
        <f>'Détail par équipe'!BQ14</f>
        <v>0</v>
      </c>
      <c r="O8" s="16">
        <f>D8+E8+F8+G8+H8+I8+J8+K8+L8+M8+N8</f>
        <v>38.5</v>
      </c>
      <c r="P8" s="17">
        <f t="shared" si="0"/>
        <v>117.04</v>
      </c>
    </row>
    <row r="9" spans="1:16" ht="23.1" customHeight="1" x14ac:dyDescent="0.25">
      <c r="A9" s="11">
        <v>8</v>
      </c>
      <c r="B9" s="12">
        <v>6</v>
      </c>
      <c r="C9" s="13" t="str">
        <f>'Détail par équipe'!B15</f>
        <v>Wizards 5</v>
      </c>
      <c r="D9" s="14">
        <f>'Détail par équipe'!I27</f>
        <v>8</v>
      </c>
      <c r="E9" s="15">
        <f>'Détail par équipe'!O27</f>
        <v>1</v>
      </c>
      <c r="F9" s="15">
        <f>'Détail par équipe'!U27</f>
        <v>4</v>
      </c>
      <c r="G9" s="15">
        <f>'Détail par équipe'!AA27</f>
        <v>2</v>
      </c>
      <c r="H9" s="15">
        <f>'Détail par équipe'!AG27</f>
        <v>0</v>
      </c>
      <c r="I9" s="15">
        <f>'Détail par équipe'!AM27</f>
        <v>10</v>
      </c>
      <c r="J9" s="15">
        <f>'Détail par équipe'!AS27</f>
        <v>5</v>
      </c>
      <c r="K9" s="15">
        <f>'Détail par équipe'!AY27</f>
        <v>6</v>
      </c>
      <c r="L9" s="15">
        <f>'Détail par équipe'!BE27</f>
        <v>0</v>
      </c>
      <c r="M9" s="15">
        <f>'Détail par équipe'!BK27</f>
        <v>0</v>
      </c>
      <c r="N9" s="15">
        <f>'Détail par équipe'!BQ27</f>
        <v>0</v>
      </c>
      <c r="O9" s="16">
        <f>D9+E9+F9+G9+H9+I9+J9+K9+L9+M9+N9</f>
        <v>36</v>
      </c>
      <c r="P9" s="17">
        <f t="shared" si="0"/>
        <v>109.44</v>
      </c>
    </row>
    <row r="10" spans="1:16" ht="23.1" customHeight="1" x14ac:dyDescent="0.25">
      <c r="A10" s="11">
        <v>9</v>
      </c>
      <c r="B10" s="12">
        <v>10</v>
      </c>
      <c r="C10" s="13" t="str">
        <f>'Détail par équipe'!B41</f>
        <v>Wizards 6</v>
      </c>
      <c r="D10" s="14">
        <f>'Détail par équipe'!I56</f>
        <v>4</v>
      </c>
      <c r="E10" s="15">
        <f>'Détail par équipe'!O56</f>
        <v>6</v>
      </c>
      <c r="F10" s="15">
        <f>'Détail par équipe'!U56</f>
        <v>5</v>
      </c>
      <c r="G10" s="15">
        <f>'Détail par équipe'!AA56</f>
        <v>1</v>
      </c>
      <c r="H10" s="15">
        <f>'Détail par équipe'!AG56</f>
        <v>10</v>
      </c>
      <c r="I10" s="15">
        <f>'Détail par équipe'!AM56</f>
        <v>0</v>
      </c>
      <c r="J10" s="15">
        <f>'Détail par équipe'!AS56</f>
        <v>0</v>
      </c>
      <c r="K10" s="15">
        <f>'Détail par équipe'!AY56</f>
        <v>5</v>
      </c>
      <c r="L10" s="15">
        <f>'Détail par équipe'!BE56</f>
        <v>0</v>
      </c>
      <c r="M10" s="15">
        <f>'Détail par équipe'!BK56</f>
        <v>0</v>
      </c>
      <c r="N10" s="15">
        <f>'Détail par équipe'!BQ56</f>
        <v>0</v>
      </c>
      <c r="O10" s="16">
        <f>D10+E10+F10+G10+H10+I10+J10+K10+L10+M10+N10</f>
        <v>31</v>
      </c>
      <c r="P10" s="17">
        <f t="shared" si="0"/>
        <v>94.24</v>
      </c>
    </row>
    <row r="11" spans="1:16" ht="23.1" customHeight="1" x14ac:dyDescent="0.25">
      <c r="A11" s="11">
        <v>10</v>
      </c>
      <c r="B11" s="12">
        <v>11</v>
      </c>
      <c r="C11" s="13" t="str">
        <f>'Détail par équipe'!B28</f>
        <v>Friends Team</v>
      </c>
      <c r="D11" s="14">
        <f>'Détail par équipe'!I40</f>
        <v>6</v>
      </c>
      <c r="E11" s="15">
        <f>'Détail par équipe'!O40</f>
        <v>6</v>
      </c>
      <c r="F11" s="15">
        <f>'Détail par équipe'!U40</f>
        <v>3.5</v>
      </c>
      <c r="G11" s="15">
        <f>'Détail par équipe'!AA40</f>
        <v>7.5</v>
      </c>
      <c r="H11" s="15">
        <f>'Détail par équipe'!AG40</f>
        <v>2</v>
      </c>
      <c r="I11" s="15">
        <f>'Détail par équipe'!AM40</f>
        <v>1</v>
      </c>
      <c r="J11" s="15">
        <f>'Détail par équipe'!AS40</f>
        <v>0</v>
      </c>
      <c r="K11" s="15">
        <f>'Détail par équipe'!AY40</f>
        <v>4</v>
      </c>
      <c r="L11" s="15">
        <f>'Détail par équipe'!BE40</f>
        <v>0</v>
      </c>
      <c r="M11" s="15">
        <f>'Détail par équipe'!BK40</f>
        <v>0</v>
      </c>
      <c r="N11" s="15">
        <f>'Détail par équipe'!BQ40</f>
        <v>0</v>
      </c>
      <c r="O11" s="16">
        <f>D11+E11+F11+G11+H11+I11+J11+K11+L11+M11+N11</f>
        <v>30</v>
      </c>
      <c r="P11" s="17">
        <f t="shared" si="0"/>
        <v>91.2</v>
      </c>
    </row>
    <row r="12" spans="1:16" ht="23.1" customHeight="1" x14ac:dyDescent="0.25">
      <c r="A12" s="11">
        <v>11</v>
      </c>
      <c r="B12" s="12">
        <v>11</v>
      </c>
      <c r="C12" s="13" t="str">
        <f>'Détail par équipe'!B148</f>
        <v>Wizards 3</v>
      </c>
      <c r="D12" s="14">
        <f>'Détail par équipe'!I165</f>
        <v>0</v>
      </c>
      <c r="E12" s="15">
        <f>'Détail par équipe'!O165</f>
        <v>4</v>
      </c>
      <c r="F12" s="15">
        <f>'Détail par équipe'!U165</f>
        <v>6</v>
      </c>
      <c r="G12" s="15">
        <f>'Détail par équipe'!AA165</f>
        <v>6</v>
      </c>
      <c r="H12" s="15">
        <f>'Détail par équipe'!AG165</f>
        <v>0</v>
      </c>
      <c r="I12" s="15">
        <f>'Détail par équipe'!AM165</f>
        <v>0</v>
      </c>
      <c r="J12" s="15">
        <f>'Détail par équipe'!AS165</f>
        <v>10</v>
      </c>
      <c r="K12" s="15">
        <f>'Détail par équipe'!AY165</f>
        <v>3</v>
      </c>
      <c r="L12" s="15">
        <f>'Détail par équipe'!BE165</f>
        <v>0</v>
      </c>
      <c r="M12" s="15">
        <f>'Détail par équipe'!BK165</f>
        <v>0</v>
      </c>
      <c r="N12" s="15">
        <f>'Détail par équipe'!BQ165</f>
        <v>0</v>
      </c>
      <c r="O12" s="16">
        <f>D12+E12+F12+G12+H12+I12+J12+K12+L12+M12+N12</f>
        <v>29</v>
      </c>
      <c r="P12" s="17">
        <f t="shared" si="0"/>
        <v>88.16</v>
      </c>
    </row>
    <row r="13" spans="1:16" ht="23.1" customHeight="1" x14ac:dyDescent="0.25">
      <c r="A13" s="11">
        <v>12</v>
      </c>
      <c r="B13" s="12">
        <v>4</v>
      </c>
      <c r="C13" s="13" t="str">
        <f>'Détail par équipe'!B57</f>
        <v>Wizards 7</v>
      </c>
      <c r="D13" s="14">
        <f>'Détail par équipe'!I69</f>
        <v>6</v>
      </c>
      <c r="E13" s="15">
        <f>'Détail par équipe'!O69</f>
        <v>4</v>
      </c>
      <c r="F13" s="15">
        <f>'Détail par équipe'!U69</f>
        <v>4</v>
      </c>
      <c r="G13" s="15">
        <f>'Détail par équipe'!AA69</f>
        <v>2</v>
      </c>
      <c r="H13" s="15">
        <f>'Détail par équipe'!AG69</f>
        <v>3</v>
      </c>
      <c r="I13" s="15">
        <f>'Détail par équipe'!AM69</f>
        <v>2.5</v>
      </c>
      <c r="J13" s="15">
        <f>'Détail par équipe'!AS69</f>
        <v>1</v>
      </c>
      <c r="K13" s="15">
        <f>'Détail par équipe'!AY69</f>
        <v>4</v>
      </c>
      <c r="L13" s="15">
        <f>'Détail par équipe'!BE69</f>
        <v>0</v>
      </c>
      <c r="M13" s="15">
        <f>'Détail par équipe'!BK69</f>
        <v>0</v>
      </c>
      <c r="N13" s="15">
        <f>'Détail par équipe'!BQ69</f>
        <v>0</v>
      </c>
      <c r="O13" s="16">
        <f>D13+E13+F13+G13+H13+I13+J13+K13+L13+M13+N13</f>
        <v>26.5</v>
      </c>
      <c r="P13" s="17">
        <f t="shared" si="0"/>
        <v>80.56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0</v>
      </c>
      <c r="M16" s="17">
        <f t="shared" si="1"/>
        <v>0</v>
      </c>
      <c r="N16" s="17">
        <f t="shared" si="1"/>
        <v>0</v>
      </c>
      <c r="O16" s="17">
        <f>D16+E16+F16+G16+H16+I16+J16+K16+L16+M16+N16</f>
        <v>480</v>
      </c>
      <c r="P16" s="17">
        <f>SUM(P2:P13)</f>
        <v>1459.2</v>
      </c>
    </row>
    <row r="17" spans="1:16" ht="15" customHeight="1" x14ac:dyDescent="0.2">
      <c r="A17" s="19"/>
      <c r="B17" s="19"/>
      <c r="C17" s="19"/>
      <c r="D17" s="19"/>
      <c r="E17" s="19"/>
      <c r="F17" s="19"/>
      <c r="G17" s="19"/>
      <c r="H17" s="19"/>
      <c r="I17" s="19"/>
      <c r="J17" s="19"/>
      <c r="K17" s="19"/>
      <c r="L17" s="19"/>
      <c r="M17" s="19"/>
      <c r="N17" s="19"/>
      <c r="O17" s="20">
        <f>O16*3.2</f>
        <v>1536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778.24</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736</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71" zoomScaleNormal="71" workbookViewId="0">
      <pane xSplit="3285" ySplit="570" topLeftCell="AQ1" activePane="bottomRight"/>
      <selection activeCell="P86" sqref="P86"/>
      <selection pane="topRight" activeCell="J2" sqref="J2"/>
      <selection pane="bottomLeft" activeCell="B125" sqref="B125"/>
      <selection pane="bottomRight" activeCell="AT5" sqref="AT5"/>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5">
        <v>45182</v>
      </c>
      <c r="E1" s="96"/>
      <c r="F1" s="96"/>
      <c r="G1" s="96"/>
      <c r="H1" s="96"/>
      <c r="I1" s="97"/>
      <c r="J1" s="95">
        <v>45189</v>
      </c>
      <c r="K1" s="96"/>
      <c r="L1" s="96"/>
      <c r="M1" s="96"/>
      <c r="N1" s="96"/>
      <c r="O1" s="97"/>
      <c r="P1" s="95">
        <v>45196</v>
      </c>
      <c r="Q1" s="96"/>
      <c r="R1" s="96"/>
      <c r="S1" s="96"/>
      <c r="T1" s="96"/>
      <c r="U1" s="97"/>
      <c r="V1" s="95">
        <v>45203</v>
      </c>
      <c r="W1" s="96"/>
      <c r="X1" s="96"/>
      <c r="Y1" s="96"/>
      <c r="Z1" s="96"/>
      <c r="AA1" s="97"/>
      <c r="AB1" s="95">
        <v>45210</v>
      </c>
      <c r="AC1" s="96"/>
      <c r="AD1" s="96"/>
      <c r="AE1" s="96"/>
      <c r="AF1" s="96"/>
      <c r="AG1" s="97"/>
      <c r="AH1" s="95">
        <v>45217</v>
      </c>
      <c r="AI1" s="96"/>
      <c r="AJ1" s="96"/>
      <c r="AK1" s="96"/>
      <c r="AL1" s="96"/>
      <c r="AM1" s="97"/>
      <c r="AN1" s="95">
        <v>45238</v>
      </c>
      <c r="AO1" s="96"/>
      <c r="AP1" s="96"/>
      <c r="AQ1" s="96"/>
      <c r="AR1" s="96"/>
      <c r="AS1" s="97"/>
      <c r="AT1" s="95">
        <v>45245</v>
      </c>
      <c r="AU1" s="96"/>
      <c r="AV1" s="96"/>
      <c r="AW1" s="96"/>
      <c r="AX1" s="96"/>
      <c r="AY1" s="97"/>
      <c r="AZ1" s="95">
        <v>45252</v>
      </c>
      <c r="BA1" s="96"/>
      <c r="BB1" s="96"/>
      <c r="BC1" s="96"/>
      <c r="BD1" s="96"/>
      <c r="BE1" s="97"/>
      <c r="BF1" s="95">
        <v>45259</v>
      </c>
      <c r="BG1" s="96"/>
      <c r="BH1" s="96"/>
      <c r="BI1" s="96"/>
      <c r="BJ1" s="96"/>
      <c r="BK1" s="97"/>
      <c r="BL1" s="95">
        <v>45266</v>
      </c>
      <c r="BM1" s="96"/>
      <c r="BN1" s="96"/>
      <c r="BO1" s="96"/>
      <c r="BP1" s="96"/>
      <c r="BQ1" s="9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8" t="s">
        <v>65</v>
      </c>
      <c r="C2" s="99"/>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v>35</v>
      </c>
      <c r="AC3" s="40">
        <v>174</v>
      </c>
      <c r="AD3" s="40">
        <v>204</v>
      </c>
      <c r="AE3" s="40">
        <v>188</v>
      </c>
      <c r="AF3" s="40">
        <v>167</v>
      </c>
      <c r="AG3" s="38">
        <f t="shared" ref="AG3:AG9" si="4">SUM(AC3:AF3)</f>
        <v>733</v>
      </c>
      <c r="AH3" s="39">
        <v>33</v>
      </c>
      <c r="AI3" s="40">
        <v>188</v>
      </c>
      <c r="AJ3" s="40">
        <v>137</v>
      </c>
      <c r="AK3" s="40">
        <v>147</v>
      </c>
      <c r="AL3" s="40">
        <v>187</v>
      </c>
      <c r="AM3" s="38">
        <f t="shared" ref="AM3:AM9" si="5">SUM(AI3:AL3)</f>
        <v>659</v>
      </c>
      <c r="AN3" s="39">
        <v>34</v>
      </c>
      <c r="AO3" s="40">
        <v>177</v>
      </c>
      <c r="AP3" s="40">
        <v>157</v>
      </c>
      <c r="AQ3" s="40">
        <v>156</v>
      </c>
      <c r="AR3" s="40">
        <v>203</v>
      </c>
      <c r="AS3" s="38">
        <f t="shared" ref="AS3:AS9" si="6">SUM(AO3:AR3)</f>
        <v>693</v>
      </c>
      <c r="AT3" s="39">
        <v>34</v>
      </c>
      <c r="AU3" s="40">
        <v>167</v>
      </c>
      <c r="AV3" s="40">
        <v>171</v>
      </c>
      <c r="AW3" s="40">
        <v>147</v>
      </c>
      <c r="AX3" s="40">
        <v>179</v>
      </c>
      <c r="AY3" s="38">
        <f t="shared" ref="AY3:AY9" si="7">SUM(AU3:AX3)</f>
        <v>664</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32</v>
      </c>
      <c r="CD3" s="17">
        <f t="shared" ref="CD3:CD8" si="23">I3+O3+U3+AA3+AG3+AM3+AS3+AY3+BE3+BK3+BQ3</f>
        <v>5470</v>
      </c>
      <c r="CE3" s="17">
        <f t="shared" ref="CE3:CE8" si="24">CD3/CC3</f>
        <v>170.9375</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v>40</v>
      </c>
      <c r="AC4" s="40">
        <v>156</v>
      </c>
      <c r="AD4" s="40">
        <v>153</v>
      </c>
      <c r="AE4" s="40">
        <v>184</v>
      </c>
      <c r="AF4" s="40">
        <v>150</v>
      </c>
      <c r="AG4" s="38">
        <f t="shared" si="4"/>
        <v>643</v>
      </c>
      <c r="AH4" s="39">
        <v>40</v>
      </c>
      <c r="AI4" s="40">
        <v>157</v>
      </c>
      <c r="AJ4" s="40">
        <v>154</v>
      </c>
      <c r="AK4" s="40">
        <v>180</v>
      </c>
      <c r="AL4" s="40">
        <v>152</v>
      </c>
      <c r="AM4" s="38">
        <f t="shared" si="5"/>
        <v>643</v>
      </c>
      <c r="AN4" s="39">
        <v>40</v>
      </c>
      <c r="AO4" s="40">
        <v>213</v>
      </c>
      <c r="AP4" s="40">
        <v>183</v>
      </c>
      <c r="AQ4" s="40">
        <v>168</v>
      </c>
      <c r="AR4" s="40">
        <v>148</v>
      </c>
      <c r="AS4" s="38">
        <f t="shared" si="6"/>
        <v>712</v>
      </c>
      <c r="AT4" s="39">
        <v>39</v>
      </c>
      <c r="AU4" s="40">
        <v>164</v>
      </c>
      <c r="AV4" s="40">
        <v>164</v>
      </c>
      <c r="AW4" s="40">
        <v>137</v>
      </c>
      <c r="AX4" s="40">
        <v>190</v>
      </c>
      <c r="AY4" s="38">
        <f t="shared" si="7"/>
        <v>655</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0</v>
      </c>
      <c r="CA4" s="17">
        <f t="shared" si="20"/>
        <v>0</v>
      </c>
      <c r="CB4" s="17">
        <f t="shared" si="21"/>
        <v>0</v>
      </c>
      <c r="CC4" s="17">
        <f t="shared" si="22"/>
        <v>32</v>
      </c>
      <c r="CD4" s="17">
        <f t="shared" si="23"/>
        <v>5258</v>
      </c>
      <c r="CE4" s="17">
        <f t="shared" si="24"/>
        <v>164.3125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330</v>
      </c>
      <c r="AD10" s="37">
        <f>SUM(AD3:AD9)</f>
        <v>357</v>
      </c>
      <c r="AE10" s="37">
        <f>SUM(AE3:AE9)</f>
        <v>372</v>
      </c>
      <c r="AF10" s="37">
        <f>SUM(AF3:AF9)</f>
        <v>317</v>
      </c>
      <c r="AG10" s="38">
        <f>SUM(AG3:AG9)</f>
        <v>1376</v>
      </c>
      <c r="AH10" s="39"/>
      <c r="AI10" s="37">
        <f>SUM(AI3:AI9)</f>
        <v>345</v>
      </c>
      <c r="AJ10" s="37">
        <f>SUM(AJ3:AJ9)</f>
        <v>291</v>
      </c>
      <c r="AK10" s="37">
        <f>SUM(AK3:AK9)</f>
        <v>327</v>
      </c>
      <c r="AL10" s="37">
        <f>SUM(AL3:AL9)</f>
        <v>339</v>
      </c>
      <c r="AM10" s="38">
        <f>SUM(AM3:AM9)</f>
        <v>1302</v>
      </c>
      <c r="AN10" s="39"/>
      <c r="AO10" s="37">
        <f>SUM(AO3:AO9)</f>
        <v>390</v>
      </c>
      <c r="AP10" s="37">
        <f>SUM(AP3:AP9)</f>
        <v>340</v>
      </c>
      <c r="AQ10" s="37">
        <f>SUM(AQ3:AQ9)</f>
        <v>324</v>
      </c>
      <c r="AR10" s="37">
        <f>SUM(AR3:AR9)</f>
        <v>351</v>
      </c>
      <c r="AS10" s="38">
        <f>SUM(AS3:AS9)</f>
        <v>1405</v>
      </c>
      <c r="AT10" s="39"/>
      <c r="AU10" s="37">
        <f>SUM(AU3:AU9)</f>
        <v>331</v>
      </c>
      <c r="AV10" s="37">
        <f>SUM(AV3:AV9)</f>
        <v>335</v>
      </c>
      <c r="AW10" s="37">
        <f>SUM(AW3:AW9)</f>
        <v>284</v>
      </c>
      <c r="AX10" s="37">
        <f>SUM(AX3:AX9)</f>
        <v>369</v>
      </c>
      <c r="AY10" s="38">
        <f>SUM(AY3:AY9)</f>
        <v>1319</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0</v>
      </c>
      <c r="CA10" s="17">
        <f>SUM((IF(BG10&gt;0,1,0)+(IF(BH10&gt;0,1,0)+(IF(BI10&gt;0,1,0)+(IF(BJ10&gt;0,1,0))))))</f>
        <v>0</v>
      </c>
      <c r="CB10" s="17">
        <f>SUM((IF(BM10&gt;0,1,0)+(IF(BN10&gt;0,1,0)+(IF(BO10&gt;0,1,0)+(IF(BP10&gt;0,1,0))))))</f>
        <v>0</v>
      </c>
      <c r="CC10" s="17">
        <f>SUM(BR10:CB10)</f>
        <v>32</v>
      </c>
      <c r="CD10" s="17">
        <f>I10+O10+U10+AA10+AG10+AM10+AS10+AY10+BE10+BK10+BQ10</f>
        <v>10728</v>
      </c>
      <c r="CE10" s="17">
        <f>CD10/CC10</f>
        <v>335.25</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75</v>
      </c>
      <c r="AC11" s="37">
        <f>AC10+$AB$11-AC9</f>
        <v>405</v>
      </c>
      <c r="AD11" s="37">
        <f>AD10+$AB$11-AD9</f>
        <v>432</v>
      </c>
      <c r="AE11" s="37">
        <f>AE10+$AB$11-AE9</f>
        <v>447</v>
      </c>
      <c r="AF11" s="37">
        <f>AF10+$AB$11-AF9</f>
        <v>392</v>
      </c>
      <c r="AG11" s="38">
        <f>SUM(AC11:AF11)</f>
        <v>1676</v>
      </c>
      <c r="AH11" s="36">
        <f>SUM(AH3:AH8)</f>
        <v>73</v>
      </c>
      <c r="AI11" s="37">
        <f>AI10+$AH$11-AI9</f>
        <v>418</v>
      </c>
      <c r="AJ11" s="37">
        <f>AJ10+$AH$11-AJ9</f>
        <v>364</v>
      </c>
      <c r="AK11" s="37">
        <f>AK10+$AH$11-AK9</f>
        <v>400</v>
      </c>
      <c r="AL11" s="37">
        <f>AL10+$AH$11-AL9</f>
        <v>412</v>
      </c>
      <c r="AM11" s="38">
        <f>SUM(AI11:AL11)</f>
        <v>1594</v>
      </c>
      <c r="AN11" s="36">
        <f>SUM(AN3:AN8)</f>
        <v>74</v>
      </c>
      <c r="AO11" s="37">
        <f>AO10+$AN$11-AO9</f>
        <v>464</v>
      </c>
      <c r="AP11" s="37">
        <f>AP10+$AN$11-AP9</f>
        <v>414</v>
      </c>
      <c r="AQ11" s="37">
        <f>AQ10+$AN$11-AQ9</f>
        <v>398</v>
      </c>
      <c r="AR11" s="37">
        <f>AR10+$AN$11-AR9</f>
        <v>425</v>
      </c>
      <c r="AS11" s="38">
        <f>SUM(AO11:AR11)</f>
        <v>1701</v>
      </c>
      <c r="AT11" s="36">
        <f>SUM(AT3:AT8)</f>
        <v>73</v>
      </c>
      <c r="AU11" s="37">
        <f>AU10+$AT$11-AU9</f>
        <v>404</v>
      </c>
      <c r="AV11" s="37">
        <f>AV10+$AT$11-AV9</f>
        <v>408</v>
      </c>
      <c r="AW11" s="37">
        <f>AW10+$AT$11-AW9</f>
        <v>357</v>
      </c>
      <c r="AX11" s="37">
        <f>AX10+$AT$11-AX9</f>
        <v>442</v>
      </c>
      <c r="AY11" s="38">
        <f>SUM(AU11:AX11)</f>
        <v>1611</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0</v>
      </c>
      <c r="CA11" s="17">
        <f>SUM((IF(BG11&gt;0,1,0)+(IF(BH11&gt;0,1,0)+(IF(BI11&gt;0,1,0)+(IF(BJ11&gt;0,1,0))))))</f>
        <v>0</v>
      </c>
      <c r="CB11" s="17">
        <f>SUM((IF(BM11&gt;0,1,0)+(IF(BN11&gt;0,1,0)+(IF(BO11&gt;0,1,0)+(IF(BP11&gt;0,1,0))))))</f>
        <v>0</v>
      </c>
      <c r="CC11" s="17">
        <f>SUM(BR11:CB11)</f>
        <v>32</v>
      </c>
      <c r="CD11" s="17">
        <f>I11+O11+U11+AA11+AG11+AM11+AS11+AY11+BE11+BK11+BQ11</f>
        <v>13024</v>
      </c>
      <c r="CE11" s="17">
        <f>CD11/CC11</f>
        <v>407</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1</v>
      </c>
      <c r="AP12" s="37">
        <f t="shared" si="31"/>
        <v>1</v>
      </c>
      <c r="AQ12" s="37">
        <f t="shared" si="31"/>
        <v>1</v>
      </c>
      <c r="AR12" s="37">
        <f t="shared" si="31"/>
        <v>1</v>
      </c>
      <c r="AS12" s="38">
        <f t="shared" si="31"/>
        <v>1</v>
      </c>
      <c r="AT12" s="39"/>
      <c r="AU12" s="37">
        <f t="shared" ref="AU12:AY13" si="32">IF($AT$11&gt;0,IF(AU10=AU104,0.5,IF(AU10&gt;AU104,1,0)),0)</f>
        <v>1</v>
      </c>
      <c r="AV12" s="37">
        <f t="shared" si="32"/>
        <v>0</v>
      </c>
      <c r="AW12" s="37">
        <f t="shared" si="32"/>
        <v>0</v>
      </c>
      <c r="AX12" s="37">
        <f t="shared" si="32"/>
        <v>1</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1</v>
      </c>
      <c r="AD13" s="37">
        <f t="shared" si="29"/>
        <v>0</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1</v>
      </c>
      <c r="AP13" s="37">
        <f t="shared" si="31"/>
        <v>1</v>
      </c>
      <c r="AQ13" s="37">
        <f t="shared" si="31"/>
        <v>1</v>
      </c>
      <c r="AR13" s="37">
        <f t="shared" si="31"/>
        <v>1</v>
      </c>
      <c r="AS13" s="38">
        <f t="shared" si="31"/>
        <v>1</v>
      </c>
      <c r="AT13" s="39"/>
      <c r="AU13" s="37">
        <f t="shared" si="32"/>
        <v>1</v>
      </c>
      <c r="AV13" s="37">
        <f t="shared" si="32"/>
        <v>0</v>
      </c>
      <c r="AW13" s="37">
        <f t="shared" si="32"/>
        <v>0</v>
      </c>
      <c r="AX13" s="37">
        <f t="shared" si="32"/>
        <v>1</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7</v>
      </c>
      <c r="AH14" s="56"/>
      <c r="AI14" s="57"/>
      <c r="AJ14" s="57"/>
      <c r="AK14" s="57"/>
      <c r="AL14" s="57"/>
      <c r="AM14" s="58">
        <f>SUM(AI12+AJ12+AK12+AL12+AM12+AI13+AJ13+AK13+AL13+AM13)</f>
        <v>0</v>
      </c>
      <c r="AN14" s="56"/>
      <c r="AO14" s="57"/>
      <c r="AP14" s="57"/>
      <c r="AQ14" s="57"/>
      <c r="AR14" s="57"/>
      <c r="AS14" s="58">
        <f>SUM(AO12+AP12+AQ12+AR12+AS12+AO13+AP13+AQ13+AR13+AS13)</f>
        <v>10</v>
      </c>
      <c r="AT14" s="56"/>
      <c r="AU14" s="57"/>
      <c r="AV14" s="57"/>
      <c r="AW14" s="57"/>
      <c r="AX14" s="57"/>
      <c r="AY14" s="58">
        <f>SUM(AU12+AV12+AW12+AX12+AY12+AU13+AV13+AW13+AX13+AY13)</f>
        <v>4</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75</v>
      </c>
      <c r="C15" s="99"/>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v>48</v>
      </c>
      <c r="AC16" s="40">
        <v>147</v>
      </c>
      <c r="AD16" s="40">
        <v>152</v>
      </c>
      <c r="AE16" s="40">
        <v>163</v>
      </c>
      <c r="AF16" s="40">
        <v>152</v>
      </c>
      <c r="AG16" s="38">
        <f t="shared" ref="AG16:AG22" si="40">SUM(AC16:AF16)</f>
        <v>614</v>
      </c>
      <c r="AH16" s="39">
        <v>48</v>
      </c>
      <c r="AI16" s="40">
        <v>172</v>
      </c>
      <c r="AJ16" s="40">
        <v>151</v>
      </c>
      <c r="AK16" s="40">
        <v>136</v>
      </c>
      <c r="AL16" s="40">
        <v>115</v>
      </c>
      <c r="AM16" s="38">
        <f t="shared" ref="AM16:AM22" si="41">SUM(AI16:AL16)</f>
        <v>574</v>
      </c>
      <c r="AN16" s="39">
        <v>49</v>
      </c>
      <c r="AO16" s="40">
        <v>138</v>
      </c>
      <c r="AP16" s="40">
        <v>130</v>
      </c>
      <c r="AQ16" s="40">
        <v>179</v>
      </c>
      <c r="AR16" s="40">
        <v>178</v>
      </c>
      <c r="AS16" s="38">
        <f t="shared" ref="AS16:AS22" si="42">SUM(AO16:AR16)</f>
        <v>625</v>
      </c>
      <c r="AT16" s="39">
        <v>48</v>
      </c>
      <c r="AU16" s="40">
        <v>144</v>
      </c>
      <c r="AV16" s="40">
        <v>204</v>
      </c>
      <c r="AW16" s="40">
        <v>159</v>
      </c>
      <c r="AX16" s="40">
        <v>176</v>
      </c>
      <c r="AY16" s="38">
        <f t="shared" ref="AY16:AY22" si="43">SUM(AU16:AX16)</f>
        <v>683</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32</v>
      </c>
      <c r="CD16" s="17">
        <f t="shared" ref="CD16:CD21" si="59">I16+O16+U16+AA16+AG16+AM16+AS16+AY16+BE16+BK16+BQ16</f>
        <v>4920</v>
      </c>
      <c r="CE16" s="17">
        <f t="shared" ref="CE16:CE21" si="60">CD16/CC16</f>
        <v>153.75</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v>30</v>
      </c>
      <c r="AC17" s="40">
        <v>120</v>
      </c>
      <c r="AD17" s="40">
        <v>130</v>
      </c>
      <c r="AE17" s="40">
        <v>143</v>
      </c>
      <c r="AF17" s="40">
        <v>157</v>
      </c>
      <c r="AG17" s="38">
        <f t="shared" si="40"/>
        <v>550</v>
      </c>
      <c r="AH17" s="39">
        <v>35</v>
      </c>
      <c r="AI17" s="40">
        <v>194</v>
      </c>
      <c r="AJ17" s="40">
        <v>211</v>
      </c>
      <c r="AK17" s="40">
        <v>145</v>
      </c>
      <c r="AL17" s="40">
        <v>189</v>
      </c>
      <c r="AM17" s="38">
        <f t="shared" si="41"/>
        <v>739</v>
      </c>
      <c r="AN17" s="39">
        <v>34</v>
      </c>
      <c r="AO17" s="40">
        <v>155</v>
      </c>
      <c r="AP17" s="40">
        <v>170</v>
      </c>
      <c r="AQ17" s="40">
        <v>167</v>
      </c>
      <c r="AR17" s="40">
        <v>166</v>
      </c>
      <c r="AS17" s="38">
        <f t="shared" si="42"/>
        <v>658</v>
      </c>
      <c r="AT17" s="39">
        <v>35</v>
      </c>
      <c r="AU17" s="40">
        <v>172</v>
      </c>
      <c r="AV17" s="40">
        <v>176</v>
      </c>
      <c r="AW17" s="40">
        <v>176</v>
      </c>
      <c r="AX17" s="40">
        <v>161</v>
      </c>
      <c r="AY17" s="38">
        <f t="shared" si="43"/>
        <v>685</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0</v>
      </c>
      <c r="CA17" s="17">
        <f t="shared" si="56"/>
        <v>0</v>
      </c>
      <c r="CB17" s="17">
        <f t="shared" si="57"/>
        <v>0</v>
      </c>
      <c r="CC17" s="17">
        <f t="shared" si="58"/>
        <v>32</v>
      </c>
      <c r="CD17" s="17">
        <f t="shared" si="59"/>
        <v>5462</v>
      </c>
      <c r="CE17" s="17">
        <f t="shared" si="60"/>
        <v>170.6875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267</v>
      </c>
      <c r="AD23" s="37">
        <f>SUM(AD16:AD22)</f>
        <v>282</v>
      </c>
      <c r="AE23" s="37">
        <f>SUM(AE16:AE22)</f>
        <v>306</v>
      </c>
      <c r="AF23" s="37">
        <f>SUM(AF16:AF22)</f>
        <v>309</v>
      </c>
      <c r="AG23" s="38">
        <f>SUM(AG16:AG22)</f>
        <v>1164</v>
      </c>
      <c r="AH23" s="39"/>
      <c r="AI23" s="37">
        <f>SUM(AI16:AI22)</f>
        <v>366</v>
      </c>
      <c r="AJ23" s="37">
        <f>SUM(AJ16:AJ22)</f>
        <v>362</v>
      </c>
      <c r="AK23" s="37">
        <f>SUM(AK16:AK22)</f>
        <v>281</v>
      </c>
      <c r="AL23" s="37">
        <f>SUM(AL16:AL22)</f>
        <v>304</v>
      </c>
      <c r="AM23" s="38">
        <f>SUM(AM16:AM22)</f>
        <v>1313</v>
      </c>
      <c r="AN23" s="39"/>
      <c r="AO23" s="37">
        <f>SUM(AO16:AO22)</f>
        <v>293</v>
      </c>
      <c r="AP23" s="37">
        <f>SUM(AP16:AP22)</f>
        <v>300</v>
      </c>
      <c r="AQ23" s="37">
        <f>SUM(AQ16:AQ22)</f>
        <v>346</v>
      </c>
      <c r="AR23" s="37">
        <f>SUM(AR16:AR22)</f>
        <v>344</v>
      </c>
      <c r="AS23" s="38">
        <f>SUM(AS16:AS22)</f>
        <v>1283</v>
      </c>
      <c r="AT23" s="39"/>
      <c r="AU23" s="37">
        <f>SUM(AU16:AU22)</f>
        <v>316</v>
      </c>
      <c r="AV23" s="37">
        <f>SUM(AV16:AV22)</f>
        <v>380</v>
      </c>
      <c r="AW23" s="37">
        <f>SUM(AW16:AW22)</f>
        <v>335</v>
      </c>
      <c r="AX23" s="37">
        <f>SUM(AX16:AX22)</f>
        <v>337</v>
      </c>
      <c r="AY23" s="38">
        <f>SUM(AY16:AY22)</f>
        <v>1368</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0</v>
      </c>
      <c r="CA23" s="17">
        <f>SUM((IF(BG23&gt;0,1,0)+(IF(BH23&gt;0,1,0)+(IF(BI23&gt;0,1,0)+(IF(BJ23&gt;0,1,0))))))</f>
        <v>0</v>
      </c>
      <c r="CB23" s="17">
        <f>SUM((IF(BM23&gt;0,1,0)+(IF(BN23&gt;0,1,0)+(IF(BO23&gt;0,1,0)+(IF(BP23&gt;0,1,0))))))</f>
        <v>0</v>
      </c>
      <c r="CC23" s="17">
        <f>SUM(BR23:CB23)</f>
        <v>32</v>
      </c>
      <c r="CD23" s="17">
        <f>I23+O23+U23+AA23+AG23+AM23+AS23+AY23+BE23+BK23+BQ23</f>
        <v>10382</v>
      </c>
      <c r="CE23" s="17">
        <f>CD23/CC23</f>
        <v>324.4375</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78</v>
      </c>
      <c r="AC24" s="37">
        <f>AC23+$AB$24-AC22</f>
        <v>345</v>
      </c>
      <c r="AD24" s="37">
        <f>AD23+$AB$24-AD22</f>
        <v>360</v>
      </c>
      <c r="AE24" s="37">
        <f>AE23+$AB$24-AE22</f>
        <v>384</v>
      </c>
      <c r="AF24" s="37">
        <f>AF23+$AB$24-AF22</f>
        <v>387</v>
      </c>
      <c r="AG24" s="38">
        <f>SUM(AC24:AF24)</f>
        <v>1476</v>
      </c>
      <c r="AH24" s="36">
        <f>SUM(AH16:AH21)</f>
        <v>83</v>
      </c>
      <c r="AI24" s="37">
        <f>AI23+$AH$24-AI22</f>
        <v>449</v>
      </c>
      <c r="AJ24" s="37">
        <f>AJ23+$AH$24-AJ22</f>
        <v>445</v>
      </c>
      <c r="AK24" s="37">
        <f>AK23+$AH$24-AK22</f>
        <v>364</v>
      </c>
      <c r="AL24" s="37">
        <f>AL23+$AH$24-AL22</f>
        <v>387</v>
      </c>
      <c r="AM24" s="38">
        <f>SUM(AI24:AL24)</f>
        <v>1645</v>
      </c>
      <c r="AN24" s="36">
        <f>SUM(AN16:AN21)</f>
        <v>83</v>
      </c>
      <c r="AO24" s="37">
        <f>AO23+$AN$24-AO22</f>
        <v>376</v>
      </c>
      <c r="AP24" s="37">
        <f>AP23+$AN$24-AP22</f>
        <v>383</v>
      </c>
      <c r="AQ24" s="37">
        <f>AQ23+$AN$24-AQ22</f>
        <v>429</v>
      </c>
      <c r="AR24" s="37">
        <f>AR23+$AN$24-AR22</f>
        <v>427</v>
      </c>
      <c r="AS24" s="38">
        <f>SUM(AO24:AR24)</f>
        <v>1615</v>
      </c>
      <c r="AT24" s="36">
        <f>SUM(AT16:AT21)</f>
        <v>83</v>
      </c>
      <c r="AU24" s="37">
        <f>AU23+$AT$24-AU22</f>
        <v>399</v>
      </c>
      <c r="AV24" s="37">
        <f>AV23+$AT$24-AV22</f>
        <v>463</v>
      </c>
      <c r="AW24" s="37">
        <f>AW23+$AT$24-AW22</f>
        <v>418</v>
      </c>
      <c r="AX24" s="37">
        <f>AX23+$AT$24-AX22</f>
        <v>420</v>
      </c>
      <c r="AY24" s="38">
        <f>SUM(AU24:AX24)</f>
        <v>1700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0</v>
      </c>
      <c r="CA24" s="17">
        <f>SUM((IF(BG24&gt;0,1,0)+(IF(BH24&gt;0,1,0)+(IF(BI24&gt;0,1,0)+(IF(BJ24&gt;0,1,0))))))</f>
        <v>0</v>
      </c>
      <c r="CB24" s="17">
        <f>SUM((IF(BM24&gt;0,1,0)+(IF(BN24&gt;0,1,0)+(IF(BO24&gt;0,1,0)+(IF(BP24&gt;0,1,0))))))</f>
        <v>0</v>
      </c>
      <c r="CC24" s="17">
        <f>SUM(BR24:CB24)</f>
        <v>32</v>
      </c>
      <c r="CD24" s="17">
        <f>I24+O24+U24+AA24+AG24+AM24+AS24+AY24+BE24+BK24+BQ24</f>
        <v>12802</v>
      </c>
      <c r="CE24" s="17">
        <f>CD24/CC24</f>
        <v>400.0625</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0</v>
      </c>
      <c r="AP25" s="37">
        <f t="shared" si="67"/>
        <v>0</v>
      </c>
      <c r="AQ25" s="37">
        <f t="shared" si="67"/>
        <v>1</v>
      </c>
      <c r="AR25" s="37">
        <f t="shared" si="67"/>
        <v>1</v>
      </c>
      <c r="AS25" s="38">
        <f t="shared" si="67"/>
        <v>0</v>
      </c>
      <c r="AT25" s="39"/>
      <c r="AU25" s="37">
        <f t="shared" ref="AU25:AY26" si="68">IF($AT$24&gt;0,IF(AU23=AU36,0.5,IF(AU23&gt;AU36,1,0)),0)</f>
        <v>0</v>
      </c>
      <c r="AV25" s="37">
        <f t="shared" si="68"/>
        <v>1</v>
      </c>
      <c r="AW25" s="37">
        <f t="shared" si="68"/>
        <v>1</v>
      </c>
      <c r="AX25" s="37">
        <f t="shared" si="68"/>
        <v>0</v>
      </c>
      <c r="AY25" s="38">
        <f t="shared" si="68"/>
        <v>1</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1</v>
      </c>
      <c r="AL26" s="37">
        <f t="shared" si="66"/>
        <v>1</v>
      </c>
      <c r="AM26" s="38">
        <f t="shared" si="66"/>
        <v>1</v>
      </c>
      <c r="AN26" s="39"/>
      <c r="AO26" s="37">
        <f t="shared" si="67"/>
        <v>0</v>
      </c>
      <c r="AP26" s="37">
        <f t="shared" si="67"/>
        <v>0</v>
      </c>
      <c r="AQ26" s="37">
        <f t="shared" si="67"/>
        <v>1</v>
      </c>
      <c r="AR26" s="37">
        <f t="shared" si="67"/>
        <v>1</v>
      </c>
      <c r="AS26" s="38">
        <f t="shared" si="67"/>
        <v>1</v>
      </c>
      <c r="AT26" s="39"/>
      <c r="AU26" s="37">
        <f t="shared" si="68"/>
        <v>0</v>
      </c>
      <c r="AV26" s="37">
        <f t="shared" si="68"/>
        <v>1</v>
      </c>
      <c r="AW26" s="37">
        <f t="shared" si="68"/>
        <v>1</v>
      </c>
      <c r="AX26" s="37">
        <f t="shared" si="68"/>
        <v>0</v>
      </c>
      <c r="AY26" s="38">
        <f t="shared" si="68"/>
        <v>1</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10</v>
      </c>
      <c r="AN27" s="56"/>
      <c r="AO27" s="57"/>
      <c r="AP27" s="57"/>
      <c r="AQ27" s="57"/>
      <c r="AR27" s="57"/>
      <c r="AS27" s="58">
        <f>SUM(AO25+AP25+AQ25+AR25+AS25+AO26+AP26+AQ26+AR26+AS26)</f>
        <v>5</v>
      </c>
      <c r="AT27" s="56"/>
      <c r="AU27" s="57"/>
      <c r="AV27" s="57"/>
      <c r="AW27" s="57"/>
      <c r="AX27" s="57"/>
      <c r="AY27" s="58">
        <f>SUM(AU25+AV25+AW25+AX25+AY25+AU26+AV26+AW26+AX26+AY26)</f>
        <v>6</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27</v>
      </c>
      <c r="C28" s="99"/>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v>33</v>
      </c>
      <c r="AI29" s="40">
        <v>145</v>
      </c>
      <c r="AJ29" s="40">
        <v>145</v>
      </c>
      <c r="AK29" s="40">
        <v>169</v>
      </c>
      <c r="AL29" s="40">
        <v>154</v>
      </c>
      <c r="AM29" s="38">
        <f t="shared" ref="AM29:AM35" si="77">SUM(AI29:AL29)</f>
        <v>613</v>
      </c>
      <c r="AN29" s="39"/>
      <c r="AO29" s="40"/>
      <c r="AP29" s="40"/>
      <c r="AQ29" s="40"/>
      <c r="AR29" s="40"/>
      <c r="AS29" s="38">
        <f t="shared" ref="AS29:AS35" si="78">SUM(AO29:AR29)</f>
        <v>0</v>
      </c>
      <c r="AT29" s="39">
        <v>37</v>
      </c>
      <c r="AU29" s="40">
        <v>164</v>
      </c>
      <c r="AV29" s="40">
        <v>145</v>
      </c>
      <c r="AW29" s="40">
        <v>175</v>
      </c>
      <c r="AX29" s="40">
        <v>168</v>
      </c>
      <c r="AY29" s="38">
        <f t="shared" ref="AY29:AY35" si="79">SUM(AU29:AX29)</f>
        <v>652</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4</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20</v>
      </c>
      <c r="CD29" s="17">
        <f t="shared" ref="CD29:CD34" si="95">I29+O29+U29+AA29+AG29+AM29+AS29+AY29+BE29+BK29+BQ29</f>
        <v>3339</v>
      </c>
      <c r="CE29" s="17">
        <f t="shared" ref="CE29:CE34" si="96">CD29/CC29</f>
        <v>166.95</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v>47</v>
      </c>
      <c r="AC30" s="40">
        <v>138</v>
      </c>
      <c r="AD30" s="40">
        <v>141</v>
      </c>
      <c r="AE30" s="40">
        <v>167</v>
      </c>
      <c r="AF30" s="40">
        <v>168</v>
      </c>
      <c r="AG30" s="38">
        <f t="shared" si="76"/>
        <v>614</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1831</v>
      </c>
      <c r="CE30" s="17">
        <f t="shared" si="96"/>
        <v>152.58333333333334</v>
      </c>
    </row>
    <row r="31" spans="1:83" ht="15.75" customHeight="1" x14ac:dyDescent="0.25">
      <c r="A31" s="33"/>
      <c r="B31" s="42" t="s">
        <v>98</v>
      </c>
      <c r="C31" s="43" t="s">
        <v>99</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v>28</v>
      </c>
      <c r="AU31" s="40">
        <v>176</v>
      </c>
      <c r="AV31" s="40">
        <v>158</v>
      </c>
      <c r="AW31" s="40">
        <v>159</v>
      </c>
      <c r="AX31" s="40">
        <v>216</v>
      </c>
      <c r="AY31" s="38">
        <f t="shared" si="79"/>
        <v>709</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4</v>
      </c>
      <c r="BZ31" s="17">
        <f t="shared" si="91"/>
        <v>0</v>
      </c>
      <c r="CA31" s="17">
        <f t="shared" si="92"/>
        <v>0</v>
      </c>
      <c r="CB31" s="17">
        <f t="shared" si="93"/>
        <v>0</v>
      </c>
      <c r="CC31" s="17">
        <f t="shared" si="94"/>
        <v>12</v>
      </c>
      <c r="CD31" s="17">
        <f t="shared" si="95"/>
        <v>2152</v>
      </c>
      <c r="CE31" s="19">
        <f t="shared" si="96"/>
        <v>179.33333333333334</v>
      </c>
    </row>
    <row r="32" spans="1:83" ht="15.75" customHeight="1" x14ac:dyDescent="0.25">
      <c r="A32" s="33"/>
      <c r="B32" s="42" t="s">
        <v>114</v>
      </c>
      <c r="C32" s="43" t="s">
        <v>115</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v>18</v>
      </c>
      <c r="AC32" s="40">
        <v>165</v>
      </c>
      <c r="AD32" s="40">
        <v>169</v>
      </c>
      <c r="AE32" s="40">
        <v>164</v>
      </c>
      <c r="AF32" s="40">
        <v>157</v>
      </c>
      <c r="AG32" s="38">
        <f t="shared" si="76"/>
        <v>655</v>
      </c>
      <c r="AH32" s="39">
        <v>29</v>
      </c>
      <c r="AI32" s="40">
        <v>157</v>
      </c>
      <c r="AJ32" s="40">
        <v>158</v>
      </c>
      <c r="AK32" s="40">
        <v>170</v>
      </c>
      <c r="AL32" s="40">
        <v>164</v>
      </c>
      <c r="AM32" s="38">
        <f t="shared" si="77"/>
        <v>649</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4</v>
      </c>
      <c r="BV32" s="17">
        <f t="shared" si="87"/>
        <v>4</v>
      </c>
      <c r="BW32" s="17">
        <f t="shared" si="88"/>
        <v>4</v>
      </c>
      <c r="BX32" s="17">
        <f t="shared" si="89"/>
        <v>0</v>
      </c>
      <c r="BY32" s="17">
        <f t="shared" si="90"/>
        <v>0</v>
      </c>
      <c r="BZ32" s="17">
        <f t="shared" si="91"/>
        <v>0</v>
      </c>
      <c r="CA32" s="17">
        <f t="shared" si="92"/>
        <v>0</v>
      </c>
      <c r="CB32" s="17">
        <f t="shared" si="93"/>
        <v>0</v>
      </c>
      <c r="CC32" s="17">
        <f t="shared" si="94"/>
        <v>12</v>
      </c>
      <c r="CD32" s="17">
        <f t="shared" si="95"/>
        <v>2080</v>
      </c>
      <c r="CE32" s="19">
        <f t="shared" si="96"/>
        <v>173.33333333333334</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303</v>
      </c>
      <c r="AD36" s="37">
        <f>SUM(AD29:AD35)</f>
        <v>310</v>
      </c>
      <c r="AE36" s="37">
        <f>SUM(AE29:AE35)</f>
        <v>331</v>
      </c>
      <c r="AF36" s="37">
        <f>SUM(AF29:AF35)</f>
        <v>325</v>
      </c>
      <c r="AG36" s="38">
        <f>SUM(AG29:AG35)</f>
        <v>1269</v>
      </c>
      <c r="AH36" s="39"/>
      <c r="AI36" s="37">
        <f>SUM(AI29:AI35)</f>
        <v>302</v>
      </c>
      <c r="AJ36" s="37">
        <f>SUM(AJ29:AJ35)</f>
        <v>303</v>
      </c>
      <c r="AK36" s="37">
        <f>SUM(AK29:AK35)</f>
        <v>339</v>
      </c>
      <c r="AL36" s="37">
        <f>SUM(AL29:AL35)</f>
        <v>318</v>
      </c>
      <c r="AM36" s="38">
        <f>SUM(AM29:AM35)</f>
        <v>1262</v>
      </c>
      <c r="AN36" s="39"/>
      <c r="AO36" s="37">
        <f>SUM(AO29:AO35)</f>
        <v>0</v>
      </c>
      <c r="AP36" s="37">
        <f>SUM(AP29:AP35)</f>
        <v>0</v>
      </c>
      <c r="AQ36" s="37">
        <f>SUM(AQ29:AQ35)</f>
        <v>0</v>
      </c>
      <c r="AR36" s="37">
        <f>SUM(AR29:AR35)</f>
        <v>0</v>
      </c>
      <c r="AS36" s="38">
        <f>SUM(AS29:AS35)</f>
        <v>0</v>
      </c>
      <c r="AT36" s="39"/>
      <c r="AU36" s="37">
        <f>SUM(AU29:AU35)</f>
        <v>340</v>
      </c>
      <c r="AV36" s="37">
        <f>SUM(AV29:AV35)</f>
        <v>303</v>
      </c>
      <c r="AW36" s="37">
        <f>SUM(AW29:AW35)</f>
        <v>334</v>
      </c>
      <c r="AX36" s="37">
        <f>SUM(AX29:AX35)</f>
        <v>384</v>
      </c>
      <c r="AY36" s="38">
        <f>SUM(AY29:AY35)</f>
        <v>1361</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4</v>
      </c>
      <c r="BZ36" s="17">
        <f>SUM((IF(BA36&gt;0,1,0)+(IF(BB36&gt;0,1,0)+(IF(BC36&gt;0,1,0)+(IF(BD36&gt;0,1,0))))))</f>
        <v>0</v>
      </c>
      <c r="CA36" s="17">
        <f>SUM((IF(BG36&gt;0,1,0)+(IF(BH36&gt;0,1,0)+(IF(BI36&gt;0,1,0)+(IF(BJ36&gt;0,1,0))))))</f>
        <v>0</v>
      </c>
      <c r="CB36" s="17">
        <f>SUM((IF(BM36&gt;0,1,0)+(IF(BN36&gt;0,1,0)+(IF(BO36&gt;0,1,0)+(IF(BP36&gt;0,1,0))))))</f>
        <v>0</v>
      </c>
      <c r="CC36" s="17">
        <f>SUM(BR36:CB36)</f>
        <v>28</v>
      </c>
      <c r="CD36" s="17">
        <f>I36+O36+U36+AA36+AG36+AM36+AS36+AY36+BE36+BK36+BQ36</f>
        <v>9402</v>
      </c>
      <c r="CE36" s="17">
        <f>CD36/CC36</f>
        <v>335.78571428571428</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65</v>
      </c>
      <c r="AC37" s="37">
        <f>AC36+$AB$37-AC35</f>
        <v>368</v>
      </c>
      <c r="AD37" s="37">
        <f>AD36+$AB$37-AD35</f>
        <v>375</v>
      </c>
      <c r="AE37" s="37">
        <f>AE36+$AB$37-AE35</f>
        <v>396</v>
      </c>
      <c r="AF37" s="37">
        <f>AF36+$AB$37-AF35</f>
        <v>390</v>
      </c>
      <c r="AG37" s="38">
        <f>AC37+AD37+AE37+AF37</f>
        <v>1529</v>
      </c>
      <c r="AH37" s="36">
        <f>SUM(AH29:AH34)</f>
        <v>62</v>
      </c>
      <c r="AI37" s="37">
        <f>AI36+$AH$37-AI35</f>
        <v>364</v>
      </c>
      <c r="AJ37" s="37">
        <f>AJ36+$AH$37-AJ35</f>
        <v>365</v>
      </c>
      <c r="AK37" s="37">
        <f>AK36+$AH$37-AK35</f>
        <v>401</v>
      </c>
      <c r="AL37" s="37">
        <f>AL36+$AH$37-AL35</f>
        <v>380</v>
      </c>
      <c r="AM37" s="38">
        <f>AI37+AJ37+AK37+AL37</f>
        <v>1510</v>
      </c>
      <c r="AN37" s="36">
        <f>SUM(AN29:AN34)</f>
        <v>0</v>
      </c>
      <c r="AO37" s="37">
        <f>AO36+$AN$37-AO35</f>
        <v>0</v>
      </c>
      <c r="AP37" s="37">
        <f>AP36+$AN$37-AP35</f>
        <v>0</v>
      </c>
      <c r="AQ37" s="37">
        <f>AQ36+$AN$37-AQ35</f>
        <v>0</v>
      </c>
      <c r="AR37" s="37">
        <f>AR36+$AN$37-AR35</f>
        <v>0</v>
      </c>
      <c r="AS37" s="38">
        <f>AO37+AP37+AQ37+AR37</f>
        <v>0</v>
      </c>
      <c r="AT37" s="36">
        <f>SUM(AT29:AT34)</f>
        <v>65</v>
      </c>
      <c r="AU37" s="37">
        <f>AU36+$AT$37-AU35</f>
        <v>405</v>
      </c>
      <c r="AV37" s="37">
        <f>AV36+$AT$37-AV35</f>
        <v>368</v>
      </c>
      <c r="AW37" s="37">
        <f>AW36+$AT$37-AW35</f>
        <v>399</v>
      </c>
      <c r="AX37" s="37">
        <f>AX36+$AT$37-AX35</f>
        <v>449</v>
      </c>
      <c r="AY37" s="38">
        <f>AU37+AV37+AW37+AX37</f>
        <v>1621</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4</v>
      </c>
      <c r="BZ37" s="17">
        <f>SUM((IF(BA37&gt;0,1,0)+(IF(BB37&gt;0,1,0)+(IF(BC37&gt;0,1,0)+(IF(BD37&gt;0,1,0))))))</f>
        <v>0</v>
      </c>
      <c r="CA37" s="17">
        <f>SUM((IF(BG37&gt;0,1,0)+(IF(BH37&gt;0,1,0)+(IF(BI37&gt;0,1,0)+(IF(BJ37&gt;0,1,0))))))</f>
        <v>0</v>
      </c>
      <c r="CB37" s="17">
        <f>SUM((IF(BM37&gt;0,1,0)+(IF(BN37&gt;0,1,0)+(IF(BO37&gt;0,1,0)+(IF(BP37&gt;0,1,0))))))</f>
        <v>0</v>
      </c>
      <c r="CC37" s="17">
        <f>SUM(BR37:CB37)</f>
        <v>28</v>
      </c>
      <c r="CD37" s="17">
        <f>I37+O37+U37+AA37+AG37+AM37+AS37+AY37+BE37+BK37+BQ37</f>
        <v>11202</v>
      </c>
      <c r="CE37" s="17">
        <f>CD37/CC37</f>
        <v>400.07142857142856</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1</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0</v>
      </c>
      <c r="AX38" s="37">
        <f t="shared" si="104"/>
        <v>1</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1</v>
      </c>
      <c r="AV39" s="37">
        <f t="shared" si="104"/>
        <v>0</v>
      </c>
      <c r="AW39" s="37">
        <f t="shared" si="104"/>
        <v>0</v>
      </c>
      <c r="AX39" s="37">
        <f t="shared" si="104"/>
        <v>1</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2</v>
      </c>
      <c r="AH40" s="56"/>
      <c r="AI40" s="57"/>
      <c r="AJ40" s="57"/>
      <c r="AK40" s="57"/>
      <c r="AL40" s="57"/>
      <c r="AM40" s="58">
        <f>SUM(AI38+AJ38+AK38+AL38+AM38+AI39+AJ39+AK39+AL39+AM39)</f>
        <v>1</v>
      </c>
      <c r="AN40" s="56"/>
      <c r="AO40" s="57"/>
      <c r="AP40" s="57"/>
      <c r="AQ40" s="57"/>
      <c r="AR40" s="57"/>
      <c r="AS40" s="58">
        <f>SUM(AO38+AP38+AQ38+AR38+AS38+AO39+AP39+AQ39+AR39+AS39)</f>
        <v>0</v>
      </c>
      <c r="AT40" s="56"/>
      <c r="AU40" s="57"/>
      <c r="AV40" s="57"/>
      <c r="AW40" s="57"/>
      <c r="AX40" s="57"/>
      <c r="AY40" s="58">
        <f>SUM(AU38+AV38+AW38+AX38+AY38+AU39+AV39+AW39+AX39+AY39)</f>
        <v>4</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61</v>
      </c>
      <c r="C41" s="100"/>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v>44</v>
      </c>
      <c r="AC42" s="40">
        <v>135</v>
      </c>
      <c r="AD42" s="40">
        <v>163</v>
      </c>
      <c r="AE42" s="40">
        <v>184</v>
      </c>
      <c r="AF42" s="40">
        <v>167</v>
      </c>
      <c r="AG42" s="38">
        <f t="shared" ref="AG42:AG51" si="112">SUM(AC42:AF42)</f>
        <v>649</v>
      </c>
      <c r="AH42" s="39">
        <v>43</v>
      </c>
      <c r="AI42" s="40">
        <v>175</v>
      </c>
      <c r="AJ42" s="40">
        <v>157</v>
      </c>
      <c r="AK42" s="40">
        <v>176</v>
      </c>
      <c r="AL42" s="40">
        <v>127</v>
      </c>
      <c r="AM42" s="38">
        <f t="shared" ref="AM42:AM51" si="113">SUM(AI42:AL42)</f>
        <v>635</v>
      </c>
      <c r="AN42" s="39">
        <v>43</v>
      </c>
      <c r="AO42" s="40">
        <v>136</v>
      </c>
      <c r="AP42" s="40">
        <v>158</v>
      </c>
      <c r="AQ42" s="40">
        <v>151</v>
      </c>
      <c r="AR42" s="40">
        <v>145</v>
      </c>
      <c r="AS42" s="38">
        <f t="shared" ref="AS42:AS51" si="114">SUM(AO42:AR42)</f>
        <v>590</v>
      </c>
      <c r="AT42" s="39">
        <v>44</v>
      </c>
      <c r="AU42" s="40">
        <v>150</v>
      </c>
      <c r="AV42" s="40">
        <v>163</v>
      </c>
      <c r="AW42" s="40">
        <v>168</v>
      </c>
      <c r="AX42" s="40">
        <v>184</v>
      </c>
      <c r="AY42" s="38">
        <f t="shared" ref="AY42:AY51" si="115">SUM(AU42:AX42)</f>
        <v>665</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32</v>
      </c>
      <c r="CD42" s="17">
        <f t="shared" ref="CD42:CD50" si="131">I42+O42+U42+AA42+AG42+AM42+AS42+AY42+BE42+BK42+BQ42</f>
        <v>5066</v>
      </c>
      <c r="CE42" s="17">
        <f t="shared" ref="CE42:CE50" si="132">CD42/CC42</f>
        <v>158.3125</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v>51</v>
      </c>
      <c r="AC43" s="40">
        <v>152</v>
      </c>
      <c r="AD43" s="40">
        <v>153</v>
      </c>
      <c r="AE43" s="40">
        <v>133</v>
      </c>
      <c r="AF43" s="40">
        <v>162</v>
      </c>
      <c r="AG43" s="38">
        <f t="shared" si="112"/>
        <v>600</v>
      </c>
      <c r="AH43" s="39">
        <v>51</v>
      </c>
      <c r="AI43" s="40">
        <v>158</v>
      </c>
      <c r="AJ43" s="40">
        <v>133</v>
      </c>
      <c r="AK43" s="40">
        <v>140</v>
      </c>
      <c r="AL43" s="40">
        <v>140</v>
      </c>
      <c r="AM43" s="38">
        <f t="shared" si="113"/>
        <v>571</v>
      </c>
      <c r="AN43" s="39">
        <v>51</v>
      </c>
      <c r="AO43" s="40">
        <v>156</v>
      </c>
      <c r="AP43" s="40">
        <v>159</v>
      </c>
      <c r="AQ43" s="40">
        <v>139</v>
      </c>
      <c r="AR43" s="40">
        <v>166</v>
      </c>
      <c r="AS43" s="38">
        <f t="shared" si="114"/>
        <v>620</v>
      </c>
      <c r="AT43" s="39">
        <v>51</v>
      </c>
      <c r="AU43" s="40">
        <v>180</v>
      </c>
      <c r="AV43" s="40">
        <v>131</v>
      </c>
      <c r="AW43" s="40">
        <v>177</v>
      </c>
      <c r="AX43" s="40">
        <v>118</v>
      </c>
      <c r="AY43" s="38">
        <f t="shared" si="115"/>
        <v>606</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0</v>
      </c>
      <c r="CA43" s="17">
        <f t="shared" si="128"/>
        <v>0</v>
      </c>
      <c r="CB43" s="17">
        <f t="shared" si="129"/>
        <v>0</v>
      </c>
      <c r="CC43" s="17">
        <f t="shared" si="130"/>
        <v>32</v>
      </c>
      <c r="CD43" s="17">
        <f t="shared" si="131"/>
        <v>4737</v>
      </c>
      <c r="CE43" s="17">
        <f t="shared" si="132"/>
        <v>148.03125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287</v>
      </c>
      <c r="AD52" s="37">
        <f>SUM(AD42:AD51)</f>
        <v>316</v>
      </c>
      <c r="AE52" s="37">
        <f>SUM(AE42:AE51)</f>
        <v>317</v>
      </c>
      <c r="AF52" s="37">
        <f>SUM(AF42:AF51)</f>
        <v>329</v>
      </c>
      <c r="AG52" s="38">
        <f>SUM(AG42:AG51)</f>
        <v>1249</v>
      </c>
      <c r="AH52" s="39"/>
      <c r="AI52" s="37">
        <f>SUM(AI42:AI51)</f>
        <v>333</v>
      </c>
      <c r="AJ52" s="37">
        <f>SUM(AJ42:AJ51)</f>
        <v>290</v>
      </c>
      <c r="AK52" s="37">
        <f>SUM(AK42:AK51)</f>
        <v>316</v>
      </c>
      <c r="AL52" s="37">
        <f>SUM(AL42:AL51)</f>
        <v>267</v>
      </c>
      <c r="AM52" s="38">
        <f>SUM(AM42:AM51)</f>
        <v>1206</v>
      </c>
      <c r="AN52" s="39"/>
      <c r="AO52" s="37">
        <f>SUM(AO42:AO51)</f>
        <v>292</v>
      </c>
      <c r="AP52" s="37">
        <f>SUM(AP42:AP51)</f>
        <v>317</v>
      </c>
      <c r="AQ52" s="37">
        <f>SUM(AQ42:AQ51)</f>
        <v>290</v>
      </c>
      <c r="AR52" s="37">
        <f>SUM(AR42:AR51)</f>
        <v>311</v>
      </c>
      <c r="AS52" s="38">
        <f>SUM(AS42:AS51)</f>
        <v>1210</v>
      </c>
      <c r="AT52" s="39"/>
      <c r="AU52" s="37">
        <f>SUM(AU42:AU51)</f>
        <v>330</v>
      </c>
      <c r="AV52" s="37">
        <f>SUM(AV42:AV51)</f>
        <v>294</v>
      </c>
      <c r="AW52" s="37">
        <f>SUM(AW42:AW51)</f>
        <v>345</v>
      </c>
      <c r="AX52" s="37">
        <f>SUM(AX42:AX51)</f>
        <v>302</v>
      </c>
      <c r="AY52" s="38">
        <f>SUM(AY42:AY51)</f>
        <v>1271</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0</v>
      </c>
      <c r="CA52" s="17">
        <f>SUM((IF(BG52&gt;0,1,0)+(IF(BH52&gt;0,1,0)+(IF(BI52&gt;0,1,0)+(IF(BJ52&gt;0,1,0))))))</f>
        <v>0</v>
      </c>
      <c r="CB52" s="17">
        <f>SUM((IF(BM52&gt;0,1,0)+(IF(BN52&gt;0,1,0)+(IF(BO52&gt;0,1,0)+(IF(BP52&gt;0,1,0))))))</f>
        <v>0</v>
      </c>
      <c r="CC52" s="17">
        <f>SUM(BR52:CB52)</f>
        <v>32</v>
      </c>
      <c r="CD52" s="17">
        <f>I52+O52+U52+AA52+AG52+AM52+AS52+AY52+BE52+BK52+BQ52</f>
        <v>9803</v>
      </c>
      <c r="CE52" s="17">
        <f>CD52/CC52</f>
        <v>306.34375</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95</v>
      </c>
      <c r="AC53" s="37">
        <f>AC52+$AB$53-AC51</f>
        <v>382</v>
      </c>
      <c r="AD53" s="37">
        <f>AD52+$AB$53-AD51</f>
        <v>411</v>
      </c>
      <c r="AE53" s="37">
        <f>AE52+$AB$53-AE51</f>
        <v>412</v>
      </c>
      <c r="AF53" s="37">
        <f>AF52+$AB$53-AF51</f>
        <v>424</v>
      </c>
      <c r="AG53" s="38">
        <f>AC53+AD53+AE53+AF53</f>
        <v>1629</v>
      </c>
      <c r="AH53" s="36">
        <f>SUM(AH42:AH50)</f>
        <v>94</v>
      </c>
      <c r="AI53" s="37">
        <f>AI52+$AH$53-AI51</f>
        <v>427</v>
      </c>
      <c r="AJ53" s="37">
        <f>AJ52+$AH$53-AJ51</f>
        <v>384</v>
      </c>
      <c r="AK53" s="37">
        <f>AK52+$AH$53-AK51</f>
        <v>410</v>
      </c>
      <c r="AL53" s="37">
        <f>AL52+$AH$53-AL51</f>
        <v>361</v>
      </c>
      <c r="AM53" s="38">
        <f>AI53+AJ53+AK53+AL53</f>
        <v>1582</v>
      </c>
      <c r="AN53" s="36">
        <f>SUM(AN42:AN50)</f>
        <v>94</v>
      </c>
      <c r="AO53" s="37">
        <f>AO52+$AN$53-AO51</f>
        <v>386</v>
      </c>
      <c r="AP53" s="37">
        <f>AP52+$AN$53-AP51</f>
        <v>411</v>
      </c>
      <c r="AQ53" s="37">
        <f>AQ52+$AN$53-AQ51</f>
        <v>384</v>
      </c>
      <c r="AR53" s="37">
        <f>AR52+$AN$53-AR51</f>
        <v>405</v>
      </c>
      <c r="AS53" s="38">
        <f>AO53+AP53+AQ53+AR53</f>
        <v>1586</v>
      </c>
      <c r="AT53" s="36">
        <f>SUM(AT42:AT50)</f>
        <v>95</v>
      </c>
      <c r="AU53" s="37">
        <f>AU52+$AT$53-AU51</f>
        <v>425</v>
      </c>
      <c r="AV53" s="37">
        <f>AV52+$AT$53-AV51</f>
        <v>389</v>
      </c>
      <c r="AW53" s="37">
        <f>AW52+$AT$53-AW51</f>
        <v>440</v>
      </c>
      <c r="AX53" s="37">
        <f>AX52+$AT$53-AX51</f>
        <v>397</v>
      </c>
      <c r="AY53" s="38">
        <f>AU53+AV53+AW53+AX53</f>
        <v>1651</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0</v>
      </c>
      <c r="CA53" s="17">
        <f>SUM((IF(BG53&gt;0,1,0)+(IF(BH53&gt;0,1,0)+(IF(BI53&gt;0,1,0)+(IF(BJ53&gt;0,1,0))))))</f>
        <v>0</v>
      </c>
      <c r="CB53" s="17">
        <f>SUM((IF(BM53&gt;0,1,0)+(IF(BN53&gt;0,1,0)+(IF(BO53&gt;0,1,0)+(IF(BP53&gt;0,1,0))))))</f>
        <v>0</v>
      </c>
      <c r="CC53" s="17">
        <f>SUM(BR53:CB53)</f>
        <v>32</v>
      </c>
      <c r="CD53" s="17">
        <f>I53+O53+U53+AA53+AG53+AM53+AS53+AY53+BE53+BK53+BQ53</f>
        <v>12967</v>
      </c>
      <c r="CE53" s="17">
        <f>CD53/CC53</f>
        <v>405.21875</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1</v>
      </c>
      <c r="AV54" s="37">
        <f t="shared" si="140"/>
        <v>0</v>
      </c>
      <c r="AW54" s="37">
        <f t="shared" si="140"/>
        <v>0</v>
      </c>
      <c r="AX54" s="37">
        <f t="shared" si="140"/>
        <v>1</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1</v>
      </c>
      <c r="AV55" s="37">
        <f t="shared" si="140"/>
        <v>0</v>
      </c>
      <c r="AW55" s="37">
        <f t="shared" si="140"/>
        <v>0</v>
      </c>
      <c r="AX55" s="37">
        <f t="shared" si="140"/>
        <v>1</v>
      </c>
      <c r="AY55" s="38">
        <f t="shared" si="140"/>
        <v>1</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5</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71</v>
      </c>
      <c r="C57" s="99"/>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v>46</v>
      </c>
      <c r="AC58" s="40">
        <v>154</v>
      </c>
      <c r="AD58" s="40">
        <v>169</v>
      </c>
      <c r="AE58" s="40">
        <v>153</v>
      </c>
      <c r="AF58" s="40">
        <v>183</v>
      </c>
      <c r="AG58" s="38">
        <f t="shared" ref="AG58:AG64" si="148">SUM(AC58:AF58)</f>
        <v>659</v>
      </c>
      <c r="AH58" s="39">
        <v>44</v>
      </c>
      <c r="AI58" s="40">
        <v>124</v>
      </c>
      <c r="AJ58" s="40">
        <v>157</v>
      </c>
      <c r="AK58" s="40">
        <v>180</v>
      </c>
      <c r="AL58" s="40">
        <v>141</v>
      </c>
      <c r="AM58" s="38">
        <f t="shared" ref="AM58:AM64" si="149">SUM(AI58:AL58)</f>
        <v>602</v>
      </c>
      <c r="AN58" s="39">
        <v>45</v>
      </c>
      <c r="AO58" s="40">
        <v>165</v>
      </c>
      <c r="AP58" s="40">
        <v>163</v>
      </c>
      <c r="AQ58" s="40">
        <v>129</v>
      </c>
      <c r="AR58" s="40">
        <v>139</v>
      </c>
      <c r="AS58" s="38">
        <f t="shared" ref="AS58:AS64" si="150">SUM(AO58:AR58)</f>
        <v>596</v>
      </c>
      <c r="AT58" s="39">
        <v>46</v>
      </c>
      <c r="AU58" s="40">
        <v>192</v>
      </c>
      <c r="AV58" s="40">
        <v>96</v>
      </c>
      <c r="AW58" s="40">
        <v>169</v>
      </c>
      <c r="AX58" s="40">
        <v>158</v>
      </c>
      <c r="AY58" s="38">
        <f t="shared" ref="AY58:AY64" si="151">SUM(AU58:AX58)</f>
        <v>615</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32</v>
      </c>
      <c r="CD58" s="17">
        <f t="shared" ref="CD58:CD63" si="167">I58+O58+U58+AA58+AG58+AM58+AS58+AY58+BE58+BK58+BQ58</f>
        <v>4949</v>
      </c>
      <c r="CE58" s="17">
        <f t="shared" ref="CE58:CE63" si="168">CD58/CC58</f>
        <v>154.65625</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v>49</v>
      </c>
      <c r="AC59" s="40">
        <v>136</v>
      </c>
      <c r="AD59" s="40">
        <v>186</v>
      </c>
      <c r="AE59" s="40">
        <v>147</v>
      </c>
      <c r="AF59" s="40">
        <v>159</v>
      </c>
      <c r="AG59" s="38">
        <f t="shared" si="148"/>
        <v>628</v>
      </c>
      <c r="AH59" s="39">
        <v>49</v>
      </c>
      <c r="AI59" s="40">
        <v>136</v>
      </c>
      <c r="AJ59" s="40">
        <v>165</v>
      </c>
      <c r="AK59" s="40">
        <v>147</v>
      </c>
      <c r="AL59" s="40">
        <v>179</v>
      </c>
      <c r="AM59" s="38">
        <f t="shared" si="149"/>
        <v>627</v>
      </c>
      <c r="AN59" s="39">
        <v>48</v>
      </c>
      <c r="AO59" s="40">
        <v>127</v>
      </c>
      <c r="AP59" s="40">
        <v>161</v>
      </c>
      <c r="AQ59" s="40">
        <v>132</v>
      </c>
      <c r="AR59" s="40">
        <v>107</v>
      </c>
      <c r="AS59" s="38">
        <f t="shared" si="150"/>
        <v>527</v>
      </c>
      <c r="AT59" s="39">
        <v>50</v>
      </c>
      <c r="AU59" s="40">
        <v>131</v>
      </c>
      <c r="AV59" s="40">
        <v>117</v>
      </c>
      <c r="AW59" s="40">
        <v>138</v>
      </c>
      <c r="AX59" s="40">
        <v>192</v>
      </c>
      <c r="AY59" s="38">
        <f t="shared" si="151"/>
        <v>578</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0</v>
      </c>
      <c r="CA59" s="17">
        <f t="shared" si="164"/>
        <v>0</v>
      </c>
      <c r="CB59" s="17">
        <f t="shared" si="165"/>
        <v>0</v>
      </c>
      <c r="CC59" s="17">
        <f t="shared" si="166"/>
        <v>32</v>
      </c>
      <c r="CD59" s="17">
        <f t="shared" si="167"/>
        <v>4749</v>
      </c>
      <c r="CE59" s="17">
        <f t="shared" si="168"/>
        <v>148.40625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290</v>
      </c>
      <c r="AD65" s="37">
        <f>SUM(AD58:AD64)</f>
        <v>355</v>
      </c>
      <c r="AE65" s="37">
        <f>SUM(AE58:AE64)</f>
        <v>300</v>
      </c>
      <c r="AF65" s="37">
        <f>SUM(AF58:AF64)</f>
        <v>342</v>
      </c>
      <c r="AG65" s="38">
        <f>SUM(AG58:AG64)</f>
        <v>1287</v>
      </c>
      <c r="AH65" s="39"/>
      <c r="AI65" s="37">
        <f>SUM(AI58:AI64)</f>
        <v>260</v>
      </c>
      <c r="AJ65" s="37">
        <f>SUM(AJ58:AJ64)</f>
        <v>322</v>
      </c>
      <c r="AK65" s="37">
        <f>SUM(AK58:AK64)</f>
        <v>327</v>
      </c>
      <c r="AL65" s="37">
        <f>SUM(AL58:AL64)</f>
        <v>320</v>
      </c>
      <c r="AM65" s="38">
        <f>SUM(AM58:AM64)</f>
        <v>1229</v>
      </c>
      <c r="AN65" s="39"/>
      <c r="AO65" s="37">
        <f>SUM(AO58:AO64)</f>
        <v>292</v>
      </c>
      <c r="AP65" s="37">
        <f>SUM(AP58:AP64)</f>
        <v>324</v>
      </c>
      <c r="AQ65" s="37">
        <f>SUM(AQ58:AQ64)</f>
        <v>261</v>
      </c>
      <c r="AR65" s="37">
        <f>SUM(AR58:AR64)</f>
        <v>246</v>
      </c>
      <c r="AS65" s="38">
        <f>SUM(AS58:AS64)</f>
        <v>1123</v>
      </c>
      <c r="AT65" s="39"/>
      <c r="AU65" s="37">
        <f>SUM(AU58:AU64)</f>
        <v>323</v>
      </c>
      <c r="AV65" s="37">
        <f>SUM(AV58:AV64)</f>
        <v>213</v>
      </c>
      <c r="AW65" s="37">
        <f>SUM(AW58:AW64)</f>
        <v>307</v>
      </c>
      <c r="AX65" s="37">
        <f>SUM(AX58:AX64)</f>
        <v>350</v>
      </c>
      <c r="AY65" s="38">
        <f>SUM(AY58:AY64)</f>
        <v>1193</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0</v>
      </c>
      <c r="CA65" s="17">
        <f>SUM((IF(BG65&gt;0,1,0)+(IF(BH65&gt;0,1,0)+(IF(BI65&gt;0,1,0)+(IF(BJ65&gt;0,1,0))))))</f>
        <v>0</v>
      </c>
      <c r="CB65" s="17">
        <f>SUM((IF(BM65&gt;0,1,0)+(IF(BN65&gt;0,1,0)+(IF(BO65&gt;0,1,0)+(IF(BP65&gt;0,1,0))))))</f>
        <v>0</v>
      </c>
      <c r="CC65" s="17">
        <f>SUM(BR65:CB65)</f>
        <v>32</v>
      </c>
      <c r="CD65" s="17">
        <f>I65+O65+U65+AA65+AG65+AM65+AS65+AY65+BE65+BK65+BQ65</f>
        <v>9698</v>
      </c>
      <c r="CE65" s="17">
        <f>CD65/CC65</f>
        <v>303.0625</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95</v>
      </c>
      <c r="AC66" s="37">
        <f>AC65+$AB$66-AC64</f>
        <v>385</v>
      </c>
      <c r="AD66" s="37">
        <f>AD65+$AB$66-AD64</f>
        <v>450</v>
      </c>
      <c r="AE66" s="37">
        <f>AE65+$AB$66-AE64</f>
        <v>395</v>
      </c>
      <c r="AF66" s="37">
        <f>AF65+$AB$66-AF64</f>
        <v>437</v>
      </c>
      <c r="AG66" s="38">
        <f>AC66+AD66+AE66+AF66</f>
        <v>1667</v>
      </c>
      <c r="AH66" s="36">
        <f>SUM(AH58:AH63)</f>
        <v>93</v>
      </c>
      <c r="AI66" s="37">
        <f>AI65+$AH$66-AI64</f>
        <v>353</v>
      </c>
      <c r="AJ66" s="37">
        <f>AJ65+$AH$66-AJ64</f>
        <v>415</v>
      </c>
      <c r="AK66" s="37">
        <f>AK65+$AH$66-AK64</f>
        <v>420</v>
      </c>
      <c r="AL66" s="37">
        <f>AL65+$AH$66-AL64</f>
        <v>413</v>
      </c>
      <c r="AM66" s="38">
        <f>AI66+AJ66+AK66+AL66</f>
        <v>1601</v>
      </c>
      <c r="AN66" s="36">
        <f>SUM(AN58:AN63)</f>
        <v>93</v>
      </c>
      <c r="AO66" s="37">
        <f>AO65+$AN$66-AO64</f>
        <v>385</v>
      </c>
      <c r="AP66" s="37">
        <f>AP65+$AN$66-AP64</f>
        <v>417</v>
      </c>
      <c r="AQ66" s="37">
        <f>AQ65+$AN$66-AQ64</f>
        <v>354</v>
      </c>
      <c r="AR66" s="37">
        <f>AR65+$AN$66-AR64</f>
        <v>339</v>
      </c>
      <c r="AS66" s="38">
        <f>AO66+AP66+AQ66+AR66</f>
        <v>1495</v>
      </c>
      <c r="AT66" s="36">
        <f>SUM(AT58:AT63)</f>
        <v>96</v>
      </c>
      <c r="AU66" s="37">
        <f>AU65+$AT$66-AU64</f>
        <v>419</v>
      </c>
      <c r="AV66" s="37">
        <f>AV65+$AT$66-AV64</f>
        <v>309</v>
      </c>
      <c r="AW66" s="37">
        <f>AW65+$AT$66-AW64</f>
        <v>403</v>
      </c>
      <c r="AX66" s="37">
        <f>AX65+$AT$66-AX64</f>
        <v>446</v>
      </c>
      <c r="AY66" s="38">
        <f>AU66+AV66+AW66+AX66</f>
        <v>1577</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0</v>
      </c>
      <c r="CA66" s="17">
        <f>SUM((IF(BG66&gt;0,1,0)+(IF(BH66&gt;0,1,0)+(IF(BI66&gt;0,1,0)+(IF(BJ66&gt;0,1,0))))))</f>
        <v>0</v>
      </c>
      <c r="CB66" s="17">
        <f>SUM((IF(BM66&gt;0,1,0)+(IF(BN66&gt;0,1,0)+(IF(BO66&gt;0,1,0)+(IF(BP66&gt;0,1,0))))))</f>
        <v>0</v>
      </c>
      <c r="CC66" s="17">
        <f>SUM(BR66:CB66)</f>
        <v>32</v>
      </c>
      <c r="CD66" s="17">
        <f>I66+O66+U66+AA66+AG66+AM66+AS66+AY66+BE66+BK66+BQ66</f>
        <v>12478</v>
      </c>
      <c r="CE66" s="17">
        <f>CD66/CC66</f>
        <v>389.9375</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0.5</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1</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1</v>
      </c>
      <c r="AE68" s="37">
        <f t="shared" si="173"/>
        <v>0</v>
      </c>
      <c r="AF68" s="37">
        <f t="shared" si="173"/>
        <v>1</v>
      </c>
      <c r="AG68" s="38">
        <f t="shared" si="173"/>
        <v>0</v>
      </c>
      <c r="AH68" s="39"/>
      <c r="AI68" s="37">
        <f t="shared" si="174"/>
        <v>0</v>
      </c>
      <c r="AJ68" s="37">
        <f t="shared" si="174"/>
        <v>0</v>
      </c>
      <c r="AK68" s="37">
        <f t="shared" si="174"/>
        <v>1</v>
      </c>
      <c r="AL68" s="37">
        <f t="shared" si="174"/>
        <v>1</v>
      </c>
      <c r="AM68" s="38">
        <f t="shared" si="174"/>
        <v>0</v>
      </c>
      <c r="AN68" s="39"/>
      <c r="AO68" s="37">
        <f t="shared" si="175"/>
        <v>0</v>
      </c>
      <c r="AP68" s="37">
        <f t="shared" si="175"/>
        <v>1</v>
      </c>
      <c r="AQ68" s="37">
        <f t="shared" si="175"/>
        <v>0</v>
      </c>
      <c r="AR68" s="37">
        <f t="shared" si="175"/>
        <v>0</v>
      </c>
      <c r="AS68" s="38">
        <f t="shared" si="175"/>
        <v>0</v>
      </c>
      <c r="AT68" s="39"/>
      <c r="AU68" s="37">
        <f t="shared" si="176"/>
        <v>1</v>
      </c>
      <c r="AV68" s="37">
        <f t="shared" si="176"/>
        <v>0</v>
      </c>
      <c r="AW68" s="37">
        <f t="shared" si="176"/>
        <v>1</v>
      </c>
      <c r="AX68" s="37">
        <f t="shared" si="176"/>
        <v>1</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3</v>
      </c>
      <c r="AH69" s="56"/>
      <c r="AI69" s="57"/>
      <c r="AJ69" s="57"/>
      <c r="AK69" s="57"/>
      <c r="AL69" s="57"/>
      <c r="AM69" s="58">
        <f>SUM(AI67+AJ67+AK67+AL67+AM67+AI68+AJ68+AK68+AL68+AM68)</f>
        <v>2.5</v>
      </c>
      <c r="AN69" s="56"/>
      <c r="AO69" s="57"/>
      <c r="AP69" s="57"/>
      <c r="AQ69" s="57"/>
      <c r="AR69" s="57"/>
      <c r="AS69" s="58">
        <f>SUM(AO67+AP67+AQ67+AR67+AS67+AO68+AP68+AQ68+AR68+AS68)</f>
        <v>1</v>
      </c>
      <c r="AT69" s="56"/>
      <c r="AU69" s="57"/>
      <c r="AV69" s="57"/>
      <c r="AW69" s="57"/>
      <c r="AX69" s="57"/>
      <c r="AY69" s="58">
        <f>SUM(AU67+AV67+AW67+AX67+AY67+AU68+AV68+AW68+AX68+AY68)</f>
        <v>4</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53</v>
      </c>
      <c r="C70" s="99"/>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97</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v>49</v>
      </c>
      <c r="AC71" s="40">
        <v>152</v>
      </c>
      <c r="AD71" s="40">
        <v>147</v>
      </c>
      <c r="AE71" s="40">
        <v>127</v>
      </c>
      <c r="AF71" s="40">
        <v>146</v>
      </c>
      <c r="AG71" s="38">
        <f t="shared" ref="AG71:AG77" si="184">SUM(AC71:AF71)</f>
        <v>572</v>
      </c>
      <c r="AH71" s="39">
        <v>51</v>
      </c>
      <c r="AI71" s="40">
        <v>130</v>
      </c>
      <c r="AJ71" s="40">
        <v>163</v>
      </c>
      <c r="AK71" s="40">
        <v>166</v>
      </c>
      <c r="AL71" s="40">
        <v>157</v>
      </c>
      <c r="AM71" s="38">
        <f t="shared" ref="AM71:AM77" si="185">SUM(AI71:AL71)</f>
        <v>616</v>
      </c>
      <c r="AN71" s="39">
        <v>50</v>
      </c>
      <c r="AO71" s="40">
        <v>192</v>
      </c>
      <c r="AP71" s="40">
        <v>179</v>
      </c>
      <c r="AQ71" s="40">
        <v>124</v>
      </c>
      <c r="AR71" s="40">
        <v>156</v>
      </c>
      <c r="AS71" s="38">
        <f t="shared" ref="AS71:AS77" si="186">SUM(AO71:AR71)</f>
        <v>651</v>
      </c>
      <c r="AT71" s="39">
        <v>48</v>
      </c>
      <c r="AU71" s="40">
        <v>160</v>
      </c>
      <c r="AV71" s="40">
        <v>168</v>
      </c>
      <c r="AW71" s="40">
        <v>183</v>
      </c>
      <c r="AX71" s="40">
        <v>142</v>
      </c>
      <c r="AY71" s="38">
        <f t="shared" ref="AY71:AY77" si="187">SUM(AU71:AX71)</f>
        <v>653</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28</v>
      </c>
      <c r="CD71" s="17">
        <f t="shared" ref="CD71:CD76" si="203">I71+O71+U71+AA71+AG71+AM71+AS71+AY71+BE71+BK71+BQ71</f>
        <v>4283</v>
      </c>
      <c r="CE71" s="17">
        <f t="shared" ref="CE71:CE76" si="204">CD71/CC71</f>
        <v>152.96428571428572</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v>25</v>
      </c>
      <c r="AC72" s="40">
        <v>180</v>
      </c>
      <c r="AD72" s="40">
        <v>210</v>
      </c>
      <c r="AE72" s="40">
        <v>192</v>
      </c>
      <c r="AF72" s="40">
        <v>203</v>
      </c>
      <c r="AG72" s="38">
        <f t="shared" si="184"/>
        <v>785</v>
      </c>
      <c r="AH72" s="39">
        <v>23</v>
      </c>
      <c r="AI72" s="40">
        <v>204</v>
      </c>
      <c r="AJ72" s="40">
        <v>200</v>
      </c>
      <c r="AK72" s="40">
        <v>170</v>
      </c>
      <c r="AL72" s="40">
        <v>189</v>
      </c>
      <c r="AM72" s="38">
        <f t="shared" si="185"/>
        <v>763</v>
      </c>
      <c r="AN72" s="39">
        <v>23</v>
      </c>
      <c r="AO72" s="40">
        <v>191</v>
      </c>
      <c r="AP72" s="40">
        <v>243</v>
      </c>
      <c r="AQ72" s="40">
        <v>204</v>
      </c>
      <c r="AR72" s="40">
        <v>255</v>
      </c>
      <c r="AS72" s="38">
        <f t="shared" si="186"/>
        <v>893</v>
      </c>
      <c r="AT72" s="39">
        <v>19</v>
      </c>
      <c r="AU72" s="40">
        <v>156</v>
      </c>
      <c r="AV72" s="40">
        <v>199</v>
      </c>
      <c r="AW72" s="40">
        <v>207</v>
      </c>
      <c r="AX72" s="40">
        <v>152</v>
      </c>
      <c r="AY72" s="38">
        <f t="shared" si="187"/>
        <v>714</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4</v>
      </c>
      <c r="BZ72" s="17">
        <f t="shared" si="199"/>
        <v>0</v>
      </c>
      <c r="CA72" s="17">
        <f t="shared" si="200"/>
        <v>0</v>
      </c>
      <c r="CB72" s="17">
        <f t="shared" si="201"/>
        <v>0</v>
      </c>
      <c r="CC72" s="17">
        <f t="shared" si="202"/>
        <v>32</v>
      </c>
      <c r="CD72" s="17">
        <f t="shared" si="203"/>
        <v>6114</v>
      </c>
      <c r="CE72" s="17">
        <f t="shared" si="204"/>
        <v>191.0625</v>
      </c>
    </row>
    <row r="73" spans="1:83" ht="15.75" customHeight="1" x14ac:dyDescent="0.25">
      <c r="A73" s="33"/>
      <c r="B73" s="42" t="s">
        <v>112</v>
      </c>
      <c r="C73" s="43" t="s">
        <v>113</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332</v>
      </c>
      <c r="AD78" s="37">
        <f>SUM(AD71:AD77)</f>
        <v>357</v>
      </c>
      <c r="AE78" s="37">
        <f>SUM(AE71:AE77)</f>
        <v>319</v>
      </c>
      <c r="AF78" s="37">
        <f>SUM(AF71:AF77)</f>
        <v>349</v>
      </c>
      <c r="AG78" s="38">
        <f>SUM(AG71:AG77)</f>
        <v>1357</v>
      </c>
      <c r="AH78" s="39"/>
      <c r="AI78" s="37">
        <f>SUM(AI71:AI77)</f>
        <v>334</v>
      </c>
      <c r="AJ78" s="37">
        <f>SUM(AJ71:AJ77)</f>
        <v>363</v>
      </c>
      <c r="AK78" s="37">
        <f>SUM(AK71:AK77)</f>
        <v>336</v>
      </c>
      <c r="AL78" s="37">
        <f>SUM(AL71:AL77)</f>
        <v>346</v>
      </c>
      <c r="AM78" s="38">
        <f>SUM(AM71:AM77)</f>
        <v>1379</v>
      </c>
      <c r="AN78" s="39"/>
      <c r="AO78" s="37">
        <f>SUM(AO71:AO77)</f>
        <v>383</v>
      </c>
      <c r="AP78" s="37">
        <f>SUM(AP71:AP77)</f>
        <v>422</v>
      </c>
      <c r="AQ78" s="37">
        <f>SUM(AQ71:AQ77)</f>
        <v>328</v>
      </c>
      <c r="AR78" s="37">
        <f>SUM(AR71:AR77)</f>
        <v>411</v>
      </c>
      <c r="AS78" s="38">
        <f>SUM(AS71:AS77)</f>
        <v>1544</v>
      </c>
      <c r="AT78" s="39"/>
      <c r="AU78" s="37">
        <f>SUM(AU71:AU77)</f>
        <v>316</v>
      </c>
      <c r="AV78" s="37">
        <f>SUM(AV71:AV77)</f>
        <v>367</v>
      </c>
      <c r="AW78" s="37">
        <f>SUM(AW71:AW77)</f>
        <v>390</v>
      </c>
      <c r="AX78" s="37">
        <f>SUM(AX71:AX77)</f>
        <v>294</v>
      </c>
      <c r="AY78" s="38">
        <f>SUM(AY71:AY77)</f>
        <v>1367</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0</v>
      </c>
      <c r="CA78" s="17">
        <f>SUM((IF(BG78&gt;0,1,0)+(IF(BH78&gt;0,1,0)+(IF(BI78&gt;0,1,0)+(IF(BJ78&gt;0,1,0))))))</f>
        <v>0</v>
      </c>
      <c r="CB78" s="17">
        <f>SUM((IF(BM78&gt;0,1,0)+(IF(BN78&gt;0,1,0)+(IF(BO78&gt;0,1,0)+(IF(BP78&gt;0,1,0))))))</f>
        <v>0</v>
      </c>
      <c r="CC78" s="17">
        <f>SUM(BR78:CB78)</f>
        <v>32</v>
      </c>
      <c r="CD78" s="17">
        <f>I78+O78+U78+AA78+AG78+AM78+AS78+AY78+BE78+BK78+BQ78</f>
        <v>11044</v>
      </c>
      <c r="CE78" s="17">
        <f>CD78/CC78</f>
        <v>345.125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74</v>
      </c>
      <c r="AC79" s="37">
        <f>AC78+$AB$79-AC77</f>
        <v>406</v>
      </c>
      <c r="AD79" s="37">
        <f>AD78+$AB$79-AD77</f>
        <v>431</v>
      </c>
      <c r="AE79" s="37">
        <f>AE78+$AB$79-AE77</f>
        <v>393</v>
      </c>
      <c r="AF79" s="37">
        <f>AF78+$AB$79-AF77</f>
        <v>423</v>
      </c>
      <c r="AG79" s="38">
        <f>AC79+AD79+AE79+AF79</f>
        <v>1653</v>
      </c>
      <c r="AH79" s="36">
        <f>SUM(AH71:AH76)</f>
        <v>74</v>
      </c>
      <c r="AI79" s="37">
        <f>AI78+$AH$79-AI77</f>
        <v>408</v>
      </c>
      <c r="AJ79" s="37">
        <f>AJ78+$AH$79-AJ77</f>
        <v>437</v>
      </c>
      <c r="AK79" s="37">
        <f>AK78+$AH$79-AK77</f>
        <v>410</v>
      </c>
      <c r="AL79" s="37">
        <f>AL78+$AH$79-AL77</f>
        <v>420</v>
      </c>
      <c r="AM79" s="38">
        <f>AI79+AJ79+AK79+AL79</f>
        <v>1675</v>
      </c>
      <c r="AN79" s="36">
        <f>SUM(AN71:AN76)</f>
        <v>73</v>
      </c>
      <c r="AO79" s="37">
        <f>AO78+$AN$79-AO77</f>
        <v>456</v>
      </c>
      <c r="AP79" s="37">
        <f>AP78+$AN$79-AP77</f>
        <v>495</v>
      </c>
      <c r="AQ79" s="37">
        <f>AQ78+$AN$79-AQ77</f>
        <v>401</v>
      </c>
      <c r="AR79" s="37">
        <f>AR78+$AN$79-AR77</f>
        <v>484</v>
      </c>
      <c r="AS79" s="38">
        <f>AO79+AP79+AQ79+AR79</f>
        <v>1836</v>
      </c>
      <c r="AT79" s="36">
        <f>SUM(AT71:AT76)</f>
        <v>67</v>
      </c>
      <c r="AU79" s="37">
        <f>AU78+$AT$79-AU77</f>
        <v>383</v>
      </c>
      <c r="AV79" s="37">
        <f>AV78+$AT$79-AV77</f>
        <v>434</v>
      </c>
      <c r="AW79" s="37">
        <f>AW78+$AT$79-AW77</f>
        <v>457</v>
      </c>
      <c r="AX79" s="37">
        <f>AX78+$AT$79-AX77</f>
        <v>361</v>
      </c>
      <c r="AY79" s="38">
        <f>AU79+AV79+AW79+AX79</f>
        <v>1635</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0</v>
      </c>
      <c r="CA79" s="17">
        <f>SUM((IF(BG79&gt;0,1,0)+(IF(BH79&gt;0,1,0)+(IF(BI79&gt;0,1,0)+(IF(BJ79&gt;0,1,0))))))</f>
        <v>0</v>
      </c>
      <c r="CB79" s="17">
        <f>SUM((IF(BM79&gt;0,1,0)+(IF(BN79&gt;0,1,0)+(IF(BO79&gt;0,1,0)+(IF(BP79&gt;0,1,0))))))</f>
        <v>0</v>
      </c>
      <c r="CC79" s="17">
        <f>SUM(BR79:CB79)</f>
        <v>32</v>
      </c>
      <c r="CD79" s="17">
        <f>I79+O79+U79+AA79+AG79+AM79+AS79+AY79+BE79+BK79+BQ79</f>
        <v>13356</v>
      </c>
      <c r="CE79" s="17">
        <f>CD79/CC79</f>
        <v>417.375</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1</v>
      </c>
      <c r="AK80" s="37">
        <f t="shared" si="210"/>
        <v>0</v>
      </c>
      <c r="AL80" s="37">
        <f t="shared" si="210"/>
        <v>1</v>
      </c>
      <c r="AM80" s="38">
        <f t="shared" si="210"/>
        <v>0</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1</v>
      </c>
      <c r="AW80" s="37">
        <f t="shared" si="212"/>
        <v>1</v>
      </c>
      <c r="AX80" s="37">
        <f t="shared" si="212"/>
        <v>0</v>
      </c>
      <c r="AY80" s="38">
        <f t="shared" si="212"/>
        <v>1</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1</v>
      </c>
      <c r="AS81" s="38">
        <f t="shared" si="211"/>
        <v>1</v>
      </c>
      <c r="AT81" s="39"/>
      <c r="AU81" s="37">
        <f t="shared" si="212"/>
        <v>0</v>
      </c>
      <c r="AV81" s="37">
        <f t="shared" si="212"/>
        <v>1</v>
      </c>
      <c r="AW81" s="37">
        <f t="shared" si="212"/>
        <v>1</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8</v>
      </c>
      <c r="AH82" s="56"/>
      <c r="AI82" s="57"/>
      <c r="AJ82" s="57"/>
      <c r="AK82" s="57"/>
      <c r="AL82" s="57"/>
      <c r="AM82" s="58">
        <f>SUM(AI80+AJ80+AK80+AL80+AM80+AI81+AJ81+AK81+AL81+AM81)</f>
        <v>6</v>
      </c>
      <c r="AN82" s="56"/>
      <c r="AO82" s="57"/>
      <c r="AP82" s="57"/>
      <c r="AQ82" s="57"/>
      <c r="AR82" s="57"/>
      <c r="AS82" s="58">
        <f>SUM(AO80+AP80+AQ80+AR80+AS80+AO81+AP81+AQ81+AR81+AS81)</f>
        <v>9</v>
      </c>
      <c r="AT82" s="56"/>
      <c r="AU82" s="57"/>
      <c r="AV82" s="57"/>
      <c r="AW82" s="57"/>
      <c r="AX82" s="57"/>
      <c r="AY82" s="58">
        <f>SUM(AU80+AV80+AW80+AX80+AY80+AU81+AV81+AW81+AX81+AY81)</f>
        <v>5</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44</v>
      </c>
      <c r="C83" s="99"/>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v>47</v>
      </c>
      <c r="AC84" s="40">
        <v>155</v>
      </c>
      <c r="AD84" s="40">
        <v>160</v>
      </c>
      <c r="AE84" s="40">
        <v>161</v>
      </c>
      <c r="AF84" s="40">
        <v>128</v>
      </c>
      <c r="AG84" s="38">
        <f t="shared" ref="AG84:AG90" si="220">SUM(AC84:AF84)</f>
        <v>604</v>
      </c>
      <c r="AH84" s="39">
        <v>47</v>
      </c>
      <c r="AI84" s="40">
        <v>178</v>
      </c>
      <c r="AJ84" s="40">
        <v>139</v>
      </c>
      <c r="AK84" s="40">
        <v>183</v>
      </c>
      <c r="AL84" s="40">
        <v>158</v>
      </c>
      <c r="AM84" s="38">
        <f t="shared" ref="AM84:AM90" si="221">SUM(AI84:AL84)</f>
        <v>658</v>
      </c>
      <c r="AN84" s="39">
        <v>46</v>
      </c>
      <c r="AO84" s="40">
        <v>171</v>
      </c>
      <c r="AP84" s="40">
        <v>187</v>
      </c>
      <c r="AQ84" s="40">
        <v>126</v>
      </c>
      <c r="AR84" s="40">
        <v>150</v>
      </c>
      <c r="AS84" s="38">
        <f t="shared" ref="AS84:AS90" si="222">SUM(AO84:AR84)</f>
        <v>634</v>
      </c>
      <c r="AT84" s="39">
        <v>46</v>
      </c>
      <c r="AU84" s="40">
        <v>147</v>
      </c>
      <c r="AV84" s="40">
        <v>147</v>
      </c>
      <c r="AW84" s="40">
        <v>180</v>
      </c>
      <c r="AX84" s="40">
        <v>247</v>
      </c>
      <c r="AY84" s="38">
        <f t="shared" ref="AY84:AY90" si="223">SUM(AU84:AX84)</f>
        <v>721</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32</v>
      </c>
      <c r="CD84" s="17">
        <f t="shared" ref="CD84:CD89" si="239">I84+O84+U84+AA84+AG84+AM84+AS84+AY84+BE84+BK84+BQ84</f>
        <v>5053</v>
      </c>
      <c r="CE84" s="17">
        <f t="shared" ref="CE84:CE89" si="240">CD84/CC84</f>
        <v>157.90625</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v>35</v>
      </c>
      <c r="AC85" s="40">
        <v>157</v>
      </c>
      <c r="AD85" s="40">
        <v>172</v>
      </c>
      <c r="AE85" s="40">
        <v>170</v>
      </c>
      <c r="AF85" s="40">
        <v>162</v>
      </c>
      <c r="AG85" s="38">
        <f t="shared" si="220"/>
        <v>661</v>
      </c>
      <c r="AH85" s="39">
        <v>36</v>
      </c>
      <c r="AI85" s="40">
        <v>187</v>
      </c>
      <c r="AJ85" s="40">
        <v>164</v>
      </c>
      <c r="AK85" s="40">
        <v>166</v>
      </c>
      <c r="AL85" s="40">
        <v>190</v>
      </c>
      <c r="AM85" s="38">
        <f t="shared" si="221"/>
        <v>707</v>
      </c>
      <c r="AN85" s="39">
        <v>35</v>
      </c>
      <c r="AO85" s="40">
        <v>156</v>
      </c>
      <c r="AP85" s="40">
        <v>142</v>
      </c>
      <c r="AQ85" s="40">
        <v>172</v>
      </c>
      <c r="AR85" s="40">
        <v>201</v>
      </c>
      <c r="AS85" s="38">
        <f t="shared" si="222"/>
        <v>671</v>
      </c>
      <c r="AT85" s="39">
        <v>35</v>
      </c>
      <c r="AU85" s="40">
        <v>144</v>
      </c>
      <c r="AV85" s="40">
        <v>192</v>
      </c>
      <c r="AW85" s="40">
        <v>179</v>
      </c>
      <c r="AX85" s="40">
        <v>178</v>
      </c>
      <c r="AY85" s="38">
        <f t="shared" si="223"/>
        <v>693</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0</v>
      </c>
      <c r="CA85" s="17">
        <f t="shared" si="236"/>
        <v>0</v>
      </c>
      <c r="CB85" s="17">
        <f t="shared" si="237"/>
        <v>0</v>
      </c>
      <c r="CC85" s="17">
        <f t="shared" si="238"/>
        <v>32</v>
      </c>
      <c r="CD85" s="17">
        <f t="shared" si="239"/>
        <v>5446</v>
      </c>
      <c r="CE85" s="17">
        <f t="shared" si="240"/>
        <v>170.1875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312</v>
      </c>
      <c r="AD91" s="37">
        <f>SUM(AD84:AD90)</f>
        <v>332</v>
      </c>
      <c r="AE91" s="37">
        <f>SUM(AE84:AE90)</f>
        <v>331</v>
      </c>
      <c r="AF91" s="37">
        <f>SUM(AF84:AF90)</f>
        <v>290</v>
      </c>
      <c r="AG91" s="38">
        <f>SUM(AG84:AG90)</f>
        <v>1265</v>
      </c>
      <c r="AH91" s="39"/>
      <c r="AI91" s="37">
        <f>SUM(AI84:AI90)</f>
        <v>365</v>
      </c>
      <c r="AJ91" s="37">
        <f>SUM(AJ84:AJ90)</f>
        <v>303</v>
      </c>
      <c r="AK91" s="37">
        <f>SUM(AK84:AK90)</f>
        <v>349</v>
      </c>
      <c r="AL91" s="37">
        <f>SUM(AL84:AL90)</f>
        <v>348</v>
      </c>
      <c r="AM91" s="38">
        <f>SUM(AM84:AM90)</f>
        <v>1365</v>
      </c>
      <c r="AN91" s="39"/>
      <c r="AO91" s="37">
        <f>SUM(AO84:AO90)</f>
        <v>327</v>
      </c>
      <c r="AP91" s="37">
        <f>SUM(AP84:AP90)</f>
        <v>329</v>
      </c>
      <c r="AQ91" s="37">
        <f>SUM(AQ84:AQ90)</f>
        <v>298</v>
      </c>
      <c r="AR91" s="37">
        <f>SUM(AR84:AR90)</f>
        <v>351</v>
      </c>
      <c r="AS91" s="38">
        <f>SUM(AS84:AS90)</f>
        <v>1305</v>
      </c>
      <c r="AT91" s="39"/>
      <c r="AU91" s="37">
        <f>SUM(AU84:AU90)</f>
        <v>291</v>
      </c>
      <c r="AV91" s="37">
        <f>SUM(AV84:AV90)</f>
        <v>339</v>
      </c>
      <c r="AW91" s="37">
        <f>SUM(AW84:AW90)</f>
        <v>359</v>
      </c>
      <c r="AX91" s="37">
        <f>SUM(AX84:AX90)</f>
        <v>425</v>
      </c>
      <c r="AY91" s="38">
        <f>SUM(AY84:AY90)</f>
        <v>1414</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0</v>
      </c>
      <c r="CA91" s="17">
        <f>SUM((IF(BG91&gt;0,1,0)+(IF(BH91&gt;0,1,0)+(IF(BI91&gt;0,1,0)+(IF(BJ91&gt;0,1,0))))))</f>
        <v>0</v>
      </c>
      <c r="CB91" s="17">
        <f>SUM((IF(BM91&gt;0,1,0)+(IF(BN91&gt;0,1,0)+(IF(BO91&gt;0,1,0)+(IF(BP91&gt;0,1,0))))))</f>
        <v>0</v>
      </c>
      <c r="CC91" s="17">
        <f>SUM(BR91:CB91)</f>
        <v>32</v>
      </c>
      <c r="CD91" s="17">
        <f>I91+O91+U91+AA91+AG91+AM91+AS91+AY91+BE91+BK91+BQ91</f>
        <v>10499</v>
      </c>
      <c r="CE91" s="17">
        <f>CD91/CC91</f>
        <v>328.09375</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82</v>
      </c>
      <c r="AC92" s="37">
        <f>AC91+$AB$92-AC90</f>
        <v>394</v>
      </c>
      <c r="AD92" s="37">
        <f>AD91+$AB$92-AD90</f>
        <v>414</v>
      </c>
      <c r="AE92" s="37">
        <f>AE91+$AB$92-AE90</f>
        <v>413</v>
      </c>
      <c r="AF92" s="37">
        <f>AF91+$AB$92-AF90</f>
        <v>372</v>
      </c>
      <c r="AG92" s="38">
        <f>AC92+AD92+AE92+AF92</f>
        <v>1593</v>
      </c>
      <c r="AH92" s="36">
        <f>SUM(AH84:AH89)</f>
        <v>83</v>
      </c>
      <c r="AI92" s="37">
        <f>AI91+$AH$92-AI90</f>
        <v>448</v>
      </c>
      <c r="AJ92" s="37">
        <f>AJ91+$AH$92-AJ90</f>
        <v>386</v>
      </c>
      <c r="AK92" s="37">
        <f>AK91+$AH$92-AK90</f>
        <v>432</v>
      </c>
      <c r="AL92" s="37">
        <f>AL91+$AH$92-AL90</f>
        <v>431</v>
      </c>
      <c r="AM92" s="38">
        <f>AI92+AJ92+AK92+AL92</f>
        <v>1697</v>
      </c>
      <c r="AN92" s="36">
        <f>SUM(AN84:AN89)</f>
        <v>81</v>
      </c>
      <c r="AO92" s="37">
        <f>AO91+$AN$92-AO90</f>
        <v>408</v>
      </c>
      <c r="AP92" s="37">
        <f>AP91+$AN$92-AP90</f>
        <v>410</v>
      </c>
      <c r="AQ92" s="37">
        <f>AQ91+$AN$92-AQ90</f>
        <v>379</v>
      </c>
      <c r="AR92" s="37">
        <f>AR91+$AN$92-AR90</f>
        <v>432</v>
      </c>
      <c r="AS92" s="38">
        <f>AO92+AP92+AQ92+AR92</f>
        <v>1629</v>
      </c>
      <c r="AT92" s="36">
        <f>SUM(AT84:AT89)</f>
        <v>81</v>
      </c>
      <c r="AU92" s="37">
        <f>AU91+$AT$92-AU90</f>
        <v>372</v>
      </c>
      <c r="AV92" s="37">
        <f>AV91+$AT$92-AV90</f>
        <v>420</v>
      </c>
      <c r="AW92" s="37">
        <f>AW91+$AT$92-AW90</f>
        <v>440</v>
      </c>
      <c r="AX92" s="37">
        <f>AX91+$AT$92-AX90</f>
        <v>506</v>
      </c>
      <c r="AY92" s="38">
        <f>AU92+AV92+AW92+AX92</f>
        <v>1738</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0</v>
      </c>
      <c r="CA92" s="17">
        <f>SUM((IF(BG92&gt;0,1,0)+(IF(BH92&gt;0,1,0)+(IF(BI92&gt;0,1,0)+(IF(BJ92&gt;0,1,0))))))</f>
        <v>0</v>
      </c>
      <c r="CB92" s="17">
        <f>SUM((IF(BM92&gt;0,1,0)+(IF(BN92&gt;0,1,0)+(IF(BO92&gt;0,1,0)+(IF(BP92&gt;0,1,0))))))</f>
        <v>0</v>
      </c>
      <c r="CC92" s="17">
        <f>SUM(BR92:CB92)</f>
        <v>32</v>
      </c>
      <c r="CD92" s="17">
        <f>I92+O92+U92+AA92+AG92+AM92+AS92+AY92+BE92+BK92+BQ92</f>
        <v>13135</v>
      </c>
      <c r="CE92" s="17">
        <f>CD92/CC92</f>
        <v>410.46875</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0</v>
      </c>
      <c r="AV93" s="37">
        <f t="shared" si="248"/>
        <v>0</v>
      </c>
      <c r="AW93" s="37">
        <f t="shared" si="248"/>
        <v>1</v>
      </c>
      <c r="AX93" s="37">
        <f t="shared" si="248"/>
        <v>1</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1</v>
      </c>
      <c r="AJ94" s="37">
        <f t="shared" si="246"/>
        <v>1</v>
      </c>
      <c r="AK94" s="37">
        <f t="shared" si="246"/>
        <v>1</v>
      </c>
      <c r="AL94" s="37">
        <f t="shared" si="246"/>
        <v>1</v>
      </c>
      <c r="AM94" s="38">
        <f t="shared" si="246"/>
        <v>1</v>
      </c>
      <c r="AN94" s="39"/>
      <c r="AO94" s="37">
        <f t="shared" si="247"/>
        <v>1</v>
      </c>
      <c r="AP94" s="37">
        <f t="shared" si="247"/>
        <v>0</v>
      </c>
      <c r="AQ94" s="37">
        <f t="shared" si="247"/>
        <v>1</v>
      </c>
      <c r="AR94" s="37">
        <f t="shared" si="247"/>
        <v>1</v>
      </c>
      <c r="AS94" s="38">
        <f t="shared" si="247"/>
        <v>1</v>
      </c>
      <c r="AT94" s="39"/>
      <c r="AU94" s="37">
        <f t="shared" si="248"/>
        <v>0</v>
      </c>
      <c r="AV94" s="37">
        <f t="shared" si="248"/>
        <v>0</v>
      </c>
      <c r="AW94" s="37">
        <f t="shared" si="248"/>
        <v>1</v>
      </c>
      <c r="AX94" s="37">
        <f t="shared" si="248"/>
        <v>1</v>
      </c>
      <c r="AY94" s="38">
        <f t="shared" si="248"/>
        <v>1</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10</v>
      </c>
      <c r="AN95" s="56"/>
      <c r="AO95" s="57"/>
      <c r="AP95" s="57"/>
      <c r="AQ95" s="57"/>
      <c r="AR95" s="57"/>
      <c r="AS95" s="58">
        <f>SUM(AO93+AP93+AQ93+AR93+AS93+AO94+AP94+AQ94+AR94+AS94)</f>
        <v>9</v>
      </c>
      <c r="AT95" s="56"/>
      <c r="AU95" s="57"/>
      <c r="AV95" s="57"/>
      <c r="AW95" s="57"/>
      <c r="AX95" s="57"/>
      <c r="AY95" s="58">
        <f>SUM(AU93+AV93+AW93+AX93+AY93+AU94+AV94+AW94+AX94+AY94)</f>
        <v>5</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67</v>
      </c>
      <c r="C96" s="100"/>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v>63</v>
      </c>
      <c r="AC97" s="40">
        <v>142</v>
      </c>
      <c r="AD97" s="40">
        <v>161</v>
      </c>
      <c r="AE97" s="40">
        <v>133</v>
      </c>
      <c r="AF97" s="40">
        <v>126</v>
      </c>
      <c r="AG97" s="38">
        <f t="shared" ref="AG97:AG103" si="256">SUM(AC97:AF97)</f>
        <v>562</v>
      </c>
      <c r="AH97" s="39"/>
      <c r="AI97" s="40"/>
      <c r="AJ97" s="40"/>
      <c r="AK97" s="40"/>
      <c r="AL97" s="40"/>
      <c r="AM97" s="38">
        <f t="shared" ref="AM97:AM103" si="257">SUM(AI97:AL97)</f>
        <v>0</v>
      </c>
      <c r="AN97" s="39">
        <v>61</v>
      </c>
      <c r="AO97" s="40">
        <v>144</v>
      </c>
      <c r="AP97" s="40">
        <v>165</v>
      </c>
      <c r="AQ97" s="40">
        <v>148</v>
      </c>
      <c r="AR97" s="40">
        <v>156</v>
      </c>
      <c r="AS97" s="38">
        <f t="shared" ref="AS97:AS103" si="258">SUM(AO97:AR97)</f>
        <v>613</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20</v>
      </c>
      <c r="CD97" s="17">
        <f t="shared" ref="CD97:CD102" si="275">I97+O97+U97+AA97+AG97+AM97+AS97+AY97+BE97+BK97+BQ97</f>
        <v>2726</v>
      </c>
      <c r="CE97" s="17">
        <f t="shared" ref="CE97:CE102" si="276">CD97/CC97</f>
        <v>136.30000000000001</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v>35</v>
      </c>
      <c r="AC98" s="40">
        <v>161</v>
      </c>
      <c r="AD98" s="40">
        <v>168</v>
      </c>
      <c r="AE98" s="40">
        <v>134</v>
      </c>
      <c r="AF98" s="40">
        <v>161</v>
      </c>
      <c r="AG98" s="38">
        <f t="shared" si="256"/>
        <v>624</v>
      </c>
      <c r="AH98" s="39">
        <v>37</v>
      </c>
      <c r="AI98" s="40">
        <v>168</v>
      </c>
      <c r="AJ98" s="40">
        <v>158</v>
      </c>
      <c r="AK98" s="40">
        <v>189</v>
      </c>
      <c r="AL98" s="40">
        <v>137</v>
      </c>
      <c r="AM98" s="38">
        <f t="shared" si="257"/>
        <v>652</v>
      </c>
      <c r="AN98" s="39">
        <v>37</v>
      </c>
      <c r="AO98" s="40">
        <v>173</v>
      </c>
      <c r="AP98" s="40">
        <v>193</v>
      </c>
      <c r="AQ98" s="40">
        <v>157</v>
      </c>
      <c r="AR98" s="40">
        <v>224</v>
      </c>
      <c r="AS98" s="38">
        <f t="shared" si="258"/>
        <v>747</v>
      </c>
      <c r="AT98" s="39">
        <v>35</v>
      </c>
      <c r="AU98" s="40">
        <v>151</v>
      </c>
      <c r="AV98" s="40">
        <v>169</v>
      </c>
      <c r="AW98" s="40">
        <v>153</v>
      </c>
      <c r="AX98" s="40">
        <v>184</v>
      </c>
      <c r="AY98" s="38">
        <f t="shared" si="259"/>
        <v>657</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4</v>
      </c>
      <c r="BY98" s="17">
        <f t="shared" si="270"/>
        <v>4</v>
      </c>
      <c r="BZ98" s="17">
        <f t="shared" si="271"/>
        <v>0</v>
      </c>
      <c r="CA98" s="17">
        <f t="shared" si="272"/>
        <v>0</v>
      </c>
      <c r="CB98" s="17">
        <f t="shared" si="273"/>
        <v>0</v>
      </c>
      <c r="CC98" s="17">
        <f t="shared" si="274"/>
        <v>28</v>
      </c>
      <c r="CD98" s="17">
        <f t="shared" si="275"/>
        <v>4724</v>
      </c>
      <c r="CE98" s="17">
        <f t="shared" si="276"/>
        <v>168.71428571428572</v>
      </c>
    </row>
    <row r="99" spans="1:83" ht="15.75" customHeight="1" x14ac:dyDescent="0.25">
      <c r="A99" s="33"/>
      <c r="B99" s="42" t="s">
        <v>107</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v>42</v>
      </c>
      <c r="AI99" s="40">
        <v>154</v>
      </c>
      <c r="AJ99" s="40">
        <v>173</v>
      </c>
      <c r="AK99" s="40">
        <v>188</v>
      </c>
      <c r="AL99" s="40">
        <v>168</v>
      </c>
      <c r="AM99" s="38">
        <f t="shared" si="257"/>
        <v>683</v>
      </c>
      <c r="AN99" s="39"/>
      <c r="AO99" s="40"/>
      <c r="AP99" s="40"/>
      <c r="AQ99" s="40"/>
      <c r="AR99" s="40"/>
      <c r="AS99" s="38">
        <f t="shared" si="258"/>
        <v>0</v>
      </c>
      <c r="AT99" s="39">
        <v>38</v>
      </c>
      <c r="AU99" s="40">
        <v>154</v>
      </c>
      <c r="AV99" s="40">
        <v>169</v>
      </c>
      <c r="AW99" s="40">
        <v>202</v>
      </c>
      <c r="AX99" s="40">
        <v>161</v>
      </c>
      <c r="AY99" s="38">
        <f t="shared" si="259"/>
        <v>686</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4</v>
      </c>
      <c r="BX99" s="17">
        <f t="shared" si="269"/>
        <v>0</v>
      </c>
      <c r="BY99" s="17">
        <f t="shared" si="270"/>
        <v>4</v>
      </c>
      <c r="BZ99" s="17">
        <f t="shared" si="271"/>
        <v>0</v>
      </c>
      <c r="CA99" s="17">
        <f t="shared" si="272"/>
        <v>0</v>
      </c>
      <c r="CB99" s="17">
        <f t="shared" si="273"/>
        <v>0</v>
      </c>
      <c r="CC99" s="17">
        <f t="shared" si="274"/>
        <v>12</v>
      </c>
      <c r="CD99" s="17">
        <f t="shared" si="275"/>
        <v>2006</v>
      </c>
      <c r="CE99" s="19">
        <f t="shared" si="276"/>
        <v>167.16666666666666</v>
      </c>
    </row>
    <row r="100" spans="1:83" ht="15.75" customHeight="1" x14ac:dyDescent="0.25">
      <c r="A100" s="33"/>
      <c r="B100" s="42" t="s">
        <v>108</v>
      </c>
      <c r="C100" s="43" t="s">
        <v>109</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772</v>
      </c>
      <c r="CE100" s="19">
        <f t="shared" si="276"/>
        <v>193</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303</v>
      </c>
      <c r="AD104" s="37">
        <f>SUM(AD97:AD103)</f>
        <v>329</v>
      </c>
      <c r="AE104" s="37">
        <f>SUM(AE97:AE103)</f>
        <v>267</v>
      </c>
      <c r="AF104" s="37">
        <f>SUM(AF97:AF103)</f>
        <v>287</v>
      </c>
      <c r="AG104" s="38">
        <f>SUM(AG97:AG103)</f>
        <v>1186</v>
      </c>
      <c r="AH104" s="39"/>
      <c r="AI104" s="37">
        <f>SUM(AI97:AI103)</f>
        <v>322</v>
      </c>
      <c r="AJ104" s="37">
        <f>SUM(AJ97:AJ103)</f>
        <v>331</v>
      </c>
      <c r="AK104" s="37">
        <f>SUM(AK97:AK103)</f>
        <v>377</v>
      </c>
      <c r="AL104" s="37">
        <f>SUM(AL97:AL103)</f>
        <v>305</v>
      </c>
      <c r="AM104" s="38">
        <f>SUM(AM97:AM103)</f>
        <v>1335</v>
      </c>
      <c r="AN104" s="39"/>
      <c r="AO104" s="37">
        <f>SUM(AO97:AO103)</f>
        <v>317</v>
      </c>
      <c r="AP104" s="37">
        <f>SUM(AP97:AP103)</f>
        <v>358</v>
      </c>
      <c r="AQ104" s="37">
        <f>SUM(AQ97:AQ103)</f>
        <v>305</v>
      </c>
      <c r="AR104" s="37">
        <f>SUM(AR97:AR103)</f>
        <v>380</v>
      </c>
      <c r="AS104" s="38">
        <f>SUM(AS97:AS103)</f>
        <v>1360</v>
      </c>
      <c r="AT104" s="39"/>
      <c r="AU104" s="37">
        <f>SUM(AU97:AU103)</f>
        <v>305</v>
      </c>
      <c r="AV104" s="37">
        <f>SUM(AV97:AV103)</f>
        <v>338</v>
      </c>
      <c r="AW104" s="37">
        <f>SUM(AW97:AW103)</f>
        <v>355</v>
      </c>
      <c r="AX104" s="37">
        <f>SUM(AX97:AX103)</f>
        <v>345</v>
      </c>
      <c r="AY104" s="38">
        <f>SUM(AY97:AY103)</f>
        <v>1343</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0</v>
      </c>
      <c r="CA104" s="17">
        <f>SUM((IF(BG104&gt;0,1,0)+(IF(BH104&gt;0,1,0)+(IF(BI104&gt;0,1,0)+(IF(BJ104&gt;0,1,0))))))</f>
        <v>0</v>
      </c>
      <c r="CB104" s="17">
        <f>SUM((IF(BM104&gt;0,1,0)+(IF(BN104&gt;0,1,0)+(IF(BO104&gt;0,1,0)+(IF(BP104&gt;0,1,0))))))</f>
        <v>0</v>
      </c>
      <c r="CC104" s="17">
        <f>SUM(BR104:CB104)</f>
        <v>32</v>
      </c>
      <c r="CD104" s="17">
        <f>I104+O104+U104+AA104+AG104+AM104+AS104+AY104+BE104+BK104+BQ104</f>
        <v>10228</v>
      </c>
      <c r="CE104" s="17">
        <f>CD104/CC104</f>
        <v>319.625</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98</v>
      </c>
      <c r="AC105" s="37">
        <f>AC104+$AB$105-AC103</f>
        <v>401</v>
      </c>
      <c r="AD105" s="37">
        <f>AD104+$AB$105-AD103</f>
        <v>427</v>
      </c>
      <c r="AE105" s="37">
        <f>AE104+$AB$105-AE103</f>
        <v>365</v>
      </c>
      <c r="AF105" s="37">
        <f>AF104+$AB$105-AF103</f>
        <v>385</v>
      </c>
      <c r="AG105" s="38">
        <f>AC105+AD105+AE105+AF105</f>
        <v>1578</v>
      </c>
      <c r="AH105" s="36">
        <f>SUM(AH97:AH102)</f>
        <v>79</v>
      </c>
      <c r="AI105" s="37">
        <f>AI104+$AH$105-AI103</f>
        <v>401</v>
      </c>
      <c r="AJ105" s="37">
        <f>AJ104+$AH$105-AJ103</f>
        <v>410</v>
      </c>
      <c r="AK105" s="37">
        <f>AK104+$AH$105-AK103</f>
        <v>456</v>
      </c>
      <c r="AL105" s="37">
        <f>AL104+$AH$105-AL103</f>
        <v>384</v>
      </c>
      <c r="AM105" s="38">
        <f>AI105+AJ105+AK105+AL105</f>
        <v>1651</v>
      </c>
      <c r="AN105" s="36">
        <f>SUM(AN97:AN102)</f>
        <v>98</v>
      </c>
      <c r="AO105" s="37">
        <f>AO104+$AN$105-AO103</f>
        <v>415</v>
      </c>
      <c r="AP105" s="37">
        <f>AP104+$AN$105-AP103</f>
        <v>456</v>
      </c>
      <c r="AQ105" s="37">
        <f>AQ104+$AN$105-AQ103</f>
        <v>403</v>
      </c>
      <c r="AR105" s="37">
        <f>AR104+$AN$105-AR103</f>
        <v>478</v>
      </c>
      <c r="AS105" s="38">
        <f>AO105+AP105+AQ105+AR105</f>
        <v>1752</v>
      </c>
      <c r="AT105" s="36">
        <f>SUM(AT97:AT102)</f>
        <v>73</v>
      </c>
      <c r="AU105" s="37">
        <f>AU104+$AT$105-AU103</f>
        <v>378</v>
      </c>
      <c r="AV105" s="37">
        <f>AV104+$AT$105-AV103</f>
        <v>411</v>
      </c>
      <c r="AW105" s="37">
        <f>AW104+$AT$105-AW103</f>
        <v>428</v>
      </c>
      <c r="AX105" s="37">
        <f>AX104+$AT$105-AX103</f>
        <v>418</v>
      </c>
      <c r="AY105" s="38">
        <f>AU105+AV105+AW105+AX105</f>
        <v>1635</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0</v>
      </c>
      <c r="CA105" s="17">
        <f>SUM((IF(BG105&gt;0,1,0)+(IF(BH105&gt;0,1,0)+(IF(BI105&gt;0,1,0)+(IF(BJ105&gt;0,1,0))))))</f>
        <v>0</v>
      </c>
      <c r="CB105" s="17">
        <f>SUM((IF(BM105&gt;0,1,0)+(IF(BN105&gt;0,1,0)+(IF(BO105&gt;0,1,0)+(IF(BP105&gt;0,1,0))))))</f>
        <v>0</v>
      </c>
      <c r="CC105" s="17">
        <f>SUM(BR105:CB105)</f>
        <v>32</v>
      </c>
      <c r="CD105" s="17">
        <f>I105+O105+U105+AA105+AG105+AM105+AS105+AY105+BE105+BK105+BQ105</f>
        <v>13204</v>
      </c>
      <c r="CE105" s="17">
        <f>CD105/CC105</f>
        <v>412.625</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0</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1</v>
      </c>
      <c r="AW106" s="37">
        <f t="shared" si="284"/>
        <v>1</v>
      </c>
      <c r="AX106" s="37">
        <f t="shared" si="284"/>
        <v>0</v>
      </c>
      <c r="AY106" s="38">
        <f t="shared" si="284"/>
        <v>1</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1</v>
      </c>
      <c r="AD107" s="37">
        <f t="shared" si="281"/>
        <v>1</v>
      </c>
      <c r="AE107" s="37">
        <f t="shared" si="281"/>
        <v>0</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1</v>
      </c>
      <c r="AR107" s="37">
        <f t="shared" si="283"/>
        <v>0</v>
      </c>
      <c r="AS107" s="38">
        <f t="shared" si="283"/>
        <v>0</v>
      </c>
      <c r="AT107" s="39"/>
      <c r="AU107" s="37">
        <f t="shared" si="284"/>
        <v>0</v>
      </c>
      <c r="AV107" s="37">
        <f t="shared" si="284"/>
        <v>1</v>
      </c>
      <c r="AW107" s="37">
        <f t="shared" si="284"/>
        <v>1</v>
      </c>
      <c r="AX107" s="37">
        <f t="shared" si="284"/>
        <v>0</v>
      </c>
      <c r="AY107" s="38">
        <f t="shared" si="284"/>
        <v>1</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3</v>
      </c>
      <c r="AH108" s="56"/>
      <c r="AI108" s="57"/>
      <c r="AJ108" s="57"/>
      <c r="AK108" s="57"/>
      <c r="AL108" s="57"/>
      <c r="AM108" s="58">
        <f>SUM(AI106+AJ106+AK106+AL106+AM106+AI107+AJ107+AK107+AL107+AM107)</f>
        <v>9</v>
      </c>
      <c r="AN108" s="56"/>
      <c r="AO108" s="57"/>
      <c r="AP108" s="57"/>
      <c r="AQ108" s="57"/>
      <c r="AR108" s="57"/>
      <c r="AS108" s="58">
        <f>SUM(AO106+AP106+AQ106+AR106+AS106+AO107+AP107+AQ107+AR107+AS107)</f>
        <v>1</v>
      </c>
      <c r="AT108" s="56"/>
      <c r="AU108" s="57"/>
      <c r="AV108" s="57"/>
      <c r="AW108" s="57"/>
      <c r="AX108" s="57"/>
      <c r="AY108" s="58">
        <f>SUM(AU106+AV106+AW106+AX106+AY106+AU107+AV107+AW107+AX107+AY107)</f>
        <v>6</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49</v>
      </c>
      <c r="C109" s="100"/>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v>31</v>
      </c>
      <c r="AC110" s="40">
        <v>173</v>
      </c>
      <c r="AD110" s="40">
        <v>179</v>
      </c>
      <c r="AE110" s="40">
        <v>167</v>
      </c>
      <c r="AF110" s="40">
        <v>175</v>
      </c>
      <c r="AG110" s="38">
        <f t="shared" ref="AG110:AG116" si="292">SUM(AC110:AF110)</f>
        <v>694</v>
      </c>
      <c r="AH110" s="39">
        <v>31</v>
      </c>
      <c r="AI110" s="40">
        <v>202</v>
      </c>
      <c r="AJ110" s="40">
        <v>235</v>
      </c>
      <c r="AK110" s="40">
        <v>161</v>
      </c>
      <c r="AL110" s="40">
        <v>110</v>
      </c>
      <c r="AM110" s="38">
        <f t="shared" ref="AM110:AM116" si="293">SUM(AI110:AL110)</f>
        <v>708</v>
      </c>
      <c r="AN110" s="39">
        <v>31</v>
      </c>
      <c r="AO110" s="40">
        <v>199</v>
      </c>
      <c r="AP110" s="40">
        <v>150</v>
      </c>
      <c r="AQ110" s="40">
        <v>142</v>
      </c>
      <c r="AR110" s="40">
        <v>148</v>
      </c>
      <c r="AS110" s="38">
        <f t="shared" ref="AS110:AS116" si="294">SUM(AO110:AR110)</f>
        <v>639</v>
      </c>
      <c r="AT110" s="39">
        <v>32</v>
      </c>
      <c r="AU110" s="40">
        <v>179</v>
      </c>
      <c r="AV110" s="40">
        <v>221</v>
      </c>
      <c r="AW110" s="40">
        <v>167</v>
      </c>
      <c r="AX110" s="40">
        <v>222</v>
      </c>
      <c r="AY110" s="38">
        <f t="shared" ref="AY110:AY116" si="295">SUM(AU110:AX110)</f>
        <v>789</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32</v>
      </c>
      <c r="CD110" s="17">
        <f t="shared" ref="CD110:CD115" si="311">I110+O110+U110+AA110+AG110+AM110+AS110+AY110+BE110+BK110+BQ110</f>
        <v>5643</v>
      </c>
      <c r="CE110" s="17">
        <f t="shared" ref="CE110:CE115" si="312">CD110/CC110</f>
        <v>176.34375</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v>29</v>
      </c>
      <c r="AC111" s="40">
        <v>195</v>
      </c>
      <c r="AD111" s="40">
        <v>179</v>
      </c>
      <c r="AE111" s="40">
        <v>206</v>
      </c>
      <c r="AF111" s="40">
        <v>173</v>
      </c>
      <c r="AG111" s="38">
        <f t="shared" si="292"/>
        <v>753</v>
      </c>
      <c r="AH111" s="39"/>
      <c r="AI111" s="40"/>
      <c r="AJ111" s="40"/>
      <c r="AK111" s="40"/>
      <c r="AL111" s="40"/>
      <c r="AM111" s="38">
        <f t="shared" si="293"/>
        <v>0</v>
      </c>
      <c r="AN111" s="39">
        <v>28</v>
      </c>
      <c r="AO111" s="40">
        <v>164</v>
      </c>
      <c r="AP111" s="40">
        <v>171</v>
      </c>
      <c r="AQ111" s="40">
        <v>159</v>
      </c>
      <c r="AR111" s="40">
        <v>160</v>
      </c>
      <c r="AS111" s="38">
        <f t="shared" si="294"/>
        <v>654</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4</v>
      </c>
      <c r="BY111" s="17">
        <f t="shared" si="306"/>
        <v>0</v>
      </c>
      <c r="BZ111" s="17">
        <f t="shared" si="307"/>
        <v>0</v>
      </c>
      <c r="CA111" s="17">
        <f t="shared" si="308"/>
        <v>0</v>
      </c>
      <c r="CB111" s="17">
        <f t="shared" si="309"/>
        <v>0</v>
      </c>
      <c r="CC111" s="17">
        <f t="shared" si="310"/>
        <v>24</v>
      </c>
      <c r="CD111" s="17">
        <f t="shared" si="311"/>
        <v>4260</v>
      </c>
      <c r="CE111" s="17">
        <f t="shared" si="312"/>
        <v>177.5</v>
      </c>
    </row>
    <row r="112" spans="1:83" ht="15.75" customHeight="1" x14ac:dyDescent="0.25">
      <c r="A112" s="33"/>
      <c r="B112" s="42" t="s">
        <v>116</v>
      </c>
      <c r="C112" s="43" t="s">
        <v>117</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v>9</v>
      </c>
      <c r="AI112" s="40">
        <v>210</v>
      </c>
      <c r="AJ112" s="40">
        <v>214</v>
      </c>
      <c r="AK112" s="40">
        <v>166</v>
      </c>
      <c r="AL112" s="40">
        <v>234</v>
      </c>
      <c r="AM112" s="38">
        <f t="shared" si="293"/>
        <v>824</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4</v>
      </c>
      <c r="BX112" s="17">
        <f t="shared" si="305"/>
        <v>0</v>
      </c>
      <c r="BY112" s="17">
        <f t="shared" si="306"/>
        <v>0</v>
      </c>
      <c r="BZ112" s="17">
        <f t="shared" si="307"/>
        <v>0</v>
      </c>
      <c r="CA112" s="17">
        <f t="shared" si="308"/>
        <v>0</v>
      </c>
      <c r="CB112" s="17">
        <f t="shared" si="309"/>
        <v>0</v>
      </c>
      <c r="CC112" s="17">
        <f t="shared" si="310"/>
        <v>4</v>
      </c>
      <c r="CD112" s="17">
        <f t="shared" si="311"/>
        <v>824</v>
      </c>
      <c r="CE112" s="19">
        <f t="shared" si="312"/>
        <v>206</v>
      </c>
    </row>
    <row r="113" spans="1:83" ht="15.75" customHeight="1" x14ac:dyDescent="0.25">
      <c r="A113" s="33"/>
      <c r="B113" s="42" t="s">
        <v>118</v>
      </c>
      <c r="C113" s="43" t="s">
        <v>119</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v>47</v>
      </c>
      <c r="AU113" s="40">
        <v>152</v>
      </c>
      <c r="AV113" s="40">
        <v>134</v>
      </c>
      <c r="AW113" s="40">
        <v>139</v>
      </c>
      <c r="AX113" s="40">
        <v>183</v>
      </c>
      <c r="AY113" s="38">
        <f t="shared" si="295"/>
        <v>608</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4</v>
      </c>
      <c r="BZ113" s="17">
        <f t="shared" si="307"/>
        <v>0</v>
      </c>
      <c r="CA113" s="17">
        <f t="shared" si="308"/>
        <v>0</v>
      </c>
      <c r="CB113" s="17">
        <f t="shared" si="309"/>
        <v>0</v>
      </c>
      <c r="CC113" s="17">
        <f t="shared" si="310"/>
        <v>4</v>
      </c>
      <c r="CD113" s="17">
        <f t="shared" si="311"/>
        <v>608</v>
      </c>
      <c r="CE113" s="19">
        <f t="shared" si="312"/>
        <v>152</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368</v>
      </c>
      <c r="AD117" s="37">
        <f>SUM(AD110:AD116)</f>
        <v>358</v>
      </c>
      <c r="AE117" s="37">
        <f>SUM(AE110:AE116)</f>
        <v>373</v>
      </c>
      <c r="AF117" s="37">
        <f>SUM(AF110:AF116)</f>
        <v>348</v>
      </c>
      <c r="AG117" s="38">
        <f>SUM(AG110:AG116)</f>
        <v>1447</v>
      </c>
      <c r="AH117" s="39"/>
      <c r="AI117" s="37">
        <f>SUM(AI110:AI116)</f>
        <v>412</v>
      </c>
      <c r="AJ117" s="37">
        <f>SUM(AJ110:AJ116)</f>
        <v>449</v>
      </c>
      <c r="AK117" s="37">
        <f>SUM(AK110:AK116)</f>
        <v>327</v>
      </c>
      <c r="AL117" s="37">
        <f>SUM(AL110:AL116)</f>
        <v>344</v>
      </c>
      <c r="AM117" s="38">
        <f>SUM(AM110:AM116)</f>
        <v>1532</v>
      </c>
      <c r="AN117" s="39"/>
      <c r="AO117" s="37">
        <f>SUM(AO110:AO116)</f>
        <v>363</v>
      </c>
      <c r="AP117" s="37">
        <f>SUM(AP110:AP116)</f>
        <v>321</v>
      </c>
      <c r="AQ117" s="37">
        <f>SUM(AQ110:AQ116)</f>
        <v>301</v>
      </c>
      <c r="AR117" s="37">
        <f>SUM(AR110:AR116)</f>
        <v>308</v>
      </c>
      <c r="AS117" s="38">
        <f>SUM(AS110:AS116)</f>
        <v>1293</v>
      </c>
      <c r="AT117" s="39"/>
      <c r="AU117" s="37">
        <f>SUM(AU110:AU116)</f>
        <v>331</v>
      </c>
      <c r="AV117" s="37">
        <f>SUM(AV110:AV116)</f>
        <v>355</v>
      </c>
      <c r="AW117" s="37">
        <f>SUM(AW110:AW116)</f>
        <v>306</v>
      </c>
      <c r="AX117" s="37">
        <f>SUM(AX110:AX116)</f>
        <v>405</v>
      </c>
      <c r="AY117" s="38">
        <f>SUM(AY110:AY116)</f>
        <v>1397</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0</v>
      </c>
      <c r="CA117" s="17">
        <f>SUM((IF(BG117&gt;0,1,0)+(IF(BH117&gt;0,1,0)+(IF(BI117&gt;0,1,0)+(IF(BJ117&gt;0,1,0))))))</f>
        <v>0</v>
      </c>
      <c r="CB117" s="17">
        <f>SUM((IF(BM117&gt;0,1,0)+(IF(BN117&gt;0,1,0)+(IF(BO117&gt;0,1,0)+(IF(BP117&gt;0,1,0))))))</f>
        <v>0</v>
      </c>
      <c r="CC117" s="17">
        <f>SUM(BR117:CB117)</f>
        <v>32</v>
      </c>
      <c r="CD117" s="17">
        <f>I117+O117+U117+AA117+AG117+AM117+AS117+AY117+BE117+BK117+BQ117</f>
        <v>11335</v>
      </c>
      <c r="CE117" s="17">
        <f>CD117/CC117</f>
        <v>354.21875</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60</v>
      </c>
      <c r="AC118" s="37">
        <f>AC117+$AB$118-AC116</f>
        <v>428</v>
      </c>
      <c r="AD118" s="37">
        <f>AD117+$AB$118-AD116</f>
        <v>418</v>
      </c>
      <c r="AE118" s="37">
        <f>AE117+$AB$118-AE116</f>
        <v>433</v>
      </c>
      <c r="AF118" s="37">
        <f>AF117+$AB$118-AF116</f>
        <v>408</v>
      </c>
      <c r="AG118" s="38">
        <f>AC118+AD118+AE118+AF118</f>
        <v>1687</v>
      </c>
      <c r="AH118" s="36">
        <f>SUM(AH110:AH115)</f>
        <v>40</v>
      </c>
      <c r="AI118" s="37">
        <f>AI117+$AH$118-AI116</f>
        <v>452</v>
      </c>
      <c r="AJ118" s="37">
        <f>AJ117+$AH$118-AJ116</f>
        <v>489</v>
      </c>
      <c r="AK118" s="37">
        <f>AK117+$AH$118-AK116</f>
        <v>367</v>
      </c>
      <c r="AL118" s="37">
        <f>AL117+$AH$118-AL116</f>
        <v>384</v>
      </c>
      <c r="AM118" s="38">
        <f>AI118+AJ118+AK118+AL118</f>
        <v>1692</v>
      </c>
      <c r="AN118" s="36">
        <f>SUM(AN110:AN115)</f>
        <v>59</v>
      </c>
      <c r="AO118" s="37">
        <f>AO117+$AN$118-AO116</f>
        <v>422</v>
      </c>
      <c r="AP118" s="37">
        <f>AP117+$AN$118-AP116</f>
        <v>380</v>
      </c>
      <c r="AQ118" s="37">
        <f>AQ117+$AN$118-AQ116</f>
        <v>360</v>
      </c>
      <c r="AR118" s="37">
        <f>AR117+$AN$118-AR116</f>
        <v>367</v>
      </c>
      <c r="AS118" s="38">
        <f>AO118+AP118+AQ118+AR118</f>
        <v>1529</v>
      </c>
      <c r="AT118" s="36">
        <f>SUM(AT110:AT115)</f>
        <v>79</v>
      </c>
      <c r="AU118" s="37">
        <f>AU117+$AT$118-AU116</f>
        <v>410</v>
      </c>
      <c r="AV118" s="37">
        <f>AV117+$AT$118-AV116</f>
        <v>434</v>
      </c>
      <c r="AW118" s="37">
        <f>AW117+$AT$118-AW116</f>
        <v>385</v>
      </c>
      <c r="AX118" s="37">
        <f>AX117+$AT$118-AX116</f>
        <v>484</v>
      </c>
      <c r="AY118" s="38">
        <f>AU118+AV118+AW118+AX118</f>
        <v>1713</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0</v>
      </c>
      <c r="CA118" s="17">
        <f>SUM((IF(BG118&gt;0,1,0)+(IF(BH118&gt;0,1,0)+(IF(BI118&gt;0,1,0)+(IF(BJ118&gt;0,1,0))))))</f>
        <v>0</v>
      </c>
      <c r="CB118" s="17">
        <f>SUM((IF(BM118&gt;0,1,0)+(IF(BN118&gt;0,1,0)+(IF(BO118&gt;0,1,0)+(IF(BP118&gt;0,1,0))))))</f>
        <v>0</v>
      </c>
      <c r="CC118" s="17">
        <f>SUM(BR118:CB118)</f>
        <v>32</v>
      </c>
      <c r="CD118" s="17">
        <f>I118+O118+U118+AA118+AG118+AM118+AS118+AY118+BE118+BK118+BQ118</f>
        <v>13139</v>
      </c>
      <c r="CE118" s="17">
        <f>CD118/CC118</f>
        <v>410.59375</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0.5</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1</v>
      </c>
      <c r="AV119" s="37">
        <f t="shared" si="320"/>
        <v>1</v>
      </c>
      <c r="AW119" s="37">
        <f t="shared" si="320"/>
        <v>0</v>
      </c>
      <c r="AX119" s="37">
        <f t="shared" si="320"/>
        <v>1</v>
      </c>
      <c r="AY119" s="38">
        <f t="shared" si="320"/>
        <v>1</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1</v>
      </c>
      <c r="AD120" s="37">
        <f t="shared" si="317"/>
        <v>1</v>
      </c>
      <c r="AE120" s="37">
        <f t="shared" si="317"/>
        <v>1</v>
      </c>
      <c r="AF120" s="37">
        <f t="shared" si="317"/>
        <v>1</v>
      </c>
      <c r="AG120" s="38">
        <f t="shared" si="317"/>
        <v>1</v>
      </c>
      <c r="AH120" s="39"/>
      <c r="AI120" s="37">
        <f t="shared" si="318"/>
        <v>1</v>
      </c>
      <c r="AJ120" s="37">
        <f t="shared" si="318"/>
        <v>1</v>
      </c>
      <c r="AK120" s="37">
        <f t="shared" si="318"/>
        <v>0</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1</v>
      </c>
      <c r="AW120" s="37">
        <f t="shared" si="320"/>
        <v>0</v>
      </c>
      <c r="AX120" s="37">
        <f t="shared" si="320"/>
        <v>1</v>
      </c>
      <c r="AY120" s="38">
        <f t="shared" si="320"/>
        <v>1</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7.5</v>
      </c>
      <c r="AN121" s="56"/>
      <c r="AO121" s="57"/>
      <c r="AP121" s="57"/>
      <c r="AQ121" s="57"/>
      <c r="AR121" s="57"/>
      <c r="AS121" s="58">
        <f>SUM(AO119+AP119+AQ119+AR119+AS119+AO120+AP120+AQ120+AR120+AS120)</f>
        <v>0</v>
      </c>
      <c r="AT121" s="56"/>
      <c r="AU121" s="57"/>
      <c r="AV121" s="57"/>
      <c r="AW121" s="57"/>
      <c r="AX121" s="57"/>
      <c r="AY121" s="58">
        <f>SUM(AU119+AV119+AW119+AX119+AY119+AU120+AV120+AW120+AX120+AY120)</f>
        <v>7</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58</v>
      </c>
      <c r="C122" s="99"/>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v>19</v>
      </c>
      <c r="AC123" s="40">
        <v>247</v>
      </c>
      <c r="AD123" s="40">
        <v>234</v>
      </c>
      <c r="AE123" s="40">
        <v>225</v>
      </c>
      <c r="AF123" s="40">
        <v>202</v>
      </c>
      <c r="AG123" s="38">
        <f t="shared" ref="AG123:AG129" si="328">SUM(AC123:AF123)</f>
        <v>908</v>
      </c>
      <c r="AH123" s="39">
        <v>14</v>
      </c>
      <c r="AI123" s="40">
        <v>225</v>
      </c>
      <c r="AJ123" s="40">
        <v>190</v>
      </c>
      <c r="AK123" s="40">
        <v>198</v>
      </c>
      <c r="AL123" s="40">
        <v>168</v>
      </c>
      <c r="AM123" s="38">
        <f t="shared" ref="AM123:AM129" si="329">SUM(AI123:AL123)</f>
        <v>781</v>
      </c>
      <c r="AN123" s="39">
        <v>15</v>
      </c>
      <c r="AO123" s="40">
        <v>219</v>
      </c>
      <c r="AP123" s="40">
        <v>193</v>
      </c>
      <c r="AQ123" s="40">
        <v>150</v>
      </c>
      <c r="AR123" s="40">
        <v>156</v>
      </c>
      <c r="AS123" s="38">
        <f t="shared" ref="AS123:AS129" si="330">SUM(AO123:AR123)</f>
        <v>718</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28</v>
      </c>
      <c r="CD123" s="17">
        <f t="shared" ref="CD123:CD128" si="347">I123+O123+U123+AA123+AG123+AM123+AS123+AY123+BE123+BK123+BQ123</f>
        <v>5493</v>
      </c>
      <c r="CE123" s="17">
        <f t="shared" ref="CE123:CE128" si="348">CD123/CC123</f>
        <v>196.17857142857142</v>
      </c>
    </row>
    <row r="124" spans="1:83" ht="15.75" customHeight="1" x14ac:dyDescent="0.25">
      <c r="A124" s="33"/>
      <c r="B124" s="34" t="s">
        <v>120</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v>30</v>
      </c>
      <c r="AI124" s="40">
        <v>200</v>
      </c>
      <c r="AJ124" s="40">
        <v>167</v>
      </c>
      <c r="AK124" s="40">
        <v>158</v>
      </c>
      <c r="AL124" s="40">
        <v>160</v>
      </c>
      <c r="AM124" s="38">
        <f t="shared" si="329"/>
        <v>685</v>
      </c>
      <c r="AN124" s="39"/>
      <c r="AO124" s="40"/>
      <c r="AP124" s="40"/>
      <c r="AQ124" s="40"/>
      <c r="AR124" s="40"/>
      <c r="AS124" s="38">
        <f t="shared" si="330"/>
        <v>0</v>
      </c>
      <c r="AT124" s="39">
        <v>32</v>
      </c>
      <c r="AU124" s="40">
        <v>168</v>
      </c>
      <c r="AV124" s="40">
        <v>179</v>
      </c>
      <c r="AW124" s="40">
        <v>190</v>
      </c>
      <c r="AX124" s="40">
        <v>160</v>
      </c>
      <c r="AY124" s="38">
        <f t="shared" si="331"/>
        <v>697</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4</v>
      </c>
      <c r="BX124" s="17">
        <f t="shared" si="341"/>
        <v>0</v>
      </c>
      <c r="BY124" s="17">
        <f t="shared" si="342"/>
        <v>4</v>
      </c>
      <c r="BZ124" s="17">
        <f t="shared" si="343"/>
        <v>0</v>
      </c>
      <c r="CA124" s="17">
        <f t="shared" si="344"/>
        <v>0</v>
      </c>
      <c r="CB124" s="17">
        <f t="shared" si="345"/>
        <v>0</v>
      </c>
      <c r="CC124" s="17">
        <f t="shared" si="346"/>
        <v>12</v>
      </c>
      <c r="CD124" s="17">
        <f t="shared" si="347"/>
        <v>2093</v>
      </c>
      <c r="CE124" s="17">
        <f t="shared" si="348"/>
        <v>174.41666666666666</v>
      </c>
    </row>
    <row r="125" spans="1:83" ht="15.75" customHeight="1" x14ac:dyDescent="0.25">
      <c r="A125" s="33"/>
      <c r="B125" s="42" t="s">
        <v>104</v>
      </c>
      <c r="C125" s="43" t="s">
        <v>105</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1443</v>
      </c>
      <c r="CE125" s="19">
        <f t="shared" si="348"/>
        <v>180.375</v>
      </c>
    </row>
    <row r="126" spans="1:83" ht="15.75" customHeight="1" x14ac:dyDescent="0.25">
      <c r="A126" s="33"/>
      <c r="B126" s="42" t="s">
        <v>106</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v>38</v>
      </c>
      <c r="AC126" s="40">
        <v>176</v>
      </c>
      <c r="AD126" s="40">
        <v>157</v>
      </c>
      <c r="AE126" s="40">
        <v>204</v>
      </c>
      <c r="AF126" s="40">
        <v>153</v>
      </c>
      <c r="AG126" s="38">
        <f t="shared" si="328"/>
        <v>690</v>
      </c>
      <c r="AH126" s="39"/>
      <c r="AI126" s="40"/>
      <c r="AJ126" s="40"/>
      <c r="AK126" s="40"/>
      <c r="AL126" s="40"/>
      <c r="AM126" s="38">
        <f t="shared" si="329"/>
        <v>0</v>
      </c>
      <c r="AN126" s="39">
        <v>35</v>
      </c>
      <c r="AO126" s="40">
        <v>158</v>
      </c>
      <c r="AP126" s="40">
        <v>167</v>
      </c>
      <c r="AQ126" s="40">
        <v>157</v>
      </c>
      <c r="AR126" s="40">
        <v>168</v>
      </c>
      <c r="AS126" s="38">
        <f t="shared" si="330"/>
        <v>650</v>
      </c>
      <c r="AT126" s="39">
        <v>37</v>
      </c>
      <c r="AU126" s="40">
        <v>180</v>
      </c>
      <c r="AV126" s="40">
        <v>178</v>
      </c>
      <c r="AW126" s="40">
        <v>120</v>
      </c>
      <c r="AX126" s="40">
        <v>174</v>
      </c>
      <c r="AY126" s="38">
        <f t="shared" si="331"/>
        <v>652</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4</v>
      </c>
      <c r="BW126" s="17">
        <f t="shared" si="340"/>
        <v>0</v>
      </c>
      <c r="BX126" s="17">
        <f t="shared" si="341"/>
        <v>4</v>
      </c>
      <c r="BY126" s="17">
        <f t="shared" si="342"/>
        <v>4</v>
      </c>
      <c r="BZ126" s="17">
        <f t="shared" si="343"/>
        <v>0</v>
      </c>
      <c r="CA126" s="17">
        <f t="shared" si="344"/>
        <v>0</v>
      </c>
      <c r="CB126" s="17">
        <f t="shared" si="345"/>
        <v>0</v>
      </c>
      <c r="CC126" s="17">
        <f t="shared" si="346"/>
        <v>16</v>
      </c>
      <c r="CD126" s="17">
        <f t="shared" si="347"/>
        <v>2655</v>
      </c>
      <c r="CE126" s="19">
        <f t="shared" si="348"/>
        <v>165.9375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423</v>
      </c>
      <c r="AD130" s="37">
        <f>SUM(AD123:AD129)</f>
        <v>391</v>
      </c>
      <c r="AE130" s="37">
        <f>SUM(AE123:AE129)</f>
        <v>429</v>
      </c>
      <c r="AF130" s="37">
        <f>SUM(AF123:AF129)</f>
        <v>355</v>
      </c>
      <c r="AG130" s="38">
        <f>SUM(AG123:AG129)</f>
        <v>1598</v>
      </c>
      <c r="AH130" s="39"/>
      <c r="AI130" s="37">
        <f>SUM(AI123:AI129)</f>
        <v>425</v>
      </c>
      <c r="AJ130" s="37">
        <f>SUM(AJ123:AJ129)</f>
        <v>357</v>
      </c>
      <c r="AK130" s="37">
        <f>SUM(AK123:AK129)</f>
        <v>356</v>
      </c>
      <c r="AL130" s="37">
        <f>SUM(AL123:AL129)</f>
        <v>328</v>
      </c>
      <c r="AM130" s="38">
        <f>SUM(AM123:AM129)</f>
        <v>1466</v>
      </c>
      <c r="AN130" s="39"/>
      <c r="AO130" s="37">
        <f>SUM(AO123:AO129)</f>
        <v>377</v>
      </c>
      <c r="AP130" s="37">
        <f>SUM(AP123:AP129)</f>
        <v>360</v>
      </c>
      <c r="AQ130" s="37">
        <f>SUM(AQ123:AQ129)</f>
        <v>307</v>
      </c>
      <c r="AR130" s="37">
        <f>SUM(AR123:AR129)</f>
        <v>324</v>
      </c>
      <c r="AS130" s="38">
        <f>SUM(AS123:AS129)</f>
        <v>1368</v>
      </c>
      <c r="AT130" s="39"/>
      <c r="AU130" s="37">
        <f>SUM(AU123:AU129)</f>
        <v>348</v>
      </c>
      <c r="AV130" s="37">
        <f>SUM(AV123:AV129)</f>
        <v>357</v>
      </c>
      <c r="AW130" s="37">
        <f>SUM(AW123:AW129)</f>
        <v>310</v>
      </c>
      <c r="AX130" s="37">
        <f>SUM(AX123:AX129)</f>
        <v>334</v>
      </c>
      <c r="AY130" s="38">
        <f>SUM(AY123:AY129)</f>
        <v>1349</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0</v>
      </c>
      <c r="CA130" s="17">
        <f>SUM((IF(BG130&gt;0,1,0)+(IF(BH130&gt;0,1,0)+(IF(BI130&gt;0,1,0)+(IF(BJ130&gt;0,1,0))))))</f>
        <v>0</v>
      </c>
      <c r="CB130" s="17">
        <f>SUM((IF(BM130&gt;0,1,0)+(IF(BN130&gt;0,1,0)+(IF(BO130&gt;0,1,0)+(IF(BP130&gt;0,1,0))))))</f>
        <v>0</v>
      </c>
      <c r="CC130" s="17">
        <f>SUM(BR130:CB130)</f>
        <v>32</v>
      </c>
      <c r="CD130" s="17">
        <f>I130+O130+U130+AA130+AG130+AM130+AS130+AY130+BE130+BK130+BQ130</f>
        <v>11684</v>
      </c>
      <c r="CE130" s="17">
        <f>CD130/CC130</f>
        <v>365.125</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57</v>
      </c>
      <c r="AC131" s="37">
        <f>AC130+$AB$131-AC129</f>
        <v>480</v>
      </c>
      <c r="AD131" s="37">
        <f>AD130+$AB$131-AD129</f>
        <v>448</v>
      </c>
      <c r="AE131" s="37">
        <f>AE130+$AB$131-AE129</f>
        <v>486</v>
      </c>
      <c r="AF131" s="37">
        <f>AF130+$AB$131-AF129</f>
        <v>412</v>
      </c>
      <c r="AG131" s="38">
        <f>AC131+AD131+AE131+AF131</f>
        <v>1826</v>
      </c>
      <c r="AH131" s="36">
        <f>SUM(AH123:AH128)</f>
        <v>44</v>
      </c>
      <c r="AI131" s="37">
        <f>AI130+$AH$131-AI129</f>
        <v>469</v>
      </c>
      <c r="AJ131" s="37">
        <f>AJ130+$AH$131-AJ129</f>
        <v>401</v>
      </c>
      <c r="AK131" s="37">
        <f>AK130+$AH$131-AK129</f>
        <v>400</v>
      </c>
      <c r="AL131" s="37">
        <f>AL130+$AH$131-AL129</f>
        <v>372</v>
      </c>
      <c r="AM131" s="38">
        <f>AI131+AJ131+AK131+AL131</f>
        <v>1642</v>
      </c>
      <c r="AN131" s="36">
        <f>SUM(AN123:AN128)</f>
        <v>50</v>
      </c>
      <c r="AO131" s="37">
        <f>AO130+$AN$131-AO129</f>
        <v>427</v>
      </c>
      <c r="AP131" s="37">
        <f>AP130+$AN$131-AP129</f>
        <v>410</v>
      </c>
      <c r="AQ131" s="37">
        <f>AQ130+$AN$131-AQ129</f>
        <v>357</v>
      </c>
      <c r="AR131" s="37">
        <f>AR130+$AN$131-AR129</f>
        <v>374</v>
      </c>
      <c r="AS131" s="38">
        <f>AO131+AP131+AQ131+AR131</f>
        <v>1568</v>
      </c>
      <c r="AT131" s="36">
        <f>SUM(AT123:AT128)</f>
        <v>69</v>
      </c>
      <c r="AU131" s="37">
        <f>AU130+$AT$131-AU129</f>
        <v>417</v>
      </c>
      <c r="AV131" s="37">
        <f>AV130+$AT$131-AV129</f>
        <v>426</v>
      </c>
      <c r="AW131" s="37">
        <f>AW130+$AT$131-AW129</f>
        <v>379</v>
      </c>
      <c r="AX131" s="37">
        <f>AX130+$AT$131-AX129</f>
        <v>403</v>
      </c>
      <c r="AY131" s="38">
        <f>AU131+AV131+AW131+AX131</f>
        <v>1625</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0</v>
      </c>
      <c r="CA131" s="17">
        <f>SUM((IF(BG131&gt;0,1,0)+(IF(BH131&gt;0,1,0)+(IF(BI131&gt;0,1,0)+(IF(BJ131&gt;0,1,0))))))</f>
        <v>0</v>
      </c>
      <c r="CB131" s="17">
        <f>SUM((IF(BM131&gt;0,1,0)+(IF(BN131&gt;0,1,0)+(IF(BO131&gt;0,1,0)+(IF(BP131&gt;0,1,0))))))</f>
        <v>0</v>
      </c>
      <c r="CC131" s="17">
        <f>SUM(BR131:CB131)</f>
        <v>32</v>
      </c>
      <c r="CD131" s="17">
        <f>I131+O131+U131+AA131+AG131+AM131+AS131+AY131+BE131+BK131+BQ131</f>
        <v>13344</v>
      </c>
      <c r="CE131" s="17">
        <f>CD131/CC131</f>
        <v>417</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0</v>
      </c>
      <c r="AK132" s="37">
        <f t="shared" si="354"/>
        <v>1</v>
      </c>
      <c r="AL132" s="37">
        <f t="shared" si="354"/>
        <v>0</v>
      </c>
      <c r="AM132" s="38">
        <f t="shared" si="354"/>
        <v>1</v>
      </c>
      <c r="AN132" s="39"/>
      <c r="AO132" s="37">
        <f t="shared" ref="AO132:AS133" si="355">IF($AN$131&gt;0,IF(AO130=AO23,0.5,IF(AO130&gt;AO23,1,0)),0)</f>
        <v>1</v>
      </c>
      <c r="AP132" s="37">
        <f t="shared" si="355"/>
        <v>1</v>
      </c>
      <c r="AQ132" s="37">
        <f t="shared" si="355"/>
        <v>0</v>
      </c>
      <c r="AR132" s="37">
        <f t="shared" si="355"/>
        <v>0</v>
      </c>
      <c r="AS132" s="38">
        <f t="shared" si="355"/>
        <v>1</v>
      </c>
      <c r="AT132" s="39"/>
      <c r="AU132" s="37">
        <f t="shared" ref="AU132:AY133" si="356">IF($AT$131&gt;0,IF(AU130=AU65,0.5,IF(AU130&gt;AU65,1,0)),0)</f>
        <v>1</v>
      </c>
      <c r="AV132" s="37">
        <f t="shared" si="356"/>
        <v>1</v>
      </c>
      <c r="AW132" s="37">
        <f t="shared" si="356"/>
        <v>1</v>
      </c>
      <c r="AX132" s="37">
        <f t="shared" si="356"/>
        <v>0</v>
      </c>
      <c r="AY132" s="38">
        <f t="shared" si="356"/>
        <v>1</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0</v>
      </c>
      <c r="AK133" s="37">
        <f t="shared" si="354"/>
        <v>0</v>
      </c>
      <c r="AL133" s="37">
        <f t="shared" si="354"/>
        <v>0</v>
      </c>
      <c r="AM133" s="38">
        <f t="shared" si="354"/>
        <v>0</v>
      </c>
      <c r="AN133" s="39"/>
      <c r="AO133" s="37">
        <f t="shared" si="355"/>
        <v>1</v>
      </c>
      <c r="AP133" s="37">
        <f t="shared" si="355"/>
        <v>1</v>
      </c>
      <c r="AQ133" s="37">
        <f t="shared" si="355"/>
        <v>0</v>
      </c>
      <c r="AR133" s="37">
        <f t="shared" si="355"/>
        <v>0</v>
      </c>
      <c r="AS133" s="38">
        <f t="shared" si="355"/>
        <v>0</v>
      </c>
      <c r="AT133" s="39"/>
      <c r="AU133" s="37">
        <f t="shared" si="356"/>
        <v>0</v>
      </c>
      <c r="AV133" s="37">
        <f t="shared" si="356"/>
        <v>1</v>
      </c>
      <c r="AW133" s="37">
        <f t="shared" si="356"/>
        <v>0</v>
      </c>
      <c r="AX133" s="37">
        <f t="shared" si="356"/>
        <v>0</v>
      </c>
      <c r="AY133" s="38">
        <f t="shared" si="356"/>
        <v>1</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6</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96</v>
      </c>
      <c r="C135" s="99"/>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v>23</v>
      </c>
      <c r="AI137" s="40">
        <v>224</v>
      </c>
      <c r="AJ137" s="40">
        <v>193</v>
      </c>
      <c r="AK137" s="40">
        <v>156</v>
      </c>
      <c r="AL137" s="40">
        <v>200</v>
      </c>
      <c r="AM137" s="38">
        <f t="shared" si="365"/>
        <v>773</v>
      </c>
      <c r="AN137" s="39"/>
      <c r="AO137" s="40"/>
      <c r="AP137" s="40"/>
      <c r="AQ137" s="40"/>
      <c r="AR137" s="40"/>
      <c r="AS137" s="38">
        <f t="shared" si="366"/>
        <v>0</v>
      </c>
      <c r="AT137" s="39">
        <v>21</v>
      </c>
      <c r="AU137" s="40">
        <v>171</v>
      </c>
      <c r="AV137" s="40">
        <v>245</v>
      </c>
      <c r="AW137" s="40">
        <v>180</v>
      </c>
      <c r="AX137" s="40">
        <v>147</v>
      </c>
      <c r="AY137" s="38">
        <f t="shared" si="367"/>
        <v>743</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4</v>
      </c>
      <c r="BX137" s="17">
        <f t="shared" si="377"/>
        <v>0</v>
      </c>
      <c r="BY137" s="17">
        <f t="shared" si="378"/>
        <v>4</v>
      </c>
      <c r="BZ137" s="17">
        <f t="shared" si="379"/>
        <v>0</v>
      </c>
      <c r="CA137" s="17">
        <f t="shared" si="380"/>
        <v>0</v>
      </c>
      <c r="CB137" s="17">
        <f t="shared" si="381"/>
        <v>0</v>
      </c>
      <c r="CC137" s="17">
        <f t="shared" si="382"/>
        <v>16</v>
      </c>
      <c r="CD137" s="17">
        <f t="shared" si="383"/>
        <v>3016</v>
      </c>
      <c r="CE137" s="17">
        <f t="shared" si="384"/>
        <v>188.5</v>
      </c>
    </row>
    <row r="138" spans="1:83" ht="15.75" customHeight="1" x14ac:dyDescent="0.25">
      <c r="A138" s="33"/>
      <c r="B138" s="42" t="s">
        <v>100</v>
      </c>
      <c r="C138" s="43" t="s">
        <v>101</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102</v>
      </c>
      <c r="C139" s="43" t="s">
        <v>103</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v>29</v>
      </c>
      <c r="AC139" s="40">
        <v>166</v>
      </c>
      <c r="AD139" s="40">
        <v>189</v>
      </c>
      <c r="AE139" s="40">
        <v>192</v>
      </c>
      <c r="AF139" s="40">
        <v>186</v>
      </c>
      <c r="AG139" s="38">
        <f t="shared" si="364"/>
        <v>733</v>
      </c>
      <c r="AH139" s="39"/>
      <c r="AI139" s="40"/>
      <c r="AJ139" s="40"/>
      <c r="AK139" s="40"/>
      <c r="AL139" s="40"/>
      <c r="AM139" s="38">
        <f t="shared" si="365"/>
        <v>0</v>
      </c>
      <c r="AN139" s="39">
        <v>28</v>
      </c>
      <c r="AO139" s="40">
        <v>189</v>
      </c>
      <c r="AP139" s="40">
        <v>202</v>
      </c>
      <c r="AQ139" s="40">
        <v>193</v>
      </c>
      <c r="AR139" s="40">
        <v>247</v>
      </c>
      <c r="AS139" s="38">
        <f t="shared" si="366"/>
        <v>831</v>
      </c>
      <c r="AT139" s="39">
        <v>24</v>
      </c>
      <c r="AU139" s="40">
        <v>170</v>
      </c>
      <c r="AV139" s="40">
        <v>182</v>
      </c>
      <c r="AW139" s="40">
        <v>170</v>
      </c>
      <c r="AX139" s="40">
        <v>178</v>
      </c>
      <c r="AY139" s="38">
        <f t="shared" si="367"/>
        <v>700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4</v>
      </c>
      <c r="BY139" s="17">
        <f t="shared" si="378"/>
        <v>4</v>
      </c>
      <c r="BZ139" s="17">
        <f t="shared" si="379"/>
        <v>0</v>
      </c>
      <c r="CA139" s="17">
        <f t="shared" si="380"/>
        <v>0</v>
      </c>
      <c r="CB139" s="17">
        <f t="shared" si="381"/>
        <v>0</v>
      </c>
      <c r="CC139" s="17">
        <f t="shared" si="382"/>
        <v>24</v>
      </c>
      <c r="CD139" s="17">
        <f t="shared" si="383"/>
        <v>4407</v>
      </c>
      <c r="CE139" s="19">
        <f t="shared" si="384"/>
        <v>183.625</v>
      </c>
    </row>
    <row r="140" spans="1:83" ht="15.75" customHeight="1" x14ac:dyDescent="0.25">
      <c r="A140" s="33"/>
      <c r="B140" s="42" t="s">
        <v>110</v>
      </c>
      <c r="C140" s="43" t="s">
        <v>111</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v>20</v>
      </c>
      <c r="AC140" s="40">
        <v>157</v>
      </c>
      <c r="AD140" s="40">
        <v>165</v>
      </c>
      <c r="AE140" s="40">
        <v>154</v>
      </c>
      <c r="AF140" s="40">
        <v>170</v>
      </c>
      <c r="AG140" s="38">
        <f t="shared" si="364"/>
        <v>646</v>
      </c>
      <c r="AH140" s="39">
        <v>30</v>
      </c>
      <c r="AI140" s="40">
        <v>171</v>
      </c>
      <c r="AJ140" s="40">
        <v>177</v>
      </c>
      <c r="AK140" s="40">
        <v>204</v>
      </c>
      <c r="AL140" s="40">
        <v>187</v>
      </c>
      <c r="AM140" s="38">
        <f t="shared" si="365"/>
        <v>739</v>
      </c>
      <c r="AN140" s="39">
        <v>28</v>
      </c>
      <c r="AO140" s="40">
        <v>227</v>
      </c>
      <c r="AP140" s="40">
        <v>156</v>
      </c>
      <c r="AQ140" s="40">
        <v>190</v>
      </c>
      <c r="AR140" s="40">
        <v>180</v>
      </c>
      <c r="AS140" s="38">
        <f t="shared" si="366"/>
        <v>753</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4</v>
      </c>
      <c r="BV140" s="17">
        <f t="shared" si="375"/>
        <v>4</v>
      </c>
      <c r="BW140" s="17">
        <f t="shared" si="376"/>
        <v>4</v>
      </c>
      <c r="BX140" s="17">
        <f t="shared" si="377"/>
        <v>4</v>
      </c>
      <c r="BY140" s="17">
        <f t="shared" si="378"/>
        <v>0</v>
      </c>
      <c r="BZ140" s="17">
        <f t="shared" si="379"/>
        <v>0</v>
      </c>
      <c r="CA140" s="17">
        <f t="shared" si="380"/>
        <v>0</v>
      </c>
      <c r="CB140" s="17">
        <f t="shared" si="381"/>
        <v>0</v>
      </c>
      <c r="CC140" s="17">
        <f t="shared" si="382"/>
        <v>16</v>
      </c>
      <c r="CD140" s="17">
        <f t="shared" si="383"/>
        <v>2905</v>
      </c>
      <c r="CE140" s="19">
        <f t="shared" si="384"/>
        <v>181.5625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323</v>
      </c>
      <c r="AD143" s="37">
        <f>SUM(AD136:AD142)</f>
        <v>354</v>
      </c>
      <c r="AE143" s="37">
        <f>SUM(AE136:AE142)</f>
        <v>346</v>
      </c>
      <c r="AF143" s="37">
        <f>SUM(AF136:AF142)</f>
        <v>356</v>
      </c>
      <c r="AG143" s="38">
        <f>SUM(AG136:AG142)</f>
        <v>1379</v>
      </c>
      <c r="AH143" s="39"/>
      <c r="AI143" s="37">
        <f>SUM(AI136:AI142)</f>
        <v>395</v>
      </c>
      <c r="AJ143" s="37">
        <f>SUM(AJ136:AJ142)</f>
        <v>370</v>
      </c>
      <c r="AK143" s="37">
        <f>SUM(AK136:AK142)</f>
        <v>360</v>
      </c>
      <c r="AL143" s="37">
        <f>SUM(AL136:AL142)</f>
        <v>387</v>
      </c>
      <c r="AM143" s="38">
        <f>SUM(AM136:AM142)</f>
        <v>1512</v>
      </c>
      <c r="AN143" s="39"/>
      <c r="AO143" s="37">
        <f>SUM(AO136:AO142)</f>
        <v>416</v>
      </c>
      <c r="AP143" s="37">
        <f>SUM(AP136:AP142)</f>
        <v>358</v>
      </c>
      <c r="AQ143" s="37">
        <f>SUM(AQ136:AQ142)</f>
        <v>383</v>
      </c>
      <c r="AR143" s="37">
        <f>SUM(AR136:AR142)</f>
        <v>427</v>
      </c>
      <c r="AS143" s="38">
        <f>SUM(AS136:AS142)</f>
        <v>1584</v>
      </c>
      <c r="AT143" s="39"/>
      <c r="AU143" s="37">
        <f>SUM(AU136:AU142)</f>
        <v>341</v>
      </c>
      <c r="AV143" s="37">
        <f>SUM(AV136:AV142)</f>
        <v>427</v>
      </c>
      <c r="AW143" s="37">
        <f>SUM(AW136:AW142)</f>
        <v>350</v>
      </c>
      <c r="AX143" s="37">
        <f>SUM(AX136:AX142)</f>
        <v>325</v>
      </c>
      <c r="AY143" s="38">
        <f>SUM(AY136:AY142)</f>
        <v>1443</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0</v>
      </c>
      <c r="CA143" s="17">
        <f>SUM((IF(BG143&gt;0,1,0)+(IF(BH143&gt;0,1,0)+(IF(BI143&gt;0,1,0)+(IF(BJ143&gt;0,1,0))))))</f>
        <v>0</v>
      </c>
      <c r="CB143" s="17">
        <f>SUM((IF(BM143&gt;0,1,0)+(IF(BN143&gt;0,1,0)+(IF(BO143&gt;0,1,0)+(IF(BP143&gt;0,1,0))))))</f>
        <v>0</v>
      </c>
      <c r="CC143" s="17">
        <f>SUM(BR143:CB143)</f>
        <v>32</v>
      </c>
      <c r="CD143" s="17">
        <f>I143+O143+U143+AA143+AG143+AM143+AS143+AY143+BE143+BK143+BQ143</f>
        <v>11734</v>
      </c>
      <c r="CE143" s="17">
        <f>CD143/CC143</f>
        <v>366.6875</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49</v>
      </c>
      <c r="AC144" s="37">
        <f>AC143+$AB$144-AC142</f>
        <v>372</v>
      </c>
      <c r="AD144" s="37">
        <f>AD143+$AB$144-AD142</f>
        <v>403</v>
      </c>
      <c r="AE144" s="37">
        <f>AE143+$AB$144-AE142</f>
        <v>395</v>
      </c>
      <c r="AF144" s="37">
        <f>AF143+$AB$144-AF142</f>
        <v>405</v>
      </c>
      <c r="AG144" s="38">
        <f>AC144+AD144+AE144+AF144</f>
        <v>1575</v>
      </c>
      <c r="AH144" s="36">
        <f>SUM(AH136:AH141)</f>
        <v>53</v>
      </c>
      <c r="AI144" s="37">
        <f>AI143+$AH$144-AI142</f>
        <v>448</v>
      </c>
      <c r="AJ144" s="37">
        <f>AJ143+$AH$144-AJ142</f>
        <v>423</v>
      </c>
      <c r="AK144" s="37">
        <f>AK143+$AH$144-AK142</f>
        <v>413</v>
      </c>
      <c r="AL144" s="37">
        <f>AL143+$AH$144-AL142</f>
        <v>440</v>
      </c>
      <c r="AM144" s="38">
        <f>AI144+AJ144+AK144+AL144</f>
        <v>1724</v>
      </c>
      <c r="AN144" s="36">
        <f>SUM(AN136:AN141)</f>
        <v>56</v>
      </c>
      <c r="AO144" s="37">
        <f>AO143+$AN$144-AO142</f>
        <v>472</v>
      </c>
      <c r="AP144" s="37">
        <f>AP143+$AN$144-AP142</f>
        <v>414</v>
      </c>
      <c r="AQ144" s="37">
        <f>AQ143+$AN$144-AQ142</f>
        <v>439</v>
      </c>
      <c r="AR144" s="37">
        <f>AR143+$AN$144-AR142</f>
        <v>483</v>
      </c>
      <c r="AS144" s="38">
        <f>AO144+AP144+AQ144+AR144</f>
        <v>1808</v>
      </c>
      <c r="AT144" s="36">
        <f>SUM(AT136:AT141)</f>
        <v>45</v>
      </c>
      <c r="AU144" s="37">
        <f>AU143+$AT$144-AU142</f>
        <v>386</v>
      </c>
      <c r="AV144" s="37">
        <f>AV143+$AT$144-AV142</f>
        <v>472</v>
      </c>
      <c r="AW144" s="37">
        <f>AW143+$AT$144-AW142</f>
        <v>395</v>
      </c>
      <c r="AX144" s="37">
        <f>AX143+$AT$144-AX142</f>
        <v>370</v>
      </c>
      <c r="AY144" s="38">
        <f>AU144+AV144+AW144+AX144</f>
        <v>1623</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0</v>
      </c>
      <c r="CA144" s="17">
        <f>SUM((IF(BG144&gt;0,1,0)+(IF(BH144&gt;0,1,0)+(IF(BI144&gt;0,1,0)+(IF(BJ144&gt;0,1,0))))))</f>
        <v>0</v>
      </c>
      <c r="CB144" s="17">
        <f>SUM((IF(BM144&gt;0,1,0)+(IF(BN144&gt;0,1,0)+(IF(BO144&gt;0,1,0)+(IF(BP144&gt;0,1,0))))))</f>
        <v>0</v>
      </c>
      <c r="CC144" s="17">
        <f>SUM(BR144:CB144)</f>
        <v>32</v>
      </c>
      <c r="CD144" s="17">
        <f>I144+O144+U144+AA144+AG144+AM144+AS144+AY144+BE144+BK144+BQ144</f>
        <v>13314</v>
      </c>
      <c r="CE144" s="17">
        <f>CD144/CC144</f>
        <v>416.0625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1</v>
      </c>
      <c r="AQ145" s="37">
        <f t="shared" si="391"/>
        <v>1</v>
      </c>
      <c r="AR145" s="37">
        <f t="shared" si="391"/>
        <v>1</v>
      </c>
      <c r="AS145" s="38">
        <f t="shared" si="391"/>
        <v>1</v>
      </c>
      <c r="AT145" s="39"/>
      <c r="AU145" s="37">
        <f t="shared" ref="AU145:AY146" si="392">IF($AT$144&gt;0,IF(AU143=AU91,0.5,IF(AU143&gt;AU91,1,0)),0)</f>
        <v>1</v>
      </c>
      <c r="AV145" s="37">
        <f t="shared" si="392"/>
        <v>1</v>
      </c>
      <c r="AW145" s="37">
        <f t="shared" si="392"/>
        <v>0</v>
      </c>
      <c r="AX145" s="37">
        <f t="shared" si="392"/>
        <v>0</v>
      </c>
      <c r="AY145" s="38">
        <f t="shared" si="392"/>
        <v>1</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4</v>
      </c>
      <c r="BW145" s="17">
        <f>SUM((IF(AI145&gt;0,1,0)+(IF(AJ145&gt;0,1,0)+(IF(AK145&gt;0,1,0)+(IF(AL145&gt;0,1,0))))))</f>
        <v>4</v>
      </c>
      <c r="BX145" s="17">
        <f>SUM((IF(AO145&gt;0,1,0)+(IF(AP145&gt;0,1,0)+(IF(AQ145&gt;0,1,0)+(IF(AR145&gt;0,1,0))))))</f>
        <v>4</v>
      </c>
      <c r="BY145" s="17">
        <f>SUM((IF(AU145&gt;0,1,0)+(IF(AV145&gt;0,1,0)+(IF(AW145&gt;0,1,0)+(IF(AX145&gt;0,1,0))))))</f>
        <v>2</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1</v>
      </c>
      <c r="AF146" s="37">
        <f t="shared" si="389"/>
        <v>1</v>
      </c>
      <c r="AG146" s="38">
        <f t="shared" si="389"/>
        <v>0</v>
      </c>
      <c r="AH146" s="39"/>
      <c r="AI146" s="37">
        <f t="shared" si="390"/>
        <v>1</v>
      </c>
      <c r="AJ146" s="37">
        <f t="shared" si="390"/>
        <v>1</v>
      </c>
      <c r="AK146" s="37">
        <f t="shared" si="390"/>
        <v>1</v>
      </c>
      <c r="AL146" s="37">
        <f t="shared" si="390"/>
        <v>1</v>
      </c>
      <c r="AM146" s="38">
        <f t="shared" si="390"/>
        <v>1</v>
      </c>
      <c r="AN146" s="39"/>
      <c r="AO146" s="37">
        <f t="shared" si="391"/>
        <v>1</v>
      </c>
      <c r="AP146" s="37">
        <f t="shared" si="391"/>
        <v>1</v>
      </c>
      <c r="AQ146" s="37">
        <f t="shared" si="391"/>
        <v>1</v>
      </c>
      <c r="AR146" s="37">
        <f t="shared" si="391"/>
        <v>1</v>
      </c>
      <c r="AS146" s="38">
        <f t="shared" si="391"/>
        <v>1</v>
      </c>
      <c r="AT146" s="39"/>
      <c r="AU146" s="37">
        <f t="shared" si="392"/>
        <v>1</v>
      </c>
      <c r="AV146" s="37">
        <f t="shared" si="392"/>
        <v>1</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2</v>
      </c>
      <c r="BW146" s="17">
        <f>SUM((IF(AI146&gt;0,1,0)+(IF(AJ146&gt;0,1,0)+(IF(AK146&gt;0,1,0)+(IF(AL146&gt;0,1,0))))))</f>
        <v>4</v>
      </c>
      <c r="BX146" s="17">
        <f>SUM((IF(AO146&gt;0,1,0)+(IF(AP146&gt;0,1,0)+(IF(AQ146&gt;0,1,0)+(IF(AR146&gt;0,1,0))))))</f>
        <v>4</v>
      </c>
      <c r="BY146" s="17">
        <f>SUM((IF(AU146&gt;0,1,0)+(IF(AV146&gt;0,1,0)+(IF(AW146&gt;0,1,0)+(IF(AX146&gt;0,1,0))))))</f>
        <v>2</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7</v>
      </c>
      <c r="AH147" s="56"/>
      <c r="AI147" s="57"/>
      <c r="AJ147" s="57"/>
      <c r="AK147" s="57"/>
      <c r="AL147" s="57"/>
      <c r="AM147" s="58">
        <f>SUM(AI145+AJ145+AK145+AL145+AM145+AI146+AJ146+AK146+AL146+AM146)</f>
        <v>10</v>
      </c>
      <c r="AN147" s="56"/>
      <c r="AO147" s="57"/>
      <c r="AP147" s="57"/>
      <c r="AQ147" s="57"/>
      <c r="AR147" s="57"/>
      <c r="AS147" s="58">
        <f>SUM(AO145+AP145+AQ145+AR145+AS145+AO146+AP146+AQ146+AR146+AS146)</f>
        <v>10</v>
      </c>
      <c r="AT147" s="56"/>
      <c r="AU147" s="57"/>
      <c r="AV147" s="57"/>
      <c r="AW147" s="57"/>
      <c r="AX147" s="57"/>
      <c r="AY147" s="58">
        <f>SUM(AU145+AV145+AW145+AX145+AY145+AU146+AV146+AW146+AX146+AY146)</f>
        <v>5</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40</v>
      </c>
      <c r="C148" s="99"/>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v>47</v>
      </c>
      <c r="AC149" s="40">
        <v>145</v>
      </c>
      <c r="AD149" s="40">
        <v>200</v>
      </c>
      <c r="AE149" s="40">
        <v>142</v>
      </c>
      <c r="AF149" s="40">
        <v>133</v>
      </c>
      <c r="AG149" s="38">
        <f>SUM(AC149:AF149)</f>
        <v>620</v>
      </c>
      <c r="AH149" s="39">
        <v>47</v>
      </c>
      <c r="AI149" s="40">
        <v>151</v>
      </c>
      <c r="AJ149" s="40">
        <v>128</v>
      </c>
      <c r="AK149" s="40">
        <v>131</v>
      </c>
      <c r="AL149" s="40">
        <v>127</v>
      </c>
      <c r="AM149" s="38">
        <f>SUM(AI149:AL149)</f>
        <v>537</v>
      </c>
      <c r="AN149" s="39">
        <v>49</v>
      </c>
      <c r="AO149" s="40">
        <v>166</v>
      </c>
      <c r="AP149" s="40">
        <v>141</v>
      </c>
      <c r="AQ149" s="40">
        <v>149</v>
      </c>
      <c r="AR149" s="40">
        <v>164</v>
      </c>
      <c r="AS149" s="38">
        <f>SUM(AO149:AR149)</f>
        <v>620</v>
      </c>
      <c r="AT149" s="39">
        <v>49</v>
      </c>
      <c r="AU149" s="40">
        <v>172</v>
      </c>
      <c r="AV149" s="40">
        <v>139</v>
      </c>
      <c r="AW149" s="40">
        <v>165</v>
      </c>
      <c r="AX149" s="40">
        <v>154</v>
      </c>
      <c r="AY149" s="38">
        <f t="shared" ref="AY149:AY158" si="396">SUM(AU149:AX149)</f>
        <v>630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32</v>
      </c>
      <c r="CD149" s="17">
        <f t="shared" ref="CD149:CD158" si="412">I149+O149+U149+AA149+AG149+AM149+AS149+AY149+BE149+BK149+BQ149</f>
        <v>4845</v>
      </c>
      <c r="CE149" s="17">
        <f t="shared" ref="CE149:CE158" si="413">CD149/CC149</f>
        <v>151.40625</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v>39</v>
      </c>
      <c r="AC150" s="40">
        <v>137</v>
      </c>
      <c r="AD150" s="40">
        <v>146</v>
      </c>
      <c r="AE150" s="40">
        <v>163</v>
      </c>
      <c r="AF150" s="40">
        <v>141</v>
      </c>
      <c r="AG150" s="38">
        <f>SUM(AC150:AF150)</f>
        <v>587</v>
      </c>
      <c r="AH150" s="39">
        <v>41</v>
      </c>
      <c r="AI150" s="40">
        <v>139</v>
      </c>
      <c r="AJ150" s="40">
        <v>189</v>
      </c>
      <c r="AK150" s="40">
        <v>144</v>
      </c>
      <c r="AL150" s="40">
        <v>127</v>
      </c>
      <c r="AM150" s="38">
        <f>SUM(AI150:AL150)</f>
        <v>599</v>
      </c>
      <c r="AN150" s="39">
        <v>42</v>
      </c>
      <c r="AO150" s="40">
        <v>157</v>
      </c>
      <c r="AP150" s="40">
        <v>180</v>
      </c>
      <c r="AQ150" s="40">
        <v>161</v>
      </c>
      <c r="AR150" s="40">
        <v>175</v>
      </c>
      <c r="AS150" s="38">
        <f>SUM(AO150:AR150)</f>
        <v>673</v>
      </c>
      <c r="AT150" s="39">
        <v>42</v>
      </c>
      <c r="AU150" s="40">
        <v>149</v>
      </c>
      <c r="AV150" s="40">
        <v>146</v>
      </c>
      <c r="AW150" s="40">
        <v>155</v>
      </c>
      <c r="AX150" s="40">
        <v>132</v>
      </c>
      <c r="AY150" s="38">
        <f t="shared" si="396"/>
        <v>582</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0</v>
      </c>
      <c r="CA150" s="17">
        <f t="shared" si="409"/>
        <v>0</v>
      </c>
      <c r="CB150" s="17">
        <f t="shared" si="410"/>
        <v>0</v>
      </c>
      <c r="CC150" s="17">
        <f t="shared" si="411"/>
        <v>32</v>
      </c>
      <c r="CD150" s="17">
        <f t="shared" si="412"/>
        <v>5075</v>
      </c>
      <c r="CE150" s="17">
        <f t="shared" si="413"/>
        <v>158.59375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282</v>
      </c>
      <c r="AD161" s="37">
        <f>SUM(AD149:AD160)</f>
        <v>346</v>
      </c>
      <c r="AE161" s="37">
        <f>SUM(AE149:AE160)</f>
        <v>305</v>
      </c>
      <c r="AF161" s="37">
        <f>SUM(AF149:AF160)</f>
        <v>274</v>
      </c>
      <c r="AG161" s="38">
        <f>SUM(AG149:AG160)</f>
        <v>1207</v>
      </c>
      <c r="AH161" s="39"/>
      <c r="AI161" s="37">
        <f>SUM(AI149:AI160)</f>
        <v>290</v>
      </c>
      <c r="AJ161" s="37">
        <f>SUM(AJ149:AJ160)</f>
        <v>317</v>
      </c>
      <c r="AK161" s="37">
        <f>SUM(AK149:AK160)</f>
        <v>275</v>
      </c>
      <c r="AL161" s="37">
        <f>SUM(AL149:AL160)</f>
        <v>254</v>
      </c>
      <c r="AM161" s="38">
        <f>SUM(AM149:AM160)</f>
        <v>1136</v>
      </c>
      <c r="AN161" s="39"/>
      <c r="AO161" s="37">
        <f>SUM(AO149:AO160)</f>
        <v>323</v>
      </c>
      <c r="AP161" s="37">
        <f>SUM(AP149:AP160)</f>
        <v>321</v>
      </c>
      <c r="AQ161" s="37">
        <f>SUM(AQ149:AQ160)</f>
        <v>310</v>
      </c>
      <c r="AR161" s="37">
        <f>SUM(AR149:AR160)</f>
        <v>339</v>
      </c>
      <c r="AS161" s="38">
        <f>SUM(AS149:AS160)</f>
        <v>1293</v>
      </c>
      <c r="AT161" s="39"/>
      <c r="AU161" s="37">
        <f>SUM(AU149:AU160)</f>
        <v>321</v>
      </c>
      <c r="AV161" s="37">
        <f>SUM(AV149:AV160)</f>
        <v>285</v>
      </c>
      <c r="AW161" s="37">
        <f>SUM(AW149:AW160)</f>
        <v>320</v>
      </c>
      <c r="AX161" s="37">
        <f>SUM(AX149:AX160)</f>
        <v>286</v>
      </c>
      <c r="AY161" s="38">
        <f>SUM(AY149:AY160)</f>
        <v>1212</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0</v>
      </c>
      <c r="CA161" s="17">
        <f>SUM((IF(BG161&gt;0,1,0)+(IF(BH161&gt;0,1,0)+(IF(BI161&gt;0,1,0)+(IF(BJ161&gt;0,1,0))))))</f>
        <v>0</v>
      </c>
      <c r="CB161" s="17">
        <f>SUM((IF(BM161&gt;0,1,0)+(IF(BN161&gt;0,1,0)+(IF(BO161&gt;0,1,0)+(IF(BP161&gt;0,1,0))))))</f>
        <v>0</v>
      </c>
      <c r="CC161" s="17">
        <f>SUM(BR161:CB161)</f>
        <v>32</v>
      </c>
      <c r="CD161" s="17">
        <f>I161+O161+U161+AA161+AG161+AM161+AS161+AY161+BE161+BK161+BQ161</f>
        <v>9920</v>
      </c>
      <c r="CE161" s="17">
        <f>CD161/CC161</f>
        <v>310</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86</v>
      </c>
      <c r="AC162" s="37">
        <f>AC161+$AB$162-AC160</f>
        <v>368</v>
      </c>
      <c r="AD162" s="37">
        <f>AD161+$AB$162-AD160</f>
        <v>432</v>
      </c>
      <c r="AE162" s="37">
        <f>AE161+$AB$162-AE160</f>
        <v>391</v>
      </c>
      <c r="AF162" s="37">
        <f>AF161+$AB$162-AF160</f>
        <v>360</v>
      </c>
      <c r="AG162" s="38">
        <f>AC162+AD162+AE162+AF162</f>
        <v>1551</v>
      </c>
      <c r="AH162" s="36">
        <f>SUM(AH149:AH158)</f>
        <v>88</v>
      </c>
      <c r="AI162" s="37">
        <f>AI161+$AH$162-AI160</f>
        <v>378</v>
      </c>
      <c r="AJ162" s="37">
        <f>AJ161+$AH$162-AJ160</f>
        <v>405</v>
      </c>
      <c r="AK162" s="37">
        <f>AK161+$AH$162-AK160</f>
        <v>363</v>
      </c>
      <c r="AL162" s="37">
        <f>AL161+$AH$162-AL160</f>
        <v>342</v>
      </c>
      <c r="AM162" s="38">
        <f>AI162+AJ162+AK162+AL162</f>
        <v>1488</v>
      </c>
      <c r="AN162" s="36">
        <f>SUM(AN149:AN158)</f>
        <v>91</v>
      </c>
      <c r="AO162" s="37">
        <f>AO161+$AN$162-AO160</f>
        <v>414</v>
      </c>
      <c r="AP162" s="37">
        <f>AP161+$AN$162-AP160</f>
        <v>412</v>
      </c>
      <c r="AQ162" s="37">
        <f>AQ161+$AN$162-AQ160</f>
        <v>401</v>
      </c>
      <c r="AR162" s="37">
        <f>AR161+$AN$162-AR160</f>
        <v>430</v>
      </c>
      <c r="AS162" s="38">
        <f>AO162+AP162+AQ162+AR162</f>
        <v>1657</v>
      </c>
      <c r="AT162" s="36">
        <f>SUM(AT149:AT158)</f>
        <v>91</v>
      </c>
      <c r="AU162" s="37">
        <f>AU161+$AT$162-AU160</f>
        <v>412</v>
      </c>
      <c r="AV162" s="37">
        <f>AV161+$AT$162-AV160</f>
        <v>376</v>
      </c>
      <c r="AW162" s="37">
        <f>AW161+$AT$162-AW160</f>
        <v>411</v>
      </c>
      <c r="AX162" s="37">
        <f>AX161+$AT$162-AX160</f>
        <v>377</v>
      </c>
      <c r="AY162" s="38">
        <f>AU162+AV162+AW162+AX162</f>
        <v>1576</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0</v>
      </c>
      <c r="CA162" s="17">
        <f>SUM((IF(BG162&gt;0,1,0)+(IF(BH162&gt;0,1,0)+(IF(BI162&gt;0,1,0)+(IF(BJ162&gt;0,1,0))))))</f>
        <v>0</v>
      </c>
      <c r="CB162" s="17">
        <f>SUM((IF(BM162&gt;0,1,0)+(IF(BN162&gt;0,1,0)+(IF(BO162&gt;0,1,0)+(IF(BP162&gt;0,1,0))))))</f>
        <v>0</v>
      </c>
      <c r="CC162" s="17">
        <f>SUM(BR162:CB162)</f>
        <v>32</v>
      </c>
      <c r="CD162" s="17">
        <f>I162+O162+U162+AA162+AG162+AM162+AS162+AY162+BE162+BK162+BQ162</f>
        <v>12768</v>
      </c>
      <c r="CE162" s="17">
        <f>CD162/CC162</f>
        <v>399</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1</v>
      </c>
      <c r="AR163" s="37">
        <f t="shared" si="427"/>
        <v>1</v>
      </c>
      <c r="AS163" s="38">
        <f t="shared" si="427"/>
        <v>1</v>
      </c>
      <c r="AT163" s="39"/>
      <c r="AU163" s="37">
        <f t="shared" ref="AU163:AY164" si="428">IF($AT$162&gt;0,IF(AU161=AU117,0.5,IF(AU161&gt;AU117,1,0)),0)</f>
        <v>0</v>
      </c>
      <c r="AV163" s="37">
        <f t="shared" si="428"/>
        <v>0</v>
      </c>
      <c r="AW163" s="37">
        <f t="shared" si="428"/>
        <v>1</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1</v>
      </c>
      <c r="AR164" s="37">
        <f t="shared" si="427"/>
        <v>1</v>
      </c>
      <c r="AS164" s="38">
        <f t="shared" si="427"/>
        <v>1</v>
      </c>
      <c r="AT164" s="39"/>
      <c r="AU164" s="37">
        <f t="shared" si="428"/>
        <v>1</v>
      </c>
      <c r="AV164" s="37">
        <f t="shared" si="428"/>
        <v>0</v>
      </c>
      <c r="AW164" s="37">
        <f t="shared" si="428"/>
        <v>1</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10</v>
      </c>
      <c r="AT165" s="56"/>
      <c r="AU165" s="57"/>
      <c r="AV165" s="57"/>
      <c r="AW165" s="57"/>
      <c r="AX165" s="57"/>
      <c r="AY165" s="58">
        <f>SUM(AU163+AV163+AW163+AX163+AY163+AU164+AV164+AW164+AX164+AY164)</f>
        <v>3</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15784</v>
      </c>
      <c r="AH168" s="79"/>
      <c r="AI168" s="80"/>
      <c r="AJ168" s="80"/>
      <c r="AK168" s="80"/>
      <c r="AL168" s="80"/>
      <c r="AM168" s="82">
        <f>AM161+AM143+AM130+AM117+AM104+AM91+AM78+AM65+AM52+AM36+AM23+AM10</f>
        <v>16037</v>
      </c>
      <c r="AN168" s="79"/>
      <c r="AO168" s="80"/>
      <c r="AP168" s="80"/>
      <c r="AQ168" s="80"/>
      <c r="AR168" s="80"/>
      <c r="AS168" s="82">
        <f>AS161+AS143+AS130+AS117+AS104+AS91+AS78+AS65+AS52+AS36+AS23+AS10</f>
        <v>14768</v>
      </c>
      <c r="AT168" s="79"/>
      <c r="AU168" s="80"/>
      <c r="AV168" s="80"/>
      <c r="AW168" s="80"/>
      <c r="AX168" s="80"/>
      <c r="AY168" s="82">
        <f>AY161+AY143+AY130+AY117+AY104+AY91+AY78+AY65+AY52+AY36+AY23+AY10</f>
        <v>16037</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164.41666666666666</v>
      </c>
      <c r="AH169" s="86"/>
      <c r="AI169" s="87"/>
      <c r="AJ169" s="87"/>
      <c r="AK169" s="87"/>
      <c r="AL169" s="87"/>
      <c r="AM169" s="88">
        <f>AM168/96</f>
        <v>167.05208333333334</v>
      </c>
      <c r="AN169" s="86"/>
      <c r="AO169" s="87"/>
      <c r="AP169" s="87"/>
      <c r="AQ169" s="87"/>
      <c r="AR169" s="87"/>
      <c r="AS169" s="88">
        <f>AS168/96</f>
        <v>153.83333333333334</v>
      </c>
      <c r="AT169" s="86"/>
      <c r="AU169" s="87"/>
      <c r="AV169" s="87"/>
      <c r="AW169" s="87"/>
      <c r="AX169" s="87"/>
      <c r="AY169" s="88">
        <f>AY168/96</f>
        <v>167.05208333333334</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H47" sqref="H47"/>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équipe'!B44</f>
        <v>3</v>
      </c>
      <c r="B5" s="90">
        <f>'Détail par équipe'!C44</f>
        <v>0</v>
      </c>
      <c r="C5" s="90">
        <v>0</v>
      </c>
      <c r="D5" s="90">
        <v>0</v>
      </c>
      <c r="E5" s="90">
        <f>'Détail par équipe'!CC44+C5</f>
        <v>0</v>
      </c>
      <c r="F5" s="90">
        <f>'Détail par équipe'!CD44+D5</f>
        <v>0</v>
      </c>
      <c r="G5" s="91" t="e">
        <f>ROUNDDOWN(F5/E5,0)</f>
        <v>#DIV/0!</v>
      </c>
      <c r="H5" s="91" t="e">
        <f>ROUNDDOWN(IF(G5&gt;220,0,((220-G5)*0.7)),0)</f>
        <v>#DIV/0!</v>
      </c>
    </row>
    <row r="6" spans="1:8" hidden="1" x14ac:dyDescent="0.2">
      <c r="A6" s="90">
        <f>'Détail par équipe'!B86</f>
        <v>3</v>
      </c>
      <c r="B6" s="90">
        <f>'Détail par équipe'!C86</f>
        <v>0</v>
      </c>
      <c r="C6" s="90">
        <v>0</v>
      </c>
      <c r="D6" s="90">
        <v>0</v>
      </c>
      <c r="E6" s="90">
        <f>'Détail par équipe'!CC86+C6</f>
        <v>0</v>
      </c>
      <c r="F6" s="90">
        <f>'Détail par équipe'!CD86+D6</f>
        <v>0</v>
      </c>
      <c r="G6" s="91" t="e">
        <f>ROUNDDOWN(F6/E6,0)</f>
        <v>#DIV/0!</v>
      </c>
      <c r="H6" s="91" t="e">
        <f>ROUNDDOWN(IF(G6&gt;220,0,((220-G6)*0.7)),0)</f>
        <v>#DIV/0!</v>
      </c>
    </row>
    <row r="7" spans="1:8" hidden="1" x14ac:dyDescent="0.2">
      <c r="A7" s="90">
        <f>'Détail par équipe'!B5</f>
        <v>3</v>
      </c>
      <c r="B7" s="90">
        <f>'Détail par équipe'!C5</f>
        <v>0</v>
      </c>
      <c r="C7" s="90">
        <v>0</v>
      </c>
      <c r="D7" s="90">
        <v>0</v>
      </c>
      <c r="E7" s="90">
        <f>'Détail par équipe'!CC5+C7</f>
        <v>0</v>
      </c>
      <c r="F7" s="90">
        <f>'Détail par équipe'!CD5+D7</f>
        <v>0</v>
      </c>
      <c r="G7" s="91" t="e">
        <f>ROUNDDOWN(F7/E7,0)</f>
        <v>#DIV/0!</v>
      </c>
      <c r="H7" s="91" t="e">
        <f>ROUNDDOWN(IF(G7&gt;220,0,((220-G7)*0.7)),0)</f>
        <v>#DIV/0!</v>
      </c>
    </row>
    <row r="8" spans="1:8" hidden="1" x14ac:dyDescent="0.2">
      <c r="A8" s="90">
        <f>'Détail par équipe'!B19</f>
        <v>4</v>
      </c>
      <c r="B8" s="90">
        <f>'Détail par équipe'!C19</f>
        <v>0</v>
      </c>
      <c r="C8" s="90">
        <v>0</v>
      </c>
      <c r="D8" s="90">
        <v>0</v>
      </c>
      <c r="E8" s="90">
        <f>'Détail par équipe'!CC19</f>
        <v>0</v>
      </c>
      <c r="F8" s="90">
        <f>'Détail par équipe'!CD19</f>
        <v>0</v>
      </c>
      <c r="G8" s="91" t="e">
        <f>ROUNDDOWN(F8/E8,0)</f>
        <v>#DIV/0!</v>
      </c>
      <c r="H8" s="91" t="e">
        <f>ROUNDDOWN(IF(G8&gt;220,0,((220-G8)*0.7)),0)</f>
        <v>#DIV/0!</v>
      </c>
    </row>
    <row r="9" spans="1:8" hidden="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ROUNDDOWN(F10/E10,0)</f>
        <v>#DIV/0!</v>
      </c>
      <c r="H10" s="91" t="e">
        <f>ROUNDDOWN(IF(G10&gt;220,0,((220-G10)*0.7)),0)</f>
        <v>#DIV/0!</v>
      </c>
    </row>
    <row r="11" spans="1:8" hidden="1" x14ac:dyDescent="0.2">
      <c r="A11" s="90">
        <f>'Détail par équipe'!B87</f>
        <v>4</v>
      </c>
      <c r="B11" s="90">
        <f>'Détail par équipe'!C87</f>
        <v>0</v>
      </c>
      <c r="C11" s="90">
        <v>0</v>
      </c>
      <c r="D11" s="90">
        <v>0</v>
      </c>
      <c r="E11" s="90">
        <f>'Détail par équipe'!CC87+C11</f>
        <v>0</v>
      </c>
      <c r="F11" s="90">
        <f>'Détail par équipe'!CD87+D11</f>
        <v>0</v>
      </c>
      <c r="G11" s="91" t="e">
        <f>ROUNDDOWN(F11/E11,0)</f>
        <v>#DIV/0!</v>
      </c>
      <c r="H11" s="91" t="e">
        <f>ROUNDDOWN(IF(G11&gt;220,0,((220-G11)*0.7)),0)</f>
        <v>#DIV/0!</v>
      </c>
    </row>
    <row r="12" spans="1:8" hidden="1" x14ac:dyDescent="0.2">
      <c r="A12" s="90">
        <f>'Détail par équipe'!B152</f>
        <v>4</v>
      </c>
      <c r="B12" s="90">
        <f>'Détail par équipe'!C152</f>
        <v>0</v>
      </c>
      <c r="C12" s="90">
        <v>0</v>
      </c>
      <c r="D12" s="90">
        <v>0</v>
      </c>
      <c r="E12" s="90">
        <f>'Détail par équipe'!CC152</f>
        <v>0</v>
      </c>
      <c r="F12" s="90">
        <f>'Détail par équipe'!CD152</f>
        <v>0</v>
      </c>
      <c r="G12" s="91" t="e">
        <f>ROUNDDOWN(F12/E12,0)</f>
        <v>#DIV/0!</v>
      </c>
      <c r="H12" s="91" t="e">
        <f>ROUNDDOWN(IF(G12&gt;220,0,((220-G12)*0.7)),0)</f>
        <v>#DIV/0!</v>
      </c>
    </row>
    <row r="13" spans="1:8" hidden="1" x14ac:dyDescent="0.2">
      <c r="A13" s="90">
        <f>'Détail par équipe'!B6</f>
        <v>4</v>
      </c>
      <c r="B13" s="90">
        <f>'Détail par équipe'!C6</f>
        <v>0</v>
      </c>
      <c r="C13" s="90">
        <v>0</v>
      </c>
      <c r="D13" s="90">
        <v>0</v>
      </c>
      <c r="E13" s="90">
        <f>'Détail par équipe'!CC6+C13</f>
        <v>0</v>
      </c>
      <c r="F13" s="90">
        <f>'Détail par équipe'!CD6+D13</f>
        <v>0</v>
      </c>
      <c r="G13" s="91" t="e">
        <f>ROUNDDOWN(F13/E13,0)</f>
        <v>#DIV/0!</v>
      </c>
      <c r="H13" s="91" t="e">
        <f>ROUNDDOWN(IF(G13&gt;220,0,((220-G13)*0.7)),0)</f>
        <v>#DIV/0!</v>
      </c>
    </row>
    <row r="14" spans="1:8" hidden="1" x14ac:dyDescent="0.2">
      <c r="A14" s="90">
        <f>'Détail par équipe'!B74</f>
        <v>4</v>
      </c>
      <c r="B14" s="90">
        <f>'Détail par équipe'!C74</f>
        <v>0</v>
      </c>
      <c r="C14" s="90">
        <v>0</v>
      </c>
      <c r="D14" s="90">
        <v>0</v>
      </c>
      <c r="E14" s="90">
        <f>'Détail par équipe'!CC74</f>
        <v>0</v>
      </c>
      <c r="F14" s="90">
        <f>'Détail par équipe'!CD74</f>
        <v>0</v>
      </c>
      <c r="G14" s="91" t="e">
        <f>ROUNDDOWN(F14/E14,0)</f>
        <v>#DIV/0!</v>
      </c>
      <c r="H14" s="91" t="e">
        <f>ROUNDDOWN(IF(G14&gt;220,0,((220-G14)*0.7)),0)</f>
        <v>#DIV/0!</v>
      </c>
    </row>
    <row r="15" spans="1:8" hidden="1" x14ac:dyDescent="0.2">
      <c r="A15" s="90">
        <f>'Détail par équipe'!B62</f>
        <v>5</v>
      </c>
      <c r="B15" s="90">
        <f>'Détail par équipe'!C62</f>
        <v>0</v>
      </c>
      <c r="C15" s="90">
        <v>0</v>
      </c>
      <c r="D15" s="90">
        <v>0</v>
      </c>
      <c r="E15" s="90">
        <f>'Détail par équipe'!CC62</f>
        <v>0</v>
      </c>
      <c r="F15" s="90">
        <f>'Détail par équipe'!CD62</f>
        <v>0</v>
      </c>
      <c r="G15" s="91" t="e">
        <f>ROUNDDOWN(F15/E15,0)</f>
        <v>#DIV/0!</v>
      </c>
      <c r="H15" s="91" t="e">
        <f>ROUNDDOWN(IF(G15&gt;220,0,((220-G15)*0.7)),0)</f>
        <v>#DIV/0!</v>
      </c>
    </row>
    <row r="16" spans="1:8" hidden="1" x14ac:dyDescent="0.2">
      <c r="A16" s="90">
        <f>'Détail par équipe'!B20</f>
        <v>5</v>
      </c>
      <c r="B16" s="90">
        <f>'Détail par équipe'!C20</f>
        <v>0</v>
      </c>
      <c r="C16" s="90">
        <v>0</v>
      </c>
      <c r="D16" s="90">
        <v>0</v>
      </c>
      <c r="E16" s="90">
        <f>'Détail par équipe'!CC20</f>
        <v>0</v>
      </c>
      <c r="F16" s="90">
        <f>'Détail par équipe'!CD20</f>
        <v>0</v>
      </c>
      <c r="G16" s="91" t="e">
        <f>ROUNDDOWN(F16/E16,0)</f>
        <v>#DIV/0!</v>
      </c>
      <c r="H16" s="91" t="e">
        <f>ROUNDDOWN(IF(G16&gt;220,0,((220-G16)*0.7)),0)</f>
        <v>#DIV/0!</v>
      </c>
    </row>
    <row r="17" spans="1:8" hidden="1" x14ac:dyDescent="0.2">
      <c r="A17" s="90">
        <f>'Détail par équipe'!B75</f>
        <v>5</v>
      </c>
      <c r="B17" s="90">
        <f>'Détail par équipe'!C75</f>
        <v>0</v>
      </c>
      <c r="C17" s="90">
        <v>0</v>
      </c>
      <c r="D17" s="90">
        <v>0</v>
      </c>
      <c r="E17" s="90">
        <f>'Détail par équipe'!CC75</f>
        <v>0</v>
      </c>
      <c r="F17" s="90">
        <f>'Détail par équipe'!CD75</f>
        <v>0</v>
      </c>
      <c r="G17" s="91" t="e">
        <f>ROUNDDOWN(F17/E17,0)</f>
        <v>#DIV/0!</v>
      </c>
      <c r="H17" s="91" t="e">
        <f>ROUNDDOWN(IF(G17&gt;220,0,((220-G17)*0.7)),0)</f>
        <v>#DIV/0!</v>
      </c>
    </row>
    <row r="18" spans="1:8" hidden="1" x14ac:dyDescent="0.2">
      <c r="A18" s="90">
        <f>'Détail par équipe'!B101</f>
        <v>5</v>
      </c>
      <c r="B18" s="90">
        <f>'Détail par équipe'!C101</f>
        <v>0</v>
      </c>
      <c r="C18" s="90">
        <v>0</v>
      </c>
      <c r="D18" s="90">
        <v>0</v>
      </c>
      <c r="E18" s="90">
        <f>'Détail par équipe'!CC101</f>
        <v>0</v>
      </c>
      <c r="F18" s="90">
        <f>'Détail par équipe'!CD101</f>
        <v>0</v>
      </c>
      <c r="G18" s="91" t="e">
        <f>ROUNDDOWN(F18/E18,0)</f>
        <v>#DIV/0!</v>
      </c>
      <c r="H18" s="91" t="e">
        <f>ROUNDDOWN(IF(G18&gt;220,0,((220-G18)*0.7)),0)</f>
        <v>#DIV/0!</v>
      </c>
    </row>
    <row r="19" spans="1:8" hidden="1" x14ac:dyDescent="0.2">
      <c r="A19" s="90">
        <f>'Détail par équipe'!B127</f>
        <v>5</v>
      </c>
      <c r="B19" s="90">
        <f>'Détail par équipe'!C127</f>
        <v>0</v>
      </c>
      <c r="C19" s="90">
        <v>0</v>
      </c>
      <c r="D19" s="90">
        <v>0</v>
      </c>
      <c r="E19" s="90">
        <f>'Détail par équipe'!CC127</f>
        <v>0</v>
      </c>
      <c r="F19" s="90">
        <f>'Détail par équipe'!CD127</f>
        <v>0</v>
      </c>
      <c r="G19" s="91" t="e">
        <f>ROUNDDOWN(F19/E19,0)</f>
        <v>#DIV/0!</v>
      </c>
      <c r="H19" s="91" t="e">
        <f>ROUNDDOWN(IF(G19&gt;220,0,((220-G19)*0.7)),0)</f>
        <v>#DIV/0!</v>
      </c>
    </row>
    <row r="20" spans="1:8" hidden="1" x14ac:dyDescent="0.2">
      <c r="A20" s="90">
        <f>'Détail par équipe'!B153</f>
        <v>5</v>
      </c>
      <c r="B20" s="90">
        <f>'Détail par équipe'!C153</f>
        <v>0</v>
      </c>
      <c r="C20" s="90">
        <v>0</v>
      </c>
      <c r="D20" s="90">
        <v>0</v>
      </c>
      <c r="E20" s="90">
        <f>'Détail par équipe'!CC153+C20</f>
        <v>0</v>
      </c>
      <c r="F20" s="90">
        <f>'Détail par équipe'!CD153+D20</f>
        <v>0</v>
      </c>
      <c r="G20" s="91" t="e">
        <f>ROUNDDOWN(F20/E20,0)</f>
        <v>#DIV/0!</v>
      </c>
      <c r="H20" s="91" t="e">
        <f>ROUNDDOWN(IF(G20&gt;220,0,((220-G20)*0.7)),0)</f>
        <v>#DIV/0!</v>
      </c>
    </row>
    <row r="21" spans="1:8" hidden="1" x14ac:dyDescent="0.2">
      <c r="A21" s="90">
        <f>'Détail par équipe'!B33</f>
        <v>5</v>
      </c>
      <c r="B21" s="90">
        <f>'Détail par équipe'!C33</f>
        <v>0</v>
      </c>
      <c r="C21" s="90">
        <v>0</v>
      </c>
      <c r="D21" s="90">
        <v>0</v>
      </c>
      <c r="E21" s="90">
        <f>'Détail par équipe'!CC33</f>
        <v>0</v>
      </c>
      <c r="F21" s="90">
        <f>'Détail par équipe'!CD33</f>
        <v>0</v>
      </c>
      <c r="G21" s="91" t="e">
        <f>ROUNDDOWN(F21/E21,0)</f>
        <v>#DIV/0!</v>
      </c>
      <c r="H21" s="91" t="e">
        <f>ROUNDDOWN(IF(G21&gt;220,0,((220-G21)*0.7)),0)</f>
        <v>#DIV/0!</v>
      </c>
    </row>
    <row r="22" spans="1:8" hidden="1" x14ac:dyDescent="0.2">
      <c r="A22" s="90">
        <f>'Détail par équipe'!B7</f>
        <v>5</v>
      </c>
      <c r="B22" s="90">
        <f>'Détail par équipe'!C7</f>
        <v>0</v>
      </c>
      <c r="C22" s="90">
        <v>0</v>
      </c>
      <c r="D22" s="90">
        <v>0</v>
      </c>
      <c r="E22" s="90">
        <f>'Détail par équipe'!CC7</f>
        <v>0</v>
      </c>
      <c r="F22" s="90">
        <f>'Détail par équipe'!CD7</f>
        <v>0</v>
      </c>
      <c r="G22" s="91" t="e">
        <f>ROUNDDOWN(F22/E22,0)</f>
        <v>#DIV/0!</v>
      </c>
      <c r="H22" s="91" t="e">
        <f>ROUNDDOWN(IF(G22&gt;220,0,((220-G22)*0.7)),0)</f>
        <v>#DIV/0!</v>
      </c>
    </row>
    <row r="23" spans="1:8" hidden="1" x14ac:dyDescent="0.2">
      <c r="A23" s="90">
        <f>'Détail par équipe'!B46</f>
        <v>5</v>
      </c>
      <c r="B23" s="90">
        <f>'Détail par équipe'!C46</f>
        <v>0</v>
      </c>
      <c r="C23" s="90">
        <v>0</v>
      </c>
      <c r="D23" s="90">
        <v>0</v>
      </c>
      <c r="E23" s="90">
        <f>'Détail par équipe'!CC46+C23</f>
        <v>0</v>
      </c>
      <c r="F23" s="90">
        <f>'Détail par équipe'!CD46+D23</f>
        <v>0</v>
      </c>
      <c r="G23" s="91" t="e">
        <f>ROUNDDOWN(F23/E23,0)</f>
        <v>#DIV/0!</v>
      </c>
      <c r="H23" s="91" t="e">
        <f>ROUNDDOWN(IF(G23&gt;220,0,((220-G23)*0.7)),0)</f>
        <v>#DIV/0!</v>
      </c>
    </row>
    <row r="24" spans="1:8" hidden="1" x14ac:dyDescent="0.2">
      <c r="A24" s="90">
        <f>'Détail par équipe'!B88</f>
        <v>5</v>
      </c>
      <c r="B24" s="90">
        <f>'Détail par équipe'!C88</f>
        <v>0</v>
      </c>
      <c r="C24" s="90">
        <v>0</v>
      </c>
      <c r="D24" s="90">
        <v>0</v>
      </c>
      <c r="E24" s="90">
        <f>'Détail par équipe'!CC88+C24</f>
        <v>0</v>
      </c>
      <c r="F24" s="90">
        <f>'Détail par équipe'!CD88+D24</f>
        <v>0</v>
      </c>
      <c r="G24" s="91" t="e">
        <f>ROUNDDOWN(F24/E24,0)</f>
        <v>#DIV/0!</v>
      </c>
      <c r="H24" s="91" t="e">
        <f>ROUNDDOWN(IF(G24&gt;220,0,((220-G24)*0.7)),0)</f>
        <v>#DIV/0!</v>
      </c>
    </row>
    <row r="25" spans="1:8" hidden="1" x14ac:dyDescent="0.2">
      <c r="A25" s="90">
        <f>'Détail par équipe'!B114</f>
        <v>5</v>
      </c>
      <c r="B25" s="90">
        <f>'Détail par équipe'!C114</f>
        <v>0</v>
      </c>
      <c r="C25" s="90">
        <v>0</v>
      </c>
      <c r="D25" s="90">
        <v>0</v>
      </c>
      <c r="E25" s="90">
        <f>'Détail par équipe'!CC114</f>
        <v>0</v>
      </c>
      <c r="F25" s="90">
        <f>'Détail par équipe'!CD114</f>
        <v>0</v>
      </c>
      <c r="G25" s="91" t="e">
        <f>ROUNDDOWN(F25/E25,0)</f>
        <v>#DIV/0!</v>
      </c>
      <c r="H25" s="91" t="e">
        <f>ROUNDDOWN(IF(G25&gt;220,0,((220-G25)*0.7)),0)</f>
        <v>#DIV/0!</v>
      </c>
    </row>
    <row r="26" spans="1:8" hidden="1" x14ac:dyDescent="0.2">
      <c r="A26" s="90">
        <f>'Détail par équipe'!B21</f>
        <v>6</v>
      </c>
      <c r="B26" s="90">
        <f>'Détail par équipe'!C21</f>
        <v>0</v>
      </c>
      <c r="C26" s="90">
        <v>0</v>
      </c>
      <c r="D26" s="90">
        <v>0</v>
      </c>
      <c r="E26" s="90">
        <f>'Détail par équipe'!CC21</f>
        <v>0</v>
      </c>
      <c r="F26" s="90">
        <f>'Détail par équipe'!CD21</f>
        <v>0</v>
      </c>
      <c r="G26" s="91" t="e">
        <f>ROUNDDOWN(F26/E26,0)</f>
        <v>#DIV/0!</v>
      </c>
      <c r="H26" s="91" t="e">
        <f>ROUNDDOWN(IF(G26&gt;220,0,((220-G26)*0.7)),0)</f>
        <v>#DIV/0!</v>
      </c>
    </row>
    <row r="27" spans="1:8" hidden="1" x14ac:dyDescent="0.2">
      <c r="A27" s="90">
        <f>'Détail par équipe'!B34</f>
        <v>6</v>
      </c>
      <c r="B27" s="90">
        <f>'Détail par équipe'!C34</f>
        <v>0</v>
      </c>
      <c r="C27" s="90">
        <v>0</v>
      </c>
      <c r="D27" s="90">
        <v>0</v>
      </c>
      <c r="E27" s="90">
        <f>'Détail par équipe'!CC34</f>
        <v>0</v>
      </c>
      <c r="F27" s="90">
        <f>'Détail par équipe'!CD34</f>
        <v>0</v>
      </c>
      <c r="G27" s="91" t="e">
        <f>ROUNDDOWN(F27/E27,0)</f>
        <v>#DIV/0!</v>
      </c>
      <c r="H27" s="91" t="e">
        <f>ROUNDDOWN(IF(G27&gt;220,0,((220-G27)*0.7)),0)</f>
        <v>#DIV/0!</v>
      </c>
    </row>
    <row r="28" spans="1:8" hidden="1" x14ac:dyDescent="0.2">
      <c r="A28" s="90">
        <f>'Détail par équipe'!B63</f>
        <v>6</v>
      </c>
      <c r="B28" s="90">
        <f>'Détail par équipe'!C63</f>
        <v>0</v>
      </c>
      <c r="C28" s="90">
        <v>0</v>
      </c>
      <c r="D28" s="90">
        <v>0</v>
      </c>
      <c r="E28" s="90">
        <f>'Détail par équipe'!CC63</f>
        <v>0</v>
      </c>
      <c r="F28" s="90">
        <f>'Détail par équipe'!CD63</f>
        <v>0</v>
      </c>
      <c r="G28" s="91" t="e">
        <f>ROUNDDOWN(F28/E28,0)</f>
        <v>#DIV/0!</v>
      </c>
      <c r="H28" s="91" t="e">
        <f>ROUNDDOWN(IF(G28&gt;220,0,((220-G28)*0.7)),0)</f>
        <v>#DIV/0!</v>
      </c>
    </row>
    <row r="29" spans="1:8" hidden="1" x14ac:dyDescent="0.2">
      <c r="A29" s="90">
        <f>'Détail par équipe'!B76</f>
        <v>6</v>
      </c>
      <c r="B29" s="90">
        <f>'Détail par équipe'!C76</f>
        <v>0</v>
      </c>
      <c r="C29" s="90">
        <v>0</v>
      </c>
      <c r="D29" s="90">
        <v>0</v>
      </c>
      <c r="E29" s="90">
        <f>'Détail par équipe'!CC76</f>
        <v>0</v>
      </c>
      <c r="F29" s="90">
        <f>'Détail par équipe'!CD76</f>
        <v>0</v>
      </c>
      <c r="G29" s="91" t="e">
        <f>ROUNDDOWN(F29/E29,0)</f>
        <v>#DIV/0!</v>
      </c>
      <c r="H29" s="91" t="e">
        <f>ROUNDDOWN(IF(G29&gt;220,0,((220-G29)*0.7)),0)</f>
        <v>#DIV/0!</v>
      </c>
    </row>
    <row r="30" spans="1:8" hidden="1" x14ac:dyDescent="0.2">
      <c r="A30" s="90">
        <f>'Détail par équipe'!B102</f>
        <v>6</v>
      </c>
      <c r="B30" s="90">
        <f>'Détail par équipe'!C102</f>
        <v>0</v>
      </c>
      <c r="C30" s="90">
        <v>0</v>
      </c>
      <c r="D30" s="90">
        <v>0</v>
      </c>
      <c r="E30" s="90">
        <f>'Détail par équipe'!CC102</f>
        <v>0</v>
      </c>
      <c r="F30" s="90">
        <f>'Détail par équipe'!CD102</f>
        <v>0</v>
      </c>
      <c r="G30" s="91" t="e">
        <f>ROUNDDOWN(F30/E30,0)</f>
        <v>#DIV/0!</v>
      </c>
      <c r="H30" s="91" t="e">
        <f>ROUNDDOWN(IF(G30&gt;220,0,((220-G30)*0.7)),0)</f>
        <v>#DIV/0!</v>
      </c>
    </row>
    <row r="31" spans="1:8" hidden="1" x14ac:dyDescent="0.2">
      <c r="A31" s="90">
        <f>'Détail par équipe'!B128</f>
        <v>6</v>
      </c>
      <c r="B31" s="90">
        <f>'Détail par équipe'!C128</f>
        <v>0</v>
      </c>
      <c r="C31" s="90">
        <v>0</v>
      </c>
      <c r="D31" s="90">
        <v>0</v>
      </c>
      <c r="E31" s="90">
        <f>'Détail par équipe'!CC128</f>
        <v>0</v>
      </c>
      <c r="F31" s="90">
        <f>'Détail par équipe'!CD128</f>
        <v>0</v>
      </c>
      <c r="G31" s="91" t="e">
        <f>ROUNDDOWN(F31/E31,0)</f>
        <v>#DIV/0!</v>
      </c>
      <c r="H31" s="91" t="e">
        <f>ROUNDDOWN(IF(G31&gt;220,0,((220-G31)*0.7)),0)</f>
        <v>#DIV/0!</v>
      </c>
    </row>
    <row r="32" spans="1:8" hidden="1" x14ac:dyDescent="0.2">
      <c r="A32" s="90">
        <f>'Détail par équipe'!B141</f>
        <v>6</v>
      </c>
      <c r="B32" s="90">
        <f>'Détail par équipe'!C141</f>
        <v>0</v>
      </c>
      <c r="C32" s="90">
        <v>0</v>
      </c>
      <c r="D32" s="90">
        <v>0</v>
      </c>
      <c r="E32" s="90">
        <f>'Détail par équipe'!CC141</f>
        <v>0</v>
      </c>
      <c r="F32" s="90">
        <f>'Détail par équipe'!CD141</f>
        <v>0</v>
      </c>
      <c r="G32" s="91" t="e">
        <f>ROUNDDOWN(F32/E32,0)</f>
        <v>#DIV/0!</v>
      </c>
      <c r="H32" s="91" t="e">
        <f>ROUNDDOWN(IF(G32&gt;220,0,((220-G32)*0.7)),0)</f>
        <v>#DIV/0!</v>
      </c>
    </row>
    <row r="33" spans="1:8" hidden="1" x14ac:dyDescent="0.2">
      <c r="A33" s="90">
        <f>'Détail par équipe'!B8</f>
        <v>6</v>
      </c>
      <c r="B33" s="90">
        <f>'Détail par équipe'!C8</f>
        <v>0</v>
      </c>
      <c r="C33" s="90">
        <v>0</v>
      </c>
      <c r="D33" s="90">
        <v>0</v>
      </c>
      <c r="E33" s="90">
        <f>'Détail par équipe'!CC8</f>
        <v>0</v>
      </c>
      <c r="F33" s="90">
        <f>'Détail par équipe'!CD8</f>
        <v>0</v>
      </c>
      <c r="G33" s="91" t="e">
        <f>ROUNDDOWN(F33/E33,0)</f>
        <v>#DIV/0!</v>
      </c>
      <c r="H33" s="91" t="e">
        <f>ROUNDDOWN(IF(G33&gt;220,0,((220-G33)*0.7)),0)</f>
        <v>#DIV/0!</v>
      </c>
    </row>
    <row r="34" spans="1:8" hidden="1" x14ac:dyDescent="0.2">
      <c r="A34" s="90">
        <f>'Détail par équipe'!B154</f>
        <v>6</v>
      </c>
      <c r="B34" s="90">
        <f>'Détail par équipe'!C154</f>
        <v>0</v>
      </c>
      <c r="C34" s="90">
        <v>0</v>
      </c>
      <c r="D34" s="90">
        <v>0</v>
      </c>
      <c r="E34" s="90">
        <f>'Détail par équipe'!CC154+C34</f>
        <v>0</v>
      </c>
      <c r="F34" s="90">
        <f>'Détail par équipe'!CD154+D34</f>
        <v>0</v>
      </c>
      <c r="G34" s="91" t="e">
        <f>ROUNDDOWN(F34/E34,0)</f>
        <v>#DIV/0!</v>
      </c>
      <c r="H34" s="91" t="e">
        <f>ROUNDDOWN(IF(G34&gt;220,0,((220-G34)*0.7)),0)</f>
        <v>#DIV/0!</v>
      </c>
    </row>
    <row r="35" spans="1:8" hidden="1" x14ac:dyDescent="0.2">
      <c r="A35" s="90">
        <f>'Détail par équipe'!B89</f>
        <v>6</v>
      </c>
      <c r="B35" s="90">
        <f>'Détail par équipe'!C89</f>
        <v>0</v>
      </c>
      <c r="C35" s="90">
        <v>0</v>
      </c>
      <c r="D35" s="90">
        <v>0</v>
      </c>
      <c r="E35" s="90">
        <f>'Détail par équipe'!CC89+C35</f>
        <v>0</v>
      </c>
      <c r="F35" s="90">
        <f>'Détail par équipe'!CD89+D35</f>
        <v>0</v>
      </c>
      <c r="G35" s="91" t="e">
        <f>ROUNDDOWN(F35/E35,0)</f>
        <v>#DIV/0!</v>
      </c>
      <c r="H35" s="91" t="e">
        <f>ROUNDDOWN(IF(G35&gt;220,0,((220-G35)*0.7)),0)</f>
        <v>#DIV/0!</v>
      </c>
    </row>
    <row r="36" spans="1:8" hidden="1" x14ac:dyDescent="0.2">
      <c r="A36" s="90">
        <f>'Détail par équipe'!B47</f>
        <v>6</v>
      </c>
      <c r="B36" s="90">
        <f>'Détail par équipe'!C47</f>
        <v>0</v>
      </c>
      <c r="C36" s="90">
        <v>0</v>
      </c>
      <c r="D36" s="90">
        <v>0</v>
      </c>
      <c r="E36" s="90">
        <f>'Détail par équipe'!CC47+C36</f>
        <v>0</v>
      </c>
      <c r="F36" s="90">
        <f>'Détail par équipe'!CD47+D36</f>
        <v>0</v>
      </c>
      <c r="G36" s="91" t="e">
        <f>ROUNDDOWN(F36/E36,0)</f>
        <v>#DIV/0!</v>
      </c>
      <c r="H36" s="91" t="e">
        <f>ROUNDDOWN(IF(G36&gt;220,0,((220-G36)*0.7)),0)</f>
        <v>#DIV/0!</v>
      </c>
    </row>
    <row r="37" spans="1:8" hidden="1" x14ac:dyDescent="0.2">
      <c r="A37" s="90">
        <f>'Détail par équipe'!B115</f>
        <v>6</v>
      </c>
      <c r="B37" s="90">
        <f>'Détail par équipe'!C115</f>
        <v>0</v>
      </c>
      <c r="C37" s="90">
        <v>0</v>
      </c>
      <c r="D37" s="90">
        <v>0</v>
      </c>
      <c r="E37" s="90">
        <f>'Détail par équipe'!CC115</f>
        <v>0</v>
      </c>
      <c r="F37" s="90">
        <f>'Détail par équipe'!CD115</f>
        <v>0</v>
      </c>
      <c r="G37" s="91" t="e">
        <f>ROUNDDOWN(F37/E37,0)</f>
        <v>#DIV/0!</v>
      </c>
      <c r="H37" s="91" t="e">
        <f>ROUNDDOWN(IF(G37&gt;220,0,((220-G37)*0.7)),0)</f>
        <v>#DIV/0!</v>
      </c>
    </row>
    <row r="38" spans="1:8" hidden="1" x14ac:dyDescent="0.2">
      <c r="A38" s="90">
        <f>'Détail par équipe'!B155</f>
        <v>7</v>
      </c>
      <c r="B38" s="90">
        <f>'Détail par équipe'!C155</f>
        <v>0</v>
      </c>
      <c r="C38" s="90">
        <v>0</v>
      </c>
      <c r="D38" s="90">
        <v>0</v>
      </c>
      <c r="E38" s="90">
        <f>'Détail par équipe'!CC155+C38</f>
        <v>0</v>
      </c>
      <c r="F38" s="90">
        <f>'Détail par équipe'!CD155+D38</f>
        <v>0</v>
      </c>
      <c r="G38" s="91" t="e">
        <f>ROUNDDOWN(F38/E38,0)</f>
        <v>#DIV/0!</v>
      </c>
      <c r="H38" s="91" t="e">
        <f>ROUNDDOWN(IF(G38&gt;220,0,((220-G38)*0.7)),0)</f>
        <v>#DIV/0!</v>
      </c>
    </row>
    <row r="39" spans="1:8" hidden="1" x14ac:dyDescent="0.2">
      <c r="A39" s="90">
        <f>'Détail par équipe'!B48</f>
        <v>7</v>
      </c>
      <c r="B39" s="90">
        <f>'Détail par équipe'!C48</f>
        <v>0</v>
      </c>
      <c r="C39" s="90">
        <v>0</v>
      </c>
      <c r="D39" s="90">
        <v>0</v>
      </c>
      <c r="E39" s="90">
        <f>'Détail par équipe'!CC48+C39</f>
        <v>0</v>
      </c>
      <c r="F39" s="90">
        <f>'Détail par équipe'!CD48+D39</f>
        <v>0</v>
      </c>
      <c r="G39" s="91" t="e">
        <f>ROUNDDOWN(F39/E39,0)</f>
        <v>#DIV/0!</v>
      </c>
      <c r="H39" s="91" t="e">
        <f>ROUNDDOWN(IF(G39&gt;220,0,((220-G39)*0.7)),0)</f>
        <v>#DIV/0!</v>
      </c>
    </row>
    <row r="40" spans="1:8" hidden="1" x14ac:dyDescent="0.2">
      <c r="A40" s="90">
        <f>'Détail par équipe'!B156</f>
        <v>8</v>
      </c>
      <c r="B40" s="90">
        <f>'Détail par équipe'!C156</f>
        <v>0</v>
      </c>
      <c r="C40" s="90">
        <v>0</v>
      </c>
      <c r="D40" s="90">
        <v>0</v>
      </c>
      <c r="E40" s="90">
        <f>'Détail par équipe'!CC156+C40</f>
        <v>0</v>
      </c>
      <c r="F40" s="90">
        <f>'Détail par équipe'!CD156+D40</f>
        <v>0</v>
      </c>
      <c r="G40" s="91" t="e">
        <f>ROUNDDOWN(F40/E40,0)</f>
        <v>#DIV/0!</v>
      </c>
      <c r="H40" s="91" t="e">
        <f>ROUNDDOWN(IF(G40&gt;220,0,((220-G40)*0.7)),0)</f>
        <v>#DIV/0!</v>
      </c>
    </row>
    <row r="41" spans="1:8" hidden="1" x14ac:dyDescent="0.2">
      <c r="A41" s="90">
        <f>'Détail par équipe'!B49</f>
        <v>8</v>
      </c>
      <c r="B41" s="90">
        <f>'Détail par équipe'!C49</f>
        <v>0</v>
      </c>
      <c r="C41" s="90">
        <v>0</v>
      </c>
      <c r="D41" s="90">
        <v>0</v>
      </c>
      <c r="E41" s="90">
        <f>'Détail par équipe'!CC49+C41</f>
        <v>0</v>
      </c>
      <c r="F41" s="90">
        <f>'Détail par équipe'!CD49+D41</f>
        <v>0</v>
      </c>
      <c r="G41" s="91" t="e">
        <f>ROUNDDOWN(F41/E41,0)</f>
        <v>#DIV/0!</v>
      </c>
      <c r="H41" s="91" t="e">
        <f>ROUNDDOWN(IF(G41&gt;220,0,((220-G41)*0.7)),0)</f>
        <v>#DIV/0!</v>
      </c>
    </row>
    <row r="42" spans="1:8" hidden="1" x14ac:dyDescent="0.2">
      <c r="A42" s="90">
        <f>'Détail par équipe'!B157</f>
        <v>9</v>
      </c>
      <c r="B42" s="90">
        <f>'Détail par équipe'!C157</f>
        <v>0</v>
      </c>
      <c r="C42" s="90">
        <v>0</v>
      </c>
      <c r="D42" s="90">
        <v>0</v>
      </c>
      <c r="E42" s="90">
        <f>'Détail par équipe'!CC157+C42</f>
        <v>0</v>
      </c>
      <c r="F42" s="90">
        <f>'Détail par équipe'!CD157+D42</f>
        <v>0</v>
      </c>
      <c r="G42" s="91" t="e">
        <f>ROUNDDOWN(F42/E42,0)</f>
        <v>#DIV/0!</v>
      </c>
      <c r="H42" s="91" t="e">
        <f>ROUNDDOWN(IF(G42&gt;220,0,((220-G42)*0.7)),0)</f>
        <v>#DIV/0!</v>
      </c>
    </row>
    <row r="43" spans="1:8" hidden="1" x14ac:dyDescent="0.2">
      <c r="A43" s="90">
        <f>'Détail par équipe'!B50</f>
        <v>9</v>
      </c>
      <c r="B43" s="90">
        <f>'Détail par équipe'!C50</f>
        <v>0</v>
      </c>
      <c r="C43" s="90">
        <v>0</v>
      </c>
      <c r="D43" s="90">
        <v>0</v>
      </c>
      <c r="E43" s="90">
        <f>'Détail par équipe'!CC50+C43</f>
        <v>0</v>
      </c>
      <c r="F43" s="90">
        <f>'Détail par équipe'!CD50+D43</f>
        <v>0</v>
      </c>
      <c r="G43" s="91" t="e">
        <f>ROUNDDOWN(F43/E43,0)</f>
        <v>#DIV/0!</v>
      </c>
      <c r="H43" s="91" t="e">
        <f>ROUNDDOWN(IF(G43&gt;220,0,((220-G43)*0.7)),0)</f>
        <v>#DIV/0!</v>
      </c>
    </row>
    <row r="44" spans="1:8" hidden="1" x14ac:dyDescent="0.2">
      <c r="A44" s="90">
        <f>'Détail par équipe'!B158</f>
        <v>10</v>
      </c>
      <c r="B44" s="90">
        <f>'Détail par équipe'!C158</f>
        <v>0</v>
      </c>
      <c r="C44" s="90">
        <v>0</v>
      </c>
      <c r="D44" s="90">
        <v>0</v>
      </c>
      <c r="E44" s="90">
        <f>'Détail par équipe'!CC158+C44</f>
        <v>0</v>
      </c>
      <c r="F44" s="90">
        <f>'Détail par équipe'!CD158+D44</f>
        <v>0</v>
      </c>
      <c r="G44" s="91" t="e">
        <f>ROUNDDOWN(F44/E44,0)</f>
        <v>#DIV/0!</v>
      </c>
      <c r="H44" s="91" t="e">
        <f>ROUNDDOWN(IF(G44&gt;220,0,((220-G44)*0.7)),0)</f>
        <v>#DIV/0!</v>
      </c>
    </row>
    <row r="45" spans="1:8" ht="21" customHeight="1" x14ac:dyDescent="0.2">
      <c r="A45" s="92" t="str">
        <f>'Détail par équipe'!B97</f>
        <v>Abervé</v>
      </c>
      <c r="B45" s="92" t="str">
        <f>'Détail par équipe'!C97</f>
        <v>Robert</v>
      </c>
      <c r="C45" s="90">
        <v>0</v>
      </c>
      <c r="D45" s="90">
        <v>0</v>
      </c>
      <c r="E45" s="90">
        <f>'Détail par équipe'!CC97+C45</f>
        <v>20</v>
      </c>
      <c r="F45" s="90">
        <f>'Détail par équipe'!CD97+D45</f>
        <v>2726</v>
      </c>
      <c r="G45" s="90">
        <f>ROUNDDOWN(F45/E45,0)</f>
        <v>136</v>
      </c>
      <c r="H45" s="90">
        <f>ROUNDDOWN(IF(G45&gt;220,0,((220-G45)*0.7)),0)</f>
        <v>58</v>
      </c>
    </row>
    <row r="46" spans="1:8" ht="21" customHeight="1" x14ac:dyDescent="0.2">
      <c r="A46" s="92" t="str">
        <f>'Détail par équipe'!B71</f>
        <v>Assouline</v>
      </c>
      <c r="B46" s="92" t="str">
        <f>'Détail par équipe'!C71</f>
        <v>David</v>
      </c>
      <c r="C46" s="90">
        <v>0</v>
      </c>
      <c r="D46" s="90">
        <v>0</v>
      </c>
      <c r="E46" s="90">
        <f>'Détail par équipe'!CC71+C46</f>
        <v>28</v>
      </c>
      <c r="F46" s="90">
        <f>'Détail par équipe'!CD71+D46</f>
        <v>4283</v>
      </c>
      <c r="G46" s="90">
        <f>ROUNDDOWN(F46/E46,0)</f>
        <v>152</v>
      </c>
      <c r="H46" s="90">
        <f>ROUNDDOWN(IF(G46&gt;220,0,((220-G46)*0.7)),0)</f>
        <v>47</v>
      </c>
    </row>
    <row r="47" spans="1:8" ht="18" customHeight="1" x14ac:dyDescent="0.2">
      <c r="A47" s="92" t="str">
        <f>'Détail par équipe'!B29</f>
        <v>Boudinot</v>
      </c>
      <c r="B47" s="92" t="str">
        <f>'Détail par équipe'!C29</f>
        <v>Jean-Philippe</v>
      </c>
      <c r="C47" s="90">
        <v>0</v>
      </c>
      <c r="D47" s="90">
        <v>0</v>
      </c>
      <c r="E47" s="90">
        <f>'Détail par équipe'!CC29+C47</f>
        <v>20</v>
      </c>
      <c r="F47" s="90">
        <f>'Détail par équipe'!CD29+D47</f>
        <v>3339</v>
      </c>
      <c r="G47" s="90">
        <f>ROUNDDOWN(F47/E47,0)</f>
        <v>166</v>
      </c>
      <c r="H47" s="90">
        <f>ROUNDDOWN(IF(G47&gt;220,0,((220-G47)*0.7)),0)</f>
        <v>37</v>
      </c>
    </row>
    <row r="48" spans="1:8" ht="18" customHeight="1" x14ac:dyDescent="0.2">
      <c r="A48" s="90" t="str">
        <f>'Détail par équipe'!B139</f>
        <v>Brunaud</v>
      </c>
      <c r="B48" s="90" t="str">
        <f>'Détail par équipe'!C139</f>
        <v>Bernard</v>
      </c>
      <c r="C48" s="90">
        <v>0</v>
      </c>
      <c r="D48" s="90">
        <v>0</v>
      </c>
      <c r="E48" s="90">
        <f>'Détail par équipe'!CC139</f>
        <v>24</v>
      </c>
      <c r="F48" s="90">
        <f>'Détail par équipe'!CD139</f>
        <v>4407</v>
      </c>
      <c r="G48" s="91">
        <f>ROUNDDOWN(F48/E48,0)</f>
        <v>183</v>
      </c>
      <c r="H48" s="91">
        <f>ROUNDDOWN(IF(G48&gt;220,0,((220-G48)*0.7)),0)</f>
        <v>25</v>
      </c>
    </row>
    <row r="49" spans="1:8" ht="18.75" customHeight="1" x14ac:dyDescent="0.2">
      <c r="A49" s="90" t="str">
        <f>'Détail par équipe'!B126</f>
        <v>Dehorter</v>
      </c>
      <c r="B49" s="90" t="str">
        <f>'Détail par équipe'!C126</f>
        <v>Pascal</v>
      </c>
      <c r="C49" s="90">
        <v>0</v>
      </c>
      <c r="D49" s="90">
        <v>0</v>
      </c>
      <c r="E49" s="90">
        <f>'Détail par équipe'!CC126+C49</f>
        <v>16</v>
      </c>
      <c r="F49" s="90">
        <f>'Détail par équipe'!CD126+D49</f>
        <v>2655</v>
      </c>
      <c r="G49" s="91">
        <f>ROUNDDOWN(F49/E49,0)</f>
        <v>165</v>
      </c>
      <c r="H49" s="91">
        <f>ROUNDDOWN(IF(G49&gt;220,0,((220-G49)*0.7)),0)</f>
        <v>38</v>
      </c>
    </row>
    <row r="50" spans="1:8" ht="18.75" customHeight="1" x14ac:dyDescent="0.2">
      <c r="A50" s="90" t="str">
        <f>'Détail par équipe'!B99</f>
        <v>Dupond</v>
      </c>
      <c r="B50" s="90" t="str">
        <f>'Détail par équipe'!C99</f>
        <v>Serge</v>
      </c>
      <c r="C50" s="90">
        <v>0</v>
      </c>
      <c r="D50" s="90">
        <v>0</v>
      </c>
      <c r="E50" s="90">
        <f>'Détail par équipe'!CC99+C50</f>
        <v>12</v>
      </c>
      <c r="F50" s="90">
        <f>'Détail par équipe'!CD99+D50</f>
        <v>2006</v>
      </c>
      <c r="G50" s="91">
        <f>ROUNDDOWN(F50/E50,0)</f>
        <v>167</v>
      </c>
      <c r="H50" s="91">
        <f>ROUNDDOWN(IF(G50&gt;220,0,((220-G50)*0.7)),0)</f>
        <v>37</v>
      </c>
    </row>
    <row r="51" spans="1:8" ht="18.75" customHeight="1" x14ac:dyDescent="0.2">
      <c r="A51" s="92" t="str">
        <f>'Détail par équipe'!B30</f>
        <v>Gignat</v>
      </c>
      <c r="B51" s="92" t="str">
        <f>'Détail par équipe'!C30</f>
        <v>Aumé</v>
      </c>
      <c r="C51" s="90">
        <v>0</v>
      </c>
      <c r="D51" s="90">
        <v>0</v>
      </c>
      <c r="E51" s="90">
        <f>'Détail par équipe'!CC30+C51</f>
        <v>12</v>
      </c>
      <c r="F51" s="90">
        <f>'Détail par équipe'!CD30+D51</f>
        <v>1831</v>
      </c>
      <c r="G51" s="90">
        <f>ROUNDDOWN(F51/E51,0)</f>
        <v>152</v>
      </c>
      <c r="H51" s="90">
        <f>ROUNDDOWN(IF(G51&gt;220,0,((220-G51)*0.7)),0)</f>
        <v>47</v>
      </c>
    </row>
    <row r="52" spans="1:8" ht="18.75" customHeight="1" x14ac:dyDescent="0.2">
      <c r="A52" s="92" t="str">
        <f>'Détail par équipe'!B42</f>
        <v>Goncalves</v>
      </c>
      <c r="B52" s="92" t="str">
        <f>'Détail par équipe'!C42</f>
        <v>Eusebio</v>
      </c>
      <c r="C52" s="90">
        <v>0</v>
      </c>
      <c r="D52" s="90">
        <v>0</v>
      </c>
      <c r="E52" s="90">
        <f>'Détail par équipe'!CC42+C52</f>
        <v>32</v>
      </c>
      <c r="F52" s="90">
        <f>'Détail par équipe'!CD42+D52</f>
        <v>5066</v>
      </c>
      <c r="G52" s="90">
        <f>ROUNDDOWN(F52/E52,0)</f>
        <v>158</v>
      </c>
      <c r="H52" s="90">
        <f>ROUNDDOWN(IF(G52&gt;220,0,((220-G52)*0.7)),0)</f>
        <v>43</v>
      </c>
    </row>
    <row r="53" spans="1:8" ht="17.25" customHeight="1" x14ac:dyDescent="0.2">
      <c r="A53" s="90" t="str">
        <f>'Détail par équipe'!B100</f>
        <v>Guichard</v>
      </c>
      <c r="B53" s="90" t="str">
        <f>'Détail par équipe'!C100</f>
        <v>Sylvain</v>
      </c>
      <c r="C53" s="90">
        <v>0</v>
      </c>
      <c r="D53" s="90">
        <v>0</v>
      </c>
      <c r="E53" s="90">
        <f>'Détail par équipe'!CC100+C53</f>
        <v>4</v>
      </c>
      <c r="F53" s="90">
        <f>'Détail par équipe'!CD100+D53</f>
        <v>772</v>
      </c>
      <c r="G53" s="91">
        <f>ROUNDDOWN(F53/E53,0)</f>
        <v>193</v>
      </c>
      <c r="H53" s="91">
        <f>ROUNDDOWN(IF(G53&gt;220,0,((220-G53)*0.7)),0)</f>
        <v>18</v>
      </c>
    </row>
    <row r="54" spans="1:8" ht="18" customHeight="1" x14ac:dyDescent="0.2">
      <c r="A54" s="92" t="str">
        <f>'Détail par équipe'!B150</f>
        <v>Joachim</v>
      </c>
      <c r="B54" s="92" t="str">
        <f>'Détail par équipe'!C150</f>
        <v>Didier</v>
      </c>
      <c r="C54" s="90">
        <v>0</v>
      </c>
      <c r="D54" s="90">
        <v>0</v>
      </c>
      <c r="E54" s="90">
        <f>'Détail par équipe'!CC150</f>
        <v>32</v>
      </c>
      <c r="F54" s="90">
        <f>'Détail par équipe'!CD150</f>
        <v>5075</v>
      </c>
      <c r="G54" s="90">
        <f>ROUNDDOWN(F54/E54,0)</f>
        <v>158</v>
      </c>
      <c r="H54" s="90">
        <f>ROUNDDOWN(IF(G54&gt;220,0,((220-G54)*0.7)),0)</f>
        <v>43</v>
      </c>
    </row>
    <row r="55" spans="1:8" ht="18" customHeight="1" x14ac:dyDescent="0.2">
      <c r="A55" s="92" t="str">
        <f>'Détail par équipe'!B17</f>
        <v>Jugie</v>
      </c>
      <c r="B55" s="92" t="str">
        <f>'Détail par équipe'!C17</f>
        <v>Jean-Pierre</v>
      </c>
      <c r="C55" s="90">
        <v>0</v>
      </c>
      <c r="D55" s="90">
        <v>0</v>
      </c>
      <c r="E55" s="90">
        <f>'Détail par équipe'!CC17+C55</f>
        <v>32</v>
      </c>
      <c r="F55" s="90">
        <f>'Détail par équipe'!CD17+D55</f>
        <v>5462</v>
      </c>
      <c r="G55" s="90">
        <f>ROUNDDOWN(F55/E55,0)</f>
        <v>170</v>
      </c>
      <c r="H55" s="90">
        <f>ROUNDDOWN(IF(G55&gt;220,0,((220-G55)*0.7)),0)</f>
        <v>35</v>
      </c>
    </row>
    <row r="56" spans="1:8" ht="18" customHeight="1" x14ac:dyDescent="0.2">
      <c r="A56" s="90" t="str">
        <f>'Détail par équipe'!B112</f>
        <v>Lavergne</v>
      </c>
      <c r="B56" s="90" t="str">
        <f>'Détail par équipe'!C112</f>
        <v>Thierry</v>
      </c>
      <c r="C56" s="90">
        <v>0</v>
      </c>
      <c r="D56" s="90">
        <v>0</v>
      </c>
      <c r="E56" s="90">
        <f>'Détail par équipe'!CC112+C56</f>
        <v>4</v>
      </c>
      <c r="F56" s="90">
        <f>'Détail par équipe'!CD112+D56</f>
        <v>824</v>
      </c>
      <c r="G56" s="91">
        <f>ROUNDDOWN(F56/E56,0)</f>
        <v>206</v>
      </c>
      <c r="H56" s="91">
        <f>ROUNDDOWN(IF(G56&gt;220,0,((220-G56)*0.7)),0)</f>
        <v>9</v>
      </c>
    </row>
    <row r="57" spans="1:8" ht="18" customHeight="1" x14ac:dyDescent="0.2">
      <c r="A57" s="92" t="str">
        <f>'Détail par équipe'!B16</f>
        <v>Lerouge</v>
      </c>
      <c r="B57" s="92" t="str">
        <f>'Détail par équipe'!C16</f>
        <v>Joël</v>
      </c>
      <c r="C57" s="90">
        <v>0</v>
      </c>
      <c r="D57" s="90">
        <v>0</v>
      </c>
      <c r="E57" s="90">
        <f>'Détail par équipe'!CC16+C57</f>
        <v>32</v>
      </c>
      <c r="F57" s="90">
        <f>'Détail par équipe'!CD16+D57</f>
        <v>4920</v>
      </c>
      <c r="G57" s="90">
        <f>ROUNDDOWN(F57/E57,0)</f>
        <v>153</v>
      </c>
      <c r="H57" s="90">
        <f>ROUNDDOWN(IF(G57&gt;220,0,((220-G57)*0.7)),0)</f>
        <v>46</v>
      </c>
    </row>
    <row r="58" spans="1:8" ht="18" customHeight="1" x14ac:dyDescent="0.2">
      <c r="A58" s="92" t="str">
        <f>'Détail par équipe'!B123</f>
        <v>Leskiv</v>
      </c>
      <c r="B58" s="92" t="str">
        <f>'Détail par équipe'!C123</f>
        <v>Roman</v>
      </c>
      <c r="C58" s="90">
        <v>0</v>
      </c>
      <c r="D58" s="90">
        <v>0</v>
      </c>
      <c r="E58" s="90">
        <f>'Détail par équipe'!CC123+C58</f>
        <v>28</v>
      </c>
      <c r="F58" s="90">
        <f>'Détail par équipe'!CD123+D58</f>
        <v>5493</v>
      </c>
      <c r="G58" s="90">
        <f>ROUNDDOWN(F58/E58,0)</f>
        <v>196</v>
      </c>
      <c r="H58" s="90">
        <f>ROUNDDOWN(IF(G58&gt;220,0,((220-G58)*0.7)),0)</f>
        <v>16</v>
      </c>
    </row>
    <row r="59" spans="1:8" ht="17.45" customHeight="1" x14ac:dyDescent="0.2">
      <c r="A59" s="92" t="str">
        <f>'Détail par équipe'!B137</f>
        <v>Loisel</v>
      </c>
      <c r="B59" s="92" t="str">
        <f>'Détail par équipe'!C137</f>
        <v>Corentin</v>
      </c>
      <c r="C59" s="90">
        <v>0</v>
      </c>
      <c r="D59" s="90">
        <v>0</v>
      </c>
      <c r="E59" s="90">
        <f>'Détail par équipe'!CC137+C59</f>
        <v>16</v>
      </c>
      <c r="F59" s="90">
        <f>'Détail par équipe'!CD137+D59</f>
        <v>3016</v>
      </c>
      <c r="G59" s="90">
        <f>ROUNDDOWN(F59/E59,0)</f>
        <v>188</v>
      </c>
      <c r="H59" s="90">
        <f>ROUNDDOWN(IF(G59&gt;220,0,((220-G59)*0.7)),0)</f>
        <v>22</v>
      </c>
    </row>
    <row r="60" spans="1:8" ht="17.45" customHeight="1" x14ac:dyDescent="0.2">
      <c r="A60" s="92" t="str">
        <f>'Détail par équipe'!B4</f>
        <v>Loraux</v>
      </c>
      <c r="B60" s="92" t="str">
        <f>'Détail par équipe'!C4</f>
        <v>Pascal</v>
      </c>
      <c r="C60" s="90">
        <v>0</v>
      </c>
      <c r="D60" s="90">
        <v>0</v>
      </c>
      <c r="E60" s="90">
        <f>'Détail par équipe'!CC4+C60</f>
        <v>32</v>
      </c>
      <c r="F60" s="90">
        <f>'Détail par équipe'!CD4+D60</f>
        <v>5258</v>
      </c>
      <c r="G60" s="90">
        <f>ROUNDDOWN(F60/E60,0)</f>
        <v>164</v>
      </c>
      <c r="H60" s="90">
        <f>ROUNDDOWN(IF(G60&gt;220,0,((220-G60)*0.7)),0)</f>
        <v>39</v>
      </c>
    </row>
    <row r="61" spans="1:8" ht="17.45" customHeight="1" x14ac:dyDescent="0.2">
      <c r="A61" s="92" t="str">
        <f>'Détail par équipe'!B149</f>
        <v>Loraux</v>
      </c>
      <c r="B61" s="92" t="str">
        <f>'Détail par équipe'!C149</f>
        <v>Claudie</v>
      </c>
      <c r="C61" s="90">
        <v>0</v>
      </c>
      <c r="D61" s="90">
        <v>0</v>
      </c>
      <c r="E61" s="90">
        <f>'Détail par équipe'!CC149+C61</f>
        <v>32</v>
      </c>
      <c r="F61" s="90">
        <f>'Détail par équipe'!CD149+D61</f>
        <v>4845</v>
      </c>
      <c r="G61" s="90">
        <f>ROUNDDOWN(F61/E61,0)</f>
        <v>151</v>
      </c>
      <c r="H61" s="90">
        <f>ROUNDDOWN(IF(G61&gt;220,0,((220-G61)*0.7)),0)</f>
        <v>48</v>
      </c>
    </row>
    <row r="62" spans="1:8" ht="17.45" customHeight="1" x14ac:dyDescent="0.2">
      <c r="A62" s="92" t="str">
        <f>'Détail par équipe'!B84</f>
        <v>Malenfer</v>
      </c>
      <c r="B62" s="92" t="str">
        <f>'Détail par équipe'!C84</f>
        <v>Pascal</v>
      </c>
      <c r="C62" s="90">
        <v>0</v>
      </c>
      <c r="D62" s="90">
        <v>0</v>
      </c>
      <c r="E62" s="90">
        <f>'Détail par équipe'!CC84+C62</f>
        <v>32</v>
      </c>
      <c r="F62" s="90">
        <f>'Détail par équipe'!CD84+D62</f>
        <v>5053</v>
      </c>
      <c r="G62" s="90">
        <f>ROUNDDOWN(F62/E62,0)</f>
        <v>157</v>
      </c>
      <c r="H62" s="90">
        <f>ROUNDDOWN(IF(G62&gt;220,0,((220-G62)*0.7)),0)</f>
        <v>44</v>
      </c>
    </row>
    <row r="63" spans="1:8" ht="17.45" customHeight="1" x14ac:dyDescent="0.2">
      <c r="A63" s="92" t="str">
        <f>'Détail par équipe'!B111</f>
        <v>Marchand</v>
      </c>
      <c r="B63" s="92" t="str">
        <f>'Détail par équipe'!C111</f>
        <v>Denis</v>
      </c>
      <c r="C63" s="90">
        <v>0</v>
      </c>
      <c r="D63" s="90">
        <v>0</v>
      </c>
      <c r="E63" s="90">
        <f>'Détail par équipe'!CC111+C63</f>
        <v>24</v>
      </c>
      <c r="F63" s="90">
        <f>'Détail par équipe'!CD111+D63</f>
        <v>4260</v>
      </c>
      <c r="G63" s="90">
        <f>ROUNDDOWN(F63/E63,0)</f>
        <v>177</v>
      </c>
      <c r="H63" s="90">
        <f>ROUNDDOWN(IF(G63&gt;220,0,((220-G63)*0.7)),0)</f>
        <v>30</v>
      </c>
    </row>
    <row r="64" spans="1:8" ht="17.45" customHeight="1" x14ac:dyDescent="0.2">
      <c r="A64" s="92" t="str">
        <f>'Détail par équipe'!B3</f>
        <v>Marpaud</v>
      </c>
      <c r="B64" s="92" t="str">
        <f>'Détail par équipe'!C3</f>
        <v>Alain</v>
      </c>
      <c r="C64" s="90">
        <v>0</v>
      </c>
      <c r="D64" s="90">
        <v>0</v>
      </c>
      <c r="E64" s="90">
        <f>'Détail par équipe'!CC3+C64</f>
        <v>32</v>
      </c>
      <c r="F64" s="90">
        <f>'Détail par équipe'!CD3+D64</f>
        <v>5470</v>
      </c>
      <c r="G64" s="90">
        <f>ROUNDDOWN(F64/E64,0)</f>
        <v>170</v>
      </c>
      <c r="H64" s="90">
        <f>ROUNDDOWN(IF(G64&gt;220,0,((220-G64)*0.7)),0)</f>
        <v>35</v>
      </c>
    </row>
    <row r="65" spans="1:8" ht="17.45" customHeight="1" x14ac:dyDescent="0.2">
      <c r="A65" s="92" t="str">
        <f>'Détail par équipe'!B43</f>
        <v>Mary</v>
      </c>
      <c r="B65" s="92" t="str">
        <f>'Détail par équipe'!C43</f>
        <v>Freddy</v>
      </c>
      <c r="C65" s="90">
        <v>0</v>
      </c>
      <c r="D65" s="90">
        <v>0</v>
      </c>
      <c r="E65" s="90">
        <f>'Détail par équipe'!CC43+C65</f>
        <v>32</v>
      </c>
      <c r="F65" s="90">
        <f>'Détail par équipe'!CD43+D65</f>
        <v>4737</v>
      </c>
      <c r="G65" s="90">
        <f>ROUNDDOWN(F65/E65,0)</f>
        <v>148</v>
      </c>
      <c r="H65" s="90">
        <f>ROUNDDOWN(IF(G65&gt;220,0,((220-G65)*0.7)),0)</f>
        <v>50</v>
      </c>
    </row>
    <row r="66" spans="1:8" ht="17.45" customHeight="1" x14ac:dyDescent="0.2">
      <c r="A66" s="92" t="str">
        <f>'Détail par équipe'!B85</f>
        <v xml:space="preserve">Massif </v>
      </c>
      <c r="B66" s="92" t="str">
        <f>'Détail par équipe'!C85</f>
        <v>Jean-Pierre</v>
      </c>
      <c r="C66" s="90">
        <v>0</v>
      </c>
      <c r="D66" s="90">
        <v>0</v>
      </c>
      <c r="E66" s="90">
        <f>'Détail par équipe'!CC85+C66</f>
        <v>32</v>
      </c>
      <c r="F66" s="90">
        <f>'Détail par équipe'!CD85+D66</f>
        <v>5446</v>
      </c>
      <c r="G66" s="90">
        <f>ROUNDDOWN(F66/E66,0)</f>
        <v>170</v>
      </c>
      <c r="H66" s="90">
        <f>ROUNDDOWN(IF(G66&gt;220,0,((220-G66)*0.7)),0)</f>
        <v>35</v>
      </c>
    </row>
    <row r="67" spans="1:8" ht="17.45" customHeight="1" x14ac:dyDescent="0.2">
      <c r="A67" s="92" t="str">
        <f>'Détail par équipe'!B59</f>
        <v>Menou</v>
      </c>
      <c r="B67" s="92" t="str">
        <f>'Détail par équipe'!C59</f>
        <v>Christophe</v>
      </c>
      <c r="C67" s="90">
        <v>0</v>
      </c>
      <c r="D67" s="90">
        <v>0</v>
      </c>
      <c r="E67" s="90">
        <f>'Détail par équipe'!CC59+C67</f>
        <v>32</v>
      </c>
      <c r="F67" s="90">
        <f>'Détail par équipe'!CD59+D67</f>
        <v>4749</v>
      </c>
      <c r="G67" s="90">
        <f>ROUNDDOWN(F67/E67,0)</f>
        <v>148</v>
      </c>
      <c r="H67" s="90">
        <f>ROUNDDOWN(IF(G67&gt;220,0,((220-G67)*0.7)),0)</f>
        <v>50</v>
      </c>
    </row>
    <row r="68" spans="1:8" ht="17.45" customHeight="1" x14ac:dyDescent="0.2">
      <c r="A68" s="92" t="str">
        <f>'Détail par équipe'!B72</f>
        <v>Mette</v>
      </c>
      <c r="B68" s="92" t="str">
        <f>'Détail par équipe'!C72</f>
        <v>Thomas</v>
      </c>
      <c r="C68" s="90">
        <v>0</v>
      </c>
      <c r="D68" s="90">
        <v>0</v>
      </c>
      <c r="E68" s="90">
        <f>'Détail par équipe'!CC72+C68</f>
        <v>32</v>
      </c>
      <c r="F68" s="90">
        <f>'Détail par équipe'!CD72+D68</f>
        <v>6114</v>
      </c>
      <c r="G68" s="90">
        <f>ROUNDDOWN(F68/E68,0)</f>
        <v>191</v>
      </c>
      <c r="H68" s="90">
        <f>ROUNDDOWN(IF(G68&gt;220,0,((220-G68)*0.7)),0)</f>
        <v>20</v>
      </c>
    </row>
    <row r="69" spans="1:8" ht="17.45" customHeight="1" x14ac:dyDescent="0.2">
      <c r="A69" s="92" t="str">
        <f>'Détail par équipe'!B58</f>
        <v>Milich</v>
      </c>
      <c r="B69" s="92" t="str">
        <f>'Détail par équipe'!C58</f>
        <v>Oscar</v>
      </c>
      <c r="C69" s="90">
        <v>0</v>
      </c>
      <c r="D69" s="90">
        <v>0</v>
      </c>
      <c r="E69" s="90">
        <f>'Détail par équipe'!CC58+C69</f>
        <v>32</v>
      </c>
      <c r="F69" s="90">
        <f>'Détail par équipe'!CD58+D69</f>
        <v>4949</v>
      </c>
      <c r="G69" s="90">
        <f>ROUNDDOWN(F69/E69,0)</f>
        <v>154</v>
      </c>
      <c r="H69" s="90">
        <f>ROUNDDOWN(IF(G69&gt;220,0,((220-G69)*0.7)),0)</f>
        <v>46</v>
      </c>
    </row>
    <row r="70" spans="1:8" ht="17.45" customHeight="1" x14ac:dyDescent="0.2">
      <c r="A70" s="90" t="str">
        <f>'Détail par équipe'!B140</f>
        <v>Millot</v>
      </c>
      <c r="B70" s="90" t="str">
        <f>'Détail par équipe'!C140</f>
        <v>Dominique</v>
      </c>
      <c r="C70" s="90">
        <v>0</v>
      </c>
      <c r="D70" s="90">
        <v>0</v>
      </c>
      <c r="E70" s="90">
        <f>'Détail par équipe'!CC140</f>
        <v>16</v>
      </c>
      <c r="F70" s="90">
        <f>'Détail par équipe'!CD140</f>
        <v>2905</v>
      </c>
      <c r="G70" s="91">
        <f>ROUNDDOWN(F70/E70,0)</f>
        <v>181</v>
      </c>
      <c r="H70" s="91">
        <f>ROUNDDOWN(IF(G70&gt;220,0,((220-G70)*0.7)),0)</f>
        <v>27</v>
      </c>
    </row>
    <row r="71" spans="1:8" ht="17.45" customHeight="1" x14ac:dyDescent="0.2">
      <c r="A71" s="92" t="str">
        <f>'Détail par équipe'!B136</f>
        <v>Nguyen</v>
      </c>
      <c r="B71" s="92" t="str">
        <f>'Détail par équipe'!C136</f>
        <v>Blaise</v>
      </c>
      <c r="C71" s="90">
        <v>0</v>
      </c>
      <c r="D71" s="90">
        <v>0</v>
      </c>
      <c r="E71" s="90">
        <f>'Détail par équipe'!CC136+C71</f>
        <v>4</v>
      </c>
      <c r="F71" s="90">
        <f>'Détail par équipe'!CD136+D71</f>
        <v>739</v>
      </c>
      <c r="G71" s="90">
        <f>ROUNDDOWN(F71/E71,0)</f>
        <v>184</v>
      </c>
      <c r="H71" s="90">
        <f>ROUNDDOWN(IF(G71&gt;220,0,((220-G71)*0.7)),0)</f>
        <v>25</v>
      </c>
    </row>
    <row r="72" spans="1:8" ht="17.45" customHeight="1" x14ac:dyDescent="0.2">
      <c r="A72" s="90" t="str">
        <f>'Détail par équipe'!B32</f>
        <v>Nicolas</v>
      </c>
      <c r="B72" s="90" t="str">
        <f>'Détail par équipe'!C32</f>
        <v>Jacques</v>
      </c>
      <c r="C72" s="90">
        <v>0</v>
      </c>
      <c r="D72" s="90">
        <v>0</v>
      </c>
      <c r="E72" s="90">
        <f>'Détail par équipe'!CC32+C72</f>
        <v>12</v>
      </c>
      <c r="F72" s="90">
        <f>'Détail par équipe'!CD32+D72</f>
        <v>2080</v>
      </c>
      <c r="G72" s="91">
        <f>ROUNDDOWN(F72/E72,0)</f>
        <v>173</v>
      </c>
      <c r="H72" s="91">
        <f>ROUNDDOWN(IF(G72&gt;220,0,((220-G72)*0.7)),0)</f>
        <v>32</v>
      </c>
    </row>
    <row r="73" spans="1:8" ht="17.45" customHeight="1" x14ac:dyDescent="0.2">
      <c r="A73" s="90" t="str">
        <f>'Détail par équipe'!B138</f>
        <v>Nocera</v>
      </c>
      <c r="B73" s="90" t="str">
        <f>'Détail par équipe'!C138</f>
        <v>Morgane</v>
      </c>
      <c r="C73" s="90">
        <v>0</v>
      </c>
      <c r="D73" s="90">
        <v>0</v>
      </c>
      <c r="E73" s="90">
        <f>'Détail par équipe'!CC138+C73</f>
        <v>4</v>
      </c>
      <c r="F73" s="90">
        <f>'Détail par équipe'!CD138+D73</f>
        <v>667</v>
      </c>
      <c r="G73" s="91">
        <f>ROUNDDOWN(F73/E73,0)</f>
        <v>166</v>
      </c>
      <c r="H73" s="91">
        <f>ROUNDDOWN(IF(G73&gt;220,0,((220-G73)*0.7)),0)</f>
        <v>37</v>
      </c>
    </row>
    <row r="74" spans="1:8" ht="17.45" customHeight="1" x14ac:dyDescent="0.2">
      <c r="A74" s="92" t="str">
        <f>'Détail par équipe'!B124</f>
        <v>Orengo</v>
      </c>
      <c r="B74" s="92" t="str">
        <f>'Détail par équipe'!C124</f>
        <v>Serge</v>
      </c>
      <c r="C74" s="90">
        <v>0</v>
      </c>
      <c r="D74" s="90">
        <v>0</v>
      </c>
      <c r="E74" s="90">
        <f>'Détail par équipe'!CC124+C74</f>
        <v>12</v>
      </c>
      <c r="F74" s="90">
        <f>'Détail par équipe'!CD124+D74</f>
        <v>2093</v>
      </c>
      <c r="G74" s="90">
        <f>ROUNDDOWN(F74/E74,0)</f>
        <v>174</v>
      </c>
      <c r="H74" s="90">
        <f>ROUNDDOWN(IF(G74&gt;220,0,((220-G74)*0.7)),0)</f>
        <v>32</v>
      </c>
    </row>
    <row r="75" spans="1:8" ht="17.45" customHeight="1" x14ac:dyDescent="0.2">
      <c r="A75" s="90" t="str">
        <f>'Détail par équipe'!B113</f>
        <v>Salzer</v>
      </c>
      <c r="B75" s="90" t="str">
        <f>'Détail par équipe'!C113</f>
        <v>Marc</v>
      </c>
      <c r="C75" s="90">
        <v>0</v>
      </c>
      <c r="D75" s="90">
        <v>0</v>
      </c>
      <c r="E75" s="90">
        <f>'Détail par équipe'!CC113</f>
        <v>4</v>
      </c>
      <c r="F75" s="90">
        <f>'Détail par équipe'!CD113</f>
        <v>608</v>
      </c>
      <c r="G75" s="91">
        <f>ROUNDDOWN(F75/E75,0)</f>
        <v>152</v>
      </c>
      <c r="H75" s="91">
        <f>ROUNDDOWN(IF(G75&gt;220,0,((220-G75)*0.7)),0)</f>
        <v>47</v>
      </c>
    </row>
    <row r="76" spans="1:8" ht="17.45" customHeight="1" x14ac:dyDescent="0.2">
      <c r="A76" s="92" t="str">
        <f>'Détail par équipe'!B98</f>
        <v>Sitbon</v>
      </c>
      <c r="B76" s="92" t="str">
        <f>'Détail par équipe'!C98</f>
        <v>Yves</v>
      </c>
      <c r="C76" s="90">
        <v>0</v>
      </c>
      <c r="D76" s="90">
        <v>0</v>
      </c>
      <c r="E76" s="90">
        <f>'Détail par équipe'!CC98+C76</f>
        <v>28</v>
      </c>
      <c r="F76" s="90">
        <f>'Détail par équipe'!CD98+D76</f>
        <v>4724</v>
      </c>
      <c r="G76" s="90">
        <f>ROUNDDOWN(F76/E76,0)</f>
        <v>168</v>
      </c>
      <c r="H76" s="90">
        <f>ROUNDDOWN(IF(G76&gt;220,0,((220-G76)*0.7)),0)</f>
        <v>36</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ROUNDDOWN(F77/E77,0)</f>
        <v>161</v>
      </c>
      <c r="H77" s="91">
        <f>ROUNDDOWN(IF(G77&gt;220,0,((220-G77)*0.7)),0)</f>
        <v>41</v>
      </c>
    </row>
    <row r="78" spans="1:8" ht="17.45" customHeight="1" x14ac:dyDescent="0.2">
      <c r="A78" s="92" t="str">
        <f>'Détail par équipe'!B110</f>
        <v>Tissier</v>
      </c>
      <c r="B78" s="92" t="str">
        <f>'Détail par équipe'!C110</f>
        <v>Pascal</v>
      </c>
      <c r="C78" s="90">
        <v>0</v>
      </c>
      <c r="D78" s="90">
        <v>0</v>
      </c>
      <c r="E78" s="90">
        <f>'Détail par équipe'!CC110+C78</f>
        <v>32</v>
      </c>
      <c r="F78" s="90">
        <f>'Détail par équipe'!CD110+D78</f>
        <v>5643</v>
      </c>
      <c r="G78" s="90">
        <f>ROUNDDOWN(F78/E78,0)</f>
        <v>176</v>
      </c>
      <c r="H78" s="90">
        <f>ROUNDDOWN(IF(G78&gt;220,0,((220-G78)*0.7)),0)</f>
        <v>30</v>
      </c>
    </row>
    <row r="79" spans="1:8" ht="17.45" customHeight="1" x14ac:dyDescent="0.2">
      <c r="A79" s="90" t="str">
        <f>'Détail par équipe'!B31</f>
        <v>Vo dupuy</v>
      </c>
      <c r="B79" s="90" t="str">
        <f>'Détail par équipe'!C31</f>
        <v>Phusi</v>
      </c>
      <c r="C79" s="90">
        <v>0</v>
      </c>
      <c r="D79" s="90">
        <v>0</v>
      </c>
      <c r="E79" s="90">
        <f>'Détail par équipe'!CC31+C79</f>
        <v>12</v>
      </c>
      <c r="F79" s="90">
        <f>'Détail par équipe'!CD31+D79</f>
        <v>2152</v>
      </c>
      <c r="G79" s="91">
        <f>ROUNDDOWN(F79/E79,0)</f>
        <v>179</v>
      </c>
      <c r="H79" s="91">
        <f>ROUNDDOWN(IF(G79&gt;220,0,((220-G79)*0.7)),0)</f>
        <v>28</v>
      </c>
    </row>
    <row r="80" spans="1:8" ht="17.45" customHeight="1" x14ac:dyDescent="0.2">
      <c r="A80" s="90" t="str">
        <f>'Détail par équipe'!B125</f>
        <v>Yalicheff</v>
      </c>
      <c r="B80" s="90" t="str">
        <f>'Détail par équipe'!C125</f>
        <v>André</v>
      </c>
      <c r="C80" s="90">
        <v>0</v>
      </c>
      <c r="D80" s="90">
        <v>0</v>
      </c>
      <c r="E80" s="90">
        <f>'Détail par équipe'!CC125+C80</f>
        <v>8</v>
      </c>
      <c r="F80" s="90">
        <f>'Détail par équipe'!CD125+D80</f>
        <v>1443</v>
      </c>
      <c r="G80" s="91">
        <f>ROUNDDOWN(F80/E80,0)</f>
        <v>180</v>
      </c>
      <c r="H80" s="91">
        <f>ROUNDDOWN(IF(G80&gt;220,0,((220-G80)*0.7)),0)</f>
        <v>28</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2023-11-21T10:47:03Z</dcterms:modified>
</cp:coreProperties>
</file>