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1E58B69-12CE-4FED-A2C3-41BB026FE0E3}" xr6:coauthVersionLast="47" xr6:coauthVersionMax="47" xr10:uidLastSave="{00000000-0000-0000-0000-000000000000}"/>
  <bookViews>
    <workbookView xWindow="-120" yWindow="-120" windowWidth="20730" windowHeight="11160" tabRatio="1000" activeTab="2"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I168" i="3" l="1"/>
  <c r="O21" i="2"/>
  <c r="B54" i="4"/>
  <c r="A54" i="4"/>
  <c r="B76" i="4"/>
  <c r="A76" i="4"/>
  <c r="B75" i="4"/>
  <c r="A75" i="4"/>
  <c r="B78" i="4"/>
  <c r="A78" i="4"/>
  <c r="B57" i="4"/>
  <c r="A57" i="4"/>
  <c r="B67" i="4"/>
  <c r="A67" i="4"/>
  <c r="B72" i="4"/>
  <c r="A72" i="4"/>
  <c r="B53" i="4"/>
  <c r="A53" i="4"/>
  <c r="B60" i="4"/>
  <c r="A60" i="4"/>
  <c r="B66" i="4"/>
  <c r="A66" i="4"/>
  <c r="B47" i="4"/>
  <c r="A47" i="4"/>
  <c r="B58" i="4"/>
  <c r="A58" i="4"/>
  <c r="B68" i="4"/>
  <c r="A68" i="4"/>
  <c r="B48" i="4"/>
  <c r="A48" i="4"/>
  <c r="B62" i="4"/>
  <c r="A62" i="4"/>
  <c r="B65" i="4"/>
  <c r="A65" i="4"/>
  <c r="B56" i="4"/>
  <c r="A56" i="4"/>
  <c r="B70" i="4"/>
  <c r="A70" i="4"/>
  <c r="B49" i="4"/>
  <c r="A49" i="4"/>
  <c r="B61" i="4"/>
  <c r="A61" i="4"/>
  <c r="B69" i="4"/>
  <c r="A69" i="4"/>
  <c r="B64" i="4"/>
  <c r="A64" i="4"/>
  <c r="B63" i="4"/>
  <c r="A63" i="4"/>
  <c r="B59" i="4"/>
  <c r="A59" i="4"/>
  <c r="B46" i="4"/>
  <c r="A46" i="4"/>
  <c r="B45" i="4"/>
  <c r="A45" i="4"/>
  <c r="B44" i="4"/>
  <c r="A44" i="4"/>
  <c r="B43" i="4"/>
  <c r="A43" i="4"/>
  <c r="B42" i="4"/>
  <c r="A42" i="4"/>
  <c r="B41" i="4"/>
  <c r="A41" i="4"/>
  <c r="B40" i="4"/>
  <c r="A40" i="4"/>
  <c r="B38" i="4"/>
  <c r="A38" i="4"/>
  <c r="B37" i="4"/>
  <c r="A37" i="4"/>
  <c r="B36" i="4"/>
  <c r="A36" i="4"/>
  <c r="B35" i="4"/>
  <c r="A35" i="4"/>
  <c r="B34" i="4"/>
  <c r="A34" i="4"/>
  <c r="B33" i="4"/>
  <c r="A33" i="4"/>
  <c r="B39" i="4"/>
  <c r="A39" i="4"/>
  <c r="B32" i="4"/>
  <c r="A32" i="4"/>
  <c r="B31" i="4"/>
  <c r="A31" i="4"/>
  <c r="B30" i="4"/>
  <c r="A30" i="4"/>
  <c r="B29" i="4"/>
  <c r="A29" i="4"/>
  <c r="B28" i="4"/>
  <c r="A28" i="4"/>
  <c r="B26" i="4"/>
  <c r="A26" i="4"/>
  <c r="B25" i="4"/>
  <c r="A25" i="4"/>
  <c r="B24" i="4"/>
  <c r="A24" i="4"/>
  <c r="B27" i="4"/>
  <c r="A27" i="4"/>
  <c r="B23" i="4"/>
  <c r="A23" i="4"/>
  <c r="B22" i="4"/>
  <c r="A22" i="4"/>
  <c r="B71" i="4"/>
  <c r="A71" i="4"/>
  <c r="B21" i="4"/>
  <c r="A21" i="4"/>
  <c r="B20" i="4"/>
  <c r="A20" i="4"/>
  <c r="B19" i="4"/>
  <c r="A19" i="4"/>
  <c r="B18" i="4"/>
  <c r="A18" i="4"/>
  <c r="B17" i="4"/>
  <c r="A17" i="4"/>
  <c r="B13" i="4"/>
  <c r="A13" i="4"/>
  <c r="B55" i="4"/>
  <c r="A55" i="4"/>
  <c r="B51" i="4"/>
  <c r="A51" i="4"/>
  <c r="B12" i="4"/>
  <c r="A12" i="4"/>
  <c r="B73" i="4"/>
  <c r="A73" i="4"/>
  <c r="B11" i="4"/>
  <c r="A11" i="4"/>
  <c r="B15" i="4"/>
  <c r="A15" i="4"/>
  <c r="B10" i="4"/>
  <c r="A10" i="4"/>
  <c r="B14" i="4"/>
  <c r="A14" i="4"/>
  <c r="B50" i="4"/>
  <c r="A50" i="4"/>
  <c r="B16" i="4"/>
  <c r="A16" i="4"/>
  <c r="B9" i="4"/>
  <c r="A9" i="4"/>
  <c r="B8" i="4"/>
  <c r="A8" i="4"/>
  <c r="B4" i="4"/>
  <c r="A4" i="4"/>
  <c r="B3" i="4"/>
  <c r="A3" i="4"/>
  <c r="B77" i="4"/>
  <c r="A77" i="4"/>
  <c r="B80" i="4"/>
  <c r="A80" i="4"/>
  <c r="B74" i="4"/>
  <c r="A74" i="4"/>
  <c r="B7" i="4"/>
  <c r="A7" i="4"/>
  <c r="B2" i="4"/>
  <c r="A2" i="4"/>
  <c r="B6" i="4"/>
  <c r="A6" i="4"/>
  <c r="B79" i="4"/>
  <c r="A79" i="4"/>
  <c r="B5" i="4"/>
  <c r="A5" i="4"/>
  <c r="B52" i="4"/>
  <c r="A5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J161" i="3"/>
  <c r="AI161" i="3"/>
  <c r="AF161" i="3"/>
  <c r="AE161" i="3"/>
  <c r="AD161" i="3"/>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4"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2"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40"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2"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1" i="4" s="1"/>
  <c r="BR76" i="3"/>
  <c r="BQ76" i="3"/>
  <c r="BK76" i="3"/>
  <c r="BE76" i="3"/>
  <c r="AY76" i="3"/>
  <c r="AS76" i="3"/>
  <c r="AM76" i="3"/>
  <c r="AG76" i="3"/>
  <c r="AA76" i="3"/>
  <c r="U76" i="3"/>
  <c r="O76" i="3"/>
  <c r="I76" i="3"/>
  <c r="CD76" i="3" s="1"/>
  <c r="F31" i="4" s="1"/>
  <c r="G31" i="4" s="1"/>
  <c r="H31" i="4" s="1"/>
  <c r="CB75" i="3"/>
  <c r="CA75" i="3"/>
  <c r="BZ75" i="3"/>
  <c r="BY75" i="3"/>
  <c r="BX75" i="3"/>
  <c r="BW75" i="3"/>
  <c r="BV75" i="3"/>
  <c r="BU75" i="3"/>
  <c r="CC75" i="3" s="1"/>
  <c r="E19" i="4" s="1"/>
  <c r="BT75" i="3"/>
  <c r="BS75" i="3"/>
  <c r="BR75" i="3"/>
  <c r="BQ75" i="3"/>
  <c r="BK75" i="3"/>
  <c r="BE75" i="3"/>
  <c r="AY75" i="3"/>
  <c r="AS75" i="3"/>
  <c r="AM75" i="3"/>
  <c r="AG75" i="3"/>
  <c r="AA75" i="3"/>
  <c r="U75" i="3"/>
  <c r="O75" i="3"/>
  <c r="I75" i="3"/>
  <c r="CB74" i="3"/>
  <c r="CA74" i="3"/>
  <c r="BZ74" i="3"/>
  <c r="BY74" i="3"/>
  <c r="BX74" i="3"/>
  <c r="BW74" i="3"/>
  <c r="BV74" i="3"/>
  <c r="BU74" i="3"/>
  <c r="CC74" i="3" s="1"/>
  <c r="E1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5"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3"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1" i="4" s="1"/>
  <c r="CB47" i="3"/>
  <c r="CA47" i="3"/>
  <c r="BZ47" i="3"/>
  <c r="BY47" i="3"/>
  <c r="BX47" i="3"/>
  <c r="BW47" i="3"/>
  <c r="BV47" i="3"/>
  <c r="BU47" i="3"/>
  <c r="BT47" i="3"/>
  <c r="CC47" i="3" s="1"/>
  <c r="E38" i="4" s="1"/>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1"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3"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9"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5"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1" i="2"/>
  <c r="C2" i="2"/>
  <c r="C7" i="2"/>
  <c r="C9" i="2"/>
  <c r="C5" i="2"/>
  <c r="C8" i="2"/>
  <c r="C12" i="2"/>
  <c r="C13" i="2"/>
  <c r="C3" i="2"/>
  <c r="C10" i="2"/>
  <c r="C6" i="2"/>
  <c r="C4" i="2"/>
  <c r="N1" i="2"/>
  <c r="M1" i="2"/>
  <c r="L1" i="2"/>
  <c r="K1" i="2"/>
  <c r="J1" i="2"/>
  <c r="I1" i="2"/>
  <c r="H1" i="2"/>
  <c r="G1" i="2"/>
  <c r="F1" i="2"/>
  <c r="E1" i="2"/>
  <c r="D1" i="2"/>
  <c r="AK162" i="3" l="1"/>
  <c r="AK164" i="3" s="1"/>
  <c r="AK131" i="3"/>
  <c r="AL93" i="3"/>
  <c r="AK24" i="3"/>
  <c r="AK26" i="3" s="1"/>
  <c r="AF25" i="3"/>
  <c r="AE24" i="3"/>
  <c r="AC24" i="3"/>
  <c r="AD162" i="3"/>
  <c r="AD131" i="3"/>
  <c r="AD133" i="3" s="1"/>
  <c r="CC32" i="3"/>
  <c r="E73" i="4" s="1"/>
  <c r="AD79" i="3"/>
  <c r="AF79" i="3"/>
  <c r="AG65" i="3"/>
  <c r="AC105" i="3"/>
  <c r="AD105" i="3"/>
  <c r="AF144" i="3"/>
  <c r="CC140" i="3"/>
  <c r="E71" i="4" s="1"/>
  <c r="Y80" i="3"/>
  <c r="AA117" i="3"/>
  <c r="CC100" i="3"/>
  <c r="E55" i="4" s="1"/>
  <c r="CD100" i="3"/>
  <c r="F55" i="4" s="1"/>
  <c r="G55" i="4" s="1"/>
  <c r="H55" i="4" s="1"/>
  <c r="CD99" i="3"/>
  <c r="CC99" i="3"/>
  <c r="E52" i="4" s="1"/>
  <c r="T162" i="3"/>
  <c r="S66" i="3"/>
  <c r="T66" i="3"/>
  <c r="CC139" i="3"/>
  <c r="E50" i="4" s="1"/>
  <c r="CD139" i="3"/>
  <c r="F50" i="4" s="1"/>
  <c r="CD126" i="3"/>
  <c r="F51" i="4" s="1"/>
  <c r="CC126" i="3"/>
  <c r="E51" i="4" s="1"/>
  <c r="S11" i="3"/>
  <c r="U36" i="3"/>
  <c r="M131" i="3"/>
  <c r="M144" i="3"/>
  <c r="CD138" i="3"/>
  <c r="F74"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26" i="4" s="1"/>
  <c r="BJ92" i="3"/>
  <c r="AS104" i="3"/>
  <c r="CD114" i="3"/>
  <c r="F27" i="4" s="1"/>
  <c r="BK117" i="3"/>
  <c r="BQ143" i="3"/>
  <c r="CC138" i="3"/>
  <c r="E74" i="4" s="1"/>
  <c r="CC152" i="3"/>
  <c r="E13" i="4" s="1"/>
  <c r="F131" i="3"/>
  <c r="F120" i="3" s="1"/>
  <c r="Q144" i="3"/>
  <c r="AC144" i="3"/>
  <c r="AC146" i="3" s="1"/>
  <c r="E145" i="3"/>
  <c r="O130" i="3"/>
  <c r="O132" i="3" s="1"/>
  <c r="AM130" i="3"/>
  <c r="AM132" i="3" s="1"/>
  <c r="H144" i="3"/>
  <c r="H146" i="3" s="1"/>
  <c r="H131" i="3"/>
  <c r="AE144" i="3"/>
  <c r="CD86" i="3"/>
  <c r="F7" i="4" s="1"/>
  <c r="BR91" i="3"/>
  <c r="AE105" i="3"/>
  <c r="G119" i="3"/>
  <c r="I91" i="3"/>
  <c r="I104" i="3"/>
  <c r="AG104" i="3"/>
  <c r="T118" i="3"/>
  <c r="CD74" i="3"/>
  <c r="F16" i="4" s="1"/>
  <c r="G16" i="4" s="1"/>
  <c r="H16" i="4" s="1"/>
  <c r="AJ79" i="3"/>
  <c r="K53" i="3"/>
  <c r="K55" i="3" s="1"/>
  <c r="AI53" i="3"/>
  <c r="AL79" i="3"/>
  <c r="H11" i="3"/>
  <c r="I11" i="3" s="1"/>
  <c r="I23" i="3"/>
  <c r="H24" i="3"/>
  <c r="H26" i="3" s="1"/>
  <c r="AL24" i="3"/>
  <c r="F54" i="3"/>
  <c r="CC63" i="3"/>
  <c r="E30" i="4" s="1"/>
  <c r="BN66" i="3"/>
  <c r="BN68" i="3" s="1"/>
  <c r="BO66" i="3"/>
  <c r="BO68" i="3" s="1"/>
  <c r="BM67" i="3"/>
  <c r="BM66" i="3"/>
  <c r="BM26" i="3" s="1"/>
  <c r="BP66" i="3"/>
  <c r="BN67" i="3"/>
  <c r="CD21" i="3"/>
  <c r="CC21" i="3"/>
  <c r="E28"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29"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7"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6" i="4" s="1"/>
  <c r="BZ117" i="3"/>
  <c r="CD112" i="3"/>
  <c r="F6"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4"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4" i="4" s="1"/>
  <c r="AY117" i="3"/>
  <c r="AX118" i="3"/>
  <c r="AX164" i="3" s="1"/>
  <c r="AV118" i="3"/>
  <c r="AV120" i="3" s="1"/>
  <c r="CD154" i="3"/>
  <c r="F36"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L66" i="3"/>
  <c r="AJ67" i="3"/>
  <c r="AJ118" i="3"/>
  <c r="AL118" i="3"/>
  <c r="CD115" i="3"/>
  <c r="F39" i="4" s="1"/>
  <c r="AM117" i="3"/>
  <c r="AK118" i="3"/>
  <c r="AJ92" i="3"/>
  <c r="AI93" i="3"/>
  <c r="AK92" i="3"/>
  <c r="AL92" i="3"/>
  <c r="AK93" i="3"/>
  <c r="AI54" i="3"/>
  <c r="AJ53" i="3"/>
  <c r="AK53" i="3"/>
  <c r="AL26" i="3"/>
  <c r="AI24" i="3"/>
  <c r="AK25" i="3"/>
  <c r="AJ24" i="3"/>
  <c r="AI25" i="3"/>
  <c r="AK163" i="3"/>
  <c r="AI162" i="3"/>
  <c r="AL162" i="3"/>
  <c r="AL164" i="3" s="1"/>
  <c r="AJ162" i="3"/>
  <c r="AM104" i="3"/>
  <c r="AM106" i="3" s="1"/>
  <c r="AJ105" i="3"/>
  <c r="AJ39" i="3" s="1"/>
  <c r="AI106" i="3"/>
  <c r="AL106" i="3"/>
  <c r="AI105" i="3"/>
  <c r="AI107" i="3" s="1"/>
  <c r="AK105" i="3"/>
  <c r="AK39" i="3" s="1"/>
  <c r="AL38" i="3"/>
  <c r="BW36" i="3"/>
  <c r="AK37" i="3"/>
  <c r="AJ37" i="3"/>
  <c r="AK38" i="3"/>
  <c r="AL37" i="3"/>
  <c r="AI37" i="3"/>
  <c r="AM10" i="3"/>
  <c r="AJ11" i="3"/>
  <c r="CC6" i="3"/>
  <c r="E15" i="4" s="1"/>
  <c r="AK11" i="3"/>
  <c r="AK13" i="3" s="1"/>
  <c r="AL12" i="3"/>
  <c r="AL11" i="3"/>
  <c r="AK144" i="3"/>
  <c r="AM143" i="3"/>
  <c r="AM145" i="3" s="1"/>
  <c r="AJ144" i="3"/>
  <c r="AL145" i="3"/>
  <c r="AJ131" i="3"/>
  <c r="AJ81" i="3" s="1"/>
  <c r="AL131" i="3"/>
  <c r="AL133" i="3" s="1"/>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9"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9" i="4" s="1"/>
  <c r="CD102" i="3"/>
  <c r="CC102" i="3"/>
  <c r="E32" i="4" s="1"/>
  <c r="AD107" i="3"/>
  <c r="AD106" i="3"/>
  <c r="AE107" i="3"/>
  <c r="BU36" i="3"/>
  <c r="X38" i="3"/>
  <c r="X37" i="3"/>
  <c r="X39" i="3" s="1"/>
  <c r="Y39" i="3"/>
  <c r="Z37" i="3"/>
  <c r="W38" i="3"/>
  <c r="CD31" i="3"/>
  <c r="F79" i="4" s="1"/>
  <c r="W37" i="3"/>
  <c r="AA10" i="3"/>
  <c r="CD6" i="3"/>
  <c r="F15" i="4" s="1"/>
  <c r="Y12" i="3"/>
  <c r="CC3" i="3"/>
  <c r="E65" i="4" s="1"/>
  <c r="Z11" i="3"/>
  <c r="Z13" i="3" s="1"/>
  <c r="BU78" i="3"/>
  <c r="W79" i="3"/>
  <c r="W80" i="3"/>
  <c r="Z81" i="3"/>
  <c r="Y79" i="3"/>
  <c r="X79" i="3"/>
  <c r="X81" i="3" s="1"/>
  <c r="X80" i="3"/>
  <c r="Z144" i="3"/>
  <c r="Z146" i="3" s="1"/>
  <c r="AA143" i="3"/>
  <c r="X144" i="3"/>
  <c r="X146" i="3" s="1"/>
  <c r="X145" i="3"/>
  <c r="W144" i="3"/>
  <c r="Y144" i="3"/>
  <c r="Y146" i="3" s="1"/>
  <c r="CD44" i="3"/>
  <c r="F5" i="4" s="1"/>
  <c r="CC44" i="3"/>
  <c r="E5" i="4" s="1"/>
  <c r="Z53" i="3"/>
  <c r="Y53" i="3"/>
  <c r="W53" i="3"/>
  <c r="Y54" i="3"/>
  <c r="Z55" i="3"/>
  <c r="X131" i="3"/>
  <c r="W131" i="3"/>
  <c r="W133" i="3" s="1"/>
  <c r="W132" i="3"/>
  <c r="Y131" i="3"/>
  <c r="AA131" i="3" s="1"/>
  <c r="Z131" i="3"/>
  <c r="Z133" i="3" s="1"/>
  <c r="AA23" i="3"/>
  <c r="AA25" i="3" s="1"/>
  <c r="W24" i="3"/>
  <c r="W26" i="3" s="1"/>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7" i="4" s="1"/>
  <c r="S93" i="3"/>
  <c r="Q92" i="3"/>
  <c r="S92" i="3"/>
  <c r="S94" i="3" s="1"/>
  <c r="BT91" i="3"/>
  <c r="R92" i="3"/>
  <c r="T92" i="3"/>
  <c r="T81" i="3" s="1"/>
  <c r="CC73" i="3"/>
  <c r="E77" i="4" s="1"/>
  <c r="CD71" i="3"/>
  <c r="F48" i="4" s="1"/>
  <c r="CD16" i="3"/>
  <c r="F58" i="4" s="1"/>
  <c r="BT23" i="3"/>
  <c r="U23" i="3"/>
  <c r="U25" i="3" s="1"/>
  <c r="S24" i="3"/>
  <c r="S26" i="3" s="1"/>
  <c r="T24" i="3"/>
  <c r="T26" i="3" s="1"/>
  <c r="Q25" i="3"/>
  <c r="R25" i="3"/>
  <c r="R24" i="3"/>
  <c r="R26" i="3" s="1"/>
  <c r="T25" i="3"/>
  <c r="BT104" i="3"/>
  <c r="U104" i="3"/>
  <c r="S105" i="3"/>
  <c r="T105" i="3"/>
  <c r="R105" i="3"/>
  <c r="T106" i="3"/>
  <c r="CD150" i="3"/>
  <c r="F56" i="4" s="1"/>
  <c r="R163" i="3"/>
  <c r="Q162" i="3"/>
  <c r="R162" i="3"/>
  <c r="S162" i="3"/>
  <c r="S68" i="3" s="1"/>
  <c r="Q67" i="3"/>
  <c r="CC58" i="3"/>
  <c r="E70" i="4" s="1"/>
  <c r="R67" i="3"/>
  <c r="Q66" i="3"/>
  <c r="R66" i="3"/>
  <c r="T53" i="3"/>
  <c r="R53" i="3"/>
  <c r="BT52" i="3"/>
  <c r="Q54" i="3"/>
  <c r="T54" i="3"/>
  <c r="S53" i="3"/>
  <c r="CC136" i="3"/>
  <c r="E72" i="4" s="1"/>
  <c r="S144" i="3"/>
  <c r="T144" i="3"/>
  <c r="T146" i="3" s="1"/>
  <c r="U143" i="3"/>
  <c r="CD137" i="3"/>
  <c r="F60" i="4" s="1"/>
  <c r="BT143" i="3"/>
  <c r="R144" i="3"/>
  <c r="U130" i="3"/>
  <c r="U132" i="3" s="1"/>
  <c r="R132" i="3"/>
  <c r="CD124" i="3"/>
  <c r="F75" i="4" s="1"/>
  <c r="CC124" i="3"/>
  <c r="E75" i="4" s="1"/>
  <c r="R131" i="3"/>
  <c r="S131" i="3"/>
  <c r="S13" i="3" s="1"/>
  <c r="Q131" i="3"/>
  <c r="CD125" i="3"/>
  <c r="F80" i="4" s="1"/>
  <c r="CC125" i="3"/>
  <c r="E80" i="4" s="1"/>
  <c r="T11" i="3"/>
  <c r="BT10" i="3"/>
  <c r="U10" i="3"/>
  <c r="CD5" i="3"/>
  <c r="F8" i="4" s="1"/>
  <c r="CC5" i="3"/>
  <c r="E8" i="4" s="1"/>
  <c r="R37" i="3"/>
  <c r="R39" i="3" s="1"/>
  <c r="BT36" i="3"/>
  <c r="Q37" i="3"/>
  <c r="Q39" i="3" s="1"/>
  <c r="R38" i="3"/>
  <c r="S37" i="3"/>
  <c r="S39" i="3" s="1"/>
  <c r="T37" i="3"/>
  <c r="T120" i="3" s="1"/>
  <c r="Q119" i="3"/>
  <c r="R118" i="3"/>
  <c r="CD111" i="3"/>
  <c r="F64" i="4" s="1"/>
  <c r="S118" i="3"/>
  <c r="Q118" i="3"/>
  <c r="BT118" i="3" s="1"/>
  <c r="CC113" i="3"/>
  <c r="E14" i="4" s="1"/>
  <c r="O104" i="3"/>
  <c r="O106" i="3" s="1"/>
  <c r="CC98" i="3"/>
  <c r="E76" i="4" s="1"/>
  <c r="K105" i="3"/>
  <c r="K107" i="3" s="1"/>
  <c r="M105" i="3"/>
  <c r="M133" i="3" s="1"/>
  <c r="CD97" i="3"/>
  <c r="F47" i="4" s="1"/>
  <c r="CC97" i="3"/>
  <c r="E47" i="4" s="1"/>
  <c r="K106" i="3"/>
  <c r="BS130" i="3"/>
  <c r="K131" i="3"/>
  <c r="M132" i="3"/>
  <c r="N131" i="3"/>
  <c r="L131" i="3"/>
  <c r="L133" i="3" s="1"/>
  <c r="N92" i="3"/>
  <c r="CC84" i="3"/>
  <c r="E63" i="4" s="1"/>
  <c r="M93" i="3"/>
  <c r="N93" i="3"/>
  <c r="M92" i="3"/>
  <c r="M94" i="3" s="1"/>
  <c r="L92" i="3"/>
  <c r="O10" i="3"/>
  <c r="CC4" i="3"/>
  <c r="E61" i="4" s="1"/>
  <c r="CD4" i="3"/>
  <c r="F61" i="4" s="1"/>
  <c r="L118" i="3"/>
  <c r="CC137" i="3"/>
  <c r="E60" i="4" s="1"/>
  <c r="L144" i="3"/>
  <c r="N145" i="3"/>
  <c r="CC111" i="3"/>
  <c r="E64" i="4" s="1"/>
  <c r="O117" i="3"/>
  <c r="CC30" i="3"/>
  <c r="E53" i="4" s="1"/>
  <c r="L37" i="3"/>
  <c r="L39" i="3" s="1"/>
  <c r="M37" i="3"/>
  <c r="M164" i="3" s="1"/>
  <c r="CC29" i="3"/>
  <c r="E49" i="4" s="1"/>
  <c r="N37" i="3"/>
  <c r="N39" i="3" s="1"/>
  <c r="N38" i="3"/>
  <c r="K37" i="3"/>
  <c r="K39" i="3" s="1"/>
  <c r="CC150" i="3"/>
  <c r="E56" i="4" s="1"/>
  <c r="N162" i="3"/>
  <c r="BS162" i="3" s="1"/>
  <c r="BS161" i="3"/>
  <c r="CC149" i="3"/>
  <c r="E62" i="4" s="1"/>
  <c r="M163" i="3"/>
  <c r="CC17" i="3"/>
  <c r="E57" i="4" s="1"/>
  <c r="BS23" i="3"/>
  <c r="N80" i="3"/>
  <c r="CC16" i="3"/>
  <c r="E58" i="4" s="1"/>
  <c r="L24" i="3"/>
  <c r="L26" i="3" s="1"/>
  <c r="K24" i="3"/>
  <c r="K26" i="3" s="1"/>
  <c r="M24" i="3"/>
  <c r="M26" i="3" s="1"/>
  <c r="N24" i="3"/>
  <c r="N26" i="3" s="1"/>
  <c r="L25" i="3"/>
  <c r="M25" i="3"/>
  <c r="BS78" i="3"/>
  <c r="CC71" i="3"/>
  <c r="E48" i="4" s="1"/>
  <c r="O78" i="3"/>
  <c r="N79" i="3"/>
  <c r="L79" i="3"/>
  <c r="K80" i="3"/>
  <c r="M79" i="3"/>
  <c r="M80" i="3"/>
  <c r="CD59" i="3"/>
  <c r="F68" i="4" s="1"/>
  <c r="N66" i="3"/>
  <c r="CC43" i="3"/>
  <c r="E66" i="4" s="1"/>
  <c r="L53" i="3"/>
  <c r="CD42" i="3"/>
  <c r="F54" i="4" s="1"/>
  <c r="CC42" i="3"/>
  <c r="E54" i="4" s="1"/>
  <c r="M53" i="3"/>
  <c r="K54" i="3"/>
  <c r="E26" i="3"/>
  <c r="F28" i="4"/>
  <c r="CE21" i="3"/>
  <c r="F24" i="4"/>
  <c r="G24" i="4" s="1"/>
  <c r="H24" i="4" s="1"/>
  <c r="I12" i="3"/>
  <c r="F35" i="4"/>
  <c r="G35" i="4" s="1"/>
  <c r="H35" i="4" s="1"/>
  <c r="CE8" i="3"/>
  <c r="F3" i="4"/>
  <c r="G3" i="4" s="1"/>
  <c r="H3" i="4" s="1"/>
  <c r="CE18" i="3"/>
  <c r="F18" i="4"/>
  <c r="R12" i="3"/>
  <c r="BI12" i="3"/>
  <c r="S12" i="3"/>
  <c r="BQ12" i="3"/>
  <c r="BR36" i="3"/>
  <c r="E37" i="3"/>
  <c r="BC53" i="3"/>
  <c r="BZ52" i="3"/>
  <c r="CD58" i="3"/>
  <c r="I65" i="3"/>
  <c r="BY65" i="3"/>
  <c r="AU66" i="3"/>
  <c r="AU68" i="3" s="1"/>
  <c r="F12"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5" i="4"/>
  <c r="G25" i="4" s="1"/>
  <c r="H25" i="4" s="1"/>
  <c r="CE46" i="3"/>
  <c r="F43" i="4"/>
  <c r="G43" i="4" s="1"/>
  <c r="H43" i="4" s="1"/>
  <c r="CE49" i="3"/>
  <c r="Q53" i="3"/>
  <c r="H81" i="3"/>
  <c r="G80" i="3"/>
  <c r="F80" i="3"/>
  <c r="E81" i="3"/>
  <c r="I80" i="3"/>
  <c r="H79" i="3"/>
  <c r="H80" i="3"/>
  <c r="G79" i="3"/>
  <c r="AV79" i="3"/>
  <c r="AV81" i="3" s="1"/>
  <c r="AI11" i="3"/>
  <c r="BW10" i="3"/>
  <c r="M12" i="3"/>
  <c r="BN12" i="3"/>
  <c r="L12" i="3"/>
  <c r="BP13" i="3"/>
  <c r="CC20" i="3"/>
  <c r="E18" i="4" s="1"/>
  <c r="X24" i="3"/>
  <c r="X26" i="3" s="1"/>
  <c r="CB23" i="3"/>
  <c r="BV23" i="3"/>
  <c r="F26" i="3"/>
  <c r="AU24" i="3"/>
  <c r="H25" i="3"/>
  <c r="AU25" i="3"/>
  <c r="Z26" i="3"/>
  <c r="CD29" i="3"/>
  <c r="CD30" i="3"/>
  <c r="BZ36" i="3"/>
  <c r="BA37" i="3"/>
  <c r="F11" i="4"/>
  <c r="G11" i="4" s="1"/>
  <c r="H11" i="4" s="1"/>
  <c r="CE45" i="3"/>
  <c r="F38" i="4"/>
  <c r="G38" i="4" s="1"/>
  <c r="H38" i="4" s="1"/>
  <c r="CE47" i="3"/>
  <c r="G53" i="3"/>
  <c r="G54" i="3"/>
  <c r="BR52" i="3"/>
  <c r="F55" i="3"/>
  <c r="M66" i="3"/>
  <c r="M55" i="3" s="1"/>
  <c r="BS65" i="3"/>
  <c r="Y67" i="3"/>
  <c r="Y68" i="3"/>
  <c r="X67" i="3"/>
  <c r="W67" i="3"/>
  <c r="Z66" i="3"/>
  <c r="W66" i="3"/>
  <c r="W68" i="3" s="1"/>
  <c r="Z67" i="3"/>
  <c r="T79" i="3"/>
  <c r="BT78" i="3"/>
  <c r="Q80" i="3"/>
  <c r="T80" i="3"/>
  <c r="R80" i="3"/>
  <c r="S79" i="3"/>
  <c r="E80" i="3"/>
  <c r="F81" i="3"/>
  <c r="AP93" i="3"/>
  <c r="AO93" i="3"/>
  <c r="AR93" i="3"/>
  <c r="AQ93" i="3"/>
  <c r="AR92" i="3"/>
  <c r="AR94" i="3" s="1"/>
  <c r="CC31" i="3"/>
  <c r="E79" i="4" s="1"/>
  <c r="F23" i="4"/>
  <c r="G23" i="4" s="1"/>
  <c r="H23" i="4" s="1"/>
  <c r="F45" i="4"/>
  <c r="G45" i="4" s="1"/>
  <c r="H45" i="4" s="1"/>
  <c r="CE50" i="3"/>
  <c r="U52" i="3"/>
  <c r="U54" i="3" s="1"/>
  <c r="F30" i="4"/>
  <c r="CE63" i="3"/>
  <c r="AE11" i="3"/>
  <c r="AE13" i="3" s="1"/>
  <c r="BO11" i="3"/>
  <c r="BO13" i="3" s="1"/>
  <c r="BY10" i="3"/>
  <c r="M11" i="3"/>
  <c r="M13" i="3" s="1"/>
  <c r="R11" i="3"/>
  <c r="X11" i="3"/>
  <c r="AC11" i="3"/>
  <c r="AK12" i="3"/>
  <c r="AP12" i="3"/>
  <c r="AC12" i="3"/>
  <c r="AI12" i="3"/>
  <c r="AO12" i="3"/>
  <c r="BH12" i="3"/>
  <c r="BO12" i="3"/>
  <c r="T13" i="3"/>
  <c r="CD3" i="3"/>
  <c r="W11" i="3"/>
  <c r="AQ11" i="3"/>
  <c r="BX11" i="3" s="1"/>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Y26" i="3" s="1"/>
  <c r="AL25" i="3"/>
  <c r="AW24" i="3"/>
  <c r="AW26" i="3" s="1"/>
  <c r="BJ25" i="3"/>
  <c r="K25" i="3"/>
  <c r="W25" i="3"/>
  <c r="AJ25" i="3"/>
  <c r="AW25" i="3"/>
  <c r="BI25" i="3"/>
  <c r="O36" i="3"/>
  <c r="AM36" i="3"/>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10" i="4"/>
  <c r="G10" i="4" s="1"/>
  <c r="H10"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20" i="4"/>
  <c r="G20" i="4" s="1"/>
  <c r="H20" i="4" s="1"/>
  <c r="CE101" i="3"/>
  <c r="G107" i="3"/>
  <c r="H118" i="3"/>
  <c r="H120" i="3" s="1"/>
  <c r="BR117" i="3"/>
  <c r="E25" i="3"/>
  <c r="I25" i="3"/>
  <c r="S25" i="3"/>
  <c r="AC25" i="3"/>
  <c r="AQ25" i="3"/>
  <c r="BA25" i="3"/>
  <c r="BO25" i="3"/>
  <c r="F38" i="3"/>
  <c r="K38" i="3"/>
  <c r="O38" i="3"/>
  <c r="T38" i="3"/>
  <c r="Y38" i="3"/>
  <c r="AD38" i="3"/>
  <c r="AI38" i="3"/>
  <c r="AR38" i="3"/>
  <c r="AW38" i="3"/>
  <c r="BB38" i="3"/>
  <c r="BG38" i="3"/>
  <c r="BP38" i="3"/>
  <c r="G39" i="3"/>
  <c r="Z39" i="3"/>
  <c r="AX39"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2" i="4" s="1"/>
  <c r="F26" i="4"/>
  <c r="G26" i="4" s="1"/>
  <c r="H26"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68" i="4" s="1"/>
  <c r="CD62" i="3"/>
  <c r="CC62" i="3"/>
  <c r="E17" i="4" s="1"/>
  <c r="BT65" i="3"/>
  <c r="X66" i="3"/>
  <c r="CB65" i="3"/>
  <c r="AI67" i="3"/>
  <c r="AL67" i="3"/>
  <c r="AJ66" i="3"/>
  <c r="AJ68" i="3" s="1"/>
  <c r="M67" i="3"/>
  <c r="BI67" i="3"/>
  <c r="N68" i="3"/>
  <c r="AA78" i="3"/>
  <c r="AA80" i="3" s="1"/>
  <c r="AY78" i="3"/>
  <c r="AY80" i="3" s="1"/>
  <c r="CD72" i="3"/>
  <c r="CC72" i="3"/>
  <c r="E69"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F33" i="4"/>
  <c r="CE128" i="3"/>
  <c r="F42" i="4"/>
  <c r="G42" i="4" s="1"/>
  <c r="H42" i="4" s="1"/>
  <c r="CE156" i="3"/>
  <c r="E67" i="3"/>
  <c r="I67" i="3"/>
  <c r="S67" i="3"/>
  <c r="AC67" i="3"/>
  <c r="AG67" i="3"/>
  <c r="AQ67" i="3"/>
  <c r="BA67" i="3"/>
  <c r="BE67" i="3"/>
  <c r="BO67" i="3"/>
  <c r="T68" i="3"/>
  <c r="BB68" i="3"/>
  <c r="BP68" i="3"/>
  <c r="U91" i="3"/>
  <c r="U93" i="3" s="1"/>
  <c r="AS91" i="3"/>
  <c r="AS93" i="3" s="1"/>
  <c r="BQ91" i="3"/>
  <c r="BQ93" i="3" s="1"/>
  <c r="CC85" i="3"/>
  <c r="E67" i="4" s="1"/>
  <c r="BU91" i="3"/>
  <c r="AI92" i="3"/>
  <c r="AI55" i="3" s="1"/>
  <c r="BW91" i="3"/>
  <c r="BO92" i="3"/>
  <c r="BO94" i="3" s="1"/>
  <c r="BD92" i="3"/>
  <c r="BP92" i="3"/>
  <c r="BP94" i="3" s="1"/>
  <c r="BA93" i="3"/>
  <c r="AA104" i="3"/>
  <c r="AY104" i="3"/>
  <c r="F32" i="4"/>
  <c r="G32" i="4" s="1"/>
  <c r="H32" i="4" s="1"/>
  <c r="CE102" i="3"/>
  <c r="F106" i="3"/>
  <c r="AU118" i="3"/>
  <c r="BY117" i="3"/>
  <c r="K119" i="3"/>
  <c r="N119" i="3"/>
  <c r="M119" i="3"/>
  <c r="L119" i="3"/>
  <c r="K118" i="3"/>
  <c r="Y119" i="3"/>
  <c r="X119" i="3"/>
  <c r="AA119" i="3"/>
  <c r="W119" i="3"/>
  <c r="Y118" i="3"/>
  <c r="Z119" i="3"/>
  <c r="BZ130" i="3"/>
  <c r="BA131" i="3"/>
  <c r="BA133" i="3" s="1"/>
  <c r="BJ131" i="3"/>
  <c r="CA130" i="3"/>
  <c r="F67" i="3"/>
  <c r="T67" i="3"/>
  <c r="AD67" i="3"/>
  <c r="AR67" i="3"/>
  <c r="BB67" i="3"/>
  <c r="BP67" i="3"/>
  <c r="L80" i="3"/>
  <c r="Z80" i="3"/>
  <c r="AJ80" i="3"/>
  <c r="AX80" i="3"/>
  <c r="BH80" i="3"/>
  <c r="W81" i="3"/>
  <c r="AW81" i="3"/>
  <c r="AA91" i="3"/>
  <c r="AY91" i="3"/>
  <c r="AY93" i="3" s="1"/>
  <c r="CD85" i="3"/>
  <c r="CC89" i="3"/>
  <c r="E37" i="4" s="1"/>
  <c r="AD92" i="3"/>
  <c r="AD94" i="3" s="1"/>
  <c r="AO92" i="3"/>
  <c r="AO94" i="3" s="1"/>
  <c r="BZ91" i="3"/>
  <c r="BG92" i="3"/>
  <c r="BG94" i="3" s="1"/>
  <c r="CA91" i="3"/>
  <c r="H93" i="3"/>
  <c r="G92" i="3"/>
  <c r="G93" i="3"/>
  <c r="G94" i="3"/>
  <c r="F93" i="3"/>
  <c r="R93" i="3"/>
  <c r="Q93" i="3"/>
  <c r="Q94" i="3"/>
  <c r="T93" i="3"/>
  <c r="I93" i="3"/>
  <c r="BE93" i="3"/>
  <c r="BB94" i="3"/>
  <c r="CD98" i="3"/>
  <c r="Q105" i="3"/>
  <c r="U117" i="3"/>
  <c r="U119" i="3" s="1"/>
  <c r="AS117" i="3"/>
  <c r="AS119" i="3" s="1"/>
  <c r="BQ117" i="3"/>
  <c r="BQ119" i="3" s="1"/>
  <c r="CC114" i="3"/>
  <c r="E27"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BI107" i="3"/>
  <c r="BA118" i="3"/>
  <c r="BA120" i="3" s="1"/>
  <c r="BS117" i="3"/>
  <c r="BW117" i="3"/>
  <c r="CA117" i="3"/>
  <c r="G118" i="3"/>
  <c r="BH120" i="3"/>
  <c r="BK119" i="3"/>
  <c r="BG119" i="3"/>
  <c r="BJ119" i="3"/>
  <c r="BJ120" i="3"/>
  <c r="BI119" i="3"/>
  <c r="CC127" i="3"/>
  <c r="E21" i="4" s="1"/>
  <c r="CD140" i="3"/>
  <c r="F34" i="4"/>
  <c r="K144" i="3"/>
  <c r="K146" i="3" s="1"/>
  <c r="BS143" i="3"/>
  <c r="O143" i="3"/>
  <c r="O145" i="3" s="1"/>
  <c r="BN144" i="3"/>
  <c r="AC145" i="3"/>
  <c r="F13"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C119" i="3"/>
  <c r="AF119" i="3"/>
  <c r="AO120" i="3"/>
  <c r="AR119" i="3"/>
  <c r="AR120" i="3"/>
  <c r="AQ119" i="3"/>
  <c r="AQ120" i="3"/>
  <c r="AP119" i="3"/>
  <c r="AE119" i="3"/>
  <c r="AP120" i="3"/>
  <c r="BI120" i="3"/>
  <c r="AA130" i="3"/>
  <c r="AY130" i="3"/>
  <c r="CC123" i="3"/>
  <c r="E59"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CC128" i="3"/>
  <c r="E33" i="4" s="1"/>
  <c r="BU130" i="3"/>
  <c r="BV130" i="3"/>
  <c r="AC131" i="3"/>
  <c r="CC141" i="3"/>
  <c r="E34" i="4" s="1"/>
  <c r="AD144" i="3"/>
  <c r="BV143" i="3"/>
  <c r="BG144" i="3"/>
  <c r="BG146" i="3" s="1"/>
  <c r="CA143" i="3"/>
  <c r="H145" i="3"/>
  <c r="G145" i="3"/>
  <c r="F145" i="3"/>
  <c r="R145" i="3"/>
  <c r="Q145" i="3"/>
  <c r="T145"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4" i="4"/>
  <c r="G44" i="4" s="1"/>
  <c r="H44" i="4" s="1"/>
  <c r="BN119" i="3"/>
  <c r="BO120" i="3"/>
  <c r="BT130" i="3"/>
  <c r="BX130" i="3"/>
  <c r="CB130" i="3"/>
  <c r="E132" i="3"/>
  <c r="I132" i="3"/>
  <c r="N132" i="3"/>
  <c r="S132" i="3"/>
  <c r="X132" i="3"/>
  <c r="AC132" i="3"/>
  <c r="AL132" i="3"/>
  <c r="AQ132" i="3"/>
  <c r="AV132" i="3"/>
  <c r="BA132" i="3"/>
  <c r="BE132" i="3"/>
  <c r="BJ132" i="3"/>
  <c r="BO132" i="3"/>
  <c r="T133" i="3"/>
  <c r="AW133" i="3"/>
  <c r="BB133" i="3"/>
  <c r="BP133" i="3"/>
  <c r="CD136" i="3"/>
  <c r="BU143" i="3"/>
  <c r="BY143" i="3"/>
  <c r="K145" i="3"/>
  <c r="Y145" i="3"/>
  <c r="AI145" i="3"/>
  <c r="BG145" i="3"/>
  <c r="F22" i="4"/>
  <c r="G22" i="4" s="1"/>
  <c r="H22"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46" i="4" s="1"/>
  <c r="BV161" i="3"/>
  <c r="AC162" i="3"/>
  <c r="AC164" i="3" s="1"/>
  <c r="CA161" i="3"/>
  <c r="BO162" i="3"/>
  <c r="BQ162" i="3" s="1"/>
  <c r="BP119" i="3"/>
  <c r="BM120" i="3"/>
  <c r="G132" i="3"/>
  <c r="L132" i="3"/>
  <c r="Q132" i="3"/>
  <c r="Z132" i="3"/>
  <c r="AE132" i="3"/>
  <c r="AJ132" i="3"/>
  <c r="AO132" i="3"/>
  <c r="AS132" i="3"/>
  <c r="AX132" i="3"/>
  <c r="BC132" i="3"/>
  <c r="BH132" i="3"/>
  <c r="BM132" i="3"/>
  <c r="BQ132" i="3"/>
  <c r="M145" i="3"/>
  <c r="W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O164" i="3"/>
  <c r="AR163" i="3"/>
  <c r="AR164" i="3"/>
  <c r="AQ163" i="3"/>
  <c r="BC164" i="3"/>
  <c r="BB163" i="3"/>
  <c r="BB164" i="3"/>
  <c r="BE163" i="3"/>
  <c r="BA163" i="3"/>
  <c r="BP163" i="3"/>
  <c r="BP164" i="3"/>
  <c r="BO163" i="3"/>
  <c r="E163" i="3"/>
  <c r="N163" i="3"/>
  <c r="S163" i="3"/>
  <c r="X163" i="3"/>
  <c r="AC163" i="3"/>
  <c r="AL163" i="3"/>
  <c r="BC163" i="3"/>
  <c r="BM163" i="3"/>
  <c r="H164" i="3"/>
  <c r="F163" i="3"/>
  <c r="K163" i="3"/>
  <c r="T163" i="3"/>
  <c r="AD163" i="3"/>
  <c r="AI163" i="3"/>
  <c r="AU163" i="3"/>
  <c r="BD163" i="3"/>
  <c r="BN163" i="3"/>
  <c r="L164" i="3"/>
  <c r="Y164" i="3"/>
  <c r="AW163" i="3"/>
  <c r="AV163" i="3"/>
  <c r="BK163" i="3"/>
  <c r="BG163" i="3"/>
  <c r="BJ163" i="3"/>
  <c r="G163" i="3"/>
  <c r="L163" i="3"/>
  <c r="Q163" i="3"/>
  <c r="Z163" i="3"/>
  <c r="AE163" i="3"/>
  <c r="AJ163" i="3"/>
  <c r="AO163" i="3"/>
  <c r="AX163" i="3"/>
  <c r="BH163" i="3"/>
  <c r="AP164" i="3"/>
  <c r="AI164" i="3" l="1"/>
  <c r="AM25" i="3"/>
  <c r="AJ26" i="3"/>
  <c r="AM12" i="3"/>
  <c r="AI13" i="3"/>
  <c r="AL13" i="3"/>
  <c r="AJ13" i="3"/>
  <c r="AM80" i="3"/>
  <c r="BW131" i="3"/>
  <c r="AD164" i="3"/>
  <c r="CE126" i="3"/>
  <c r="G51" i="4"/>
  <c r="H51" i="4" s="1"/>
  <c r="AG163" i="3"/>
  <c r="AF164" i="3"/>
  <c r="AL68" i="3"/>
  <c r="AI68" i="3"/>
  <c r="AM38" i="3"/>
  <c r="AK107" i="3"/>
  <c r="AJ55" i="3"/>
  <c r="AI26" i="3"/>
  <c r="AD26" i="3"/>
  <c r="AC26" i="3"/>
  <c r="AF26" i="3"/>
  <c r="AG25" i="3"/>
  <c r="AE133" i="3"/>
  <c r="AE81" i="3"/>
  <c r="AC13" i="3"/>
  <c r="G50" i="4"/>
  <c r="H50" i="4" s="1"/>
  <c r="AE146" i="3"/>
  <c r="BV144" i="3"/>
  <c r="G7" i="4"/>
  <c r="H7" i="4" s="1"/>
  <c r="G74" i="4"/>
  <c r="H74" i="4" s="1"/>
  <c r="W13" i="3"/>
  <c r="AA145" i="3"/>
  <c r="Y55" i="3"/>
  <c r="Y120" i="3"/>
  <c r="W120" i="3"/>
  <c r="Z120" i="3"/>
  <c r="CE100" i="3"/>
  <c r="Z68" i="3"/>
  <c r="Z94" i="3"/>
  <c r="S81" i="3"/>
  <c r="R107" i="3"/>
  <c r="CE99" i="3"/>
  <c r="F52" i="4"/>
  <c r="G52" i="4" s="1"/>
  <c r="H52" i="4" s="1"/>
  <c r="S146" i="3"/>
  <c r="T55" i="3"/>
  <c r="CE139" i="3"/>
  <c r="BT144" i="3"/>
  <c r="Q55" i="3"/>
  <c r="R55" i="3"/>
  <c r="S133" i="3"/>
  <c r="U131" i="3"/>
  <c r="R13" i="3"/>
  <c r="Q13" i="3"/>
  <c r="BT37" i="3"/>
  <c r="R120" i="3"/>
  <c r="G30" i="4"/>
  <c r="H30" i="4" s="1"/>
  <c r="G29" i="4"/>
  <c r="H29" i="4" s="1"/>
  <c r="CE138" i="3"/>
  <c r="G4" i="4"/>
  <c r="H4" i="4" s="1"/>
  <c r="L55" i="3"/>
  <c r="F133" i="3"/>
  <c r="F68" i="3"/>
  <c r="E68" i="3"/>
  <c r="G15" i="4"/>
  <c r="H15" i="4" s="1"/>
  <c r="BR144" i="3"/>
  <c r="CE7" i="3"/>
  <c r="G61" i="4"/>
  <c r="H61" i="4" s="1"/>
  <c r="AS37" i="3"/>
  <c r="BA13" i="3"/>
  <c r="CE74" i="3"/>
  <c r="BI13" i="3"/>
  <c r="BE12" i="3"/>
  <c r="CB66" i="3"/>
  <c r="BJ13" i="3"/>
  <c r="BK12" i="3"/>
  <c r="BP39" i="3"/>
  <c r="BN55" i="3"/>
  <c r="CE86" i="3"/>
  <c r="BX118" i="3"/>
  <c r="BB55" i="3"/>
  <c r="G6" i="4"/>
  <c r="H6" i="4" s="1"/>
  <c r="BO39" i="3"/>
  <c r="AO81" i="3"/>
  <c r="BQ38" i="3"/>
  <c r="AY12" i="3"/>
  <c r="AP81" i="3"/>
  <c r="BM55" i="3"/>
  <c r="AU13" i="3"/>
  <c r="BO55" i="3"/>
  <c r="BQ54" i="3"/>
  <c r="AX13" i="3"/>
  <c r="AW13" i="3"/>
  <c r="BC26" i="3"/>
  <c r="G13" i="4"/>
  <c r="H13" i="4" s="1"/>
  <c r="BE144" i="3"/>
  <c r="BX144" i="3"/>
  <c r="AU120" i="3"/>
  <c r="AV68" i="3"/>
  <c r="AY144" i="3"/>
  <c r="AY146" i="3" s="1"/>
  <c r="AY147" i="3" s="1"/>
  <c r="K5" i="2"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8" i="4"/>
  <c r="H28" i="4" s="1"/>
  <c r="BQ24" i="3"/>
  <c r="BO26" i="3"/>
  <c r="BN164" i="3"/>
  <c r="BM13" i="3"/>
  <c r="BO164" i="3"/>
  <c r="CB162" i="3"/>
  <c r="BN146" i="3"/>
  <c r="BQ131" i="3"/>
  <c r="BQ133" i="3" s="1"/>
  <c r="CB131" i="3"/>
  <c r="BO146" i="3"/>
  <c r="CB146" i="3" s="1"/>
  <c r="BN81" i="3"/>
  <c r="CB118" i="3"/>
  <c r="BQ80" i="3"/>
  <c r="BQ118" i="3"/>
  <c r="BQ120" i="3" s="1"/>
  <c r="BQ121" i="3" s="1"/>
  <c r="N3"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4" i="2" s="1"/>
  <c r="AV146" i="3"/>
  <c r="BY146" i="3" s="1"/>
  <c r="BY144" i="3"/>
  <c r="BY92" i="3"/>
  <c r="AY92" i="3"/>
  <c r="AY94" i="3" s="1"/>
  <c r="AY95" i="3" s="1"/>
  <c r="K10" i="2" s="1"/>
  <c r="AX120" i="3"/>
  <c r="CE113" i="3"/>
  <c r="AW120" i="3"/>
  <c r="AU164" i="3"/>
  <c r="AY162" i="3"/>
  <c r="AV164" i="3"/>
  <c r="BY162" i="3"/>
  <c r="AY132" i="3"/>
  <c r="AX133" i="3"/>
  <c r="AY131" i="3"/>
  <c r="BY131" i="3"/>
  <c r="AU133" i="3"/>
  <c r="AS144" i="3"/>
  <c r="AS146" i="3" s="1"/>
  <c r="AS147" i="3" s="1"/>
  <c r="J5" i="2" s="1"/>
  <c r="AR39" i="3"/>
  <c r="BX37" i="3"/>
  <c r="CE71" i="3"/>
  <c r="AS79" i="3"/>
  <c r="AQ81" i="3"/>
  <c r="AS106" i="3"/>
  <c r="AS118" i="3"/>
  <c r="AS120" i="3" s="1"/>
  <c r="AS121" i="3" s="1"/>
  <c r="J3" i="2" s="1"/>
  <c r="AO13" i="3"/>
  <c r="G39" i="4"/>
  <c r="H39" i="4" s="1"/>
  <c r="AS12" i="3"/>
  <c r="AS11" i="3"/>
  <c r="AS13" i="3" s="1"/>
  <c r="AQ13" i="3"/>
  <c r="AS25" i="3"/>
  <c r="BX131" i="3"/>
  <c r="AS131" i="3"/>
  <c r="AS133" i="3" s="1"/>
  <c r="AS134" i="3" s="1"/>
  <c r="J2"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AM133" i="3" s="1"/>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9" i="2" s="1"/>
  <c r="BV105" i="3"/>
  <c r="AD146" i="3"/>
  <c r="AG168" i="3"/>
  <c r="AG169" i="3" s="1"/>
  <c r="G18" i="4"/>
  <c r="H18" i="4" s="1"/>
  <c r="G77" i="4"/>
  <c r="H77" i="4" s="1"/>
  <c r="AA38" i="3"/>
  <c r="X13" i="3"/>
  <c r="AA37" i="3"/>
  <c r="AA39" i="3" s="1"/>
  <c r="AA79" i="3"/>
  <c r="AA81" i="3" s="1"/>
  <c r="BU79" i="3"/>
  <c r="Y81" i="3"/>
  <c r="AA144" i="3"/>
  <c r="W146" i="3"/>
  <c r="BU144" i="3"/>
  <c r="AA53" i="3"/>
  <c r="AA55" i="3" s="1"/>
  <c r="BU53" i="3"/>
  <c r="AA132" i="3"/>
  <c r="W55" i="3"/>
  <c r="X133" i="3"/>
  <c r="AA133" i="3"/>
  <c r="X55" i="3"/>
  <c r="BU131" i="3"/>
  <c r="Y133" i="3"/>
  <c r="X120" i="3"/>
  <c r="CE16" i="3"/>
  <c r="G58" i="4"/>
  <c r="H58" i="4" s="1"/>
  <c r="AA24" i="3"/>
  <c r="AA26" i="3" s="1"/>
  <c r="AA27" i="3" s="1"/>
  <c r="G13" i="2" s="1"/>
  <c r="BU24" i="3"/>
  <c r="CE114" i="3"/>
  <c r="AA106" i="3"/>
  <c r="BU105" i="3"/>
  <c r="AA67" i="3"/>
  <c r="AA105" i="3"/>
  <c r="X68" i="3"/>
  <c r="CE150" i="3"/>
  <c r="Z164" i="3"/>
  <c r="AA162" i="3"/>
  <c r="AA93" i="3"/>
  <c r="BU162" i="3"/>
  <c r="X164" i="3"/>
  <c r="W94" i="3"/>
  <c r="CE87" i="3"/>
  <c r="G14" i="4"/>
  <c r="H14" i="4" s="1"/>
  <c r="G8" i="4"/>
  <c r="H8" i="4" s="1"/>
  <c r="G64" i="4"/>
  <c r="H64" i="4" s="1"/>
  <c r="BT92" i="3"/>
  <c r="U92" i="3"/>
  <c r="R94" i="3"/>
  <c r="R81" i="3"/>
  <c r="CD91" i="3"/>
  <c r="U80" i="3"/>
  <c r="S107" i="3"/>
  <c r="CC23" i="3"/>
  <c r="T107" i="3"/>
  <c r="U106" i="3"/>
  <c r="Q107" i="3"/>
  <c r="CE97" i="3"/>
  <c r="G47" i="4"/>
  <c r="H47" i="4" s="1"/>
  <c r="S164" i="3"/>
  <c r="BT162" i="3"/>
  <c r="U162" i="3"/>
  <c r="U164" i="3" s="1"/>
  <c r="R68" i="3"/>
  <c r="U67" i="3"/>
  <c r="Q68" i="3"/>
  <c r="BT66" i="3"/>
  <c r="S55" i="3"/>
  <c r="CE42" i="3"/>
  <c r="CD52" i="3"/>
  <c r="Q146" i="3"/>
  <c r="U145" i="3"/>
  <c r="U144" i="3"/>
  <c r="CE137" i="3"/>
  <c r="R146" i="3"/>
  <c r="G75" i="4"/>
  <c r="H75" i="4" s="1"/>
  <c r="CE124" i="3"/>
  <c r="Q133" i="3"/>
  <c r="CE125" i="3"/>
  <c r="G80" i="4"/>
  <c r="H80" i="4" s="1"/>
  <c r="U12" i="3"/>
  <c r="CE5" i="3"/>
  <c r="Q120" i="3"/>
  <c r="U37" i="3"/>
  <c r="U39" i="3" s="1"/>
  <c r="U40" i="3" s="1"/>
  <c r="F7" i="2" s="1"/>
  <c r="U118" i="3"/>
  <c r="U168" i="3"/>
  <c r="U169" i="3" s="1"/>
  <c r="M107" i="3"/>
  <c r="N133" i="3"/>
  <c r="G56" i="4"/>
  <c r="H56" i="4" s="1"/>
  <c r="G60" i="4"/>
  <c r="H60" i="4" s="1"/>
  <c r="G34" i="4"/>
  <c r="H34" i="4" s="1"/>
  <c r="G48" i="4"/>
  <c r="H48" i="4" s="1"/>
  <c r="G37" i="4"/>
  <c r="H37"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13" i="2" s="1"/>
  <c r="M81" i="3"/>
  <c r="N81" i="3"/>
  <c r="G68" i="4"/>
  <c r="H68" i="4" s="1"/>
  <c r="M68" i="3"/>
  <c r="L68" i="3"/>
  <c r="BS53" i="3"/>
  <c r="O53" i="3"/>
  <c r="O54" i="3"/>
  <c r="G54" i="4"/>
  <c r="H54" i="4" s="1"/>
  <c r="N55" i="3"/>
  <c r="I169" i="3"/>
  <c r="CD161" i="3"/>
  <c r="I163" i="3"/>
  <c r="F72" i="4"/>
  <c r="G72" i="4" s="1"/>
  <c r="H72" i="4" s="1"/>
  <c r="CE136" i="3"/>
  <c r="F59" i="4"/>
  <c r="G59" i="4" s="1"/>
  <c r="H59" i="4" s="1"/>
  <c r="CE123" i="3"/>
  <c r="BV79" i="3"/>
  <c r="AG79" i="3"/>
  <c r="F46" i="4"/>
  <c r="G46" i="4" s="1"/>
  <c r="H46" i="4" s="1"/>
  <c r="CE158" i="3"/>
  <c r="AG144" i="3"/>
  <c r="AG146" i="3" s="1"/>
  <c r="CC130" i="3"/>
  <c r="F71" i="4"/>
  <c r="G71" i="4" s="1"/>
  <c r="H71" i="4" s="1"/>
  <c r="CE140" i="3"/>
  <c r="I105" i="3"/>
  <c r="H39" i="3"/>
  <c r="H55" i="3"/>
  <c r="CA79" i="3"/>
  <c r="BK79" i="3"/>
  <c r="BK81" i="3" s="1"/>
  <c r="BK82" i="3" s="1"/>
  <c r="M4" i="2" s="1"/>
  <c r="E41" i="4"/>
  <c r="G41" i="4" s="1"/>
  <c r="H41" i="4" s="1"/>
  <c r="CE48" i="3"/>
  <c r="CD36" i="3"/>
  <c r="G81" i="3"/>
  <c r="G68" i="3"/>
  <c r="AS165" i="3"/>
  <c r="J12" i="2" s="1"/>
  <c r="E36" i="4"/>
  <c r="G36" i="4" s="1"/>
  <c r="H36" i="4" s="1"/>
  <c r="CE154" i="3"/>
  <c r="F62" i="4"/>
  <c r="G62" i="4" s="1"/>
  <c r="H62" i="4" s="1"/>
  <c r="CE149" i="3"/>
  <c r="BZ145" i="3"/>
  <c r="BT145" i="3"/>
  <c r="CC143" i="3"/>
  <c r="F21" i="4"/>
  <c r="G21" i="4" s="1"/>
  <c r="H21" i="4" s="1"/>
  <c r="CE127" i="3"/>
  <c r="I145" i="3"/>
  <c r="BS144" i="3"/>
  <c r="O144" i="3"/>
  <c r="O146" i="3" s="1"/>
  <c r="BW118" i="3"/>
  <c r="AM118" i="3"/>
  <c r="F67" i="4"/>
  <c r="G67" i="4" s="1"/>
  <c r="H67" i="4" s="1"/>
  <c r="CE85" i="3"/>
  <c r="BR105" i="3"/>
  <c r="BU118" i="3"/>
  <c r="AA118" i="3"/>
  <c r="CD117" i="3"/>
  <c r="I119" i="3"/>
  <c r="F65" i="4"/>
  <c r="G65" i="4" s="1"/>
  <c r="H65" i="4" s="1"/>
  <c r="CE3" i="3"/>
  <c r="BK53" i="3"/>
  <c r="BK24" i="3"/>
  <c r="CA24" i="3"/>
  <c r="BS11" i="3"/>
  <c r="O11" i="3"/>
  <c r="F70" i="4"/>
  <c r="G70" i="4" s="1"/>
  <c r="H70" i="4" s="1"/>
  <c r="CE58" i="3"/>
  <c r="CA145" i="3"/>
  <c r="BV131" i="3"/>
  <c r="AG131" i="3"/>
  <c r="O105" i="3"/>
  <c r="O107" i="3" s="1"/>
  <c r="BS105" i="3"/>
  <c r="F63" i="4"/>
  <c r="G63" i="4" s="1"/>
  <c r="H63" i="4" s="1"/>
  <c r="CE84" i="3"/>
  <c r="BT105" i="3"/>
  <c r="U105" i="3"/>
  <c r="E40" i="4"/>
  <c r="G40" i="4" s="1"/>
  <c r="H40" i="4" s="1"/>
  <c r="CE155" i="3"/>
  <c r="AA168" i="3"/>
  <c r="AA169" i="3" s="1"/>
  <c r="BX146" i="3"/>
  <c r="BR146" i="3"/>
  <c r="CB144" i="3"/>
  <c r="BQ144" i="3"/>
  <c r="BQ146" i="3" s="1"/>
  <c r="H107" i="3"/>
  <c r="CC104" i="3"/>
  <c r="BR92" i="3"/>
  <c r="I92" i="3"/>
  <c r="F76" i="4"/>
  <c r="G76" i="4" s="1"/>
  <c r="H76" i="4" s="1"/>
  <c r="CE98" i="3"/>
  <c r="E94" i="3"/>
  <c r="CB92" i="3"/>
  <c r="CC78" i="3"/>
  <c r="F69" i="4"/>
  <c r="G69" i="4" s="1"/>
  <c r="H69" i="4" s="1"/>
  <c r="CE72" i="3"/>
  <c r="BW66" i="3"/>
  <c r="AM66" i="3"/>
  <c r="F17" i="4"/>
  <c r="G17" i="4" s="1"/>
  <c r="H17" i="4" s="1"/>
  <c r="CE62" i="3"/>
  <c r="AY53" i="3"/>
  <c r="BY53" i="3"/>
  <c r="F53" i="4"/>
  <c r="G53" i="4" s="1"/>
  <c r="H53" i="4" s="1"/>
  <c r="CE30" i="3"/>
  <c r="AS92" i="3"/>
  <c r="AS94" i="3" s="1"/>
  <c r="AS95" i="3" s="1"/>
  <c r="J10" i="2" s="1"/>
  <c r="BX92" i="3"/>
  <c r="F78" i="4"/>
  <c r="G78" i="4" s="1"/>
  <c r="H78" i="4" s="1"/>
  <c r="CE110" i="3"/>
  <c r="CA66" i="3"/>
  <c r="BK66" i="3"/>
  <c r="BV11" i="3"/>
  <c r="AG11" i="3"/>
  <c r="G55" i="3"/>
  <c r="I53" i="3"/>
  <c r="F49" i="4"/>
  <c r="G49" i="4" s="1"/>
  <c r="H49" i="4" s="1"/>
  <c r="CE29" i="3"/>
  <c r="BY24" i="3"/>
  <c r="AY24" i="3"/>
  <c r="BW11" i="3"/>
  <c r="AM11" i="3"/>
  <c r="BY66" i="3"/>
  <c r="AY66" i="3"/>
  <c r="AY68" i="3" s="1"/>
  <c r="BZ162" i="3"/>
  <c r="BE162" i="3"/>
  <c r="BE164" i="3" s="1"/>
  <c r="BY145" i="3"/>
  <c r="BQ134" i="3"/>
  <c r="N2" i="2" s="1"/>
  <c r="O168" i="3"/>
  <c r="O169" i="3" s="1"/>
  <c r="CC161" i="3"/>
  <c r="BW145" i="3"/>
  <c r="AY168" i="3"/>
  <c r="AY169" i="3" s="1"/>
  <c r="BX145" i="3"/>
  <c r="BW144" i="3"/>
  <c r="AM144" i="3"/>
  <c r="CD143" i="3"/>
  <c r="BR131" i="3"/>
  <c r="I131" i="3"/>
  <c r="E133" i="3"/>
  <c r="BV145" i="3"/>
  <c r="CE141" i="3"/>
  <c r="BE118" i="3"/>
  <c r="BE120" i="3" s="1"/>
  <c r="BE121" i="3" s="1"/>
  <c r="L3" i="2" s="1"/>
  <c r="BZ118" i="3"/>
  <c r="BV92" i="3"/>
  <c r="AG92" i="3"/>
  <c r="AG94" i="3" s="1"/>
  <c r="AG95" i="3" s="1"/>
  <c r="H10" i="2" s="1"/>
  <c r="CA92" i="3"/>
  <c r="BK92" i="3"/>
  <c r="BK94" i="3" s="1"/>
  <c r="BS118" i="3"/>
  <c r="O118" i="3"/>
  <c r="CB105" i="3"/>
  <c r="BQ105" i="3"/>
  <c r="CA105" i="3"/>
  <c r="BS92" i="3"/>
  <c r="O92" i="3"/>
  <c r="O94" i="3" s="1"/>
  <c r="BZ79" i="3"/>
  <c r="BE79" i="3"/>
  <c r="BE81" i="3" s="1"/>
  <c r="BE82" i="3" s="1"/>
  <c r="L4" i="2" s="1"/>
  <c r="BR79" i="3"/>
  <c r="I79" i="3"/>
  <c r="BR53" i="3"/>
  <c r="AA11" i="3"/>
  <c r="BU11" i="3"/>
  <c r="BZ105" i="3"/>
  <c r="CE89" i="3"/>
  <c r="BU66" i="3"/>
  <c r="AA66" i="3"/>
  <c r="CE59" i="3"/>
  <c r="CC52" i="3"/>
  <c r="BZ37" i="3"/>
  <c r="BE37" i="3"/>
  <c r="BE39" i="3" s="1"/>
  <c r="BE40" i="3" s="1"/>
  <c r="L7" i="2" s="1"/>
  <c r="BV37" i="3"/>
  <c r="AG37" i="3"/>
  <c r="AG39" i="3" s="1"/>
  <c r="AG40" i="3" s="1"/>
  <c r="H7" i="2" s="1"/>
  <c r="G13" i="3"/>
  <c r="G26" i="3"/>
  <c r="CB11" i="3"/>
  <c r="BQ11" i="3"/>
  <c r="BQ13" i="3" s="1"/>
  <c r="BQ14" i="3" s="1"/>
  <c r="N8"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M168" i="3"/>
  <c r="AM169" i="3" s="1"/>
  <c r="CA146" i="3"/>
  <c r="BR162" i="3"/>
  <c r="I162" i="3"/>
  <c r="I146" i="3" s="1"/>
  <c r="E164" i="3"/>
  <c r="BS145" i="3"/>
  <c r="CB145" i="3"/>
  <c r="CA144" i="3"/>
  <c r="BK144" i="3"/>
  <c r="BK146" i="3" s="1"/>
  <c r="CD130" i="3"/>
  <c r="G120" i="3"/>
  <c r="CA118" i="3"/>
  <c r="BK118" i="3"/>
  <c r="BK120" i="3" s="1"/>
  <c r="BK121" i="3" s="1"/>
  <c r="M3" i="2" s="1"/>
  <c r="BZ92" i="3"/>
  <c r="BE92" i="3"/>
  <c r="BZ131" i="3"/>
  <c r="BE131" i="3"/>
  <c r="BE133" i="3" s="1"/>
  <c r="BE134" i="3" s="1"/>
  <c r="L2" i="2" s="1"/>
  <c r="BY118" i="3"/>
  <c r="AY118" i="3"/>
  <c r="AY120" i="3" s="1"/>
  <c r="G33" i="4"/>
  <c r="H33" i="4" s="1"/>
  <c r="BX105" i="3"/>
  <c r="AS105" i="3"/>
  <c r="AS107" i="3" s="1"/>
  <c r="CD78" i="3"/>
  <c r="F19" i="4"/>
  <c r="G19" i="4" s="1"/>
  <c r="H19" i="4" s="1"/>
  <c r="CE75" i="3"/>
  <c r="G27" i="4"/>
  <c r="H27" i="4" s="1"/>
  <c r="BS66" i="3"/>
  <c r="O66" i="3"/>
  <c r="O68" i="3" s="1"/>
  <c r="CC117" i="3"/>
  <c r="U79" i="3"/>
  <c r="BT79" i="3"/>
  <c r="O79" i="3"/>
  <c r="BS79" i="3"/>
  <c r="BR66" i="3"/>
  <c r="H68" i="3"/>
  <c r="F66" i="4"/>
  <c r="G66" i="4" s="1"/>
  <c r="H66" i="4" s="1"/>
  <c r="CE43" i="3"/>
  <c r="F73" i="4"/>
  <c r="G73" i="4" s="1"/>
  <c r="H73" i="4" s="1"/>
  <c r="CE32" i="3"/>
  <c r="F9" i="4"/>
  <c r="G9" i="4" s="1"/>
  <c r="H9" i="4" s="1"/>
  <c r="CE19" i="3"/>
  <c r="BV53" i="3"/>
  <c r="BT24" i="3"/>
  <c r="U24" i="3"/>
  <c r="U26" i="3" s="1"/>
  <c r="U27" i="3" s="1"/>
  <c r="F13" i="2" s="1"/>
  <c r="F57" i="4"/>
  <c r="G57" i="4" s="1"/>
  <c r="H57" i="4" s="1"/>
  <c r="CE17" i="3"/>
  <c r="CC10" i="3"/>
  <c r="G12" i="4"/>
  <c r="H12" i="4" s="1"/>
  <c r="G79" i="4"/>
  <c r="H79" i="4" s="1"/>
  <c r="AM26" i="3" l="1"/>
  <c r="AM27" i="3" s="1"/>
  <c r="I13" i="2" s="1"/>
  <c r="AM13" i="3"/>
  <c r="AM14" i="3" s="1"/>
  <c r="I8" i="2" s="1"/>
  <c r="AG165" i="3"/>
  <c r="H12" i="2" s="1"/>
  <c r="AM68" i="3"/>
  <c r="AM69" i="3" s="1"/>
  <c r="I11" i="2" s="1"/>
  <c r="AM39" i="3"/>
  <c r="AM40" i="3" s="1"/>
  <c r="I7" i="2" s="1"/>
  <c r="AG26" i="3"/>
  <c r="AG56" i="3"/>
  <c r="H6" i="2" s="1"/>
  <c r="AA82" i="3"/>
  <c r="G4" i="2" s="1"/>
  <c r="U81" i="3"/>
  <c r="U165" i="3"/>
  <c r="F12" i="2" s="1"/>
  <c r="O95" i="3"/>
  <c r="E10" i="2" s="1"/>
  <c r="BS146" i="3"/>
  <c r="I69" i="3"/>
  <c r="D11" i="2" s="1"/>
  <c r="BQ40" i="3"/>
  <c r="N7" i="2" s="1"/>
  <c r="BE14" i="3"/>
  <c r="L8" i="2" s="1"/>
  <c r="AY69" i="3"/>
  <c r="K11" i="2" s="1"/>
  <c r="BE69" i="3"/>
  <c r="L11" i="2" s="1"/>
  <c r="BQ69" i="3"/>
  <c r="N11" i="2" s="1"/>
  <c r="BK14" i="3"/>
  <c r="M8" i="2" s="1"/>
  <c r="BQ55" i="3"/>
  <c r="BQ56" i="3" s="1"/>
  <c r="N6" i="2" s="1"/>
  <c r="AS81" i="3"/>
  <c r="AS82" i="3" s="1"/>
  <c r="J4" i="2" s="1"/>
  <c r="AY13" i="3"/>
  <c r="AY14" i="3" s="1"/>
  <c r="K8" i="2" s="1"/>
  <c r="BE107" i="3"/>
  <c r="BE108" i="3" s="1"/>
  <c r="L9" i="2" s="1"/>
  <c r="U56" i="3"/>
  <c r="F6" i="2" s="1"/>
  <c r="I147" i="3"/>
  <c r="D5" i="2" s="1"/>
  <c r="O147" i="3"/>
  <c r="E5" i="2" s="1"/>
  <c r="AA164" i="3"/>
  <c r="AA165" i="3" s="1"/>
  <c r="G12" i="2" s="1"/>
  <c r="BV146" i="3"/>
  <c r="O108" i="3"/>
  <c r="E9" i="2" s="1"/>
  <c r="AG147" i="3"/>
  <c r="H5" i="2" s="1"/>
  <c r="BT146" i="3"/>
  <c r="AA107" i="3"/>
  <c r="AA108" i="3" s="1"/>
  <c r="G9" i="2" s="1"/>
  <c r="U94" i="3"/>
  <c r="U95" i="3" s="1"/>
  <c r="F10" i="2" s="1"/>
  <c r="U133" i="3"/>
  <c r="U134" i="3" s="1"/>
  <c r="F2" i="2" s="1"/>
  <c r="BW146" i="3"/>
  <c r="AG68" i="3"/>
  <c r="AG69" i="3" s="1"/>
  <c r="H11" i="2" s="1"/>
  <c r="BQ26" i="3"/>
  <c r="BQ27" i="3" s="1"/>
  <c r="N13" i="2" s="1"/>
  <c r="BQ164" i="3"/>
  <c r="BQ165" i="3" s="1"/>
  <c r="N12" i="2" s="1"/>
  <c r="BQ147" i="3"/>
  <c r="N5" i="2" s="1"/>
  <c r="BQ81" i="3"/>
  <c r="BQ82" i="3" s="1"/>
  <c r="N4" i="2" s="1"/>
  <c r="BQ94" i="3"/>
  <c r="BQ95" i="3" s="1"/>
  <c r="N10" i="2" s="1"/>
  <c r="BQ107" i="3"/>
  <c r="BQ108" i="3" s="1"/>
  <c r="N9" i="2" s="1"/>
  <c r="BK164" i="3"/>
  <c r="BK165" i="3" s="1"/>
  <c r="M12" i="2" s="1"/>
  <c r="BK147" i="3"/>
  <c r="M5" i="2" s="1"/>
  <c r="BK68" i="3"/>
  <c r="BK69" i="3" s="1"/>
  <c r="M11" i="2" s="1"/>
  <c r="BK95" i="3"/>
  <c r="M10" i="2" s="1"/>
  <c r="BK26" i="3"/>
  <c r="BK27" i="3" s="1"/>
  <c r="M13" i="2" s="1"/>
  <c r="BK55" i="3"/>
  <c r="BK56" i="3" s="1"/>
  <c r="M6" i="2" s="1"/>
  <c r="BK107" i="3"/>
  <c r="BK108" i="3" s="1"/>
  <c r="M9" i="2" s="1"/>
  <c r="BE165" i="3"/>
  <c r="L12" i="2" s="1"/>
  <c r="BE26" i="3"/>
  <c r="BE27" i="3" s="1"/>
  <c r="L13" i="2" s="1"/>
  <c r="BE146" i="3"/>
  <c r="BE147" i="3" s="1"/>
  <c r="L5" i="2" s="1"/>
  <c r="BK134" i="3"/>
  <c r="M2" i="2" s="1"/>
  <c r="BK40" i="3"/>
  <c r="M7" i="2" s="1"/>
  <c r="BE94" i="3"/>
  <c r="BE95" i="3" s="1"/>
  <c r="L10" i="2" s="1"/>
  <c r="BE55" i="3"/>
  <c r="BE56" i="3" s="1"/>
  <c r="L6" i="2" s="1"/>
  <c r="CE10" i="3"/>
  <c r="CE104" i="3"/>
  <c r="AY108" i="3"/>
  <c r="K9" i="2" s="1"/>
  <c r="AY40" i="3"/>
  <c r="K7" i="2" s="1"/>
  <c r="AY26" i="3"/>
  <c r="AY27" i="3" s="1"/>
  <c r="K13" i="2" s="1"/>
  <c r="AY55" i="3"/>
  <c r="AY56" i="3" s="1"/>
  <c r="K6" i="2" s="1"/>
  <c r="AY121" i="3"/>
  <c r="K3" i="2" s="1"/>
  <c r="AY164" i="3"/>
  <c r="AY165" i="3" s="1"/>
  <c r="K12" i="2" s="1"/>
  <c r="AY133" i="3"/>
  <c r="AY134" i="3" s="1"/>
  <c r="K2" i="2" s="1"/>
  <c r="AS39" i="3"/>
  <c r="AS40" i="3" s="1"/>
  <c r="J7" i="2" s="1"/>
  <c r="AS108" i="3"/>
  <c r="J9" i="2" s="1"/>
  <c r="AS14" i="3"/>
  <c r="J8" i="2" s="1"/>
  <c r="AS26" i="3"/>
  <c r="AS27" i="3" s="1"/>
  <c r="J13" i="2" s="1"/>
  <c r="AS55" i="3"/>
  <c r="AS56" i="3" s="1"/>
  <c r="J6" i="2" s="1"/>
  <c r="AS68" i="3"/>
  <c r="AS69" i="3" s="1"/>
  <c r="J11" i="2" s="1"/>
  <c r="AM120" i="3"/>
  <c r="AM121" i="3" s="1"/>
  <c r="I3" i="2" s="1"/>
  <c r="AM95" i="3"/>
  <c r="I10" i="2" s="1"/>
  <c r="AM55" i="3"/>
  <c r="AM56" i="3" s="1"/>
  <c r="I6" i="2" s="1"/>
  <c r="AM164" i="3"/>
  <c r="AM165" i="3" s="1"/>
  <c r="I12" i="2" s="1"/>
  <c r="AM108" i="3"/>
  <c r="I9" i="2" s="1"/>
  <c r="AM146" i="3"/>
  <c r="AM147" i="3" s="1"/>
  <c r="I5" i="2" s="1"/>
  <c r="CC144" i="3"/>
  <c r="AM134" i="3"/>
  <c r="I2" i="2" s="1"/>
  <c r="AM81" i="3"/>
  <c r="AM82" i="3" s="1"/>
  <c r="I4" i="2" s="1"/>
  <c r="AG27" i="3"/>
  <c r="H13" i="2" s="1"/>
  <c r="AG133" i="3"/>
  <c r="AG134" i="3" s="1"/>
  <c r="H2" i="2" s="1"/>
  <c r="AG81" i="3"/>
  <c r="AG82" i="3" s="1"/>
  <c r="H4" i="2" s="1"/>
  <c r="AG13" i="3"/>
  <c r="AG14" i="3" s="1"/>
  <c r="H8" i="2" s="1"/>
  <c r="AG120" i="3"/>
  <c r="AG121" i="3" s="1"/>
  <c r="H3" i="2" s="1"/>
  <c r="CC118" i="3"/>
  <c r="AA40" i="3"/>
  <c r="G7" i="2" s="1"/>
  <c r="AA13" i="3"/>
  <c r="AA14" i="3" s="1"/>
  <c r="G8" i="2" s="1"/>
  <c r="AA146" i="3"/>
  <c r="AA147" i="3" s="1"/>
  <c r="G5" i="2" s="1"/>
  <c r="BU146" i="3"/>
  <c r="AA56" i="3"/>
  <c r="G6" i="2" s="1"/>
  <c r="AA134" i="3"/>
  <c r="G2" i="2" s="1"/>
  <c r="CE23" i="3"/>
  <c r="AA120" i="3"/>
  <c r="AA121" i="3" s="1"/>
  <c r="G3" i="2" s="1"/>
  <c r="AA68" i="3"/>
  <c r="AA69" i="3" s="1"/>
  <c r="G11" i="2" s="1"/>
  <c r="AA94" i="3"/>
  <c r="AA95" i="3" s="1"/>
  <c r="G10" i="2" s="1"/>
  <c r="CE91" i="3"/>
  <c r="U82" i="3"/>
  <c r="F4" i="2" s="1"/>
  <c r="U107" i="3"/>
  <c r="U108" i="3" s="1"/>
  <c r="F9" i="2" s="1"/>
  <c r="U68" i="3"/>
  <c r="U69" i="3" s="1"/>
  <c r="F11" i="2" s="1"/>
  <c r="CE52" i="3"/>
  <c r="U146" i="3"/>
  <c r="U147" i="3" s="1"/>
  <c r="F5" i="2" s="1"/>
  <c r="U14" i="3"/>
  <c r="F8" i="2" s="1"/>
  <c r="CC11" i="3"/>
  <c r="U120" i="3"/>
  <c r="U121" i="3" s="1"/>
  <c r="F3" i="2" s="1"/>
  <c r="O133" i="3"/>
  <c r="O134" i="3"/>
  <c r="E2" i="2" s="1"/>
  <c r="CE130" i="3"/>
  <c r="CD11" i="3"/>
  <c r="O13" i="3"/>
  <c r="O14" i="3" s="1"/>
  <c r="E8" i="2" s="1"/>
  <c r="CE143" i="3"/>
  <c r="CD144" i="3"/>
  <c r="CD118" i="3"/>
  <c r="O120" i="3"/>
  <c r="O121" i="3" s="1"/>
  <c r="E3" i="2" s="1"/>
  <c r="O40" i="3"/>
  <c r="E7" i="2" s="1"/>
  <c r="O164" i="3"/>
  <c r="O165" i="3" s="1"/>
  <c r="E12" i="2" s="1"/>
  <c r="CE36" i="3"/>
  <c r="CC24" i="3"/>
  <c r="O81" i="3"/>
  <c r="O82" i="3" s="1"/>
  <c r="E4" i="2" s="1"/>
  <c r="O69" i="3"/>
  <c r="E11" i="2" s="1"/>
  <c r="CE65" i="3"/>
  <c r="O55" i="3"/>
  <c r="O56" i="3" s="1"/>
  <c r="E6" i="2" s="1"/>
  <c r="CD66" i="3"/>
  <c r="I14" i="3"/>
  <c r="D8" i="2" s="1"/>
  <c r="CD131" i="3"/>
  <c r="I133" i="3"/>
  <c r="I134" i="3" s="1"/>
  <c r="D2" i="2" s="1"/>
  <c r="CC92" i="3"/>
  <c r="CE161" i="3"/>
  <c r="CD162" i="3"/>
  <c r="I164" i="3"/>
  <c r="I165" i="3" s="1"/>
  <c r="D12" i="2" s="1"/>
  <c r="CD79" i="3"/>
  <c r="I81" i="3"/>
  <c r="I82" i="3" s="1"/>
  <c r="D4" i="2" s="1"/>
  <c r="CC131" i="3"/>
  <c r="CD53" i="3"/>
  <c r="I55" i="3"/>
  <c r="I56" i="3" s="1"/>
  <c r="D6" i="2" s="1"/>
  <c r="I26" i="3"/>
  <c r="I27" i="3" s="1"/>
  <c r="D13" i="2" s="1"/>
  <c r="CD24" i="3"/>
  <c r="CC66" i="3"/>
  <c r="CC162" i="3"/>
  <c r="CD37" i="3"/>
  <c r="I39" i="3"/>
  <c r="I40" i="3" s="1"/>
  <c r="D7" i="2" s="1"/>
  <c r="CC53" i="3"/>
  <c r="CE117" i="3"/>
  <c r="CC105" i="3"/>
  <c r="I120" i="3"/>
  <c r="I121" i="3" s="1"/>
  <c r="D3" i="2" s="1"/>
  <c r="CE78" i="3"/>
  <c r="CC79" i="3"/>
  <c r="CC37" i="3"/>
  <c r="CD92" i="3"/>
  <c r="I94" i="3"/>
  <c r="I95" i="3" s="1"/>
  <c r="D10" i="2" s="1"/>
  <c r="CD105" i="3"/>
  <c r="I107" i="3"/>
  <c r="I108" i="3" s="1"/>
  <c r="D9" i="2" s="1"/>
  <c r="N16" i="2" l="1"/>
  <c r="M16" i="2"/>
  <c r="L16" i="2"/>
  <c r="K16" i="2"/>
  <c r="J16" i="2"/>
  <c r="O13" i="2"/>
  <c r="CE118" i="3"/>
  <c r="I16" i="2"/>
  <c r="CE144" i="3"/>
  <c r="H16" i="2"/>
  <c r="O5" i="2"/>
  <c r="O11" i="2"/>
  <c r="G16" i="2"/>
  <c r="O10" i="2"/>
  <c r="O7" i="2"/>
  <c r="CE24" i="3"/>
  <c r="O9" i="2"/>
  <c r="CE11" i="3"/>
  <c r="F16" i="2"/>
  <c r="CE105" i="3"/>
  <c r="O2" i="2"/>
  <c r="CE92" i="3"/>
  <c r="O8" i="2"/>
  <c r="O3" i="2"/>
  <c r="O12" i="2"/>
  <c r="CE37" i="3"/>
  <c r="CE162" i="3"/>
  <c r="E16" i="2"/>
  <c r="CE66" i="3"/>
  <c r="O6" i="2"/>
  <c r="O4" i="2"/>
  <c r="D16" i="2"/>
  <c r="CE53" i="3"/>
  <c r="CE131" i="3"/>
  <c r="CE79" i="3"/>
  <c r="P13" i="2" l="1"/>
  <c r="P2" i="2"/>
  <c r="P6" i="2"/>
  <c r="P10" i="2"/>
  <c r="P12" i="2"/>
  <c r="P8" i="2"/>
  <c r="P4" i="2"/>
  <c r="P3" i="2"/>
  <c r="P7" i="2"/>
  <c r="P9" i="2"/>
  <c r="P5" i="2"/>
  <c r="P11" i="2"/>
  <c r="O16" i="2"/>
  <c r="O17" i="2" s="1"/>
  <c r="O27" i="2" s="1"/>
  <c r="P21" i="2" l="1"/>
  <c r="P16" i="2"/>
</calcChain>
</file>

<file path=xl/sharedStrings.xml><?xml version="1.0" encoding="utf-8"?>
<sst xmlns="http://schemas.openxmlformats.org/spreadsheetml/2006/main" count="987" uniqueCount="119">
  <si>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</si>
  <si>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</si>
  <si>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</si>
  <si>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</si>
  <si>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</si>
  <si>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</si>
  <si>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</si>
  <si>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</si>
  <si>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</si>
  <si>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</si>
  <si>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</si>
  <si>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</si>
  <si>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</si>
  <si>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</si>
  <si>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</si>
  <si>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</si>
  <si>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</si>
  <si>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</si>
  <si>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</si>
  <si>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</si>
  <si>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</si>
  <si>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</si>
  <si>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</si>
  <si>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</si>
  <si>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</si>
  <si>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</si>
  <si>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</si>
  <si>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</si>
  <si>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</si>
  <si>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</si>
  <si>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</si>
  <si>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</si>
  <si>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</si>
  <si>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</si>
  <si>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</si>
  <si>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</si>
  <si>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</si>
  <si>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</si>
  <si>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</si>
  <si>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</si>
  <si>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</si>
  <si>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</si>
  <si>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</si>
  <si>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</si>
  <si>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</si>
  <si>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</si>
  <si>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</si>
  <si>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</si>
  <si>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</si>
  <si>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</si>
  <si>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</si>
  <si>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</si>
  <si>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</si>
  <si>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</si>
  <si>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</si>
  <si>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</si>
  <si>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</si>
  <si>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</si>
  <si>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</si>
  <si>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</si>
  <si>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</si>
  <si>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</si>
  <si>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</si>
  <si>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</si>
  <si>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</si>
  <si>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</si>
  <si>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</si>
  <si>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</si>
  <si>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</si>
  <si>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</si>
  <si>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</si>
  <si>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</si>
  <si>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</si>
  <si>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</si>
  <si>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</si>
  <si>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</si>
  <si>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</si>
  <si>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</si>
  <si>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</si>
  <si>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</si>
  <si>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</si>
  <si>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</si>
  <si>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</si>
  <si>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</si>
  <si>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</si>
  <si>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</si>
  <si>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</si>
  <si>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</si>
  <si>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</si>
  <si>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</si>
  <si>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</si>
  <si>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</si>
  <si>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</si>
  <si>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</si>
  <si>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</si>
  <si>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</si>
  <si>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</si>
  <si>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</si>
  <si>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</si>
  <si>
    <t>Vo dupuy</t>
  </si>
  <si>
    <t>Phusi</t>
  </si>
  <si>
    <t>Nocera</t>
  </si>
  <si>
    <t>Morgane</t>
  </si>
  <si>
    <t>Brunaud</t>
  </si>
  <si>
    <t>Bernard</t>
  </si>
  <si>
    <t>Yalicheff</t>
  </si>
  <si>
    <t>André</t>
  </si>
  <si>
    <t>Dehorter</t>
  </si>
  <si>
    <t>Dupond</t>
  </si>
  <si>
    <t>Guichard</t>
  </si>
  <si>
    <t>Sylvain</t>
  </si>
  <si>
    <t>Millot</t>
  </si>
  <si>
    <t>Dominique</t>
  </si>
  <si>
    <t>Subacchi</t>
  </si>
  <si>
    <t>Claudine</t>
  </si>
  <si>
    <t>Nicolas</t>
  </si>
  <si>
    <t>Jacques</t>
  </si>
  <si>
    <t>Lavergne</t>
  </si>
  <si>
    <t>Thierry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</si>
</sst>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H4" sqref="H4"/>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équipe'!B122</f>
        <v>Les Poulbots</v>
      </c>
      <c r="D2" s="14">
        <f>'Détail par équipe'!I134</f>
        <v>6</v>
      </c>
      <c r="E2" s="15">
        <f>'Détail par équipe'!O134</f>
        <v>6</v>
      </c>
      <c r="F2" s="15">
        <f>'Détail par équipe'!U134</f>
        <v>5</v>
      </c>
      <c r="G2" s="15">
        <f>'Détail par équipe'!AA134</f>
        <v>9</v>
      </c>
      <c r="H2" s="15">
        <f>'Détail par équipe'!AG134</f>
        <v>10</v>
      </c>
      <c r="I2" s="15">
        <f>'Détail par équipe'!AM134</f>
        <v>4</v>
      </c>
      <c r="J2" s="15">
        <f>'Détail par équipe'!AS134</f>
        <v>0</v>
      </c>
      <c r="K2" s="15">
        <f>'Détail par équipe'!AY134</f>
        <v>0</v>
      </c>
      <c r="L2" s="15">
        <f>'Détail par équipe'!BE134</f>
        <v>0</v>
      </c>
      <c r="M2" s="15">
        <f>'Détail par équipe'!BK134</f>
        <v>0</v>
      </c>
      <c r="N2" s="15">
        <f>'Détail par équipe'!BQ134</f>
        <v>0</v>
      </c>
      <c r="O2" s="16">
        <f t="shared" ref="O2:O13" si="0">D2+E2+F2+G2+H2+I2+J2+K2+L2+M2+N2</f>
        <v>40</v>
      </c>
      <c r="P2" s="17">
        <f>O2*3.04</f>
        <v>121.6</v>
      </c>
    </row>
    <row r="3" spans="1:16" ht="23.1" customHeight="1" x14ac:dyDescent="0.25">
      <c r="A3" s="11">
        <v>2</v>
      </c>
      <c r="B3" s="12">
        <v>1</v>
      </c>
      <c r="C3" s="13" t="str">
        <f>'Détail par équipe'!B109</f>
        <v>BZV</v>
      </c>
      <c r="D3" s="14">
        <f>'Détail par équipe'!I121</f>
        <v>4</v>
      </c>
      <c r="E3" s="15">
        <f>'Détail par équipe'!O121</f>
        <v>5</v>
      </c>
      <c r="F3" s="15">
        <f>'Détail par équipe'!U121</f>
        <v>6.5</v>
      </c>
      <c r="G3" s="15">
        <f>'Détail par équipe'!AA121</f>
        <v>8</v>
      </c>
      <c r="H3" s="15">
        <f>'Détail par équipe'!AG121</f>
        <v>10</v>
      </c>
      <c r="I3" s="15">
        <f>'Détail par équipe'!AM121</f>
        <v>7.5</v>
      </c>
      <c r="J3" s="15">
        <f>'Détail par équipe'!AS121</f>
        <v>0</v>
      </c>
      <c r="K3" s="15">
        <f>'Détail par équipe'!AY121</f>
        <v>0</v>
      </c>
      <c r="L3" s="15">
        <f>'Détail par équipe'!BE121</f>
        <v>0</v>
      </c>
      <c r="M3" s="15">
        <f>'Détail par équipe'!BK121</f>
        <v>0</v>
      </c>
      <c r="N3" s="15">
        <f>'Détail par équipe'!BQ121</f>
        <v>0</v>
      </c>
      <c r="O3" s="16">
        <f t="shared" si="0"/>
        <v>41</v>
      </c>
      <c r="P3" s="17">
        <f t="shared" ref="P3:P13" si="1">O3*3.04</f>
        <v>124.64</v>
      </c>
    </row>
    <row r="4" spans="1:16" ht="23.1" customHeight="1" x14ac:dyDescent="0.25">
      <c r="A4" s="11">
        <v>3</v>
      </c>
      <c r="B4" s="12">
        <v>2</v>
      </c>
      <c r="C4" s="13" t="str">
        <f>'Détail par équipe'!B70</f>
        <v>Wizards 2</v>
      </c>
      <c r="D4" s="14">
        <f>'Détail par équipe'!I82</f>
        <v>4</v>
      </c>
      <c r="E4" s="15">
        <f>'Détail par équipe'!O82</f>
        <v>9</v>
      </c>
      <c r="F4" s="15">
        <f>'Détail par équipe'!U82</f>
        <v>2.5</v>
      </c>
      <c r="G4" s="15">
        <f>'Détail par équipe'!AA82</f>
        <v>7</v>
      </c>
      <c r="H4" s="15">
        <f>'Détail par équipe'!AG82</f>
        <v>8</v>
      </c>
      <c r="I4" s="15">
        <f>'Détail par équipe'!AM82</f>
        <v>6</v>
      </c>
      <c r="J4" s="15">
        <f>'Détail par équipe'!AS82</f>
        <v>0</v>
      </c>
      <c r="K4" s="15">
        <f>'Détail par équipe'!AY82</f>
        <v>0</v>
      </c>
      <c r="L4" s="15">
        <f>'Détail par équipe'!BE82</f>
        <v>0</v>
      </c>
      <c r="M4" s="15">
        <f>'Détail par équipe'!BK82</f>
        <v>0</v>
      </c>
      <c r="N4" s="15">
        <f>'Détail par équipe'!BQ82</f>
        <v>0</v>
      </c>
      <c r="O4" s="16">
        <f t="shared" si="0"/>
        <v>36.5</v>
      </c>
      <c r="P4" s="17">
        <f t="shared" si="1"/>
        <v>110.96000000000001</v>
      </c>
    </row>
    <row r="5" spans="1:16" ht="23.1" customHeight="1" x14ac:dyDescent="0.25">
      <c r="A5" s="11">
        <v>4</v>
      </c>
      <c r="B5" s="12">
        <v>7</v>
      </c>
      <c r="C5" s="13" t="str">
        <f>'Détail par équipe'!B135</f>
        <v>ABC Idf</v>
      </c>
      <c r="D5" s="14">
        <f>'Détail par équipe'!I147</f>
        <v>10</v>
      </c>
      <c r="E5" s="15">
        <f>'Détail par équipe'!O147</f>
        <v>5</v>
      </c>
      <c r="F5" s="15">
        <f>'Détail par équipe'!U147</f>
        <v>5</v>
      </c>
      <c r="G5" s="15">
        <f>'Détail par équipe'!AA147</f>
        <v>3</v>
      </c>
      <c r="H5" s="15">
        <f>'Détail par équipe'!AG147</f>
        <v>7</v>
      </c>
      <c r="I5" s="15">
        <f>'Détail par équipe'!AM147</f>
        <v>10</v>
      </c>
      <c r="J5" s="15">
        <f>'Détail par équipe'!AS147</f>
        <v>0</v>
      </c>
      <c r="K5" s="15">
        <f>'Détail par équipe'!AY147</f>
        <v>0</v>
      </c>
      <c r="L5" s="15">
        <f>'Détail par équipe'!BE147</f>
        <v>0</v>
      </c>
      <c r="M5" s="15">
        <f>'Détail par équipe'!BK147</f>
        <v>0</v>
      </c>
      <c r="N5" s="15">
        <f>'Détail par équipe'!BQ147</f>
        <v>0</v>
      </c>
      <c r="O5" s="16">
        <f t="shared" si="0"/>
        <v>40</v>
      </c>
      <c r="P5" s="17">
        <f t="shared" si="1"/>
        <v>121.6</v>
      </c>
    </row>
    <row r="6" spans="1:16" ht="23.1" customHeight="1" x14ac:dyDescent="0.25">
      <c r="A6" s="11">
        <v>5</v>
      </c>
      <c r="B6" s="12">
        <v>5</v>
      </c>
      <c r="C6" s="13" t="str">
        <f>'Détail par équipe'!B41</f>
        <v>Wizards 6</v>
      </c>
      <c r="D6" s="14">
        <f>'Détail par équipe'!I56</f>
        <v>4</v>
      </c>
      <c r="E6" s="15">
        <f>'Détail par équipe'!O56</f>
        <v>6</v>
      </c>
      <c r="F6" s="15">
        <f>'Détail par équipe'!U56</f>
        <v>5</v>
      </c>
      <c r="G6" s="15">
        <f>'Détail par équipe'!AA56</f>
        <v>1</v>
      </c>
      <c r="H6" s="15">
        <f>'Détail par équipe'!AG56</f>
        <v>10</v>
      </c>
      <c r="I6" s="15">
        <f>'Détail par équipe'!AM56</f>
        <v>0</v>
      </c>
      <c r="J6" s="15">
        <f>'Détail par équipe'!AS56</f>
        <v>0</v>
      </c>
      <c r="K6" s="15">
        <f>'Détail par équipe'!AY56</f>
        <v>0</v>
      </c>
      <c r="L6" s="15">
        <f>'Détail par équipe'!BE56</f>
        <v>0</v>
      </c>
      <c r="M6" s="15">
        <f>'Détail par équipe'!BK56</f>
        <v>0</v>
      </c>
      <c r="N6" s="15">
        <f>'Détail par équipe'!BQ56</f>
        <v>0</v>
      </c>
      <c r="O6" s="16">
        <f t="shared" si="0"/>
        <v>26</v>
      </c>
      <c r="P6" s="17">
        <f t="shared" si="1"/>
        <v>79.040000000000006</v>
      </c>
    </row>
    <row r="7" spans="1:16" ht="23.1" customHeight="1" x14ac:dyDescent="0.25">
      <c r="A7" s="11">
        <v>6</v>
      </c>
      <c r="B7" s="12">
        <v>8</v>
      </c>
      <c r="C7" s="13" t="str">
        <f>'Détail par équipe'!B28</f>
        <v>Friends Team</v>
      </c>
      <c r="D7" s="14">
        <f>'Détail par équipe'!I40</f>
        <v>6</v>
      </c>
      <c r="E7" s="15">
        <f>'Détail par équipe'!O40</f>
        <v>6</v>
      </c>
      <c r="F7" s="15">
        <f>'Détail par équipe'!U40</f>
        <v>3.5</v>
      </c>
      <c r="G7" s="15">
        <f>'Détail par équipe'!AA40</f>
        <v>7.5</v>
      </c>
      <c r="H7" s="15">
        <f>'Détail par équipe'!AG40</f>
        <v>2</v>
      </c>
      <c r="I7" s="15">
        <f>'Détail par équipe'!AM40</f>
        <v>1</v>
      </c>
      <c r="J7" s="15">
        <f>'Détail par équipe'!AS40</f>
        <v>0</v>
      </c>
      <c r="K7" s="15">
        <f>'Détail par équipe'!AY40</f>
        <v>0</v>
      </c>
      <c r="L7" s="15">
        <f>'Détail par équipe'!BE40</f>
        <v>0</v>
      </c>
      <c r="M7" s="15">
        <f>'Détail par équipe'!BK40</f>
        <v>0</v>
      </c>
      <c r="N7" s="15">
        <f>'Détail par équipe'!BQ40</f>
        <v>0</v>
      </c>
      <c r="O7" s="16">
        <f t="shared" si="0"/>
        <v>26</v>
      </c>
      <c r="P7" s="17">
        <f t="shared" si="1"/>
        <v>79.040000000000006</v>
      </c>
    </row>
    <row r="8" spans="1:16" ht="23.1" customHeight="1" x14ac:dyDescent="0.25">
      <c r="A8" s="11">
        <v>7</v>
      </c>
      <c r="B8" s="12">
        <v>3</v>
      </c>
      <c r="C8" s="13" t="str">
        <f>'Détail par équipe'!B2</f>
        <v>Wizards 4</v>
      </c>
      <c r="D8" s="14">
        <f>'Détail par équipe'!I14</f>
        <v>2</v>
      </c>
      <c r="E8" s="15">
        <f>'Détail par équipe'!O14</f>
        <v>8</v>
      </c>
      <c r="F8" s="15">
        <f>'Détail par équipe'!U14</f>
        <v>5</v>
      </c>
      <c r="G8" s="15">
        <f>'Détail par équipe'!AA14</f>
        <v>2.5</v>
      </c>
      <c r="H8" s="15">
        <f>'Détail par équipe'!AG14</f>
        <v>7</v>
      </c>
      <c r="I8" s="15">
        <f>'Détail par équipe'!AM14</f>
        <v>0</v>
      </c>
      <c r="J8" s="15">
        <f>'Détail par équipe'!AS14</f>
        <v>0</v>
      </c>
      <c r="K8" s="15">
        <f>'Détail par équipe'!AY14</f>
        <v>0</v>
      </c>
      <c r="L8" s="15">
        <f>'Détail par équipe'!BE14</f>
        <v>0</v>
      </c>
      <c r="M8" s="15">
        <f>'Détail par équipe'!BK14</f>
        <v>0</v>
      </c>
      <c r="N8" s="15">
        <f>'Détail par équipe'!BQ14</f>
        <v>0</v>
      </c>
      <c r="O8" s="16">
        <f t="shared" si="0"/>
        <v>24.5</v>
      </c>
      <c r="P8" s="17">
        <f t="shared" si="1"/>
        <v>74.48</v>
      </c>
    </row>
    <row r="9" spans="1:16" ht="23.1" customHeight="1" x14ac:dyDescent="0.25">
      <c r="A9" s="11">
        <v>8</v>
      </c>
      <c r="B9" s="12">
        <v>6</v>
      </c>
      <c r="C9" s="13" t="str">
        <f>'Détail par équipe'!B96</f>
        <v>BNP</v>
      </c>
      <c r="D9" s="14">
        <f>'Détail par équipe'!I108</f>
        <v>2</v>
      </c>
      <c r="E9" s="15">
        <f>'Détail par équipe'!O108</f>
        <v>4</v>
      </c>
      <c r="F9" s="15">
        <f>'Détail par équipe'!U108</f>
        <v>6</v>
      </c>
      <c r="G9" s="15">
        <f>'Détail par équipe'!AA108</f>
        <v>8</v>
      </c>
      <c r="H9" s="15">
        <f>'Détail par équipe'!AG108</f>
        <v>3</v>
      </c>
      <c r="I9" s="15">
        <f>'Détail par équipe'!AM108</f>
        <v>9</v>
      </c>
      <c r="J9" s="15">
        <f>'Détail par équipe'!AS108</f>
        <v>0</v>
      </c>
      <c r="K9" s="15">
        <f>'Détail par équipe'!AY108</f>
        <v>0</v>
      </c>
      <c r="L9" s="15">
        <f>'Détail par équipe'!BE108</f>
        <v>0</v>
      </c>
      <c r="M9" s="15">
        <f>'Détail par équipe'!BK108</f>
        <v>0</v>
      </c>
      <c r="N9" s="15">
        <f>'Détail par équipe'!BQ108</f>
        <v>0</v>
      </c>
      <c r="O9" s="16">
        <f t="shared" si="0"/>
        <v>32</v>
      </c>
      <c r="P9" s="17">
        <f t="shared" si="1"/>
        <v>97.28</v>
      </c>
    </row>
    <row r="10" spans="1:16" ht="23.1" customHeight="1" x14ac:dyDescent="0.25">
      <c r="A10" s="11">
        <v>9</v>
      </c>
      <c r="B10" s="12">
        <v>10</v>
      </c>
      <c r="C10" s="13" t="str">
        <f>'Détail par équipe'!B83</f>
        <v>Wizards 1</v>
      </c>
      <c r="D10" s="14">
        <f>'Détail par équipe'!I95</f>
        <v>8</v>
      </c>
      <c r="E10" s="15">
        <f>'Détail par équipe'!O95</f>
        <v>2</v>
      </c>
      <c r="F10" s="15">
        <f>'Détail par équipe'!U95</f>
        <v>7.5</v>
      </c>
      <c r="G10" s="15">
        <f>'Détail par équipe'!AA95</f>
        <v>4</v>
      </c>
      <c r="H10" s="15">
        <f>'Détail par équipe'!AG95</f>
        <v>0</v>
      </c>
      <c r="I10" s="15">
        <f>'Détail par équipe'!AM95</f>
        <v>10</v>
      </c>
      <c r="J10" s="15">
        <f>'Détail par équipe'!AS95</f>
        <v>0</v>
      </c>
      <c r="K10" s="15">
        <f>'Détail par équipe'!AY95</f>
        <v>0</v>
      </c>
      <c r="L10" s="15">
        <f>'Détail par équipe'!BE95</f>
        <v>0</v>
      </c>
      <c r="M10" s="15">
        <f>'Détail par équipe'!BK95</f>
        <v>0</v>
      </c>
      <c r="N10" s="15">
        <f>'Détail par équipe'!BQ95</f>
        <v>0</v>
      </c>
      <c r="O10" s="16">
        <f t="shared" si="0"/>
        <v>31.5</v>
      </c>
      <c r="P10" s="17">
        <f t="shared" si="1"/>
        <v>95.76</v>
      </c>
    </row>
    <row r="11" spans="1:16" ht="23.1" customHeight="1" x14ac:dyDescent="0.25">
      <c r="A11" s="11">
        <v>10</v>
      </c>
      <c r="B11" s="12">
        <v>11</v>
      </c>
      <c r="C11" s="13" t="str">
        <f>'Détail par équipe'!B57</f>
        <v>Wizards 7</v>
      </c>
      <c r="D11" s="14">
        <f>'Détail par équipe'!I69</f>
        <v>6</v>
      </c>
      <c r="E11" s="15">
        <f>'Détail par équipe'!O69</f>
        <v>4</v>
      </c>
      <c r="F11" s="15">
        <f>'Détail par équipe'!U69</f>
        <v>4</v>
      </c>
      <c r="G11" s="15">
        <f>'Détail par équipe'!AA69</f>
        <v>2</v>
      </c>
      <c r="H11" s="15">
        <f>'Détail par équipe'!AG69</f>
        <v>3</v>
      </c>
      <c r="I11" s="15">
        <f>'Détail par équipe'!AM69</f>
        <v>2.5</v>
      </c>
      <c r="J11" s="15">
        <f>'Détail par équipe'!AS69</f>
        <v>0</v>
      </c>
      <c r="K11" s="15">
        <f>'Détail par équipe'!AY69</f>
        <v>0</v>
      </c>
      <c r="L11" s="15">
        <f>'Détail par équipe'!BE69</f>
        <v>0</v>
      </c>
      <c r="M11" s="15">
        <f>'Détail par équipe'!BK69</f>
        <v>0</v>
      </c>
      <c r="N11" s="15">
        <f>'Détail par équipe'!BQ69</f>
        <v>0</v>
      </c>
      <c r="O11" s="16">
        <f t="shared" si="0"/>
        <v>21.5</v>
      </c>
      <c r="P11" s="17">
        <f t="shared" si="1"/>
        <v>65.36</v>
      </c>
    </row>
    <row r="12" spans="1:16" ht="23.1" customHeight="1" x14ac:dyDescent="0.25">
      <c r="A12" s="11">
        <v>11</v>
      </c>
      <c r="B12" s="12">
        <v>11</v>
      </c>
      <c r="C12" s="13" t="str">
        <f>'Détail par équipe'!B148</f>
        <v>Wizards 3</v>
      </c>
      <c r="D12" s="14">
        <f>'Détail par équipe'!I165</f>
        <v>0</v>
      </c>
      <c r="E12" s="15">
        <f>'Détail par équipe'!O165</f>
        <v>4</v>
      </c>
      <c r="F12" s="15">
        <f>'Détail par équipe'!U165</f>
        <v>6</v>
      </c>
      <c r="G12" s="15">
        <f>'Détail par équipe'!AA165</f>
        <v>6</v>
      </c>
      <c r="H12" s="15">
        <f>'Détail par équipe'!AG165</f>
        <v>0</v>
      </c>
      <c r="I12" s="15">
        <f>'Détail par équipe'!AM165</f>
        <v>0</v>
      </c>
      <c r="J12" s="15">
        <f>'Détail par équipe'!AS165</f>
        <v>0</v>
      </c>
      <c r="K12" s="15">
        <f>'Détail par équipe'!AY165</f>
        <v>0</v>
      </c>
      <c r="L12" s="15">
        <f>'Détail par équipe'!BE165</f>
        <v>0</v>
      </c>
      <c r="M12" s="15">
        <f>'Détail par équipe'!BK165</f>
        <v>0</v>
      </c>
      <c r="N12" s="15">
        <f>'Détail par équipe'!BQ165</f>
        <v>0</v>
      </c>
      <c r="O12" s="16">
        <f t="shared" si="0"/>
        <v>16</v>
      </c>
      <c r="P12" s="17">
        <f t="shared" si="1"/>
        <v>48.64</v>
      </c>
    </row>
    <row r="13" spans="1:16" ht="23.1" customHeight="1" x14ac:dyDescent="0.25">
      <c r="A13" s="11">
        <v>12</v>
      </c>
      <c r="B13" s="12">
        <v>4</v>
      </c>
      <c r="C13" s="13" t="str">
        <f>'Détail par équipe'!B15</f>
        <v>Wizards 5</v>
      </c>
      <c r="D13" s="14">
        <f>'Détail par équipe'!I27</f>
        <v>8</v>
      </c>
      <c r="E13" s="15">
        <f>'Détail par équipe'!O27</f>
        <v>1</v>
      </c>
      <c r="F13" s="15">
        <f>'Détail par équipe'!U27</f>
        <v>4</v>
      </c>
      <c r="G13" s="15">
        <f>'Détail par équipe'!AA27</f>
        <v>2</v>
      </c>
      <c r="H13" s="15">
        <f>'Détail par équipe'!AG27</f>
        <v>0</v>
      </c>
      <c r="I13" s="15">
        <f>'Détail par équipe'!AM27</f>
        <v>10</v>
      </c>
      <c r="J13" s="15">
        <f>'Détail par équipe'!AS27</f>
        <v>0</v>
      </c>
      <c r="K13" s="15">
        <f>'Détail par équipe'!AY27</f>
        <v>0</v>
      </c>
      <c r="L13" s="15">
        <f>'Détail par équipe'!BE27</f>
        <v>0</v>
      </c>
      <c r="M13" s="15">
        <f>'Détail par équipe'!BK27</f>
        <v>0</v>
      </c>
      <c r="N13" s="15">
        <f>'Détail par équipe'!BQ27</f>
        <v>0</v>
      </c>
      <c r="O13" s="16">
        <f t="shared" si="0"/>
        <v>25</v>
      </c>
      <c r="P13" s="17">
        <f t="shared" si="1"/>
        <v>76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60</v>
      </c>
      <c r="F16" s="17">
        <f t="shared" si="2"/>
        <v>60</v>
      </c>
      <c r="G16" s="17">
        <f t="shared" si="2"/>
        <v>60</v>
      </c>
      <c r="H16" s="17">
        <f t="shared" si="2"/>
        <v>60</v>
      </c>
      <c r="I16" s="17">
        <f t="shared" si="2"/>
        <v>60</v>
      </c>
      <c r="J16" s="17">
        <f t="shared" si="2"/>
        <v>0</v>
      </c>
      <c r="K16" s="17">
        <f t="shared" si="2"/>
        <v>0</v>
      </c>
      <c r="L16" s="17">
        <f t="shared" si="2"/>
        <v>0</v>
      </c>
      <c r="M16" s="17">
        <f t="shared" si="2"/>
        <v>0</v>
      </c>
      <c r="N16" s="17">
        <f t="shared" si="2"/>
        <v>0</v>
      </c>
      <c r="O16" s="17">
        <f>D16+E16+F16+G16+H16+I16+J16+K16+L16+M16+N16</f>
        <v>360</v>
      </c>
      <c r="P16" s="17">
        <f>SUM(P2:P13)</f>
        <v>1094.4000000000001</v>
      </c>
    </row>
    <row r="17" spans="1:16" ht="15" customHeight="1" x14ac:dyDescent="0.2">
      <c r="A17" s="19"/>
      <c r="B17" s="19"/>
      <c r="C17" s="19"/>
      <c r="D17" s="19"/>
      <c r="E17" s="19"/>
      <c r="F17" s="19"/>
      <c r="G17" s="19"/>
      <c r="H17" s="19"/>
      <c r="I17" s="19"/>
      <c r="J17" s="19"/>
      <c r="K17" s="19"/>
      <c r="L17" s="19"/>
      <c r="M17" s="19"/>
      <c r="N17" s="19"/>
      <c r="O17" s="20">
        <f>O16*3.2</f>
        <v>1152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551.76</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352</v>
      </c>
      <c r="P27" s="19"/>
    </row>
    <row r="28" spans="1:16" ht="15" customHeight="1" x14ac:dyDescent="0.2">
      <c r="A28" s="19"/>
      <c r="B28" s="19"/>
      <c r="C28" s="19"/>
      <c r="D28" s="17">
        <f t="shared" ref="D28:N28" si="3">SUM(D20:D25)</f>
        <v>192</v>
      </c>
      <c r="E28" s="17">
        <f t="shared" si="3"/>
        <v>192</v>
      </c>
      <c r="F28" s="17">
        <f t="shared" si="3"/>
        <v>192</v>
      </c>
      <c r="G28" s="17">
        <f t="shared" si="3"/>
        <v>192</v>
      </c>
      <c r="H28" s="17">
        <f t="shared" si="3"/>
        <v>192</v>
      </c>
      <c r="I28" s="17">
        <f t="shared" si="3"/>
        <v>192</v>
      </c>
      <c r="J28" s="17">
        <f t="shared" si="3"/>
        <v>192</v>
      </c>
      <c r="K28" s="17">
        <f t="shared" si="3"/>
        <v>192</v>
      </c>
      <c r="L28" s="17">
        <f t="shared" si="3"/>
        <v>192</v>
      </c>
      <c r="M28" s="17">
        <f t="shared" si="3"/>
        <v>192</v>
      </c>
      <c r="N28" s="17">
        <f t="shared" si="3"/>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abSelected="1" topLeftCell="A2" zoomScale="60" zoomScaleNormal="60" workbookViewId="0">
      <pane xSplit="2805" ySplit="360" topLeftCell="L1" activePane="bottomRight"/>
      <selection activeCell="P86" sqref="P86"/>
      <selection pane="topRight" activeCell="J2" sqref="J2"/>
      <selection pane="bottomLeft" activeCell="B113" sqref="B113"/>
      <selection pane="bottomRight" activeCell="AH170" sqref="AH170"/>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5">
        <v>45182</v>
      </c>
      <c r="E1" s="96"/>
      <c r="F1" s="96"/>
      <c r="G1" s="96"/>
      <c r="H1" s="96"/>
      <c r="I1" s="97"/>
      <c r="J1" s="95">
        <v>45189</v>
      </c>
      <c r="K1" s="96"/>
      <c r="L1" s="96"/>
      <c r="M1" s="96"/>
      <c r="N1" s="96"/>
      <c r="O1" s="97"/>
      <c r="P1" s="95">
        <v>45196</v>
      </c>
      <c r="Q1" s="96"/>
      <c r="R1" s="96"/>
      <c r="S1" s="96"/>
      <c r="T1" s="96"/>
      <c r="U1" s="97"/>
      <c r="V1" s="95">
        <v>45203</v>
      </c>
      <c r="W1" s="96"/>
      <c r="X1" s="96"/>
      <c r="Y1" s="96"/>
      <c r="Z1" s="96"/>
      <c r="AA1" s="97"/>
      <c r="AB1" s="95">
        <v>45210</v>
      </c>
      <c r="AC1" s="96"/>
      <c r="AD1" s="96"/>
      <c r="AE1" s="96"/>
      <c r="AF1" s="96"/>
      <c r="AG1" s="97"/>
      <c r="AH1" s="95">
        <v>45217</v>
      </c>
      <c r="AI1" s="96"/>
      <c r="AJ1" s="96"/>
      <c r="AK1" s="96"/>
      <c r="AL1" s="96"/>
      <c r="AM1" s="97"/>
      <c r="AN1" s="95">
        <v>45238</v>
      </c>
      <c r="AO1" s="96"/>
      <c r="AP1" s="96"/>
      <c r="AQ1" s="96"/>
      <c r="AR1" s="96"/>
      <c r="AS1" s="97"/>
      <c r="AT1" s="95">
        <v>45245</v>
      </c>
      <c r="AU1" s="96"/>
      <c r="AV1" s="96"/>
      <c r="AW1" s="96"/>
      <c r="AX1" s="96"/>
      <c r="AY1" s="97"/>
      <c r="AZ1" s="95">
        <v>45252</v>
      </c>
      <c r="BA1" s="96"/>
      <c r="BB1" s="96"/>
      <c r="BC1" s="96"/>
      <c r="BD1" s="96"/>
      <c r="BE1" s="97"/>
      <c r="BF1" s="95">
        <v>45259</v>
      </c>
      <c r="BG1" s="96"/>
      <c r="BH1" s="96"/>
      <c r="BI1" s="96"/>
      <c r="BJ1" s="96"/>
      <c r="BK1" s="97"/>
      <c r="BL1" s="95">
        <v>45266</v>
      </c>
      <c r="BM1" s="96"/>
      <c r="BN1" s="96"/>
      <c r="BO1" s="96"/>
      <c r="BP1" s="96"/>
      <c r="BQ1" s="9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8" t="s">
        <v>65</v>
      </c>
      <c r="C2" s="99"/>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v>35</v>
      </c>
      <c r="W3" s="40">
        <v>159</v>
      </c>
      <c r="X3" s="40">
        <v>183</v>
      </c>
      <c r="Y3" s="40">
        <v>158</v>
      </c>
      <c r="Z3" s="40">
        <v>182</v>
      </c>
      <c r="AA3" s="38">
        <f t="shared" ref="AA3:AA9" si="3">SUM(W3:Z3)</f>
        <v>682</v>
      </c>
      <c r="AB3" s="39">
        <v>35</v>
      </c>
      <c r="AC3" s="40">
        <v>174</v>
      </c>
      <c r="AD3" s="40">
        <v>204</v>
      </c>
      <c r="AE3" s="40">
        <v>188</v>
      </c>
      <c r="AF3" s="40">
        <v>167</v>
      </c>
      <c r="AG3" s="38">
        <f t="shared" ref="AG3:AG9" si="4">SUM(AC3:AF3)</f>
        <v>733</v>
      </c>
      <c r="AH3" s="39">
        <v>33</v>
      </c>
      <c r="AI3" s="40">
        <v>188</v>
      </c>
      <c r="AJ3" s="40">
        <v>137</v>
      </c>
      <c r="AK3" s="40">
        <v>147</v>
      </c>
      <c r="AL3" s="40">
        <v>187</v>
      </c>
      <c r="AM3" s="38">
        <f t="shared" ref="AM3:AM9" si="5">SUM(AI3:AL3)</f>
        <v>659</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24</v>
      </c>
      <c r="CD3" s="17">
        <f t="shared" ref="CD3:CD8" si="23">I3+O3+U3+AA3+AG3+AM3+AS3+AY3+BE3+BK3+BQ3</f>
        <v>4113</v>
      </c>
      <c r="CE3" s="17">
        <f t="shared" ref="CE3:CE8" si="24">CD3/CC3</f>
        <v>171.375</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v>39</v>
      </c>
      <c r="W4" s="40">
        <v>177</v>
      </c>
      <c r="X4" s="40">
        <v>155</v>
      </c>
      <c r="Y4" s="40">
        <v>146</v>
      </c>
      <c r="Z4" s="40">
        <v>162</v>
      </c>
      <c r="AA4" s="38">
        <f t="shared" si="3"/>
        <v>640</v>
      </c>
      <c r="AB4" s="39">
        <v>40</v>
      </c>
      <c r="AC4" s="40">
        <v>156</v>
      </c>
      <c r="AD4" s="40">
        <v>153</v>
      </c>
      <c r="AE4" s="40">
        <v>184</v>
      </c>
      <c r="AF4" s="40">
        <v>150</v>
      </c>
      <c r="AG4" s="38">
        <f t="shared" si="4"/>
        <v>643</v>
      </c>
      <c r="AH4" s="39">
        <v>40</v>
      </c>
      <c r="AI4" s="40">
        <v>157</v>
      </c>
      <c r="AJ4" s="40">
        <v>154</v>
      </c>
      <c r="AK4" s="40">
        <v>180</v>
      </c>
      <c r="AL4" s="40">
        <v>152</v>
      </c>
      <c r="AM4" s="38">
        <f t="shared" si="5"/>
        <v>643</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0</v>
      </c>
      <c r="BY4" s="17">
        <f t="shared" si="18"/>
        <v>0</v>
      </c>
      <c r="BZ4" s="17">
        <f t="shared" si="19"/>
        <v>0</v>
      </c>
      <c r="CA4" s="17">
        <f t="shared" si="20"/>
        <v>0</v>
      </c>
      <c r="CB4" s="17">
        <f t="shared" si="21"/>
        <v>0</v>
      </c>
      <c r="CC4" s="17">
        <f t="shared" si="22"/>
        <v>24</v>
      </c>
      <c r="CD4" s="17">
        <f t="shared" si="23"/>
        <v>3891</v>
      </c>
      <c r="CE4" s="17">
        <f t="shared" si="24"/>
        <v>162.125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336</v>
      </c>
      <c r="X10" s="37">
        <f>SUM(X3:X9)</f>
        <v>338</v>
      </c>
      <c r="Y10" s="37">
        <f>SUM(Y3:Y9)</f>
        <v>304</v>
      </c>
      <c r="Z10" s="37">
        <f>SUM(Z3:Z9)</f>
        <v>344</v>
      </c>
      <c r="AA10" s="38">
        <f>SUM(AA3:AA9)</f>
        <v>1322</v>
      </c>
      <c r="AB10" s="39"/>
      <c r="AC10" s="37">
        <f>SUM(AC3:AC9)</f>
        <v>330</v>
      </c>
      <c r="AD10" s="37">
        <f>SUM(AD3:AD9)</f>
        <v>357</v>
      </c>
      <c r="AE10" s="37">
        <f>SUM(AE3:AE9)</f>
        <v>372</v>
      </c>
      <c r="AF10" s="37">
        <f>SUM(AF3:AF9)</f>
        <v>317</v>
      </c>
      <c r="AG10" s="38">
        <f>SUM(AG3:AG9)</f>
        <v>1376</v>
      </c>
      <c r="AH10" s="39"/>
      <c r="AI10" s="37">
        <f>SUM(AI3:AI9)</f>
        <v>345</v>
      </c>
      <c r="AJ10" s="37">
        <f>SUM(AJ3:AJ9)</f>
        <v>291</v>
      </c>
      <c r="AK10" s="37">
        <f>SUM(AK3:AK9)</f>
        <v>327</v>
      </c>
      <c r="AL10" s="37">
        <f>SUM(AL3:AL9)</f>
        <v>339</v>
      </c>
      <c r="AM10" s="38">
        <f>SUM(AM3:AM9)</f>
        <v>1302</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8004</v>
      </c>
      <c r="CE10" s="17">
        <f>CD10/CC10</f>
        <v>333.5</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74</v>
      </c>
      <c r="W11" s="37">
        <f>W10+$V$11-W9</f>
        <v>410</v>
      </c>
      <c r="X11" s="37">
        <f>X10+$V$11-X9</f>
        <v>412</v>
      </c>
      <c r="Y11" s="37">
        <f>Y10+$V$11-Y9</f>
        <v>378</v>
      </c>
      <c r="Z11" s="37">
        <f>Z10+$V$11-Z9</f>
        <v>418</v>
      </c>
      <c r="AA11" s="38">
        <f>SUM(W11:Z11)</f>
        <v>1618</v>
      </c>
      <c r="AB11" s="36">
        <f>SUM(AB3:AB8)</f>
        <v>75</v>
      </c>
      <c r="AC11" s="37">
        <f>AC10+$AB$11-AC9</f>
        <v>405</v>
      </c>
      <c r="AD11" s="37">
        <f>AD10+$AB$11-AD9</f>
        <v>432</v>
      </c>
      <c r="AE11" s="37">
        <f>AE10+$AB$11-AE9</f>
        <v>447</v>
      </c>
      <c r="AF11" s="37">
        <f>AF10+$AB$11-AF9</f>
        <v>392</v>
      </c>
      <c r="AG11" s="38">
        <f>SUM(AC11:AF11)</f>
        <v>1676</v>
      </c>
      <c r="AH11" s="36">
        <f>SUM(AH3:AH8)</f>
        <v>73</v>
      </c>
      <c r="AI11" s="37">
        <f>AI10+$AH$11-AI9</f>
        <v>418</v>
      </c>
      <c r="AJ11" s="37">
        <f>AJ10+$AH$11-AJ9</f>
        <v>364</v>
      </c>
      <c r="AK11" s="37">
        <f>AK10+$AH$11-AK9</f>
        <v>400</v>
      </c>
      <c r="AL11" s="37">
        <f>AL10+$AH$11-AL9</f>
        <v>412</v>
      </c>
      <c r="AM11" s="38">
        <f>SUM(AI11:AL11)</f>
        <v>1594</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9712</v>
      </c>
      <c r="CE11" s="17">
        <f>CD11/CC11</f>
        <v>404.66666666666669</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0.5</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1</v>
      </c>
      <c r="X13" s="37">
        <f t="shared" si="28"/>
        <v>1</v>
      </c>
      <c r="Y13" s="37">
        <f t="shared" si="28"/>
        <v>0</v>
      </c>
      <c r="Z13" s="37">
        <f t="shared" si="28"/>
        <v>0</v>
      </c>
      <c r="AA13" s="38">
        <f t="shared" si="28"/>
        <v>0</v>
      </c>
      <c r="AB13" s="39"/>
      <c r="AC13" s="37">
        <f t="shared" si="29"/>
        <v>1</v>
      </c>
      <c r="AD13" s="37">
        <f t="shared" si="29"/>
        <v>0</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2.5</v>
      </c>
      <c r="AB14" s="56"/>
      <c r="AC14" s="57"/>
      <c r="AD14" s="57"/>
      <c r="AE14" s="57"/>
      <c r="AF14" s="57"/>
      <c r="AG14" s="58">
        <f>SUM(AC12+AD12+AE12+AF12+AG12+AC13+AD13+AE13+AF13+AG13)</f>
        <v>7</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75</v>
      </c>
      <c r="C15" s="99"/>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v>49</v>
      </c>
      <c r="W16" s="40">
        <v>143</v>
      </c>
      <c r="X16" s="40">
        <v>138</v>
      </c>
      <c r="Y16" s="40">
        <v>160</v>
      </c>
      <c r="Z16" s="40">
        <v>181</v>
      </c>
      <c r="AA16" s="38">
        <f t="shared" ref="AA16:AA22" si="39">SUM(W16:Z16)</f>
        <v>622</v>
      </c>
      <c r="AB16" s="39">
        <v>48</v>
      </c>
      <c r="AC16" s="40">
        <v>147</v>
      </c>
      <c r="AD16" s="40">
        <v>152</v>
      </c>
      <c r="AE16" s="40">
        <v>163</v>
      </c>
      <c r="AF16" s="40">
        <v>152</v>
      </c>
      <c r="AG16" s="38">
        <f t="shared" ref="AG16:AG22" si="40">SUM(AC16:AF16)</f>
        <v>614</v>
      </c>
      <c r="AH16" s="39">
        <v>48</v>
      </c>
      <c r="AI16" s="40">
        <v>172</v>
      </c>
      <c r="AJ16" s="40">
        <v>151</v>
      </c>
      <c r="AK16" s="40">
        <v>136</v>
      </c>
      <c r="AL16" s="40">
        <v>115</v>
      </c>
      <c r="AM16" s="38">
        <f t="shared" ref="AM16:AM22" si="41">SUM(AI16:AL16)</f>
        <v>574</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4</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24</v>
      </c>
      <c r="CD16" s="17">
        <f t="shared" ref="CD16:CD21" si="59">I16+O16+U16+AA16+AG16+AM16+AS16+AY16+BE16+BK16+BQ16</f>
        <v>3612</v>
      </c>
      <c r="CE16" s="17">
        <f t="shared" ref="CE16:CE21" si="60">CD16/CC16</f>
        <v>150.5</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v>30</v>
      </c>
      <c r="W17" s="40">
        <v>158</v>
      </c>
      <c r="X17" s="40">
        <v>180</v>
      </c>
      <c r="Y17" s="40">
        <v>172</v>
      </c>
      <c r="Z17" s="40">
        <v>201</v>
      </c>
      <c r="AA17" s="38">
        <f t="shared" si="39"/>
        <v>711</v>
      </c>
      <c r="AB17" s="39">
        <v>30</v>
      </c>
      <c r="AC17" s="40">
        <v>120</v>
      </c>
      <c r="AD17" s="40">
        <v>130</v>
      </c>
      <c r="AE17" s="40">
        <v>143</v>
      </c>
      <c r="AF17" s="40">
        <v>157</v>
      </c>
      <c r="AG17" s="38">
        <f t="shared" si="40"/>
        <v>550</v>
      </c>
      <c r="AH17" s="39">
        <v>35</v>
      </c>
      <c r="AI17" s="40">
        <v>194</v>
      </c>
      <c r="AJ17" s="40">
        <v>211</v>
      </c>
      <c r="AK17" s="40">
        <v>145</v>
      </c>
      <c r="AL17" s="40">
        <v>189</v>
      </c>
      <c r="AM17" s="38">
        <f t="shared" si="41"/>
        <v>739</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24</v>
      </c>
      <c r="CD17" s="17">
        <f t="shared" si="59"/>
        <v>4119</v>
      </c>
      <c r="CE17" s="17">
        <f t="shared" si="60"/>
        <v>171.625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301</v>
      </c>
      <c r="X23" s="37">
        <f>SUM(X16:X22)</f>
        <v>318</v>
      </c>
      <c r="Y23" s="37">
        <f>SUM(Y16:Y22)</f>
        <v>332</v>
      </c>
      <c r="Z23" s="37">
        <f>SUM(Z16:Z22)</f>
        <v>382</v>
      </c>
      <c r="AA23" s="38">
        <f>SUM(AA16:AA22)</f>
        <v>1333</v>
      </c>
      <c r="AB23" s="39"/>
      <c r="AC23" s="37">
        <f>SUM(AC16:AC22)</f>
        <v>267</v>
      </c>
      <c r="AD23" s="37">
        <f>SUM(AD16:AD22)</f>
        <v>282</v>
      </c>
      <c r="AE23" s="37">
        <f>SUM(AE16:AE22)</f>
        <v>306</v>
      </c>
      <c r="AF23" s="37">
        <f>SUM(AF16:AF22)</f>
        <v>309</v>
      </c>
      <c r="AG23" s="38">
        <f>SUM(AG16:AG22)</f>
        <v>1164</v>
      </c>
      <c r="AH23" s="39"/>
      <c r="AI23" s="37">
        <f>SUM(AI16:AI22)</f>
        <v>366</v>
      </c>
      <c r="AJ23" s="37">
        <f>SUM(AJ16:AJ22)</f>
        <v>362</v>
      </c>
      <c r="AK23" s="37">
        <f>SUM(AK16:AK22)</f>
        <v>281</v>
      </c>
      <c r="AL23" s="37">
        <f>SUM(AL16:AL22)</f>
        <v>304</v>
      </c>
      <c r="AM23" s="38">
        <f>SUM(AM16:AM22)</f>
        <v>1313</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7731</v>
      </c>
      <c r="CE23" s="17">
        <f>CD23/CC23</f>
        <v>322.125</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79</v>
      </c>
      <c r="W24" s="37">
        <f>W23+$V$24-W22</f>
        <v>380</v>
      </c>
      <c r="X24" s="37">
        <f>X23+$V$24-X22</f>
        <v>397</v>
      </c>
      <c r="Y24" s="37">
        <f>Y23+$V$24-Y22</f>
        <v>411</v>
      </c>
      <c r="Z24" s="37">
        <f>Z23+$V$24-Z22</f>
        <v>461</v>
      </c>
      <c r="AA24" s="38">
        <f>SUM(W24:Z24)</f>
        <v>1649</v>
      </c>
      <c r="AB24" s="36">
        <f>SUM(AB16:AB21)</f>
        <v>78</v>
      </c>
      <c r="AC24" s="37">
        <f>AC23+$AB$24-AC22</f>
        <v>345</v>
      </c>
      <c r="AD24" s="37">
        <f>AD23+$AB$24-AD22</f>
        <v>360</v>
      </c>
      <c r="AE24" s="37">
        <f>AE23+$AB$24-AE22</f>
        <v>384</v>
      </c>
      <c r="AF24" s="37">
        <f>AF23+$AB$24-AF22</f>
        <v>387</v>
      </c>
      <c r="AG24" s="38">
        <f>SUM(AC24:AF24)</f>
        <v>1476</v>
      </c>
      <c r="AH24" s="36">
        <f>SUM(AH16:AH21)</f>
        <v>83</v>
      </c>
      <c r="AI24" s="37">
        <f>AI23+$AH$24-AI22</f>
        <v>449</v>
      </c>
      <c r="AJ24" s="37">
        <f>AJ23+$AH$24-AJ22</f>
        <v>445</v>
      </c>
      <c r="AK24" s="37">
        <f>AK23+$AH$24-AK22</f>
        <v>364</v>
      </c>
      <c r="AL24" s="37">
        <f>AL23+$AH$24-AL22</f>
        <v>387</v>
      </c>
      <c r="AM24" s="38">
        <f>SUM(AI24:AL24)</f>
        <v>1645</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9487</v>
      </c>
      <c r="CE24" s="17">
        <f>CD24/CC24</f>
        <v>395.29166666666669</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1</v>
      </c>
      <c r="AJ25" s="37">
        <f t="shared" si="66"/>
        <v>1</v>
      </c>
      <c r="AK25" s="37">
        <f t="shared" si="66"/>
        <v>1</v>
      </c>
      <c r="AL25" s="37">
        <f t="shared" si="66"/>
        <v>1</v>
      </c>
      <c r="AM25" s="38">
        <f t="shared" si="66"/>
        <v>1</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1</v>
      </c>
      <c r="Y26" s="37">
        <f t="shared" si="64"/>
        <v>1</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1</v>
      </c>
      <c r="AJ26" s="37">
        <f t="shared" si="66"/>
        <v>1</v>
      </c>
      <c r="AK26" s="37">
        <f t="shared" si="66"/>
        <v>1</v>
      </c>
      <c r="AL26" s="37">
        <f t="shared" si="66"/>
        <v>1</v>
      </c>
      <c r="AM26" s="38">
        <f t="shared" si="66"/>
        <v>1</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2</v>
      </c>
      <c r="AB27" s="56"/>
      <c r="AC27" s="57"/>
      <c r="AD27" s="57"/>
      <c r="AE27" s="57"/>
      <c r="AF27" s="57"/>
      <c r="AG27" s="58">
        <f>SUM(AC25+AD25+AE25+AF25+AG25+AC26+AD26+AE26+AF26+AG26)</f>
        <v>0</v>
      </c>
      <c r="AH27" s="56"/>
      <c r="AI27" s="57"/>
      <c r="AJ27" s="57"/>
      <c r="AK27" s="57"/>
      <c r="AL27" s="57"/>
      <c r="AM27" s="58">
        <f>SUM(AI25+AJ25+AK25+AL25+AM25+AI26+AJ26+AK26+AL26+AM26)</f>
        <v>10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27</v>
      </c>
      <c r="C28" s="99"/>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v>33</v>
      </c>
      <c r="AI29" s="40">
        <v>145</v>
      </c>
      <c r="AJ29" s="40">
        <v>145</v>
      </c>
      <c r="AK29" s="40">
        <v>169</v>
      </c>
      <c r="AL29" s="40">
        <v>154</v>
      </c>
      <c r="AM29" s="38">
        <f t="shared" ref="AM29:AM35" si="77">SUM(AI29:AL29)</f>
        <v>613</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16</v>
      </c>
      <c r="CD29" s="17">
        <f t="shared" ref="CD29:CD34" si="95">I29+O29+U29+AA29+AG29+AM29+AS29+AY29+BE29+BK29+BQ29</f>
        <v>2687</v>
      </c>
      <c r="CE29" s="17">
        <f t="shared" ref="CE29:CE34" si="96">CD29/CC29</f>
        <v>167.9375</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v>47</v>
      </c>
      <c r="AC30" s="40">
        <v>138</v>
      </c>
      <c r="AD30" s="40">
        <v>141</v>
      </c>
      <c r="AE30" s="40">
        <v>167</v>
      </c>
      <c r="AF30" s="40">
        <v>168</v>
      </c>
      <c r="AG30" s="38">
        <f t="shared" si="76"/>
        <v>614</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1831</v>
      </c>
      <c r="CE30" s="17">
        <f t="shared" si="96"/>
        <v>152.58333333333334</v>
      </c>
    </row>
    <row r="31" spans="1:83" ht="15.75" customHeight="1" x14ac:dyDescent="0.25">
      <c r="A31" s="33"/>
      <c r="B31" s="42" t="s">
        <v>99</v>
      </c>
      <c r="C31" s="43" t="s">
        <v>100</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v>24</v>
      </c>
      <c r="W31" s="40">
        <v>174</v>
      </c>
      <c r="X31" s="40">
        <v>161</v>
      </c>
      <c r="Y31" s="40">
        <v>179</v>
      </c>
      <c r="Z31" s="40">
        <v>188</v>
      </c>
      <c r="AA31" s="38">
        <f t="shared" si="75"/>
        <v>702</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1443</v>
      </c>
      <c r="CE31" s="19">
        <f t="shared" si="96"/>
        <v>180.375</v>
      </c>
    </row>
    <row r="32" spans="1:83" ht="15.75" customHeight="1" x14ac:dyDescent="0.25">
      <c r="A32" s="33"/>
      <c r="B32" s="42" t="s">
        <v>115</v>
      </c>
      <c r="C32" s="43" t="s">
        <v>116</v>
      </c>
      <c r="D32" s="39"/>
      <c r="E32" s="40"/>
      <c r="F32" s="40"/>
      <c r="G32" s="40"/>
      <c r="H32" s="40"/>
      <c r="I32" s="38">
        <f t="shared" si="72"/>
        <v>0</v>
      </c>
      <c r="J32" s="39"/>
      <c r="K32" s="40"/>
      <c r="L32" s="40"/>
      <c r="M32" s="40"/>
      <c r="N32" s="40"/>
      <c r="O32" s="38">
        <f t="shared" si="73"/>
        <v>0</v>
      </c>
      <c r="P32" s="39"/>
      <c r="Q32" s="40"/>
      <c r="R32" s="40"/>
      <c r="S32" s="40"/>
      <c r="T32" s="40"/>
      <c r="U32" s="38">
        <f t="shared" si="74"/>
        <v>0</v>
      </c>
      <c r="V32" s="39">
        <v>18</v>
      </c>
      <c r="W32" s="40">
        <v>162</v>
      </c>
      <c r="X32" s="40">
        <v>186</v>
      </c>
      <c r="Y32" s="40">
        <v>226</v>
      </c>
      <c r="Z32" s="40">
        <v>202</v>
      </c>
      <c r="AA32" s="38">
        <f t="shared" si="75"/>
        <v>776</v>
      </c>
      <c r="AB32" s="39">
        <v>18</v>
      </c>
      <c r="AC32" s="40">
        <v>165</v>
      </c>
      <c r="AD32" s="40">
        <v>169</v>
      </c>
      <c r="AE32" s="40">
        <v>164</v>
      </c>
      <c r="AF32" s="40">
        <v>157</v>
      </c>
      <c r="AG32" s="38">
        <f t="shared" si="76"/>
        <v>655</v>
      </c>
      <c r="AH32" s="39">
        <v>29</v>
      </c>
      <c r="AI32" s="40">
        <v>157</v>
      </c>
      <c r="AJ32" s="40">
        <v>158</v>
      </c>
      <c r="AK32" s="40">
        <v>170</v>
      </c>
      <c r="AL32" s="40">
        <v>164</v>
      </c>
      <c r="AM32" s="38">
        <f t="shared" si="77"/>
        <v>649</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4</v>
      </c>
      <c r="BV32" s="17">
        <f t="shared" si="87"/>
        <v>4</v>
      </c>
      <c r="BW32" s="17">
        <f t="shared" si="88"/>
        <v>4</v>
      </c>
      <c r="BX32" s="17">
        <f t="shared" si="89"/>
        <v>0</v>
      </c>
      <c r="BY32" s="17">
        <f t="shared" si="90"/>
        <v>0</v>
      </c>
      <c r="BZ32" s="17">
        <f t="shared" si="91"/>
        <v>0</v>
      </c>
      <c r="CA32" s="17">
        <f t="shared" si="92"/>
        <v>0</v>
      </c>
      <c r="CB32" s="17">
        <f t="shared" si="93"/>
        <v>0</v>
      </c>
      <c r="CC32" s="17">
        <f t="shared" si="94"/>
        <v>12</v>
      </c>
      <c r="CD32" s="17">
        <f t="shared" si="95"/>
        <v>2080</v>
      </c>
      <c r="CE32" s="19">
        <f t="shared" si="96"/>
        <v>173.33333333333334</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336</v>
      </c>
      <c r="X36" s="37">
        <f>SUM(X29:X35)</f>
        <v>347</v>
      </c>
      <c r="Y36" s="37">
        <f>SUM(Y29:Y35)</f>
        <v>405</v>
      </c>
      <c r="Z36" s="37">
        <f>SUM(Z29:Z35)</f>
        <v>390</v>
      </c>
      <c r="AA36" s="38">
        <f>SUM(AA29:AA35)</f>
        <v>1478</v>
      </c>
      <c r="AB36" s="39"/>
      <c r="AC36" s="37">
        <f>SUM(AC29:AC35)</f>
        <v>303</v>
      </c>
      <c r="AD36" s="37">
        <f>SUM(AD29:AD35)</f>
        <v>310</v>
      </c>
      <c r="AE36" s="37">
        <f>SUM(AE29:AE35)</f>
        <v>331</v>
      </c>
      <c r="AF36" s="37">
        <f>SUM(AF29:AF35)</f>
        <v>325</v>
      </c>
      <c r="AG36" s="38">
        <f>SUM(AG29:AG35)</f>
        <v>1269</v>
      </c>
      <c r="AH36" s="39"/>
      <c r="AI36" s="37">
        <f>SUM(AI29:AI35)</f>
        <v>302</v>
      </c>
      <c r="AJ36" s="37">
        <f>SUM(AJ29:AJ35)</f>
        <v>303</v>
      </c>
      <c r="AK36" s="37">
        <f>SUM(AK29:AK35)</f>
        <v>339</v>
      </c>
      <c r="AL36" s="37">
        <f>SUM(AL29:AL35)</f>
        <v>318</v>
      </c>
      <c r="AM36" s="38">
        <f>SUM(AM29:AM35)</f>
        <v>1262</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8041</v>
      </c>
      <c r="CE36" s="17">
        <f>CD36/CC36</f>
        <v>335.04166666666669</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42</v>
      </c>
      <c r="W37" s="37">
        <f>W36+$V$37-W35</f>
        <v>378</v>
      </c>
      <c r="X37" s="37">
        <f>X36+$V$37-X35</f>
        <v>389</v>
      </c>
      <c r="Y37" s="37">
        <f>Y36+$V$37-Y35</f>
        <v>447</v>
      </c>
      <c r="Z37" s="37">
        <f>Z36+$V$37-Z35</f>
        <v>432</v>
      </c>
      <c r="AA37" s="38">
        <f>W37+X37+Y37+Z37</f>
        <v>1646</v>
      </c>
      <c r="AB37" s="36">
        <f>SUM(AB29:AB34)</f>
        <v>65</v>
      </c>
      <c r="AC37" s="37">
        <f>AC36+$AB$37-AC35</f>
        <v>368</v>
      </c>
      <c r="AD37" s="37">
        <f>AD36+$AB$37-AD35</f>
        <v>375</v>
      </c>
      <c r="AE37" s="37">
        <f>AE36+$AB$37-AE35</f>
        <v>396</v>
      </c>
      <c r="AF37" s="37">
        <f>AF36+$AB$37-AF35</f>
        <v>390</v>
      </c>
      <c r="AG37" s="38">
        <f>AC37+AD37+AE37+AF37</f>
        <v>1529</v>
      </c>
      <c r="AH37" s="36">
        <f>SUM(AH29:AH34)</f>
        <v>62</v>
      </c>
      <c r="AI37" s="37">
        <f>AI36+$AH$37-AI35</f>
        <v>364</v>
      </c>
      <c r="AJ37" s="37">
        <f>AJ36+$AH$37-AJ35</f>
        <v>365</v>
      </c>
      <c r="AK37" s="37">
        <f>AK36+$AH$37-AK35</f>
        <v>401</v>
      </c>
      <c r="AL37" s="37">
        <f>AL36+$AH$37-AL35</f>
        <v>380</v>
      </c>
      <c r="AM37" s="38">
        <f>AI37+AJ37+AK37+AL37</f>
        <v>1510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9581</v>
      </c>
      <c r="CE37" s="17">
        <f>CD37/CC37</f>
        <v>399.20833333333331</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0.5</v>
      </c>
      <c r="X38" s="37">
        <f t="shared" si="100"/>
        <v>1</v>
      </c>
      <c r="Y38" s="37">
        <f t="shared" si="100"/>
        <v>1</v>
      </c>
      <c r="Z38" s="37">
        <f t="shared" si="100"/>
        <v>1</v>
      </c>
      <c r="AA38" s="38">
        <f t="shared" si="100"/>
        <v>1</v>
      </c>
      <c r="AB38" s="39"/>
      <c r="AC38" s="37">
        <f t="shared" ref="AC38:AG39" si="101">IF($AB$37&gt;0,IF(AC36=AC78,0.5,IF(AC36&gt;AC78,1,0)),0)</f>
        <v>0</v>
      </c>
      <c r="AD38" s="37">
        <f t="shared" si="101"/>
        <v>0</v>
      </c>
      <c r="AE38" s="37">
        <f t="shared" si="101"/>
        <v>1</v>
      </c>
      <c r="AF38" s="37">
        <f t="shared" si="101"/>
        <v>0</v>
      </c>
      <c r="AG38" s="38">
        <f t="shared" si="101"/>
        <v>0</v>
      </c>
      <c r="AH38" s="39"/>
      <c r="AI38" s="37">
        <f t="shared" ref="AI38:AM39" si="102">IF($AH$37&gt;0,IF(AI36=AI104,0.5,IF(AI36&gt;AI104,1,0)),0)</f>
        <v>0</v>
      </c>
      <c r="AJ38" s="37">
        <f t="shared" si="102"/>
        <v>0</v>
      </c>
      <c r="AK38" s="37">
        <f t="shared" si="102"/>
        <v>0</v>
      </c>
      <c r="AL38" s="37">
        <f t="shared" si="102"/>
        <v>1</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1</v>
      </c>
      <c r="Z39" s="37">
        <f t="shared" si="100"/>
        <v>1</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7.5</v>
      </c>
      <c r="AB40" s="56"/>
      <c r="AC40" s="57"/>
      <c r="AD40" s="57"/>
      <c r="AE40" s="57"/>
      <c r="AF40" s="57"/>
      <c r="AG40" s="58">
        <f>SUM(AC38+AD38+AE38+AF38+AG38+AC39+AD39+AE39+AF39+AG39)</f>
        <v>2</v>
      </c>
      <c r="AH40" s="56"/>
      <c r="AI40" s="57"/>
      <c r="AJ40" s="57"/>
      <c r="AK40" s="57"/>
      <c r="AL40" s="57"/>
      <c r="AM40" s="58">
        <f>SUM(AI38+AJ38+AK38+AL38+AM38+AI39+AJ39+AK39+AL39+AM39)</f>
        <v>1</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61</v>
      </c>
      <c r="C41" s="100"/>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v>46</v>
      </c>
      <c r="W42" s="40">
        <v>181</v>
      </c>
      <c r="X42" s="40">
        <v>145</v>
      </c>
      <c r="Y42" s="40">
        <v>187</v>
      </c>
      <c r="Z42" s="40">
        <v>156</v>
      </c>
      <c r="AA42" s="38">
        <f t="shared" ref="AA42:AA51" si="111">SUM(W42:Z42)</f>
        <v>669</v>
      </c>
      <c r="AB42" s="39">
        <v>44</v>
      </c>
      <c r="AC42" s="40">
        <v>135</v>
      </c>
      <c r="AD42" s="40">
        <v>163</v>
      </c>
      <c r="AE42" s="40">
        <v>184</v>
      </c>
      <c r="AF42" s="40">
        <v>167</v>
      </c>
      <c r="AG42" s="38">
        <f t="shared" ref="AG42:AG51" si="112">SUM(AC42:AF42)</f>
        <v>649</v>
      </c>
      <c r="AH42" s="39">
        <v>43</v>
      </c>
      <c r="AI42" s="40">
        <v>175</v>
      </c>
      <c r="AJ42" s="40">
        <v>157</v>
      </c>
      <c r="AK42" s="40">
        <v>176</v>
      </c>
      <c r="AL42" s="40">
        <v>127</v>
      </c>
      <c r="AM42" s="38">
        <f t="shared" ref="AM42:AM51" si="113">SUM(AI42:AL42)</f>
        <v>635</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3811</v>
      </c>
      <c r="CE42" s="17">
        <f t="shared" ref="CE42:CE50" si="132">CD42/CC42</f>
        <v>158.79166666666666</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v>52</v>
      </c>
      <c r="W43" s="40">
        <v>154</v>
      </c>
      <c r="X43" s="40">
        <v>171</v>
      </c>
      <c r="Y43" s="40">
        <v>130</v>
      </c>
      <c r="Z43" s="40">
        <v>134</v>
      </c>
      <c r="AA43" s="38">
        <f t="shared" si="111"/>
        <v>589</v>
      </c>
      <c r="AB43" s="39">
        <v>51</v>
      </c>
      <c r="AC43" s="40">
        <v>152</v>
      </c>
      <c r="AD43" s="40">
        <v>153</v>
      </c>
      <c r="AE43" s="40">
        <v>133</v>
      </c>
      <c r="AF43" s="40">
        <v>162</v>
      </c>
      <c r="AG43" s="38">
        <f t="shared" si="112"/>
        <v>600</v>
      </c>
      <c r="AH43" s="39">
        <v>51</v>
      </c>
      <c r="AI43" s="40">
        <v>158</v>
      </c>
      <c r="AJ43" s="40">
        <v>133</v>
      </c>
      <c r="AK43" s="40">
        <v>140</v>
      </c>
      <c r="AL43" s="40">
        <v>140</v>
      </c>
      <c r="AM43" s="38">
        <f t="shared" si="113"/>
        <v>571</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0</v>
      </c>
      <c r="BY43" s="17">
        <f t="shared" si="126"/>
        <v>0</v>
      </c>
      <c r="BZ43" s="17">
        <f t="shared" si="127"/>
        <v>0</v>
      </c>
      <c r="CA43" s="17">
        <f t="shared" si="128"/>
        <v>0</v>
      </c>
      <c r="CB43" s="17">
        <f t="shared" si="129"/>
        <v>0</v>
      </c>
      <c r="CC43" s="17">
        <f t="shared" si="130"/>
        <v>24</v>
      </c>
      <c r="CD43" s="17">
        <f t="shared" si="131"/>
        <v>3511</v>
      </c>
      <c r="CE43" s="17">
        <f t="shared" si="132"/>
        <v>146.29166666666666</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335</v>
      </c>
      <c r="X52" s="37">
        <f>SUM(X42:X51)</f>
        <v>316</v>
      </c>
      <c r="Y52" s="37">
        <f>SUM(Y42:Y51)</f>
        <v>317</v>
      </c>
      <c r="Z52" s="37">
        <f>SUM(Z42:Z51)</f>
        <v>290</v>
      </c>
      <c r="AA52" s="38">
        <f>SUM(AA42:AA51)</f>
        <v>1258</v>
      </c>
      <c r="AB52" s="39"/>
      <c r="AC52" s="37">
        <f>SUM(AC42:AC51)</f>
        <v>287</v>
      </c>
      <c r="AD52" s="37">
        <f>SUM(AD42:AD51)</f>
        <v>316</v>
      </c>
      <c r="AE52" s="37">
        <f>SUM(AE42:AE51)</f>
        <v>317</v>
      </c>
      <c r="AF52" s="37">
        <f>SUM(AF42:AF51)</f>
        <v>329</v>
      </c>
      <c r="AG52" s="38">
        <f>SUM(AG42:AG51)</f>
        <v>1249</v>
      </c>
      <c r="AH52" s="39"/>
      <c r="AI52" s="37">
        <f>SUM(AI42:AI51)</f>
        <v>333</v>
      </c>
      <c r="AJ52" s="37">
        <f>SUM(AJ42:AJ51)</f>
        <v>290</v>
      </c>
      <c r="AK52" s="37">
        <f>SUM(AK42:AK51)</f>
        <v>316</v>
      </c>
      <c r="AL52" s="37">
        <f>SUM(AL42:AL51)</f>
        <v>267</v>
      </c>
      <c r="AM52" s="38">
        <f>SUM(AM42:AM51)</f>
        <v>1206</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7322</v>
      </c>
      <c r="CE52" s="17">
        <f>CD52/CC52</f>
        <v>305.08333333333331</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98</v>
      </c>
      <c r="W53" s="37">
        <f>W52+$V$53-W51</f>
        <v>433</v>
      </c>
      <c r="X53" s="37">
        <f>X52+$V$53-X51</f>
        <v>414</v>
      </c>
      <c r="Y53" s="37">
        <f>Y52+$V$53-Y51</f>
        <v>415</v>
      </c>
      <c r="Z53" s="37">
        <f>Z52+$V$53-Z51</f>
        <v>388</v>
      </c>
      <c r="AA53" s="38">
        <f>W53+X53+Y53+Z53</f>
        <v>1650</v>
      </c>
      <c r="AB53" s="36">
        <f>SUM(AB42:AB50)</f>
        <v>95</v>
      </c>
      <c r="AC53" s="37">
        <f>AC52+$AB$53-AC51</f>
        <v>382</v>
      </c>
      <c r="AD53" s="37">
        <f>AD52+$AB$53-AD51</f>
        <v>411</v>
      </c>
      <c r="AE53" s="37">
        <f>AE52+$AB$53-AE51</f>
        <v>412</v>
      </c>
      <c r="AF53" s="37">
        <f>AF52+$AB$53-AF51</f>
        <v>424</v>
      </c>
      <c r="AG53" s="38">
        <f>AC53+AD53+AE53+AF53</f>
        <v>1629</v>
      </c>
      <c r="AH53" s="36">
        <f>SUM(AH42:AH50)</f>
        <v>94</v>
      </c>
      <c r="AI53" s="37">
        <f>AI52+$AH$53-AI51</f>
        <v>427</v>
      </c>
      <c r="AJ53" s="37">
        <f>AJ52+$AH$53-AJ51</f>
        <v>384</v>
      </c>
      <c r="AK53" s="37">
        <f>AK52+$AH$53-AK51</f>
        <v>410</v>
      </c>
      <c r="AL53" s="37">
        <f>AL52+$AH$53-AL51</f>
        <v>361</v>
      </c>
      <c r="AM53" s="38">
        <f>AI53+AJ53+AK53+AL53</f>
        <v>1582</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9730</v>
      </c>
      <c r="CE53" s="17">
        <f>CD53/CC53</f>
        <v>405.41666666666669</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0</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1</v>
      </c>
      <c r="AB56" s="56"/>
      <c r="AC56" s="57"/>
      <c r="AD56" s="57"/>
      <c r="AE56" s="57"/>
      <c r="AF56" s="57"/>
      <c r="AG56" s="58">
        <f>SUM(AC54+AD54+AE54+AF54+AG54+AC55+AD55+AE55+AF55+AG55)</f>
        <v>10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71</v>
      </c>
      <c r="C57" s="99"/>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v>46</v>
      </c>
      <c r="W58" s="40">
        <v>153</v>
      </c>
      <c r="X58" s="40">
        <v>158</v>
      </c>
      <c r="Y58" s="40">
        <v>157</v>
      </c>
      <c r="Z58" s="40">
        <v>151</v>
      </c>
      <c r="AA58" s="38">
        <f t="shared" ref="AA58:AA64" si="147">SUM(W58:Z58)</f>
        <v>619</v>
      </c>
      <c r="AB58" s="39">
        <v>46</v>
      </c>
      <c r="AC58" s="40">
        <v>154</v>
      </c>
      <c r="AD58" s="40">
        <v>169</v>
      </c>
      <c r="AE58" s="40">
        <v>153</v>
      </c>
      <c r="AF58" s="40">
        <v>183</v>
      </c>
      <c r="AG58" s="38">
        <f t="shared" ref="AG58:AG64" si="148">SUM(AC58:AF58)</f>
        <v>659</v>
      </c>
      <c r="AH58" s="39">
        <v>44</v>
      </c>
      <c r="AI58" s="40">
        <v>124</v>
      </c>
      <c r="AJ58" s="40">
        <v>157</v>
      </c>
      <c r="AK58" s="40">
        <v>180</v>
      </c>
      <c r="AL58" s="40">
        <v>141</v>
      </c>
      <c r="AM58" s="38">
        <f t="shared" ref="AM58:AM64" si="149">SUM(AI58:AL58)</f>
        <v>602</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24</v>
      </c>
      <c r="CD58" s="17">
        <f t="shared" ref="CD58:CD63" si="167">I58+O58+U58+AA58+AG58+AM58+AS58+AY58+BE58+BK58+BQ58</f>
        <v>3738</v>
      </c>
      <c r="CE58" s="17">
        <f t="shared" ref="CE58:CE63" si="168">CD58/CC58</f>
        <v>155.75</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v>46</v>
      </c>
      <c r="W59" s="40">
        <v>110</v>
      </c>
      <c r="X59" s="40">
        <v>158</v>
      </c>
      <c r="Y59" s="40">
        <v>173</v>
      </c>
      <c r="Z59" s="40">
        <v>95</v>
      </c>
      <c r="AA59" s="38">
        <f t="shared" si="147"/>
        <v>536</v>
      </c>
      <c r="AB59" s="39">
        <v>49</v>
      </c>
      <c r="AC59" s="40">
        <v>136</v>
      </c>
      <c r="AD59" s="40">
        <v>186</v>
      </c>
      <c r="AE59" s="40">
        <v>147</v>
      </c>
      <c r="AF59" s="40">
        <v>159</v>
      </c>
      <c r="AG59" s="38">
        <f t="shared" si="148"/>
        <v>628</v>
      </c>
      <c r="AH59" s="39">
        <v>49</v>
      </c>
      <c r="AI59" s="40">
        <v>136</v>
      </c>
      <c r="AJ59" s="40">
        <v>165</v>
      </c>
      <c r="AK59" s="40">
        <v>147</v>
      </c>
      <c r="AL59" s="40">
        <v>179</v>
      </c>
      <c r="AM59" s="38">
        <f t="shared" si="149"/>
        <v>627</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0</v>
      </c>
      <c r="BY59" s="17">
        <f t="shared" si="162"/>
        <v>0</v>
      </c>
      <c r="BZ59" s="17">
        <f t="shared" si="163"/>
        <v>0</v>
      </c>
      <c r="CA59" s="17">
        <f t="shared" si="164"/>
        <v>0</v>
      </c>
      <c r="CB59" s="17">
        <f t="shared" si="165"/>
        <v>0</v>
      </c>
      <c r="CC59" s="17">
        <f t="shared" si="166"/>
        <v>24</v>
      </c>
      <c r="CD59" s="17">
        <f t="shared" si="167"/>
        <v>3644</v>
      </c>
      <c r="CE59" s="17">
        <f t="shared" si="168"/>
        <v>151.83333333333334</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263</v>
      </c>
      <c r="X65" s="37">
        <f>SUM(X58:X64)</f>
        <v>316</v>
      </c>
      <c r="Y65" s="37">
        <f>SUM(Y58:Y64)</f>
        <v>330</v>
      </c>
      <c r="Z65" s="37">
        <f>SUM(Z58:Z64)</f>
        <v>246</v>
      </c>
      <c r="AA65" s="38">
        <f>SUM(AA58:AA64)</f>
        <v>1155</v>
      </c>
      <c r="AB65" s="39"/>
      <c r="AC65" s="37">
        <f>SUM(AC58:AC64)</f>
        <v>290</v>
      </c>
      <c r="AD65" s="37">
        <f>SUM(AD58:AD64)</f>
        <v>355</v>
      </c>
      <c r="AE65" s="37">
        <f>SUM(AE58:AE64)</f>
        <v>300</v>
      </c>
      <c r="AF65" s="37">
        <f>SUM(AF58:AF64)</f>
        <v>342</v>
      </c>
      <c r="AG65" s="38">
        <f>SUM(AG58:AG64)</f>
        <v>1287</v>
      </c>
      <c r="AH65" s="39"/>
      <c r="AI65" s="37">
        <f>SUM(AI58:AI64)</f>
        <v>260</v>
      </c>
      <c r="AJ65" s="37">
        <f>SUM(AJ58:AJ64)</f>
        <v>322</v>
      </c>
      <c r="AK65" s="37">
        <f>SUM(AK58:AK64)</f>
        <v>327</v>
      </c>
      <c r="AL65" s="37">
        <f>SUM(AL58:AL64)</f>
        <v>320</v>
      </c>
      <c r="AM65" s="38">
        <f>SUM(AM58:AM64)</f>
        <v>1229</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7382</v>
      </c>
      <c r="CE65" s="17">
        <f>CD65/CC65</f>
        <v>307.58333333333331</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92</v>
      </c>
      <c r="W66" s="37">
        <f>W65+$V$66-W64</f>
        <v>355</v>
      </c>
      <c r="X66" s="37">
        <f>X65+$V$66-X64</f>
        <v>408</v>
      </c>
      <c r="Y66" s="37">
        <f>Y65+$V$66-Y64</f>
        <v>422</v>
      </c>
      <c r="Z66" s="37">
        <f>Z65+$V$66-Z64</f>
        <v>338</v>
      </c>
      <c r="AA66" s="38">
        <f>W66+X66+Y66+Z66</f>
        <v>1523</v>
      </c>
      <c r="AB66" s="36">
        <f>SUM(AB58:AB63)</f>
        <v>95</v>
      </c>
      <c r="AC66" s="37">
        <f>AC65+$AB$66-AC64</f>
        <v>385</v>
      </c>
      <c r="AD66" s="37">
        <f>AD65+$AB$66-AD64</f>
        <v>450</v>
      </c>
      <c r="AE66" s="37">
        <f>AE65+$AB$66-AE64</f>
        <v>395</v>
      </c>
      <c r="AF66" s="37">
        <f>AF65+$AB$66-AF64</f>
        <v>437</v>
      </c>
      <c r="AG66" s="38">
        <f>AC66+AD66+AE66+AF66</f>
        <v>1667</v>
      </c>
      <c r="AH66" s="36">
        <f>SUM(AH58:AH63)</f>
        <v>93</v>
      </c>
      <c r="AI66" s="37">
        <f>AI65+$AH$66-AI64</f>
        <v>353</v>
      </c>
      <c r="AJ66" s="37">
        <f>AJ65+$AH$66-AJ64</f>
        <v>415</v>
      </c>
      <c r="AK66" s="37">
        <f>AK65+$AH$66-AK64</f>
        <v>420</v>
      </c>
      <c r="AL66" s="37">
        <f>AL65+$AH$66-AL64</f>
        <v>413</v>
      </c>
      <c r="AM66" s="38">
        <f>AI66+AJ66+AK66+AL66</f>
        <v>1601</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9406</v>
      </c>
      <c r="CE66" s="17">
        <f>CD66/CC66</f>
        <v>391.91666666666669</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1</v>
      </c>
      <c r="Z67" s="37">
        <f t="shared" si="172"/>
        <v>0</v>
      </c>
      <c r="AA67" s="38">
        <f t="shared" si="172"/>
        <v>0</v>
      </c>
      <c r="AB67" s="39"/>
      <c r="AC67" s="37">
        <f t="shared" ref="AC67:AG68" si="173">IF($AB$66&gt;0,IF(AC65=AC10,0.5,IF(AC65&gt;AC10,1,0)),0)</f>
        <v>0</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0.5</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1</v>
      </c>
      <c r="Z68" s="37">
        <f t="shared" si="172"/>
        <v>0</v>
      </c>
      <c r="AA68" s="38">
        <f t="shared" si="172"/>
        <v>0</v>
      </c>
      <c r="AB68" s="39"/>
      <c r="AC68" s="37">
        <f t="shared" si="173"/>
        <v>0</v>
      </c>
      <c r="AD68" s="37">
        <f t="shared" si="173"/>
        <v>1</v>
      </c>
      <c r="AE68" s="37">
        <f t="shared" si="173"/>
        <v>0</v>
      </c>
      <c r="AF68" s="37">
        <f t="shared" si="173"/>
        <v>1</v>
      </c>
      <c r="AG68" s="38">
        <f t="shared" si="173"/>
        <v>0</v>
      </c>
      <c r="AH68" s="39"/>
      <c r="AI68" s="37">
        <f t="shared" si="174"/>
        <v>0</v>
      </c>
      <c r="AJ68" s="37">
        <f t="shared" si="174"/>
        <v>0</v>
      </c>
      <c r="AK68" s="37">
        <f t="shared" si="174"/>
        <v>1</v>
      </c>
      <c r="AL68" s="37">
        <f t="shared" si="174"/>
        <v>1</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2</v>
      </c>
      <c r="AB69" s="56"/>
      <c r="AC69" s="57"/>
      <c r="AD69" s="57"/>
      <c r="AE69" s="57"/>
      <c r="AF69" s="57"/>
      <c r="AG69" s="58">
        <f>SUM(AC67+AD67+AE67+AF67+AG67+AC68+AD68+AE68+AF68+AG68)</f>
        <v>3</v>
      </c>
      <c r="AH69" s="56"/>
      <c r="AI69" s="57"/>
      <c r="AJ69" s="57"/>
      <c r="AK69" s="57"/>
      <c r="AL69" s="57"/>
      <c r="AM69" s="58">
        <f>SUM(AI67+AJ67+AK67+AL67+AM67+AI68+AJ68+AK68+AL68+AM68)</f>
        <v>2.5</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53</v>
      </c>
      <c r="C70" s="99"/>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v>49</v>
      </c>
      <c r="AC71" s="40">
        <v>152</v>
      </c>
      <c r="AD71" s="40">
        <v>147</v>
      </c>
      <c r="AE71" s="40">
        <v>127</v>
      </c>
      <c r="AF71" s="40">
        <v>146</v>
      </c>
      <c r="AG71" s="38">
        <f t="shared" ref="AG71:AG77" si="184">SUM(AC71:AF71)</f>
        <v>572</v>
      </c>
      <c r="AH71" s="39">
        <v>51</v>
      </c>
      <c r="AI71" s="40">
        <v>130</v>
      </c>
      <c r="AJ71" s="40">
        <v>163</v>
      </c>
      <c r="AK71" s="40">
        <v>166</v>
      </c>
      <c r="AL71" s="40">
        <v>157</v>
      </c>
      <c r="AM71" s="38">
        <f t="shared" ref="AM71:AM77" si="185">SUM(AI71:AL71)</f>
        <v>616</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2979</v>
      </c>
      <c r="CE71" s="17">
        <f t="shared" ref="CE71:CE76" si="204">CD71/CC71</f>
        <v>148.94999999999999</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v>28</v>
      </c>
      <c r="W72" s="40">
        <v>214</v>
      </c>
      <c r="X72" s="40">
        <v>196</v>
      </c>
      <c r="Y72" s="40">
        <v>202</v>
      </c>
      <c r="Z72" s="40">
        <v>196</v>
      </c>
      <c r="AA72" s="38">
        <f t="shared" si="183"/>
        <v>808</v>
      </c>
      <c r="AB72" s="39">
        <v>25</v>
      </c>
      <c r="AC72" s="40">
        <v>180</v>
      </c>
      <c r="AD72" s="40">
        <v>210</v>
      </c>
      <c r="AE72" s="40">
        <v>192</v>
      </c>
      <c r="AF72" s="40">
        <v>203</v>
      </c>
      <c r="AG72" s="38">
        <f t="shared" si="184"/>
        <v>785</v>
      </c>
      <c r="AH72" s="39">
        <v>23</v>
      </c>
      <c r="AI72" s="40">
        <v>204</v>
      </c>
      <c r="AJ72" s="40">
        <v>200</v>
      </c>
      <c r="AK72" s="40">
        <v>170</v>
      </c>
      <c r="AL72" s="40">
        <v>189</v>
      </c>
      <c r="AM72" s="38">
        <f t="shared" si="185"/>
        <v>763</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4</v>
      </c>
      <c r="BW72" s="17">
        <f t="shared" si="196"/>
        <v>4</v>
      </c>
      <c r="BX72" s="17">
        <f t="shared" si="197"/>
        <v>0</v>
      </c>
      <c r="BY72" s="17">
        <f t="shared" si="198"/>
        <v>0</v>
      </c>
      <c r="BZ72" s="17">
        <f t="shared" si="199"/>
        <v>0</v>
      </c>
      <c r="CA72" s="17">
        <f t="shared" si="200"/>
        <v>0</v>
      </c>
      <c r="CB72" s="17">
        <f t="shared" si="201"/>
        <v>0</v>
      </c>
      <c r="CC72" s="17">
        <f t="shared" si="202"/>
        <v>24</v>
      </c>
      <c r="CD72" s="17">
        <f t="shared" si="203"/>
        <v>4507</v>
      </c>
      <c r="CE72" s="17">
        <f t="shared" si="204"/>
        <v>187.79166666666666</v>
      </c>
    </row>
    <row r="73" spans="1:83" ht="15.75" customHeight="1" x14ac:dyDescent="0.25">
      <c r="A73" s="33"/>
      <c r="B73" s="42" t="s">
        <v>113</v>
      </c>
      <c r="C73" s="43" t="s">
        <v>114</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41</v>
      </c>
      <c r="W73" s="40">
        <v>151</v>
      </c>
      <c r="X73" s="40">
        <v>160</v>
      </c>
      <c r="Y73" s="40">
        <v>168</v>
      </c>
      <c r="Z73" s="40">
        <v>168</v>
      </c>
      <c r="AA73" s="38">
        <f t="shared" si="183"/>
        <v>647</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647</v>
      </c>
      <c r="CE73" s="19">
        <f t="shared" si="204"/>
        <v>161.75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365</v>
      </c>
      <c r="X78" s="37">
        <f>SUM(X71:X77)</f>
        <v>356</v>
      </c>
      <c r="Y78" s="37">
        <f>SUM(Y71:Y77)</f>
        <v>370</v>
      </c>
      <c r="Z78" s="37">
        <f>SUM(Z71:Z77)</f>
        <v>364</v>
      </c>
      <c r="AA78" s="38">
        <f>SUM(AA71:AA77)</f>
        <v>1455</v>
      </c>
      <c r="AB78" s="39"/>
      <c r="AC78" s="37">
        <f>SUM(AC71:AC77)</f>
        <v>332</v>
      </c>
      <c r="AD78" s="37">
        <f>SUM(AD71:AD77)</f>
        <v>357</v>
      </c>
      <c r="AE78" s="37">
        <f>SUM(AE71:AE77)</f>
        <v>319</v>
      </c>
      <c r="AF78" s="37">
        <f>SUM(AF71:AF77)</f>
        <v>349</v>
      </c>
      <c r="AG78" s="38">
        <f>SUM(AG71:AG77)</f>
        <v>1357</v>
      </c>
      <c r="AH78" s="39"/>
      <c r="AI78" s="37">
        <f>SUM(AI71:AI77)</f>
        <v>334</v>
      </c>
      <c r="AJ78" s="37">
        <f>SUM(AJ71:AJ77)</f>
        <v>363</v>
      </c>
      <c r="AK78" s="37">
        <f>SUM(AK71:AK77)</f>
        <v>336</v>
      </c>
      <c r="AL78" s="37">
        <f>SUM(AL71:AL77)</f>
        <v>346</v>
      </c>
      <c r="AM78" s="38">
        <f>SUM(AM71:AM77)</f>
        <v>1379</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24</v>
      </c>
      <c r="CD78" s="17">
        <f>I78+O78+U78+AA78+AG78+AM78+AS78+AY78+BE78+BK78+BQ78</f>
        <v>8133</v>
      </c>
      <c r="CE78" s="17">
        <f>CD78/CC78</f>
        <v>338.875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69</v>
      </c>
      <c r="W79" s="37">
        <f>W78+$V$79-W77</f>
        <v>434</v>
      </c>
      <c r="X79" s="37">
        <f>X78+$V$79-X77</f>
        <v>425</v>
      </c>
      <c r="Y79" s="37">
        <f>Y78+$V$79-Y77</f>
        <v>439</v>
      </c>
      <c r="Z79" s="37">
        <f>Z78+$V$79-Z77</f>
        <v>433</v>
      </c>
      <c r="AA79" s="38">
        <f>W79+X79+Y79+Z79</f>
        <v>1731</v>
      </c>
      <c r="AB79" s="36">
        <f>SUM(AB71:AB76)</f>
        <v>74</v>
      </c>
      <c r="AC79" s="37">
        <f>AC78+$AB$79-AC77</f>
        <v>406</v>
      </c>
      <c r="AD79" s="37">
        <f>AD78+$AB$79-AD77</f>
        <v>431</v>
      </c>
      <c r="AE79" s="37">
        <f>AE78+$AB$79-AE77</f>
        <v>393</v>
      </c>
      <c r="AF79" s="37">
        <f>AF78+$AB$79-AF77</f>
        <v>423</v>
      </c>
      <c r="AG79" s="38">
        <f>AC79+AD79+AE79+AF79</f>
        <v>1653</v>
      </c>
      <c r="AH79" s="36">
        <f>SUM(AH71:AH76)</f>
        <v>74</v>
      </c>
      <c r="AI79" s="37">
        <f>AI78+$AH$79-AI77</f>
        <v>408</v>
      </c>
      <c r="AJ79" s="37">
        <f>AJ78+$AH$79-AJ77</f>
        <v>437</v>
      </c>
      <c r="AK79" s="37">
        <f>AK78+$AH$79-AK77</f>
        <v>410</v>
      </c>
      <c r="AL79" s="37">
        <f>AL78+$AH$79-AL77</f>
        <v>420</v>
      </c>
      <c r="AM79" s="38">
        <f>AI79+AJ79+AK79+AL79</f>
        <v>1675</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24</v>
      </c>
      <c r="CD79" s="17">
        <f>I79+O79+U79+AA79+AG79+AM79+AS79+AY79+BE79+BK79+BQ79</f>
        <v>9885</v>
      </c>
      <c r="CE79" s="17">
        <f>CD79/CC79</f>
        <v>411.875</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1</v>
      </c>
      <c r="Y80" s="37">
        <f t="shared" si="208"/>
        <v>1</v>
      </c>
      <c r="Z80" s="37">
        <f t="shared" si="208"/>
        <v>0</v>
      </c>
      <c r="AA80" s="38">
        <f t="shared" si="208"/>
        <v>0</v>
      </c>
      <c r="AB80" s="39"/>
      <c r="AC80" s="37">
        <f t="shared" ref="AC80:AG81" si="209">IF($AB$79&gt;0,IF(AC78=AC36,0.5,IF(AC78&gt;AC36,1,0)),0)</f>
        <v>1</v>
      </c>
      <c r="AD80" s="37">
        <f t="shared" si="209"/>
        <v>1</v>
      </c>
      <c r="AE80" s="37">
        <f t="shared" si="209"/>
        <v>0</v>
      </c>
      <c r="AF80" s="37">
        <f t="shared" si="209"/>
        <v>1</v>
      </c>
      <c r="AG80" s="38">
        <f t="shared" si="209"/>
        <v>1</v>
      </c>
      <c r="AH80" s="39"/>
      <c r="AI80" s="37">
        <f t="shared" ref="AI80:AM81" si="210">IF($AH$79&gt;0,IF(AI78=AI130,0.5,IF(AI78&gt;AI130,1,0)),0)</f>
        <v>0</v>
      </c>
      <c r="AJ80" s="37">
        <f t="shared" si="210"/>
        <v>1</v>
      </c>
      <c r="AK80" s="37">
        <f t="shared" si="210"/>
        <v>0</v>
      </c>
      <c r="AL80" s="37">
        <f t="shared" si="210"/>
        <v>1</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1</v>
      </c>
      <c r="AK81" s="37">
        <f t="shared" si="210"/>
        <v>1</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7</v>
      </c>
      <c r="AB82" s="56"/>
      <c r="AC82" s="57"/>
      <c r="AD82" s="57"/>
      <c r="AE82" s="57"/>
      <c r="AF82" s="57"/>
      <c r="AG82" s="58">
        <f>SUM(AC80+AD80+AE80+AF80+AG80+AC81+AD81+AE81+AF81+AG81)</f>
        <v>8</v>
      </c>
      <c r="AH82" s="56"/>
      <c r="AI82" s="57"/>
      <c r="AJ82" s="57"/>
      <c r="AK82" s="57"/>
      <c r="AL82" s="57"/>
      <c r="AM82" s="58">
        <f>SUM(AI80+AJ80+AK80+AL80+AM80+AI81+AJ81+AK81+AL81+AM81)</f>
        <v>6</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44</v>
      </c>
      <c r="C83" s="99"/>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v>49</v>
      </c>
      <c r="W84" s="40">
        <v>177</v>
      </c>
      <c r="X84" s="40">
        <v>167</v>
      </c>
      <c r="Y84" s="40">
        <v>125</v>
      </c>
      <c r="Z84" s="40">
        <v>165</v>
      </c>
      <c r="AA84" s="38">
        <f t="shared" ref="AA84:AA90" si="219">SUM(W84:Z84)</f>
        <v>634</v>
      </c>
      <c r="AB84" s="39">
        <v>47</v>
      </c>
      <c r="AC84" s="40">
        <v>155</v>
      </c>
      <c r="AD84" s="40">
        <v>160</v>
      </c>
      <c r="AE84" s="40">
        <v>161</v>
      </c>
      <c r="AF84" s="40">
        <v>128</v>
      </c>
      <c r="AG84" s="38">
        <f t="shared" ref="AG84:AG90" si="220">SUM(AC84:AF84)</f>
        <v>604</v>
      </c>
      <c r="AH84" s="39">
        <v>47</v>
      </c>
      <c r="AI84" s="40">
        <v>178</v>
      </c>
      <c r="AJ84" s="40">
        <v>139</v>
      </c>
      <c r="AK84" s="40">
        <v>183</v>
      </c>
      <c r="AL84" s="40">
        <v>158</v>
      </c>
      <c r="AM84" s="38">
        <f t="shared" ref="AM84:AM90" si="221">SUM(AI84:AL84)</f>
        <v>658</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3698</v>
      </c>
      <c r="CE84" s="17">
        <f t="shared" ref="CE84:CE89" si="240">CD84/CC84</f>
        <v>154.08333333333334</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v>35</v>
      </c>
      <c r="W85" s="40">
        <v>173</v>
      </c>
      <c r="X85" s="40">
        <v>182</v>
      </c>
      <c r="Y85" s="40">
        <v>146</v>
      </c>
      <c r="Z85" s="40">
        <v>163</v>
      </c>
      <c r="AA85" s="38">
        <f t="shared" si="219"/>
        <v>664</v>
      </c>
      <c r="AB85" s="39">
        <v>35</v>
      </c>
      <c r="AC85" s="40">
        <v>157</v>
      </c>
      <c r="AD85" s="40">
        <v>172</v>
      </c>
      <c r="AE85" s="40">
        <v>170</v>
      </c>
      <c r="AF85" s="40">
        <v>162</v>
      </c>
      <c r="AG85" s="38">
        <f t="shared" si="220"/>
        <v>661</v>
      </c>
      <c r="AH85" s="39">
        <v>36</v>
      </c>
      <c r="AI85" s="40">
        <v>187</v>
      </c>
      <c r="AJ85" s="40">
        <v>164</v>
      </c>
      <c r="AK85" s="40">
        <v>166</v>
      </c>
      <c r="AL85" s="40">
        <v>190</v>
      </c>
      <c r="AM85" s="38">
        <f t="shared" si="221"/>
        <v>707</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0</v>
      </c>
      <c r="BY85" s="17">
        <f t="shared" si="234"/>
        <v>0</v>
      </c>
      <c r="BZ85" s="17">
        <f t="shared" si="235"/>
        <v>0</v>
      </c>
      <c r="CA85" s="17">
        <f t="shared" si="236"/>
        <v>0</v>
      </c>
      <c r="CB85" s="17">
        <f t="shared" si="237"/>
        <v>0</v>
      </c>
      <c r="CC85" s="17">
        <f t="shared" si="238"/>
        <v>24</v>
      </c>
      <c r="CD85" s="17">
        <f t="shared" si="239"/>
        <v>4082</v>
      </c>
      <c r="CE85" s="17">
        <f t="shared" si="240"/>
        <v>170.08333333333334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350</v>
      </c>
      <c r="X91" s="37">
        <f>SUM(X84:X90)</f>
        <v>349</v>
      </c>
      <c r="Y91" s="37">
        <f>SUM(Y84:Y90)</f>
        <v>271</v>
      </c>
      <c r="Z91" s="37">
        <f>SUM(Z84:Z90)</f>
        <v>328</v>
      </c>
      <c r="AA91" s="38">
        <f>SUM(AA84:AA90)</f>
        <v>1298</v>
      </c>
      <c r="AB91" s="39"/>
      <c r="AC91" s="37">
        <f>SUM(AC84:AC90)</f>
        <v>312</v>
      </c>
      <c r="AD91" s="37">
        <f>SUM(AD84:AD90)</f>
        <v>332</v>
      </c>
      <c r="AE91" s="37">
        <f>SUM(AE84:AE90)</f>
        <v>331</v>
      </c>
      <c r="AF91" s="37">
        <f>SUM(AF84:AF90)</f>
        <v>290</v>
      </c>
      <c r="AG91" s="38">
        <f>SUM(AG84:AG90)</f>
        <v>1265</v>
      </c>
      <c r="AH91" s="39"/>
      <c r="AI91" s="37">
        <f>SUM(AI84:AI90)</f>
        <v>365</v>
      </c>
      <c r="AJ91" s="37">
        <f>SUM(AJ84:AJ90)</f>
        <v>303</v>
      </c>
      <c r="AK91" s="37">
        <f>SUM(AK84:AK90)</f>
        <v>349</v>
      </c>
      <c r="AL91" s="37">
        <f>SUM(AL84:AL90)</f>
        <v>348</v>
      </c>
      <c r="AM91" s="38">
        <f>SUM(AM84:AM90)</f>
        <v>1365</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7780</v>
      </c>
      <c r="CE91" s="17">
        <f>CD91/CC91</f>
        <v>324.16666666666669</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84</v>
      </c>
      <c r="W92" s="37">
        <f>W91+$V$92-W90</f>
        <v>434</v>
      </c>
      <c r="X92" s="37">
        <f>X91+$V$92-X90</f>
        <v>433</v>
      </c>
      <c r="Y92" s="37">
        <f>Y91+$V$92-Y90</f>
        <v>355</v>
      </c>
      <c r="Z92" s="37">
        <f>Z91+$V$92-Z90</f>
        <v>412</v>
      </c>
      <c r="AA92" s="38">
        <f>W92+X92+Y92+Z92</f>
        <v>1634</v>
      </c>
      <c r="AB92" s="36">
        <f>SUM(AB84:AB89)</f>
        <v>82</v>
      </c>
      <c r="AC92" s="37">
        <f>AC91+$AB$92-AC90</f>
        <v>394</v>
      </c>
      <c r="AD92" s="37">
        <f>AD91+$AB$92-AD90</f>
        <v>414</v>
      </c>
      <c r="AE92" s="37">
        <f>AE91+$AB$92-AE90</f>
        <v>413</v>
      </c>
      <c r="AF92" s="37">
        <f>AF91+$AB$92-AF90</f>
        <v>372</v>
      </c>
      <c r="AG92" s="38">
        <f>AC92+AD92+AE92+AF92</f>
        <v>1593</v>
      </c>
      <c r="AH92" s="36">
        <f>SUM(AH84:AH89)</f>
        <v>83</v>
      </c>
      <c r="AI92" s="37">
        <f>AI91+$AH$92-AI90</f>
        <v>448</v>
      </c>
      <c r="AJ92" s="37">
        <f>AJ91+$AH$92-AJ90</f>
        <v>386</v>
      </c>
      <c r="AK92" s="37">
        <f>AK91+$AH$92-AK90</f>
        <v>432</v>
      </c>
      <c r="AL92" s="37">
        <f>AL91+$AH$92-AL90</f>
        <v>431</v>
      </c>
      <c r="AM92" s="38">
        <f>AI92+AJ92+AK92+AL92</f>
        <v>1697</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9768</v>
      </c>
      <c r="CE92" s="17">
        <f>CD92/CC92</f>
        <v>407</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1</v>
      </c>
      <c r="X93" s="37">
        <f t="shared" si="244"/>
        <v>0</v>
      </c>
      <c r="Y93" s="37">
        <f t="shared" si="244"/>
        <v>0</v>
      </c>
      <c r="Z93" s="37">
        <f t="shared" si="244"/>
        <v>1</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1</v>
      </c>
      <c r="AA94" s="38">
        <f t="shared" si="244"/>
        <v>0</v>
      </c>
      <c r="AB94" s="39"/>
      <c r="AC94" s="37">
        <f t="shared" si="245"/>
        <v>0</v>
      </c>
      <c r="AD94" s="37">
        <f t="shared" si="245"/>
        <v>0</v>
      </c>
      <c r="AE94" s="37">
        <f t="shared" si="245"/>
        <v>0</v>
      </c>
      <c r="AF94" s="37">
        <f t="shared" si="245"/>
        <v>0</v>
      </c>
      <c r="AG94" s="38">
        <f t="shared" si="245"/>
        <v>0</v>
      </c>
      <c r="AH94" s="39"/>
      <c r="AI94" s="37">
        <f t="shared" si="246"/>
        <v>1</v>
      </c>
      <c r="AJ94" s="37">
        <f t="shared" si="246"/>
        <v>1</v>
      </c>
      <c r="AK94" s="37">
        <f t="shared" si="246"/>
        <v>1</v>
      </c>
      <c r="AL94" s="37">
        <f t="shared" si="246"/>
        <v>1</v>
      </c>
      <c r="AM94" s="38">
        <f t="shared" si="246"/>
        <v>1</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4</v>
      </c>
      <c r="AB95" s="56"/>
      <c r="AC95" s="57"/>
      <c r="AD95" s="57"/>
      <c r="AE95" s="57"/>
      <c r="AF95" s="57"/>
      <c r="AG95" s="58">
        <f>SUM(AC93+AD93+AE93+AF93+AG93+AC94+AD94+AE94+AF94+AG94)</f>
        <v>0</v>
      </c>
      <c r="AH95" s="56"/>
      <c r="AI95" s="57"/>
      <c r="AJ95" s="57"/>
      <c r="AK95" s="57"/>
      <c r="AL95" s="57"/>
      <c r="AM95" s="58">
        <f>SUM(AI93+AJ93+AK93+AL93+AM93+AI94+AJ94+AK94+AL94+AM94)</f>
        <v>10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67</v>
      </c>
      <c r="C96" s="100"/>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v>67</v>
      </c>
      <c r="W97" s="40">
        <v>126</v>
      </c>
      <c r="X97" s="40">
        <v>162</v>
      </c>
      <c r="Y97" s="40">
        <v>145</v>
      </c>
      <c r="Z97" s="40">
        <v>122</v>
      </c>
      <c r="AA97" s="38">
        <f t="shared" ref="AA97:AA103" si="255">SUM(W97:Z97)</f>
        <v>555</v>
      </c>
      <c r="AB97" s="39">
        <v>63</v>
      </c>
      <c r="AC97" s="40">
        <v>142</v>
      </c>
      <c r="AD97" s="40">
        <v>161</v>
      </c>
      <c r="AE97" s="40">
        <v>133</v>
      </c>
      <c r="AF97" s="40">
        <v>126</v>
      </c>
      <c r="AG97" s="38">
        <f t="shared" ref="AG97:AG103" si="256">SUM(AC97:AF97)</f>
        <v>562</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16</v>
      </c>
      <c r="CD97" s="17">
        <f t="shared" ref="CD97:CD102" si="275">I97+O97+U97+AA97+AG97+AM97+AS97+AY97+BE97+BK97+BQ97</f>
        <v>2113</v>
      </c>
      <c r="CE97" s="17">
        <f t="shared" ref="CE97:CE102" si="276">CD97/CC97</f>
        <v>132.0625</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v>35</v>
      </c>
      <c r="AC98" s="40">
        <v>161</v>
      </c>
      <c r="AD98" s="40">
        <v>168</v>
      </c>
      <c r="AE98" s="40">
        <v>134</v>
      </c>
      <c r="AF98" s="40">
        <v>161</v>
      </c>
      <c r="AG98" s="38">
        <f t="shared" si="256"/>
        <v>624</v>
      </c>
      <c r="AH98" s="39">
        <v>37</v>
      </c>
      <c r="AI98" s="40">
        <v>168</v>
      </c>
      <c r="AJ98" s="40">
        <v>158</v>
      </c>
      <c r="AK98" s="40">
        <v>189</v>
      </c>
      <c r="AL98" s="40">
        <v>137</v>
      </c>
      <c r="AM98" s="38">
        <f t="shared" si="257"/>
        <v>652</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4</v>
      </c>
      <c r="BX98" s="17">
        <f t="shared" si="269"/>
        <v>0</v>
      </c>
      <c r="BY98" s="17">
        <f t="shared" si="270"/>
        <v>0</v>
      </c>
      <c r="BZ98" s="17">
        <f t="shared" si="271"/>
        <v>0</v>
      </c>
      <c r="CA98" s="17">
        <f t="shared" si="272"/>
        <v>0</v>
      </c>
      <c r="CB98" s="17">
        <f t="shared" si="273"/>
        <v>0</v>
      </c>
      <c r="CC98" s="17">
        <f t="shared" si="274"/>
        <v>20</v>
      </c>
      <c r="CD98" s="17">
        <f t="shared" si="275"/>
        <v>3320</v>
      </c>
      <c r="CE98" s="17">
        <f t="shared" si="276"/>
        <v>166</v>
      </c>
    </row>
    <row r="99" spans="1:83" ht="15.75" customHeight="1" x14ac:dyDescent="0.25">
      <c r="A99" s="33"/>
      <c r="B99" s="42" t="s">
        <v>108</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v>42</v>
      </c>
      <c r="AI99" s="40">
        <v>154</v>
      </c>
      <c r="AJ99" s="40">
        <v>173</v>
      </c>
      <c r="AK99" s="40">
        <v>188</v>
      </c>
      <c r="AL99" s="40">
        <v>168</v>
      </c>
      <c r="AM99" s="38">
        <f t="shared" si="257"/>
        <v>683</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4</v>
      </c>
      <c r="BX99" s="17">
        <f t="shared" si="269"/>
        <v>0</v>
      </c>
      <c r="BY99" s="17">
        <f t="shared" si="270"/>
        <v>0</v>
      </c>
      <c r="BZ99" s="17">
        <f t="shared" si="271"/>
        <v>0</v>
      </c>
      <c r="CA99" s="17">
        <f t="shared" si="272"/>
        <v>0</v>
      </c>
      <c r="CB99" s="17">
        <f t="shared" si="273"/>
        <v>0</v>
      </c>
      <c r="CC99" s="17">
        <f t="shared" si="274"/>
        <v>8</v>
      </c>
      <c r="CD99" s="17">
        <f t="shared" si="275"/>
        <v>1320</v>
      </c>
      <c r="CE99" s="19">
        <f t="shared" si="276"/>
        <v>165</v>
      </c>
    </row>
    <row r="100" spans="1:83" ht="15.75" customHeight="1" x14ac:dyDescent="0.25">
      <c r="A100" s="33"/>
      <c r="B100" s="42" t="s">
        <v>109</v>
      </c>
      <c r="C100" s="43" t="s">
        <v>110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v>18</v>
      </c>
      <c r="W100" s="40">
        <v>209</v>
      </c>
      <c r="X100" s="40">
        <v>188</v>
      </c>
      <c r="Y100" s="40">
        <v>174</v>
      </c>
      <c r="Z100" s="40">
        <v>201</v>
      </c>
      <c r="AA100" s="38">
        <f t="shared" si="255"/>
        <v>772</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4</v>
      </c>
      <c r="CD100" s="17">
        <f t="shared" si="275"/>
        <v>772</v>
      </c>
      <c r="CE100" s="19">
        <f t="shared" si="276"/>
        <v>193</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335</v>
      </c>
      <c r="X104" s="37">
        <f>SUM(X97:X103)</f>
        <v>350</v>
      </c>
      <c r="Y104" s="37">
        <f>SUM(Y97:Y103)</f>
        <v>319</v>
      </c>
      <c r="Z104" s="37">
        <f>SUM(Z97:Z103)</f>
        <v>323</v>
      </c>
      <c r="AA104" s="38">
        <f>SUM(AA97:AA103)</f>
        <v>1327</v>
      </c>
      <c r="AB104" s="39"/>
      <c r="AC104" s="37">
        <f>SUM(AC97:AC103)</f>
        <v>303</v>
      </c>
      <c r="AD104" s="37">
        <f>SUM(AD97:AD103)</f>
        <v>329</v>
      </c>
      <c r="AE104" s="37">
        <f>SUM(AE97:AE103)</f>
        <v>267</v>
      </c>
      <c r="AF104" s="37">
        <f>SUM(AF97:AF103)</f>
        <v>287</v>
      </c>
      <c r="AG104" s="38">
        <f>SUM(AG97:AG103)</f>
        <v>1186</v>
      </c>
      <c r="AH104" s="39"/>
      <c r="AI104" s="37">
        <f>SUM(AI97:AI103)</f>
        <v>322</v>
      </c>
      <c r="AJ104" s="37">
        <f>SUM(AJ97:AJ103)</f>
        <v>331</v>
      </c>
      <c r="AK104" s="37">
        <f>SUM(AK97:AK103)</f>
        <v>377</v>
      </c>
      <c r="AL104" s="37">
        <f>SUM(AL97:AL103)</f>
        <v>305</v>
      </c>
      <c r="AM104" s="38">
        <f>SUM(AM97:AM103)</f>
        <v>1335</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7525</v>
      </c>
      <c r="CE104" s="17">
        <f>CD104/CC104</f>
        <v>313.54166666666669</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85</v>
      </c>
      <c r="W105" s="37">
        <f>W104+$V$105-W103</f>
        <v>420</v>
      </c>
      <c r="X105" s="37">
        <f>X104+$V$105-X103</f>
        <v>435</v>
      </c>
      <c r="Y105" s="37">
        <f>Y104+$V$105-Y103</f>
        <v>404</v>
      </c>
      <c r="Z105" s="37">
        <f>Z104+$V$105-Z103</f>
        <v>408</v>
      </c>
      <c r="AA105" s="38">
        <f>W105+X105+Y105+Z105</f>
        <v>1667</v>
      </c>
      <c r="AB105" s="36">
        <f>SUM(AB97:AB102)</f>
        <v>98</v>
      </c>
      <c r="AC105" s="37">
        <f>AC104+$AB$105-AC103</f>
        <v>401</v>
      </c>
      <c r="AD105" s="37">
        <f>AD104+$AB$105-AD103</f>
        <v>427</v>
      </c>
      <c r="AE105" s="37">
        <f>AE104+$AB$105-AE103</f>
        <v>365</v>
      </c>
      <c r="AF105" s="37">
        <f>AF104+$AB$105-AF103</f>
        <v>385</v>
      </c>
      <c r="AG105" s="38">
        <f>AC105+AD105+AE105+AF105</f>
        <v>1578</v>
      </c>
      <c r="AH105" s="36">
        <f>SUM(AH97:AH102)</f>
        <v>79</v>
      </c>
      <c r="AI105" s="37">
        <f>AI104+$AH$105-AI103</f>
        <v>401</v>
      </c>
      <c r="AJ105" s="37">
        <f>AJ104+$AH$105-AJ103</f>
        <v>410</v>
      </c>
      <c r="AK105" s="37">
        <f>AK104+$AH$105-AK103</f>
        <v>456</v>
      </c>
      <c r="AL105" s="37">
        <f>AL104+$AH$105-AL103</f>
        <v>384</v>
      </c>
      <c r="AM105" s="38">
        <f>AI105+AJ105+AK105+AL105</f>
        <v>1651</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9817</v>
      </c>
      <c r="CE105" s="17">
        <f>CD105/CC105</f>
        <v>409.04166666666669</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0</v>
      </c>
      <c r="Z106" s="37">
        <f t="shared" si="280"/>
        <v>1</v>
      </c>
      <c r="AA106" s="38">
        <f t="shared" si="280"/>
        <v>1</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1</v>
      </c>
      <c r="AJ106" s="37">
        <f t="shared" si="282"/>
        <v>1</v>
      </c>
      <c r="AK106" s="37">
        <f t="shared" si="282"/>
        <v>1</v>
      </c>
      <c r="AL106" s="37">
        <f t="shared" si="282"/>
        <v>0</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1</v>
      </c>
      <c r="X107" s="37">
        <f t="shared" si="280"/>
        <v>1</v>
      </c>
      <c r="Y107" s="37">
        <f t="shared" si="280"/>
        <v>0</v>
      </c>
      <c r="Z107" s="37">
        <f t="shared" si="280"/>
        <v>1</v>
      </c>
      <c r="AA107" s="38">
        <f t="shared" si="280"/>
        <v>1</v>
      </c>
      <c r="AB107" s="39"/>
      <c r="AC107" s="37">
        <f t="shared" si="281"/>
        <v>1</v>
      </c>
      <c r="AD107" s="37">
        <f t="shared" si="281"/>
        <v>1</v>
      </c>
      <c r="AE107" s="37">
        <f t="shared" si="281"/>
        <v>0</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8</v>
      </c>
      <c r="AB108" s="56"/>
      <c r="AC108" s="57"/>
      <c r="AD108" s="57"/>
      <c r="AE108" s="57"/>
      <c r="AF108" s="57"/>
      <c r="AG108" s="58">
        <f>SUM(AC106+AD106+AE106+AF106+AG106+AC107+AD107+AE107+AF107+AG107)</f>
        <v>3</v>
      </c>
      <c r="AH108" s="56"/>
      <c r="AI108" s="57"/>
      <c r="AJ108" s="57"/>
      <c r="AK108" s="57"/>
      <c r="AL108" s="57"/>
      <c r="AM108" s="58">
        <f>SUM(AI106+AJ106+AK106+AL106+AM106+AI107+AJ107+AK107+AL107+AM107)</f>
        <v>9</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49</v>
      </c>
      <c r="C109" s="100"/>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v>30</v>
      </c>
      <c r="W110" s="40">
        <v>209</v>
      </c>
      <c r="X110" s="40">
        <v>147</v>
      </c>
      <c r="Y110" s="40">
        <v>157</v>
      </c>
      <c r="Z110" s="40">
        <v>184</v>
      </c>
      <c r="AA110" s="38">
        <f t="shared" ref="AA110:AA116" si="291">SUM(W110:Z110)</f>
        <v>697</v>
      </c>
      <c r="AB110" s="39">
        <v>31</v>
      </c>
      <c r="AC110" s="40">
        <v>173</v>
      </c>
      <c r="AD110" s="40">
        <v>179</v>
      </c>
      <c r="AE110" s="40">
        <v>167</v>
      </c>
      <c r="AF110" s="40">
        <v>175</v>
      </c>
      <c r="AG110" s="38">
        <f t="shared" ref="AG110:AG116" si="292">SUM(AC110:AF110)</f>
        <v>694</v>
      </c>
      <c r="AH110" s="39">
        <v>31</v>
      </c>
      <c r="AI110" s="40">
        <v>202</v>
      </c>
      <c r="AJ110" s="40">
        <v>235</v>
      </c>
      <c r="AK110" s="40">
        <v>161</v>
      </c>
      <c r="AL110" s="40">
        <v>110</v>
      </c>
      <c r="AM110" s="38">
        <f t="shared" ref="AM110:AM116" si="293">SUM(AI110:AL110)</f>
        <v>708</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24</v>
      </c>
      <c r="CD110" s="17">
        <f t="shared" ref="CD110:CD115" si="311">I110+O110+U110+AA110+AG110+AM110+AS110+AY110+BE110+BK110+BQ110</f>
        <v>4215</v>
      </c>
      <c r="CE110" s="17">
        <f t="shared" ref="CE110:CE115" si="312">CD110/CC110</f>
        <v>175.625</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v>32</v>
      </c>
      <c r="W111" s="40">
        <v>178</v>
      </c>
      <c r="X111" s="40">
        <v>182</v>
      </c>
      <c r="Y111" s="40">
        <v>183</v>
      </c>
      <c r="Z111" s="40">
        <v>216</v>
      </c>
      <c r="AA111" s="38">
        <f t="shared" si="291"/>
        <v>759</v>
      </c>
      <c r="AB111" s="39">
        <v>29</v>
      </c>
      <c r="AC111" s="40">
        <v>195</v>
      </c>
      <c r="AD111" s="40">
        <v>179</v>
      </c>
      <c r="AE111" s="40">
        <v>206</v>
      </c>
      <c r="AF111" s="40">
        <v>173</v>
      </c>
      <c r="AG111" s="38">
        <f t="shared" si="292"/>
        <v>753</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3606</v>
      </c>
      <c r="CE111" s="17">
        <f t="shared" si="312"/>
        <v>180.3</v>
      </c>
    </row>
    <row r="112" spans="1:83" ht="15.75" customHeight="1" x14ac:dyDescent="0.25">
      <c r="A112" s="33"/>
      <c r="B112" s="42" t="s">
        <v>117</v>
      </c>
      <c r="C112" s="43" t="s">
        <v>118</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v>9</v>
      </c>
      <c r="AI112" s="40">
        <v>210</v>
      </c>
      <c r="AJ112" s="40">
        <v>214</v>
      </c>
      <c r="AK112" s="40">
        <v>166</v>
      </c>
      <c r="AL112" s="40">
        <v>234</v>
      </c>
      <c r="AM112" s="38">
        <f t="shared" si="293"/>
        <v>824</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4</v>
      </c>
      <c r="BX112" s="17">
        <f t="shared" si="305"/>
        <v>0</v>
      </c>
      <c r="BY112" s="17">
        <f t="shared" si="306"/>
        <v>0</v>
      </c>
      <c r="BZ112" s="17">
        <f t="shared" si="307"/>
        <v>0</v>
      </c>
      <c r="CA112" s="17">
        <f t="shared" si="308"/>
        <v>0</v>
      </c>
      <c r="CB112" s="17">
        <f t="shared" si="309"/>
        <v>0</v>
      </c>
      <c r="CC112" s="17">
        <f t="shared" si="310"/>
        <v>4</v>
      </c>
      <c r="CD112" s="17">
        <f t="shared" si="311"/>
        <v>824</v>
      </c>
      <c r="CE112" s="19">
        <f t="shared" si="312"/>
        <v>206</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387</v>
      </c>
      <c r="X117" s="37">
        <f>SUM(X110:X116)</f>
        <v>329</v>
      </c>
      <c r="Y117" s="37">
        <f>SUM(Y110:Y116)</f>
        <v>340</v>
      </c>
      <c r="Z117" s="37">
        <f>SUM(Z110:Z116)</f>
        <v>400</v>
      </c>
      <c r="AA117" s="38">
        <f>SUM(AA110:AA116)</f>
        <v>1456</v>
      </c>
      <c r="AB117" s="39"/>
      <c r="AC117" s="37">
        <f>SUM(AC110:AC116)</f>
        <v>368</v>
      </c>
      <c r="AD117" s="37">
        <f>SUM(AD110:AD116)</f>
        <v>358</v>
      </c>
      <c r="AE117" s="37">
        <f>SUM(AE110:AE116)</f>
        <v>373</v>
      </c>
      <c r="AF117" s="37">
        <f>SUM(AF110:AF116)</f>
        <v>348</v>
      </c>
      <c r="AG117" s="38">
        <f>SUM(AG110:AG116)</f>
        <v>1447</v>
      </c>
      <c r="AH117" s="39"/>
      <c r="AI117" s="37">
        <f>SUM(AI110:AI116)</f>
        <v>412</v>
      </c>
      <c r="AJ117" s="37">
        <f>SUM(AJ110:AJ116)</f>
        <v>449</v>
      </c>
      <c r="AK117" s="37">
        <f>SUM(AK110:AK116)</f>
        <v>327</v>
      </c>
      <c r="AL117" s="37">
        <f>SUM(AL110:AL116)</f>
        <v>344</v>
      </c>
      <c r="AM117" s="38">
        <f>SUM(AM110:AM116)</f>
        <v>1532</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8645</v>
      </c>
      <c r="CE117" s="17">
        <f>CD117/CC117</f>
        <v>360.20833333333331</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62</v>
      </c>
      <c r="W118" s="37">
        <f>W117+$V$118-W116</f>
        <v>449</v>
      </c>
      <c r="X118" s="37">
        <f>X117+$V$118-X116</f>
        <v>391</v>
      </c>
      <c r="Y118" s="37">
        <f>Y117+$V$118-Y116</f>
        <v>402</v>
      </c>
      <c r="Z118" s="37">
        <f>Z117+$V$118-Z116</f>
        <v>462</v>
      </c>
      <c r="AA118" s="38">
        <f>W118+X118+Y118+Z118</f>
        <v>1704</v>
      </c>
      <c r="AB118" s="36">
        <f>SUM(AB110:AB115)</f>
        <v>60</v>
      </c>
      <c r="AC118" s="37">
        <f>AC117+$AB$118-AC116</f>
        <v>428</v>
      </c>
      <c r="AD118" s="37">
        <f>AD117+$AB$118-AD116</f>
        <v>418</v>
      </c>
      <c r="AE118" s="37">
        <f>AE117+$AB$118-AE116</f>
        <v>433</v>
      </c>
      <c r="AF118" s="37">
        <f>AF117+$AB$118-AF116</f>
        <v>408</v>
      </c>
      <c r="AG118" s="38">
        <f>AC118+AD118+AE118+AF118</f>
        <v>1687</v>
      </c>
      <c r="AH118" s="36">
        <f>SUM(AH110:AH115)</f>
        <v>40</v>
      </c>
      <c r="AI118" s="37">
        <f>AI117+$AH$118-AI116</f>
        <v>452</v>
      </c>
      <c r="AJ118" s="37">
        <f>AJ117+$AH$118-AJ116</f>
        <v>489</v>
      </c>
      <c r="AK118" s="37">
        <f>AK117+$AH$118-AK116</f>
        <v>367</v>
      </c>
      <c r="AL118" s="37">
        <f>AL117+$AH$118-AL116</f>
        <v>384</v>
      </c>
      <c r="AM118" s="38">
        <f>AI118+AJ118+AK118+AL118</f>
        <v>1692</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9897</v>
      </c>
      <c r="CE118" s="17">
        <f>CD118/CC118</f>
        <v>412.375</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0.5</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1</v>
      </c>
      <c r="X120" s="37">
        <f t="shared" si="316"/>
        <v>0</v>
      </c>
      <c r="Y120" s="37">
        <f t="shared" si="316"/>
        <v>0</v>
      </c>
      <c r="Z120" s="37">
        <f t="shared" si="316"/>
        <v>1</v>
      </c>
      <c r="AA120" s="38">
        <f t="shared" si="316"/>
        <v>1</v>
      </c>
      <c r="AB120" s="39"/>
      <c r="AC120" s="37">
        <f t="shared" si="317"/>
        <v>1</v>
      </c>
      <c r="AD120" s="37">
        <f t="shared" si="317"/>
        <v>1</v>
      </c>
      <c r="AE120" s="37">
        <f t="shared" si="317"/>
        <v>1</v>
      </c>
      <c r="AF120" s="37">
        <f t="shared" si="317"/>
        <v>1</v>
      </c>
      <c r="AG120" s="38">
        <f t="shared" si="317"/>
        <v>1</v>
      </c>
      <c r="AH120" s="39"/>
      <c r="AI120" s="37">
        <f t="shared" si="318"/>
        <v>1</v>
      </c>
      <c r="AJ120" s="37">
        <f t="shared" si="318"/>
        <v>1</v>
      </c>
      <c r="AK120" s="37">
        <f t="shared" si="318"/>
        <v>0</v>
      </c>
      <c r="AL120" s="37">
        <f t="shared" si="318"/>
        <v>0</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8</v>
      </c>
      <c r="AB121" s="56"/>
      <c r="AC121" s="57"/>
      <c r="AD121" s="57"/>
      <c r="AE121" s="57"/>
      <c r="AF121" s="57"/>
      <c r="AG121" s="58">
        <f>SUM(AC119+AD119+AE119+AF119+AG119+AC120+AD120+AE120+AF120+AG120)</f>
        <v>10</v>
      </c>
      <c r="AH121" s="56"/>
      <c r="AI121" s="57"/>
      <c r="AJ121" s="57"/>
      <c r="AK121" s="57"/>
      <c r="AL121" s="57"/>
      <c r="AM121" s="58">
        <f>SUM(AI119+AJ119+AK119+AL119+AM119+AI120+AJ120+AK120+AL120+AM120)</f>
        <v>7.5</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58</v>
      </c>
      <c r="C122" s="99"/>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v>20</v>
      </c>
      <c r="W123" s="40">
        <v>187</v>
      </c>
      <c r="X123" s="40">
        <v>196</v>
      </c>
      <c r="Y123" s="40">
        <v>194</v>
      </c>
      <c r="Z123" s="40">
        <v>207</v>
      </c>
      <c r="AA123" s="38">
        <f t="shared" ref="AA123:AA129" si="327">SUM(W123:Z123)</f>
        <v>784</v>
      </c>
      <c r="AB123" s="39">
        <v>19</v>
      </c>
      <c r="AC123" s="40">
        <v>247</v>
      </c>
      <c r="AD123" s="40">
        <v>234</v>
      </c>
      <c r="AE123" s="40">
        <v>225</v>
      </c>
      <c r="AF123" s="40">
        <v>202</v>
      </c>
      <c r="AG123" s="38">
        <f t="shared" ref="AG123:AG129" si="328">SUM(AC123:AF123)</f>
        <v>908</v>
      </c>
      <c r="AH123" s="39">
        <v>14</v>
      </c>
      <c r="AI123" s="40">
        <v>225</v>
      </c>
      <c r="AJ123" s="40">
        <v>190</v>
      </c>
      <c r="AK123" s="40">
        <v>198</v>
      </c>
      <c r="AL123" s="40">
        <v>168</v>
      </c>
      <c r="AM123" s="38">
        <f t="shared" ref="AM123:AM129" si="329">SUM(AI123:AL123)</f>
        <v>781</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4775</v>
      </c>
      <c r="CE123" s="17">
        <f t="shared" ref="CE123:CE128" si="348">CD123/CC123</f>
        <v>198.95833333333334</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v>30</v>
      </c>
      <c r="AI124" s="40">
        <v>200</v>
      </c>
      <c r="AJ124" s="40">
        <v>167</v>
      </c>
      <c r="AK124" s="40">
        <v>158</v>
      </c>
      <c r="AL124" s="40">
        <v>160</v>
      </c>
      <c r="AM124" s="38">
        <f t="shared" si="329"/>
        <v>685</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4</v>
      </c>
      <c r="BX124" s="17">
        <f t="shared" si="341"/>
        <v>0</v>
      </c>
      <c r="BY124" s="17">
        <f t="shared" si="342"/>
        <v>0</v>
      </c>
      <c r="BZ124" s="17">
        <f t="shared" si="343"/>
        <v>0</v>
      </c>
      <c r="CA124" s="17">
        <f t="shared" si="344"/>
        <v>0</v>
      </c>
      <c r="CB124" s="17">
        <f t="shared" si="345"/>
        <v>0</v>
      </c>
      <c r="CC124" s="17">
        <f t="shared" si="346"/>
        <v>8</v>
      </c>
      <c r="CD124" s="17">
        <f t="shared" si="347"/>
        <v>1396</v>
      </c>
      <c r="CE124" s="17">
        <f t="shared" si="348"/>
        <v>174.5</v>
      </c>
    </row>
    <row r="125" spans="1:83" ht="15.75" customHeight="1" x14ac:dyDescent="0.25">
      <c r="A125" s="33"/>
      <c r="B125" s="42" t="s">
        <v>105</v>
      </c>
      <c r="C125" s="43" t="s">
        <v>106</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v>28</v>
      </c>
      <c r="W125" s="40">
        <v>184</v>
      </c>
      <c r="X125" s="40">
        <v>180</v>
      </c>
      <c r="Y125" s="40">
        <v>184</v>
      </c>
      <c r="Z125" s="40">
        <v>175</v>
      </c>
      <c r="AA125" s="38">
        <f t="shared" si="327"/>
        <v>723</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1443</v>
      </c>
      <c r="CE125" s="19">
        <f t="shared" si="348"/>
        <v>180.375</v>
      </c>
    </row>
    <row r="126" spans="1:83" ht="15.75" customHeight="1" x14ac:dyDescent="0.25">
      <c r="A126" s="33"/>
      <c r="B126" s="42" t="s">
        <v>107</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v>38</v>
      </c>
      <c r="AC126" s="40">
        <v>176</v>
      </c>
      <c r="AD126" s="40">
        <v>157</v>
      </c>
      <c r="AE126" s="40">
        <v>204</v>
      </c>
      <c r="AF126" s="40">
        <v>153</v>
      </c>
      <c r="AG126" s="38">
        <f t="shared" si="328"/>
        <v>690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4</v>
      </c>
      <c r="BW126" s="17">
        <f t="shared" si="340"/>
        <v>0</v>
      </c>
      <c r="BX126" s="17">
        <f t="shared" si="341"/>
        <v>0</v>
      </c>
      <c r="BY126" s="17">
        <f t="shared" si="342"/>
        <v>0</v>
      </c>
      <c r="BZ126" s="17">
        <f t="shared" si="343"/>
        <v>0</v>
      </c>
      <c r="CA126" s="17">
        <f t="shared" si="344"/>
        <v>0</v>
      </c>
      <c r="CB126" s="17">
        <f t="shared" si="345"/>
        <v>0</v>
      </c>
      <c r="CC126" s="17">
        <f t="shared" si="346"/>
        <v>8</v>
      </c>
      <c r="CD126" s="17">
        <f t="shared" si="347"/>
        <v>1353</v>
      </c>
      <c r="CE126" s="19">
        <f t="shared" si="348"/>
        <v>169.125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371</v>
      </c>
      <c r="X130" s="37">
        <f>SUM(X123:X129)</f>
        <v>376</v>
      </c>
      <c r="Y130" s="37">
        <f>SUM(Y123:Y129)</f>
        <v>378</v>
      </c>
      <c r="Z130" s="37">
        <f>SUM(Z123:Z129)</f>
        <v>382</v>
      </c>
      <c r="AA130" s="38">
        <f>SUM(AA123:AA129)</f>
        <v>1507</v>
      </c>
      <c r="AB130" s="39"/>
      <c r="AC130" s="37">
        <f>SUM(AC123:AC129)</f>
        <v>423</v>
      </c>
      <c r="AD130" s="37">
        <f>SUM(AD123:AD129)</f>
        <v>391</v>
      </c>
      <c r="AE130" s="37">
        <f>SUM(AE123:AE129)</f>
        <v>429</v>
      </c>
      <c r="AF130" s="37">
        <f>SUM(AF123:AF129)</f>
        <v>355</v>
      </c>
      <c r="AG130" s="38">
        <f>SUM(AG123:AG129)</f>
        <v>1598</v>
      </c>
      <c r="AH130" s="39"/>
      <c r="AI130" s="37">
        <f>SUM(AI123:AI129)</f>
        <v>425</v>
      </c>
      <c r="AJ130" s="37">
        <f>SUM(AJ123:AJ129)</f>
        <v>357</v>
      </c>
      <c r="AK130" s="37">
        <f>SUM(AK123:AK129)</f>
        <v>356</v>
      </c>
      <c r="AL130" s="37">
        <f>SUM(AL123:AL129)</f>
        <v>328</v>
      </c>
      <c r="AM130" s="38">
        <f>SUM(AM123:AM129)</f>
        <v>1466</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8967</v>
      </c>
      <c r="CE130" s="17">
        <f>CD130/CC130</f>
        <v>373.625</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48</v>
      </c>
      <c r="W131" s="37">
        <f>W130+$V$131-W129</f>
        <v>419</v>
      </c>
      <c r="X131" s="37">
        <f>X130+$V$131-X129</f>
        <v>424</v>
      </c>
      <c r="Y131" s="37">
        <f>Y130+$V$131-Y129</f>
        <v>426</v>
      </c>
      <c r="Z131" s="37">
        <f>Z130+$V$131-Z129</f>
        <v>430</v>
      </c>
      <c r="AA131" s="38">
        <f>W131+X131+Y131+Z131</f>
        <v>1699</v>
      </c>
      <c r="AB131" s="36">
        <f>SUM(AB123:AB128)</f>
        <v>57</v>
      </c>
      <c r="AC131" s="37">
        <f>AC130+$AB$131-AC129</f>
        <v>480</v>
      </c>
      <c r="AD131" s="37">
        <f>AD130+$AB$131-AD129</f>
        <v>448</v>
      </c>
      <c r="AE131" s="37">
        <f>AE130+$AB$131-AE129</f>
        <v>486</v>
      </c>
      <c r="AF131" s="37">
        <f>AF130+$AB$131-AF129</f>
        <v>412</v>
      </c>
      <c r="AG131" s="38">
        <f>AC131+AD131+AE131+AF131</f>
        <v>1826</v>
      </c>
      <c r="AH131" s="36">
        <f>SUM(AH123:AH128)</f>
        <v>44</v>
      </c>
      <c r="AI131" s="37">
        <f>AI130+$AH$131-AI129</f>
        <v>469</v>
      </c>
      <c r="AJ131" s="37">
        <f>AJ130+$AH$131-AJ129</f>
        <v>401</v>
      </c>
      <c r="AK131" s="37">
        <f>AK130+$AH$131-AK129</f>
        <v>400</v>
      </c>
      <c r="AL131" s="37">
        <f>AL130+$AH$131-AL129</f>
        <v>372</v>
      </c>
      <c r="AM131" s="38">
        <f>AI131+AJ131+AK131+AL131</f>
        <v>1642</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10151</v>
      </c>
      <c r="CE131" s="17">
        <f>CD131/CC131</f>
        <v>422.95833333333331</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1</v>
      </c>
      <c r="AJ132" s="37">
        <f t="shared" si="354"/>
        <v>0</v>
      </c>
      <c r="AK132" s="37">
        <f t="shared" si="354"/>
        <v>1</v>
      </c>
      <c r="AL132" s="37">
        <f t="shared" si="354"/>
        <v>0</v>
      </c>
      <c r="AM132" s="38">
        <f t="shared" si="354"/>
        <v>1</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1</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9</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4</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97</v>
      </c>
      <c r="C135" s="99"/>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v>23</v>
      </c>
      <c r="AI137" s="40">
        <v>224</v>
      </c>
      <c r="AJ137" s="40">
        <v>193</v>
      </c>
      <c r="AK137" s="40">
        <v>156</v>
      </c>
      <c r="AL137" s="40">
        <v>200</v>
      </c>
      <c r="AM137" s="38">
        <f t="shared" si="365"/>
        <v>773</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4</v>
      </c>
      <c r="BX137" s="17">
        <f t="shared" si="377"/>
        <v>0</v>
      </c>
      <c r="BY137" s="17">
        <f t="shared" si="378"/>
        <v>0</v>
      </c>
      <c r="BZ137" s="17">
        <f t="shared" si="379"/>
        <v>0</v>
      </c>
      <c r="CA137" s="17">
        <f t="shared" si="380"/>
        <v>0</v>
      </c>
      <c r="CB137" s="17">
        <f t="shared" si="381"/>
        <v>0</v>
      </c>
      <c r="CC137" s="17">
        <f t="shared" si="382"/>
        <v>12</v>
      </c>
      <c r="CD137" s="17">
        <f t="shared" si="383"/>
        <v>2273</v>
      </c>
      <c r="CE137" s="17">
        <f t="shared" si="384"/>
        <v>189.41666666666666</v>
      </c>
    </row>
    <row r="138" spans="1:83" ht="15.75" customHeight="1" x14ac:dyDescent="0.25">
      <c r="A138" s="33"/>
      <c r="B138" s="42" t="s">
        <v>101</v>
      </c>
      <c r="C138" s="43" t="s">
        <v>102</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103</v>
      </c>
      <c r="C139" s="43" t="s">
        <v>104</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v>28</v>
      </c>
      <c r="W139" s="40">
        <v>173</v>
      </c>
      <c r="X139" s="40">
        <v>189</v>
      </c>
      <c r="Y139" s="40">
        <v>180</v>
      </c>
      <c r="Z139" s="40">
        <v>157</v>
      </c>
      <c r="AA139" s="38">
        <f t="shared" si="363"/>
        <v>699</v>
      </c>
      <c r="AB139" s="39">
        <v>29</v>
      </c>
      <c r="AC139" s="40">
        <v>166</v>
      </c>
      <c r="AD139" s="40">
        <v>189</v>
      </c>
      <c r="AE139" s="40">
        <v>192</v>
      </c>
      <c r="AF139" s="40">
        <v>186</v>
      </c>
      <c r="AG139" s="38">
        <f t="shared" si="364"/>
        <v>733</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0</v>
      </c>
      <c r="BY139" s="17">
        <f t="shared" si="378"/>
        <v>0</v>
      </c>
      <c r="BZ139" s="17">
        <f t="shared" si="379"/>
        <v>0</v>
      </c>
      <c r="CA139" s="17">
        <f t="shared" si="380"/>
        <v>0</v>
      </c>
      <c r="CB139" s="17">
        <f t="shared" si="381"/>
        <v>0</v>
      </c>
      <c r="CC139" s="17">
        <f t="shared" si="382"/>
        <v>16</v>
      </c>
      <c r="CD139" s="17">
        <f t="shared" si="383"/>
        <v>2876</v>
      </c>
      <c r="CE139" s="19">
        <f t="shared" si="384"/>
        <v>179.75</v>
      </c>
    </row>
    <row r="140" spans="1:83" ht="15.75" customHeight="1" x14ac:dyDescent="0.25">
      <c r="A140" s="33"/>
      <c r="B140" s="42" t="s">
        <v>111</v>
      </c>
      <c r="C140" s="43" t="s">
        <v>112</v>
      </c>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v>20</v>
      </c>
      <c r="W140" s="40">
        <v>194</v>
      </c>
      <c r="X140" s="40">
        <v>163</v>
      </c>
      <c r="Y140" s="40">
        <v>186</v>
      </c>
      <c r="Z140" s="40">
        <v>224</v>
      </c>
      <c r="AA140" s="38">
        <f t="shared" si="363"/>
        <v>767</v>
      </c>
      <c r="AB140" s="39">
        <v>20</v>
      </c>
      <c r="AC140" s="40">
        <v>157</v>
      </c>
      <c r="AD140" s="40">
        <v>165</v>
      </c>
      <c r="AE140" s="40">
        <v>154</v>
      </c>
      <c r="AF140" s="40">
        <v>170</v>
      </c>
      <c r="AG140" s="38">
        <f t="shared" si="364"/>
        <v>646</v>
      </c>
      <c r="AH140" s="39">
        <v>30</v>
      </c>
      <c r="AI140" s="40">
        <v>171</v>
      </c>
      <c r="AJ140" s="40">
        <v>177</v>
      </c>
      <c r="AK140" s="40">
        <v>204</v>
      </c>
      <c r="AL140" s="40">
        <v>187</v>
      </c>
      <c r="AM140" s="38">
        <f t="shared" si="365"/>
        <v>739</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4</v>
      </c>
      <c r="BV140" s="17">
        <f t="shared" si="375"/>
        <v>4</v>
      </c>
      <c r="BW140" s="17">
        <f t="shared" si="376"/>
        <v>4</v>
      </c>
      <c r="BX140" s="17">
        <f t="shared" si="377"/>
        <v>0</v>
      </c>
      <c r="BY140" s="17">
        <f t="shared" si="378"/>
        <v>0</v>
      </c>
      <c r="BZ140" s="17">
        <f t="shared" si="379"/>
        <v>0</v>
      </c>
      <c r="CA140" s="17">
        <f t="shared" si="380"/>
        <v>0</v>
      </c>
      <c r="CB140" s="17">
        <f t="shared" si="381"/>
        <v>0</v>
      </c>
      <c r="CC140" s="17">
        <f t="shared" si="382"/>
        <v>12</v>
      </c>
      <c r="CD140" s="17">
        <f t="shared" si="383"/>
        <v>2152</v>
      </c>
      <c r="CE140" s="19">
        <f t="shared" si="384"/>
        <v>179.33333333333334</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367</v>
      </c>
      <c r="X143" s="37">
        <f>SUM(X136:X142)</f>
        <v>352</v>
      </c>
      <c r="Y143" s="37">
        <f>SUM(Y136:Y142)</f>
        <v>366</v>
      </c>
      <c r="Z143" s="37">
        <f>SUM(Z136:Z142)</f>
        <v>381</v>
      </c>
      <c r="AA143" s="38">
        <f>SUM(AA136:AA142)</f>
        <v>1466</v>
      </c>
      <c r="AB143" s="39"/>
      <c r="AC143" s="37">
        <f>SUM(AC136:AC142)</f>
        <v>323</v>
      </c>
      <c r="AD143" s="37">
        <f>SUM(AD136:AD142)</f>
        <v>354</v>
      </c>
      <c r="AE143" s="37">
        <f>SUM(AE136:AE142)</f>
        <v>346</v>
      </c>
      <c r="AF143" s="37">
        <f>SUM(AF136:AF142)</f>
        <v>356</v>
      </c>
      <c r="AG143" s="38">
        <f>SUM(AG136:AG142)</f>
        <v>1379</v>
      </c>
      <c r="AH143" s="39"/>
      <c r="AI143" s="37">
        <f>SUM(AI136:AI142)</f>
        <v>395</v>
      </c>
      <c r="AJ143" s="37">
        <f>SUM(AJ136:AJ142)</f>
        <v>370</v>
      </c>
      <c r="AK143" s="37">
        <f>SUM(AK136:AK142)</f>
        <v>360</v>
      </c>
      <c r="AL143" s="37">
        <f>SUM(AL136:AL142)</f>
        <v>387</v>
      </c>
      <c r="AM143" s="38">
        <f>SUM(AM136:AM142)</f>
        <v>1512</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8707</v>
      </c>
      <c r="CE143" s="17">
        <f>CD143/CC143</f>
        <v>362.79166666666669</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48</v>
      </c>
      <c r="W144" s="37">
        <f>W143+$V$144</f>
        <v>415</v>
      </c>
      <c r="X144" s="37">
        <f>X143+$V$144</f>
        <v>400</v>
      </c>
      <c r="Y144" s="37">
        <f>Y143+$V$144</f>
        <v>414</v>
      </c>
      <c r="Z144" s="37">
        <f>Z143+$V$144</f>
        <v>429</v>
      </c>
      <c r="AA144" s="38">
        <f>W144+X144+Y144+Z144</f>
        <v>1658</v>
      </c>
      <c r="AB144" s="36">
        <f>SUM(AB136:AB141)</f>
        <v>49</v>
      </c>
      <c r="AC144" s="37">
        <f>AC143+$AB$144-AC142</f>
        <v>372</v>
      </c>
      <c r="AD144" s="37">
        <f>AD143+$AB$144-AD142</f>
        <v>403</v>
      </c>
      <c r="AE144" s="37">
        <f>AE143+$AB$144-AE142</f>
        <v>395</v>
      </c>
      <c r="AF144" s="37">
        <f>AF143+$AB$144-AF142</f>
        <v>405</v>
      </c>
      <c r="AG144" s="38">
        <f>AC144+AD144+AE144+AF144</f>
        <v>1575</v>
      </c>
      <c r="AH144" s="36">
        <f>SUM(AH136:AH141)</f>
        <v>53</v>
      </c>
      <c r="AI144" s="37">
        <f>AI143+$AH$144-AI142</f>
        <v>448</v>
      </c>
      <c r="AJ144" s="37">
        <f>AJ143+$AH$144-AJ142</f>
        <v>423</v>
      </c>
      <c r="AK144" s="37">
        <f>AK143+$AH$144-AK142</f>
        <v>413</v>
      </c>
      <c r="AL144" s="37">
        <f>AL143+$AH$144-AL142</f>
        <v>440</v>
      </c>
      <c r="AM144" s="38">
        <f>AI144+AJ144+AK144+AL144</f>
        <v>1724</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9883</v>
      </c>
      <c r="CE144" s="17">
        <f>CD144/CC144</f>
        <v>411.79166666666669</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0</v>
      </c>
      <c r="Y145" s="37">
        <f t="shared" si="388"/>
        <v>0</v>
      </c>
      <c r="Z145" s="37">
        <f t="shared" si="388"/>
        <v>1</v>
      </c>
      <c r="AA145" s="38">
        <f t="shared" si="388"/>
        <v>1</v>
      </c>
      <c r="AB145" s="39"/>
      <c r="AC145" s="37">
        <f t="shared" ref="AC145:AG146" si="389">IF($AB$144&gt;0,IF(AC143=AC104,0.5,IF(AC143&gt;AC104,1,0)),0)</f>
        <v>1</v>
      </c>
      <c r="AD145" s="37">
        <f t="shared" si="389"/>
        <v>1</v>
      </c>
      <c r="AE145" s="37">
        <f t="shared" si="389"/>
        <v>1</v>
      </c>
      <c r="AF145" s="37">
        <f t="shared" si="389"/>
        <v>1</v>
      </c>
      <c r="AG145" s="38">
        <f t="shared" si="389"/>
        <v>1</v>
      </c>
      <c r="AH145" s="39"/>
      <c r="AI145" s="37">
        <f t="shared" ref="AI145:AM146" si="390">IF($AH$144&gt;0,IF(AI143=AI10,0.5,IF(AI143&gt;AI10,1,0)),0)</f>
        <v>1</v>
      </c>
      <c r="AJ145" s="37">
        <f t="shared" si="390"/>
        <v>1</v>
      </c>
      <c r="AK145" s="37">
        <f t="shared" si="390"/>
        <v>1</v>
      </c>
      <c r="AL145" s="37">
        <f t="shared" si="390"/>
        <v>1</v>
      </c>
      <c r="AM145" s="38">
        <f t="shared" si="390"/>
        <v>1</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2</v>
      </c>
      <c r="BV145" s="17">
        <f>SUM((IF(AC145&gt;0,1,0)+(IF(AD145&gt;0,1,0)+(IF(AE145&gt;0,1,0)+(IF(AF145&gt;0,1,0))))))</f>
        <v>4</v>
      </c>
      <c r="BW145" s="17">
        <f>SUM((IF(AI145&gt;0,1,0)+(IF(AJ145&gt;0,1,0)+(IF(AK145&gt;0,1,0)+(IF(AL145&gt;0,1,0))))))</f>
        <v>4</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1</v>
      </c>
      <c r="AF146" s="37">
        <f t="shared" si="389"/>
        <v>1</v>
      </c>
      <c r="AG146" s="38">
        <f t="shared" si="389"/>
        <v>0</v>
      </c>
      <c r="AH146" s="39"/>
      <c r="AI146" s="37">
        <f t="shared" si="390"/>
        <v>1</v>
      </c>
      <c r="AJ146" s="37">
        <f t="shared" si="390"/>
        <v>1</v>
      </c>
      <c r="AK146" s="37">
        <f t="shared" si="390"/>
        <v>1</v>
      </c>
      <c r="AL146" s="37">
        <f t="shared" si="390"/>
        <v>1</v>
      </c>
      <c r="AM146" s="38">
        <f t="shared" si="390"/>
        <v>1</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2</v>
      </c>
      <c r="BW146" s="17">
        <f>SUM((IF(AI146&gt;0,1,0)+(IF(AJ146&gt;0,1,0)+(IF(AK146&gt;0,1,0)+(IF(AL146&gt;0,1,0))))))</f>
        <v>4</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3</v>
      </c>
      <c r="AB147" s="56"/>
      <c r="AC147" s="57"/>
      <c r="AD147" s="57"/>
      <c r="AE147" s="57"/>
      <c r="AF147" s="57"/>
      <c r="AG147" s="58">
        <f>SUM(AC145+AD145+AE145+AF145+AG145+AC146+AD146+AE146+AF146+AG146)</f>
        <v>7</v>
      </c>
      <c r="AH147" s="56"/>
      <c r="AI147" s="57"/>
      <c r="AJ147" s="57"/>
      <c r="AK147" s="57"/>
      <c r="AL147" s="57"/>
      <c r="AM147" s="58">
        <f>SUM(AI145+AJ145+AK145+AL145+AM145+AI146+AJ146+AK146+AL146+AM146)</f>
        <v>10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40</v>
      </c>
      <c r="C148" s="99"/>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v>49</v>
      </c>
      <c r="W149" s="40">
        <v>141</v>
      </c>
      <c r="X149" s="40">
        <v>210</v>
      </c>
      <c r="Y149" s="40">
        <v>149</v>
      </c>
      <c r="Z149" s="40">
        <v>146</v>
      </c>
      <c r="AA149" s="38">
        <f>SUM(W149:Z149)</f>
        <v>646</v>
      </c>
      <c r="AB149" s="39">
        <v>47</v>
      </c>
      <c r="AC149" s="40">
        <v>145</v>
      </c>
      <c r="AD149" s="40">
        <v>200</v>
      </c>
      <c r="AE149" s="40">
        <v>142</v>
      </c>
      <c r="AF149" s="40">
        <v>133</v>
      </c>
      <c r="AG149" s="38">
        <f>SUM(AC149:AF149)</f>
        <v>620</v>
      </c>
      <c r="AH149" s="39">
        <v>47</v>
      </c>
      <c r="AI149" s="40">
        <v>151</v>
      </c>
      <c r="AJ149" s="40">
        <v>128</v>
      </c>
      <c r="AK149" s="40">
        <v>131</v>
      </c>
      <c r="AL149" s="40">
        <v>127</v>
      </c>
      <c r="AM149" s="38">
        <f>SUM(AI149:AL149)</f>
        <v>537</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24</v>
      </c>
      <c r="CD149" s="17">
        <f t="shared" ref="CD149:CD158" si="412">I149+O149+U149+AA149+AG149+AM149+AS149+AY149+BE149+BK149+BQ149</f>
        <v>3595</v>
      </c>
      <c r="CE149" s="17">
        <f t="shared" ref="CE149:CE158" si="413">CD149/CC149</f>
        <v>149.79166666666666</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v>41</v>
      </c>
      <c r="W150" s="40">
        <v>191</v>
      </c>
      <c r="X150" s="40">
        <v>166</v>
      </c>
      <c r="Y150" s="40">
        <v>176</v>
      </c>
      <c r="Z150" s="40">
        <v>165</v>
      </c>
      <c r="AA150" s="38">
        <f>SUM(W150:Z150)</f>
        <v>698</v>
      </c>
      <c r="AB150" s="39">
        <v>39</v>
      </c>
      <c r="AC150" s="40">
        <v>137</v>
      </c>
      <c r="AD150" s="40">
        <v>146</v>
      </c>
      <c r="AE150" s="40">
        <v>163</v>
      </c>
      <c r="AF150" s="40">
        <v>141</v>
      </c>
      <c r="AG150" s="38">
        <f>SUM(AC150:AF150)</f>
        <v>587</v>
      </c>
      <c r="AH150" s="39">
        <v>41</v>
      </c>
      <c r="AI150" s="40">
        <v>139</v>
      </c>
      <c r="AJ150" s="40">
        <v>189</v>
      </c>
      <c r="AK150" s="40">
        <v>144</v>
      </c>
      <c r="AL150" s="40">
        <v>127</v>
      </c>
      <c r="AM150" s="38">
        <f>SUM(AI150:AL150)</f>
        <v>599</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4</v>
      </c>
      <c r="BW150" s="17">
        <f t="shared" si="405"/>
        <v>4</v>
      </c>
      <c r="BX150" s="17">
        <f t="shared" si="406"/>
        <v>0</v>
      </c>
      <c r="BY150" s="17">
        <f t="shared" si="407"/>
        <v>0</v>
      </c>
      <c r="BZ150" s="17">
        <f t="shared" si="408"/>
        <v>0</v>
      </c>
      <c r="CA150" s="17">
        <f t="shared" si="409"/>
        <v>0</v>
      </c>
      <c r="CB150" s="17">
        <f t="shared" si="410"/>
        <v>0</v>
      </c>
      <c r="CC150" s="17">
        <f t="shared" si="411"/>
        <v>24</v>
      </c>
      <c r="CD150" s="17">
        <f t="shared" si="412"/>
        <v>3820</v>
      </c>
      <c r="CE150" s="17">
        <f t="shared" si="413"/>
        <v>159.16666666666666</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332</v>
      </c>
      <c r="X161" s="37">
        <f>SUM(X149:X160)</f>
        <v>376</v>
      </c>
      <c r="Y161" s="37">
        <f>SUM(Y149:Y160)</f>
        <v>325</v>
      </c>
      <c r="Z161" s="37">
        <f>SUM(Z149:Z160)</f>
        <v>311</v>
      </c>
      <c r="AA161" s="38">
        <f>SUM(AA149:AA160)</f>
        <v>1344</v>
      </c>
      <c r="AB161" s="39"/>
      <c r="AC161" s="37">
        <f>SUM(AC149:AC160)</f>
        <v>282</v>
      </c>
      <c r="AD161" s="37">
        <f>SUM(AD149:AD160)</f>
        <v>346</v>
      </c>
      <c r="AE161" s="37">
        <f>SUM(AE149:AE160)</f>
        <v>305</v>
      </c>
      <c r="AF161" s="37">
        <f>SUM(AF149:AF160)</f>
        <v>274</v>
      </c>
      <c r="AG161" s="38">
        <f>SUM(AG149:AG160)</f>
        <v>1207</v>
      </c>
      <c r="AH161" s="39"/>
      <c r="AI161" s="37">
        <f>SUM(AI149:AI160)</f>
        <v>290</v>
      </c>
      <c r="AJ161" s="37">
        <f>SUM(AJ149:AJ160)</f>
        <v>317</v>
      </c>
      <c r="AK161" s="37">
        <f>SUM(AK149:AK160)</f>
        <v>275</v>
      </c>
      <c r="AL161" s="37">
        <f>SUM(AL149:AL160)</f>
        <v>254</v>
      </c>
      <c r="AM161" s="38">
        <f>SUM(AM149:AM160)</f>
        <v>1136</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24</v>
      </c>
      <c r="CD161" s="17">
        <f>I161+O161+U161+AA161+AG161+AM161+AS161+AY161+BE161+BK161+BQ161</f>
        <v>7415</v>
      </c>
      <c r="CE161" s="17">
        <f>CD161/CC161</f>
        <v>308.95833333333331</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90</v>
      </c>
      <c r="W162" s="37">
        <f>W161+$V$162-W160</f>
        <v>422</v>
      </c>
      <c r="X162" s="37">
        <f>X161+$V$162-X160</f>
        <v>466</v>
      </c>
      <c r="Y162" s="37">
        <f>Y161+$V$162-Y160</f>
        <v>415</v>
      </c>
      <c r="Z162" s="37">
        <f>Z161+$V$162-Z160</f>
        <v>401</v>
      </c>
      <c r="AA162" s="38">
        <f>W162+X162+Y162+Z162</f>
        <v>1704</v>
      </c>
      <c r="AB162" s="36">
        <f>SUM(AB149:AB158)</f>
        <v>86</v>
      </c>
      <c r="AC162" s="37">
        <f>AC161+$AB$162-AC160</f>
        <v>368</v>
      </c>
      <c r="AD162" s="37">
        <f>AD161+$AB$162-AD160</f>
        <v>432</v>
      </c>
      <c r="AE162" s="37">
        <f>AE161+$AB$162-AE160</f>
        <v>391</v>
      </c>
      <c r="AF162" s="37">
        <f>AF161+$AB$162-AF160</f>
        <v>360</v>
      </c>
      <c r="AG162" s="38">
        <f>AC162+AD162+AE162+AF162</f>
        <v>1551</v>
      </c>
      <c r="AH162" s="36">
        <f>SUM(AH149:AH158)</f>
        <v>88</v>
      </c>
      <c r="AI162" s="37">
        <f>AI161+$AH$162-AI160</f>
        <v>378</v>
      </c>
      <c r="AJ162" s="37">
        <f>AJ161+$AH$162-AJ160</f>
        <v>405</v>
      </c>
      <c r="AK162" s="37">
        <f>AK161+$AH$162-AK160</f>
        <v>363</v>
      </c>
      <c r="AL162" s="37">
        <f>AL161+$AH$162-AL160</f>
        <v>342</v>
      </c>
      <c r="AM162" s="38">
        <f>AI162+AJ162+AK162+AL162</f>
        <v>1488</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24</v>
      </c>
      <c r="CD162" s="17">
        <f>I162+O162+U162+AA162+AG162+AM162+AS162+AY162+BE162+BK162+BQ162</f>
        <v>9535</v>
      </c>
      <c r="CE162" s="17">
        <f>CD162/CC162</f>
        <v>397.29166666666669</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0</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1</v>
      </c>
      <c r="Y164" s="37">
        <f t="shared" si="424"/>
        <v>1</v>
      </c>
      <c r="Z164" s="37">
        <f t="shared" si="424"/>
        <v>0</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6</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16399</v>
      </c>
      <c r="AB168" s="79"/>
      <c r="AC168" s="80"/>
      <c r="AD168" s="80"/>
      <c r="AE168" s="80"/>
      <c r="AF168" s="80"/>
      <c r="AG168" s="82">
        <f>AG161+AG143+AG130+AG117+AG104+AG91+AG78+AG65+AG52+AG36+AG23+AG10</f>
        <v>15784</v>
      </c>
      <c r="AH168" s="79"/>
      <c r="AI168" s="80"/>
      <c r="AJ168" s="80"/>
      <c r="AK168" s="80"/>
      <c r="AL168" s="80"/>
      <c r="AM168" s="82">
        <f>AM161+AM143+AM130+AM117+AM104+AM91+AM78+AM65+AM52+AM36+AM23+AM10</f>
        <v>16037</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170.82291666666666</v>
      </c>
      <c r="AB169" s="86"/>
      <c r="AC169" s="87"/>
      <c r="AD169" s="87"/>
      <c r="AE169" s="87"/>
      <c r="AF169" s="87"/>
      <c r="AG169" s="88">
        <f>AG168/96</f>
        <v>164.41666666666666</v>
      </c>
      <c r="AH169" s="86"/>
      <c r="AI169" s="87"/>
      <c r="AJ169" s="87"/>
      <c r="AK169" s="87"/>
      <c r="AL169" s="87"/>
      <c r="AM169" s="88">
        <f>AM168/96</f>
        <v>167.05208333333334</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5" zoomScale="80" zoomScaleNormal="80" workbookViewId="0">
      <selection activeCell="F21" sqref="F21"/>
    </sheetView>
  </sheetViews>
  <sheetFormatPr baseColWidth="10" defaultColWidth="10.875" defaultRowHeight="12.75" customHeight="1" x14ac:dyDescent="0.2"/>
  <cols>
    <col min="1" max="1" width="9.5" style="5" customWidth="1"/>
    <col min="2" max="2" width="12.75" style="5" bestFit="1" customWidth="1"/>
    <col min="3" max="3" width="7.5" style="5" bestFit="1" customWidth="1"/>
    <col min="4" max="4" width="10.5" style="5" bestFit="1" customWidth="1"/>
    <col min="5" max="5" width="4" style="5" bestFit="1" customWidth="1"/>
    <col min="6" max="6" width="7" style="5" bestFit="1" customWidth="1"/>
    <col min="7" max="7" width="11.75" style="5" bestFit="1"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x14ac:dyDescent="0.2">
      <c r="A3" s="90">
        <f>'Détail par équipe'!B18</f>
        <v>3</v>
      </c>
      <c r="B3" s="90">
        <f>'Détail par équipe'!C18</f>
        <v>0</v>
      </c>
      <c r="C3" s="90">
        <v>0</v>
      </c>
      <c r="D3" s="90">
        <v>0</v>
      </c>
      <c r="E3" s="90">
        <f>'Détail par équipe'!CC18+C3</f>
        <v>0</v>
      </c>
      <c r="F3" s="90">
        <f>'Détail par équipe'!CD18+D3</f>
        <v>0</v>
      </c>
      <c r="G3" s="91" t="e">
        <f t="shared" si="0"/>
        <v>#DIV/0!</v>
      </c>
      <c r="H3" s="91" t="e">
        <f t="shared" si="1"/>
        <v>#DIV/0!</v>
      </c>
    </row>
    <row r="4" spans="1:8"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x14ac:dyDescent="0.2">
      <c r="A5" s="90">
        <f>'Détail par équipe'!B44</f>
        <v>3</v>
      </c>
      <c r="B5" s="90">
        <f>'Détail par équipe'!C44</f>
        <v>0</v>
      </c>
      <c r="C5" s="90">
        <v>0</v>
      </c>
      <c r="D5" s="90">
        <v>0</v>
      </c>
      <c r="E5" s="90">
        <f>'Détail par équipe'!CC44+C5</f>
        <v>0</v>
      </c>
      <c r="F5" s="90">
        <f>'Détail par équipe'!CD44+D5</f>
        <v>0</v>
      </c>
      <c r="G5" s="91" t="e">
        <f t="shared" si="0"/>
        <v>#DIV/0!</v>
      </c>
      <c r="H5" s="91" t="e">
        <f t="shared" si="1"/>
        <v>#DIV/0!</v>
      </c>
    </row>
    <row r="6" spans="1:8" x14ac:dyDescent="0.2">
      <c r="A6" s="90" t="str">
        <f>'Détail par équipe'!B112</f>
        <v>Lavergne</v>
      </c>
      <c r="B6" s="90" t="str">
        <f>'Détail par équipe'!C112</f>
        <v>Thierry</v>
      </c>
      <c r="C6" s="90">
        <v>0</v>
      </c>
      <c r="D6" s="90">
        <v>0</v>
      </c>
      <c r="E6" s="90">
        <f>'Détail par équipe'!CC112+C6</f>
        <v>4</v>
      </c>
      <c r="F6" s="90">
        <f>'Détail par équipe'!CD112+D6</f>
        <v>824</v>
      </c>
      <c r="G6" s="91">
        <f t="shared" si="0"/>
        <v>206</v>
      </c>
      <c r="H6" s="91">
        <f t="shared" si="1"/>
        <v>9</v>
      </c>
    </row>
    <row r="7" spans="1:8" x14ac:dyDescent="0.2">
      <c r="A7" s="90">
        <f>'Détail par équipe'!B86</f>
        <v>3</v>
      </c>
      <c r="B7" s="90">
        <f>'Détail par équipe'!C86</f>
        <v>0</v>
      </c>
      <c r="C7" s="90">
        <v>0</v>
      </c>
      <c r="D7" s="90">
        <v>0</v>
      </c>
      <c r="E7" s="90">
        <f>'Détail par équipe'!CC86+C7</f>
        <v>0</v>
      </c>
      <c r="F7" s="90">
        <f>'Détail par équipe'!CD86+D7</f>
        <v>0</v>
      </c>
      <c r="G7" s="91" t="e">
        <f t="shared" si="0"/>
        <v>#DIV/0!</v>
      </c>
      <c r="H7" s="91" t="e">
        <f t="shared" si="1"/>
        <v>#DIV/0!</v>
      </c>
    </row>
    <row r="8" spans="1:8" x14ac:dyDescent="0.2">
      <c r="A8" s="90">
        <f>'Détail par équipe'!B5</f>
        <v>3</v>
      </c>
      <c r="B8" s="90">
        <f>'Détail par équipe'!C5</f>
        <v>0</v>
      </c>
      <c r="C8" s="90">
        <v>0</v>
      </c>
      <c r="D8" s="90">
        <v>0</v>
      </c>
      <c r="E8" s="90">
        <f>'Détail par équipe'!CC5+C8</f>
        <v>0</v>
      </c>
      <c r="F8" s="90">
        <f>'Détail par équipe'!CD5+D8</f>
        <v>0</v>
      </c>
      <c r="G8" s="91" t="e">
        <f t="shared" si="0"/>
        <v>#DIV/0!</v>
      </c>
      <c r="H8" s="91" t="e">
        <f t="shared" si="1"/>
        <v>#DIV/0!</v>
      </c>
    </row>
    <row r="9" spans="1:8" x14ac:dyDescent="0.2">
      <c r="A9" s="90">
        <f>'Détail par équipe'!B19</f>
        <v>4</v>
      </c>
      <c r="B9" s="90">
        <f>'Détail par équipe'!C19</f>
        <v>0</v>
      </c>
      <c r="C9" s="90">
        <v>0</v>
      </c>
      <c r="D9" s="90">
        <v>0</v>
      </c>
      <c r="E9" s="90">
        <f>'Détail par équipe'!CC19</f>
        <v>0</v>
      </c>
      <c r="F9" s="90">
        <f>'Détail par équipe'!CD19</f>
        <v>0</v>
      </c>
      <c r="G9" s="91" t="e">
        <f t="shared" si="0"/>
        <v>#DIV/0!</v>
      </c>
      <c r="H9" s="91" t="e">
        <f t="shared" si="1"/>
        <v>#DIV/0!</v>
      </c>
    </row>
    <row r="10" spans="1:8" x14ac:dyDescent="0.2">
      <c r="A10" s="90">
        <f>'Détail par équipe'!B61</f>
        <v>4</v>
      </c>
      <c r="B10" s="90">
        <f>'Détail par équipe'!C61</f>
        <v>0</v>
      </c>
      <c r="C10" s="90">
        <v>0</v>
      </c>
      <c r="D10" s="90">
        <v>0</v>
      </c>
      <c r="E10" s="90">
        <f>'Détail par équipe'!CC61+C10</f>
        <v>0</v>
      </c>
      <c r="F10" s="90">
        <f>'Détail par équipe'!CD61+D10</f>
        <v>0</v>
      </c>
      <c r="G10" s="91" t="e">
        <f t="shared" si="0"/>
        <v>#DIV/0!</v>
      </c>
      <c r="H10" s="91" t="e">
        <f t="shared" si="1"/>
        <v>#DIV/0!</v>
      </c>
    </row>
    <row r="11" spans="1:8" x14ac:dyDescent="0.2">
      <c r="A11" s="90">
        <f>'Détail par équipe'!B45</f>
        <v>4</v>
      </c>
      <c r="B11" s="90">
        <f>'Détail par équipe'!C45</f>
        <v>0</v>
      </c>
      <c r="C11" s="90">
        <v>0</v>
      </c>
      <c r="D11" s="90">
        <v>0</v>
      </c>
      <c r="E11" s="90">
        <f>'Détail par équipe'!CC45+C11</f>
        <v>0</v>
      </c>
      <c r="F11" s="90">
        <f>'Détail par équipe'!CD45+D11</f>
        <v>0</v>
      </c>
      <c r="G11" s="91" t="e">
        <f t="shared" si="0"/>
        <v>#DIV/0!</v>
      </c>
      <c r="H11" s="91" t="e">
        <f t="shared" si="1"/>
        <v>#DIV/0!</v>
      </c>
    </row>
    <row r="12" spans="1:8" x14ac:dyDescent="0.2">
      <c r="A12" s="90">
        <f>'Détail par équipe'!B87</f>
        <v>4</v>
      </c>
      <c r="B12" s="90">
        <f>'Détail par équipe'!C87</f>
        <v>0</v>
      </c>
      <c r="C12" s="90">
        <v>0</v>
      </c>
      <c r="D12" s="90">
        <v>0</v>
      </c>
      <c r="E12" s="90">
        <f>'Détail par équipe'!CC87+C12</f>
        <v>0</v>
      </c>
      <c r="F12" s="90">
        <f>'Détail par équipe'!CD87+D12</f>
        <v>0</v>
      </c>
      <c r="G12" s="91" t="e">
        <f t="shared" si="0"/>
        <v>#DIV/0!</v>
      </c>
      <c r="H12" s="91" t="e">
        <f t="shared" si="1"/>
        <v>#DIV/0!</v>
      </c>
    </row>
    <row r="13" spans="1:8" x14ac:dyDescent="0.2">
      <c r="A13" s="90">
        <f>'Détail par équipe'!B152</f>
        <v>4</v>
      </c>
      <c r="B13" s="90">
        <f>'Détail par équipe'!C152</f>
        <v>0</v>
      </c>
      <c r="C13" s="90">
        <v>0</v>
      </c>
      <c r="D13" s="90">
        <v>0</v>
      </c>
      <c r="E13" s="90">
        <f>'Détail par équipe'!CC152</f>
        <v>0</v>
      </c>
      <c r="F13" s="90">
        <f>'Détail par équipe'!CD152</f>
        <v>0</v>
      </c>
      <c r="G13" s="91" t="e">
        <f t="shared" si="0"/>
        <v>#DIV/0!</v>
      </c>
      <c r="H13" s="91" t="e">
        <f t="shared" si="1"/>
        <v>#DIV/0!</v>
      </c>
    </row>
    <row r="14" spans="1:8" x14ac:dyDescent="0.2">
      <c r="A14" s="90">
        <f>'Détail par équipe'!B113</f>
        <v>4</v>
      </c>
      <c r="B14" s="90">
        <f>'Détail par équipe'!C113</f>
        <v>0</v>
      </c>
      <c r="C14" s="90">
        <v>0</v>
      </c>
      <c r="D14" s="90">
        <v>0</v>
      </c>
      <c r="E14" s="90">
        <f>'Détail par équipe'!CC113</f>
        <v>0</v>
      </c>
      <c r="F14" s="90">
        <f>'Détail par équipe'!CD113</f>
        <v>0</v>
      </c>
      <c r="G14" s="91" t="e">
        <f t="shared" si="0"/>
        <v>#DIV/0!</v>
      </c>
      <c r="H14" s="91" t="e">
        <f t="shared" si="1"/>
        <v>#DIV/0!</v>
      </c>
    </row>
    <row r="15" spans="1:8" x14ac:dyDescent="0.2">
      <c r="A15" s="90">
        <f>'Détail par équipe'!B6</f>
        <v>4</v>
      </c>
      <c r="B15" s="90">
        <f>'Détail par équipe'!C6</f>
        <v>0</v>
      </c>
      <c r="C15" s="90">
        <v>0</v>
      </c>
      <c r="D15" s="90">
        <v>0</v>
      </c>
      <c r="E15" s="90">
        <f>'Détail par équipe'!CC6+C15</f>
        <v>0</v>
      </c>
      <c r="F15" s="90">
        <f>'Détail par équipe'!CD6+D15</f>
        <v>0</v>
      </c>
      <c r="G15" s="91" t="e">
        <f t="shared" si="0"/>
        <v>#DIV/0!</v>
      </c>
      <c r="H15" s="91" t="e">
        <f t="shared" si="1"/>
        <v>#DIV/0!</v>
      </c>
    </row>
    <row r="16" spans="1:8" x14ac:dyDescent="0.2">
      <c r="A16" s="90">
        <f>'Détail par équipe'!B74</f>
        <v>4</v>
      </c>
      <c r="B16" s="90">
        <f>'Détail par équipe'!C74</f>
        <v>0</v>
      </c>
      <c r="C16" s="90">
        <v>0</v>
      </c>
      <c r="D16" s="90">
        <v>0</v>
      </c>
      <c r="E16" s="90">
        <f>'Détail par équipe'!CC74</f>
        <v>0</v>
      </c>
      <c r="F16" s="90">
        <f>'Détail par équipe'!CD74</f>
        <v>0</v>
      </c>
      <c r="G16" s="91" t="e">
        <f t="shared" si="0"/>
        <v>#DIV/0!</v>
      </c>
      <c r="H16" s="91" t="e">
        <f t="shared" si="1"/>
        <v>#DIV/0!</v>
      </c>
    </row>
    <row r="17" spans="1:8" x14ac:dyDescent="0.2">
      <c r="A17" s="90">
        <f>'Détail par équipe'!B62</f>
        <v>5</v>
      </c>
      <c r="B17" s="90">
        <f>'Détail par équipe'!C62</f>
        <v>0</v>
      </c>
      <c r="C17" s="90">
        <v>0</v>
      </c>
      <c r="D17" s="90">
        <v>0</v>
      </c>
      <c r="E17" s="90">
        <f>'Détail par équipe'!CC62</f>
        <v>0</v>
      </c>
      <c r="F17" s="90">
        <f>'Détail par équipe'!CD62</f>
        <v>0</v>
      </c>
      <c r="G17" s="91" t="e">
        <f t="shared" si="0"/>
        <v>#DIV/0!</v>
      </c>
      <c r="H17" s="91" t="e">
        <f t="shared" si="1"/>
        <v>#DIV/0!</v>
      </c>
    </row>
    <row r="18" spans="1:8" x14ac:dyDescent="0.2">
      <c r="A18" s="90">
        <f>'Détail par équipe'!B20</f>
        <v>5</v>
      </c>
      <c r="B18" s="90">
        <f>'Détail par équipe'!C20</f>
        <v>0</v>
      </c>
      <c r="C18" s="90">
        <v>0</v>
      </c>
      <c r="D18" s="90">
        <v>0</v>
      </c>
      <c r="E18" s="90">
        <f>'Détail par équipe'!CC20</f>
        <v>0</v>
      </c>
      <c r="F18" s="90">
        <f>'Détail par équipe'!CD20</f>
        <v>0</v>
      </c>
      <c r="G18" s="91" t="e">
        <f t="shared" si="0"/>
        <v>#DIV/0!</v>
      </c>
      <c r="H18" s="91" t="e">
        <f t="shared" si="1"/>
        <v>#DIV/0!</v>
      </c>
    </row>
    <row r="19" spans="1:8" x14ac:dyDescent="0.2">
      <c r="A19" s="90">
        <f>'Détail par équipe'!B75</f>
        <v>5</v>
      </c>
      <c r="B19" s="90">
        <f>'Détail par équipe'!C75</f>
        <v>0</v>
      </c>
      <c r="C19" s="90">
        <v>0</v>
      </c>
      <c r="D19" s="90">
        <v>0</v>
      </c>
      <c r="E19" s="90">
        <f>'Détail par équipe'!CC75</f>
        <v>0</v>
      </c>
      <c r="F19" s="90">
        <f>'Détail par équipe'!CD75</f>
        <v>0</v>
      </c>
      <c r="G19" s="91" t="e">
        <f t="shared" si="0"/>
        <v>#DIV/0!</v>
      </c>
      <c r="H19" s="91" t="e">
        <f t="shared" si="1"/>
        <v>#DIV/0!</v>
      </c>
    </row>
    <row r="20" spans="1:8" x14ac:dyDescent="0.2">
      <c r="A20" s="90">
        <f>'Détail par équipe'!B101</f>
        <v>5</v>
      </c>
      <c r="B20" s="90">
        <f>'Détail par équipe'!C101</f>
        <v>0</v>
      </c>
      <c r="C20" s="90">
        <v>0</v>
      </c>
      <c r="D20" s="90">
        <v>0</v>
      </c>
      <c r="E20" s="90">
        <f>'Détail par équipe'!CC101</f>
        <v>0</v>
      </c>
      <c r="F20" s="90">
        <f>'Détail par équipe'!CD101</f>
        <v>0</v>
      </c>
      <c r="G20" s="91" t="e">
        <f t="shared" si="0"/>
        <v>#DIV/0!</v>
      </c>
      <c r="H20" s="91" t="e">
        <f t="shared" si="1"/>
        <v>#DIV/0!</v>
      </c>
    </row>
    <row r="21" spans="1:8" x14ac:dyDescent="0.2">
      <c r="A21" s="90">
        <f>'Détail par équipe'!B127</f>
        <v>5</v>
      </c>
      <c r="B21" s="90">
        <f>'Détail par équipe'!C127</f>
        <v>0</v>
      </c>
      <c r="C21" s="90">
        <v>0</v>
      </c>
      <c r="D21" s="90">
        <v>0</v>
      </c>
      <c r="E21" s="90">
        <f>'Détail par équipe'!CC127</f>
        <v>0</v>
      </c>
      <c r="F21" s="90">
        <f>'Détail par équipe'!CD127</f>
        <v>0</v>
      </c>
      <c r="G21" s="91" t="e">
        <f t="shared" si="0"/>
        <v>#DIV/0!</v>
      </c>
      <c r="H21" s="91" t="e">
        <f t="shared" si="1"/>
        <v>#DIV/0!</v>
      </c>
    </row>
    <row r="22" spans="1:8" x14ac:dyDescent="0.2">
      <c r="A22" s="90">
        <f>'Détail par équipe'!B153</f>
        <v>5</v>
      </c>
      <c r="B22" s="90">
        <f>'Détail par équipe'!C153</f>
        <v>0</v>
      </c>
      <c r="C22" s="90">
        <v>0</v>
      </c>
      <c r="D22" s="90">
        <v>0</v>
      </c>
      <c r="E22" s="90">
        <f>'Détail par équipe'!CC153+C22</f>
        <v>0</v>
      </c>
      <c r="F22" s="90">
        <f>'Détail par équipe'!CD153+D22</f>
        <v>0</v>
      </c>
      <c r="G22" s="91" t="e">
        <f t="shared" si="0"/>
        <v>#DIV/0!</v>
      </c>
      <c r="H22" s="91" t="e">
        <f t="shared" si="1"/>
        <v>#DIV/0!</v>
      </c>
    </row>
    <row r="23" spans="1:8" x14ac:dyDescent="0.2">
      <c r="A23" s="90">
        <f>'Détail par équipe'!B33</f>
        <v>5</v>
      </c>
      <c r="B23" s="90">
        <f>'Détail par équipe'!C33</f>
        <v>0</v>
      </c>
      <c r="C23" s="90">
        <v>0</v>
      </c>
      <c r="D23" s="90">
        <v>0</v>
      </c>
      <c r="E23" s="90">
        <f>'Détail par équipe'!CC33</f>
        <v>0</v>
      </c>
      <c r="F23" s="90">
        <f>'Détail par équipe'!CD33</f>
        <v>0</v>
      </c>
      <c r="G23" s="91" t="e">
        <f t="shared" si="0"/>
        <v>#DIV/0!</v>
      </c>
      <c r="H23" s="91" t="e">
        <f t="shared" si="1"/>
        <v>#DIV/0!</v>
      </c>
    </row>
    <row r="24" spans="1:8" x14ac:dyDescent="0.2">
      <c r="A24" s="90">
        <f>'Détail par équipe'!B7</f>
        <v>5</v>
      </c>
      <c r="B24" s="90">
        <f>'Détail par équipe'!C7</f>
        <v>0</v>
      </c>
      <c r="C24" s="90">
        <v>0</v>
      </c>
      <c r="D24" s="90">
        <v>0</v>
      </c>
      <c r="E24" s="90">
        <f>'Détail par équipe'!CC7</f>
        <v>0</v>
      </c>
      <c r="F24" s="90">
        <f>'Détail par équipe'!CD7</f>
        <v>0</v>
      </c>
      <c r="G24" s="91" t="e">
        <f t="shared" si="0"/>
        <v>#DIV/0!</v>
      </c>
      <c r="H24" s="91" t="e">
        <f t="shared" si="1"/>
        <v>#DIV/0!</v>
      </c>
    </row>
    <row r="25" spans="1:8" x14ac:dyDescent="0.2">
      <c r="A25" s="90">
        <f>'Détail par équipe'!B46</f>
        <v>5</v>
      </c>
      <c r="B25" s="90">
        <f>'Détail par équipe'!C46</f>
        <v>0</v>
      </c>
      <c r="C25" s="90">
        <v>0</v>
      </c>
      <c r="D25" s="90">
        <v>0</v>
      </c>
      <c r="E25" s="90">
        <f>'Détail par équipe'!CC46+C25</f>
        <v>0</v>
      </c>
      <c r="F25" s="90">
        <f>'Détail par équipe'!CD46+D25</f>
        <v>0</v>
      </c>
      <c r="G25" s="91" t="e">
        <f t="shared" si="0"/>
        <v>#DIV/0!</v>
      </c>
      <c r="H25" s="91" t="e">
        <f t="shared" si="1"/>
        <v>#DIV/0!</v>
      </c>
    </row>
    <row r="26" spans="1:8" x14ac:dyDescent="0.2">
      <c r="A26" s="90">
        <f>'Détail par équipe'!B88</f>
        <v>5</v>
      </c>
      <c r="B26" s="90">
        <f>'Détail par équipe'!C88</f>
        <v>0</v>
      </c>
      <c r="C26" s="90">
        <v>0</v>
      </c>
      <c r="D26" s="90">
        <v>0</v>
      </c>
      <c r="E26" s="90">
        <f>'Détail par équipe'!CC88+C26</f>
        <v>0</v>
      </c>
      <c r="F26" s="90">
        <f>'Détail par équipe'!CD88+D26</f>
        <v>0</v>
      </c>
      <c r="G26" s="91" t="e">
        <f t="shared" si="0"/>
        <v>#DIV/0!</v>
      </c>
      <c r="H26" s="91" t="e">
        <f t="shared" si="1"/>
        <v>#DIV/0!</v>
      </c>
    </row>
    <row r="27" spans="1:8" x14ac:dyDescent="0.2">
      <c r="A27" s="90">
        <f>'Détail par équipe'!B114</f>
        <v>5</v>
      </c>
      <c r="B27" s="90">
        <f>'Détail par équipe'!C114</f>
        <v>0</v>
      </c>
      <c r="C27" s="90">
        <v>0</v>
      </c>
      <c r="D27" s="90">
        <v>0</v>
      </c>
      <c r="E27" s="90">
        <f>'Détail par équipe'!CC114</f>
        <v>0</v>
      </c>
      <c r="F27" s="90">
        <f>'Détail par équipe'!CD114</f>
        <v>0</v>
      </c>
      <c r="G27" s="91" t="e">
        <f t="shared" si="0"/>
        <v>#DIV/0!</v>
      </c>
      <c r="H27" s="91" t="e">
        <f t="shared" si="1"/>
        <v>#DIV/0!</v>
      </c>
    </row>
    <row r="28" spans="1:8" x14ac:dyDescent="0.2">
      <c r="A28" s="90">
        <f>'Détail par équipe'!B21</f>
        <v>6</v>
      </c>
      <c r="B28" s="90">
        <f>'Détail par équipe'!C21</f>
        <v>0</v>
      </c>
      <c r="C28" s="90">
        <v>0</v>
      </c>
      <c r="D28" s="90">
        <v>0</v>
      </c>
      <c r="E28" s="90">
        <f>'Détail par équipe'!CC21</f>
        <v>0</v>
      </c>
      <c r="F28" s="90">
        <f>'Détail par équipe'!CD21</f>
        <v>0</v>
      </c>
      <c r="G28" s="91" t="e">
        <f t="shared" si="0"/>
        <v>#DIV/0!</v>
      </c>
      <c r="H28" s="91" t="e">
        <f t="shared" si="1"/>
        <v>#DIV/0!</v>
      </c>
    </row>
    <row r="29" spans="1:8" x14ac:dyDescent="0.2">
      <c r="A29" s="90">
        <f>'Détail par équipe'!B34</f>
        <v>6</v>
      </c>
      <c r="B29" s="90">
        <f>'Détail par équipe'!C34</f>
        <v>0</v>
      </c>
      <c r="C29" s="90">
        <v>0</v>
      </c>
      <c r="D29" s="90">
        <v>0</v>
      </c>
      <c r="E29" s="90">
        <f>'Détail par équipe'!CC34</f>
        <v>0</v>
      </c>
      <c r="F29" s="90">
        <f>'Détail par équipe'!CD34</f>
        <v>0</v>
      </c>
      <c r="G29" s="91" t="e">
        <f t="shared" si="0"/>
        <v>#DIV/0!</v>
      </c>
      <c r="H29" s="91" t="e">
        <f t="shared" si="1"/>
        <v>#DIV/0!</v>
      </c>
    </row>
    <row r="30" spans="1:8" x14ac:dyDescent="0.2">
      <c r="A30" s="90">
        <f>'Détail par équipe'!B63</f>
        <v>6</v>
      </c>
      <c r="B30" s="90">
        <f>'Détail par équipe'!C63</f>
        <v>0</v>
      </c>
      <c r="C30" s="90">
        <v>0</v>
      </c>
      <c r="D30" s="90">
        <v>0</v>
      </c>
      <c r="E30" s="90">
        <f>'Détail par équipe'!CC63</f>
        <v>0</v>
      </c>
      <c r="F30" s="90">
        <f>'Détail par équipe'!CD63</f>
        <v>0</v>
      </c>
      <c r="G30" s="91" t="e">
        <f t="shared" si="0"/>
        <v>#DIV/0!</v>
      </c>
      <c r="H30" s="91" t="e">
        <f t="shared" si="1"/>
        <v>#DIV/0!</v>
      </c>
    </row>
    <row r="31" spans="1:8" x14ac:dyDescent="0.2">
      <c r="A31" s="90">
        <f>'Détail par équipe'!B76</f>
        <v>6</v>
      </c>
      <c r="B31" s="90">
        <f>'Détail par équipe'!C76</f>
        <v>0</v>
      </c>
      <c r="C31" s="90">
        <v>0</v>
      </c>
      <c r="D31" s="90">
        <v>0</v>
      </c>
      <c r="E31" s="90">
        <f>'Détail par équipe'!CC76</f>
        <v>0</v>
      </c>
      <c r="F31" s="90">
        <f>'Détail par équipe'!CD76</f>
        <v>0</v>
      </c>
      <c r="G31" s="91" t="e">
        <f t="shared" si="0"/>
        <v>#DIV/0!</v>
      </c>
      <c r="H31" s="91" t="e">
        <f t="shared" si="1"/>
        <v>#DIV/0!</v>
      </c>
    </row>
    <row r="32" spans="1:8" x14ac:dyDescent="0.2">
      <c r="A32" s="90">
        <f>'Détail par équipe'!B102</f>
        <v>6</v>
      </c>
      <c r="B32" s="90">
        <f>'Détail par équipe'!C102</f>
        <v>0</v>
      </c>
      <c r="C32" s="90">
        <v>0</v>
      </c>
      <c r="D32" s="90">
        <v>0</v>
      </c>
      <c r="E32" s="90">
        <f>'Détail par équipe'!CC102</f>
        <v>0</v>
      </c>
      <c r="F32" s="90">
        <f>'Détail par équipe'!CD102</f>
        <v>0</v>
      </c>
      <c r="G32" s="91" t="e">
        <f t="shared" si="0"/>
        <v>#DIV/0!</v>
      </c>
      <c r="H32" s="91" t="e">
        <f t="shared" si="1"/>
        <v>#DIV/0!</v>
      </c>
    </row>
    <row r="33" spans="1:8" x14ac:dyDescent="0.2">
      <c r="A33" s="90">
        <f>'Détail par équipe'!B128</f>
        <v>6</v>
      </c>
      <c r="B33" s="90">
        <f>'Détail par équipe'!C128</f>
        <v>0</v>
      </c>
      <c r="C33" s="90">
        <v>0</v>
      </c>
      <c r="D33" s="90">
        <v>0</v>
      </c>
      <c r="E33" s="90">
        <f>'Détail par équipe'!CC128</f>
        <v>0</v>
      </c>
      <c r="F33" s="90">
        <f>'Détail par équipe'!CD128</f>
        <v>0</v>
      </c>
      <c r="G33" s="91" t="e">
        <f t="shared" si="0"/>
        <v>#DIV/0!</v>
      </c>
      <c r="H33" s="91" t="e">
        <f t="shared" si="1"/>
        <v>#DIV/0!</v>
      </c>
    </row>
    <row r="34" spans="1:8" x14ac:dyDescent="0.2">
      <c r="A34" s="90">
        <f>'Détail par équipe'!B141</f>
        <v>6</v>
      </c>
      <c r="B34" s="90">
        <f>'Détail par équipe'!C141</f>
        <v>0</v>
      </c>
      <c r="C34" s="90">
        <v>0</v>
      </c>
      <c r="D34" s="90">
        <v>0</v>
      </c>
      <c r="E34" s="90">
        <f>'Détail par équipe'!CC141</f>
        <v>0</v>
      </c>
      <c r="F34" s="90">
        <f>'Détail par équipe'!CD141</f>
        <v>0</v>
      </c>
      <c r="G34" s="91" t="e">
        <f t="shared" ref="G34:G65" si="2">ROUNDDOWN(F34/E34,0)</f>
        <v>#DIV/0!</v>
      </c>
      <c r="H34" s="91" t="e">
        <f t="shared" ref="H34:H65" si="3">ROUNDDOWN(IF(G34&gt;220,0,((220-G34)*0.7)),0)</f>
        <v>#DIV/0!</v>
      </c>
    </row>
    <row r="35" spans="1:8" x14ac:dyDescent="0.2">
      <c r="A35" s="90">
        <f>'Détail par équipe'!B8</f>
        <v>6</v>
      </c>
      <c r="B35" s="90">
        <f>'Détail par équipe'!C8</f>
        <v>0</v>
      </c>
      <c r="C35" s="90">
        <v>0</v>
      </c>
      <c r="D35" s="90">
        <v>0</v>
      </c>
      <c r="E35" s="90">
        <f>'Détail par équipe'!CC8</f>
        <v>0</v>
      </c>
      <c r="F35" s="90">
        <f>'Détail par équipe'!CD8</f>
        <v>0</v>
      </c>
      <c r="G35" s="91" t="e">
        <f t="shared" si="2"/>
        <v>#DIV/0!</v>
      </c>
      <c r="H35" s="91" t="e">
        <f t="shared" si="3"/>
        <v>#DIV/0!</v>
      </c>
    </row>
    <row r="36" spans="1:8" x14ac:dyDescent="0.2">
      <c r="A36" s="90">
        <f>'Détail par équipe'!B154</f>
        <v>6</v>
      </c>
      <c r="B36" s="90">
        <f>'Détail par équipe'!C154</f>
        <v>0</v>
      </c>
      <c r="C36" s="90">
        <v>0</v>
      </c>
      <c r="D36" s="90">
        <v>0</v>
      </c>
      <c r="E36" s="90">
        <f>'Détail par équipe'!CC154+C36</f>
        <v>0</v>
      </c>
      <c r="F36" s="90">
        <f>'Détail par équipe'!CD154+D36</f>
        <v>0</v>
      </c>
      <c r="G36" s="91" t="e">
        <f t="shared" si="2"/>
        <v>#DIV/0!</v>
      </c>
      <c r="H36" s="91" t="e">
        <f t="shared" si="3"/>
        <v>#DIV/0!</v>
      </c>
    </row>
    <row r="37" spans="1:8" x14ac:dyDescent="0.2">
      <c r="A37" s="90">
        <f>'Détail par équipe'!B89</f>
        <v>6</v>
      </c>
      <c r="B37" s="90">
        <f>'Détail par équipe'!C89</f>
        <v>0</v>
      </c>
      <c r="C37" s="90">
        <v>0</v>
      </c>
      <c r="D37" s="90">
        <v>0</v>
      </c>
      <c r="E37" s="90">
        <f>'Détail par équipe'!CC89+C37</f>
        <v>0</v>
      </c>
      <c r="F37" s="90">
        <f>'Détail par équipe'!CD89+D37</f>
        <v>0</v>
      </c>
      <c r="G37" s="91" t="e">
        <f t="shared" si="2"/>
        <v>#DIV/0!</v>
      </c>
      <c r="H37" s="91" t="e">
        <f t="shared" si="3"/>
        <v>#DIV/0!</v>
      </c>
    </row>
    <row r="38" spans="1:8" x14ac:dyDescent="0.2">
      <c r="A38" s="90">
        <f>'Détail par équipe'!B47</f>
        <v>6</v>
      </c>
      <c r="B38" s="90">
        <f>'Détail par équipe'!C47</f>
        <v>0</v>
      </c>
      <c r="C38" s="90">
        <v>0</v>
      </c>
      <c r="D38" s="90">
        <v>0</v>
      </c>
      <c r="E38" s="90">
        <f>'Détail par équipe'!CC47+C38</f>
        <v>0</v>
      </c>
      <c r="F38" s="90">
        <f>'Détail par équipe'!CD47+D38</f>
        <v>0</v>
      </c>
      <c r="G38" s="91" t="e">
        <f t="shared" si="2"/>
        <v>#DIV/0!</v>
      </c>
      <c r="H38" s="91" t="e">
        <f t="shared" si="3"/>
        <v>#DIV/0!</v>
      </c>
    </row>
    <row r="39" spans="1:8" x14ac:dyDescent="0.2">
      <c r="A39" s="90">
        <f>'Détail par équipe'!B115</f>
        <v>6</v>
      </c>
      <c r="B39" s="90">
        <f>'Détail par équipe'!C115</f>
        <v>0</v>
      </c>
      <c r="C39" s="90">
        <v>0</v>
      </c>
      <c r="D39" s="90">
        <v>0</v>
      </c>
      <c r="E39" s="90">
        <f>'Détail par équipe'!CC115</f>
        <v>0</v>
      </c>
      <c r="F39" s="90">
        <f>'Détail par équipe'!CD115</f>
        <v>0</v>
      </c>
      <c r="G39" s="91" t="e">
        <f t="shared" si="2"/>
        <v>#DIV/0!</v>
      </c>
      <c r="H39" s="91" t="e">
        <f t="shared" si="3"/>
        <v>#DIV/0!</v>
      </c>
    </row>
    <row r="40" spans="1:8" x14ac:dyDescent="0.2">
      <c r="A40" s="90">
        <f>'Détail par équipe'!B155</f>
        <v>7</v>
      </c>
      <c r="B40" s="90">
        <f>'Détail par équipe'!C155</f>
        <v>0</v>
      </c>
      <c r="C40" s="90">
        <v>0</v>
      </c>
      <c r="D40" s="90">
        <v>0</v>
      </c>
      <c r="E40" s="90">
        <f>'Détail par équipe'!CC155+C40</f>
        <v>0</v>
      </c>
      <c r="F40" s="90">
        <f>'Détail par équipe'!CD155+D40</f>
        <v>0</v>
      </c>
      <c r="G40" s="91" t="e">
        <f t="shared" si="2"/>
        <v>#DIV/0!</v>
      </c>
      <c r="H40" s="91" t="e">
        <f t="shared" si="3"/>
        <v>#DIV/0!</v>
      </c>
    </row>
    <row r="41" spans="1:8" x14ac:dyDescent="0.2">
      <c r="A41" s="90">
        <f>'Détail par équipe'!B48</f>
        <v>7</v>
      </c>
      <c r="B41" s="90">
        <f>'Détail par équipe'!C48</f>
        <v>0</v>
      </c>
      <c r="C41" s="90">
        <v>0</v>
      </c>
      <c r="D41" s="90">
        <v>0</v>
      </c>
      <c r="E41" s="90">
        <f>'Détail par équipe'!CC48+C41</f>
        <v>0</v>
      </c>
      <c r="F41" s="90">
        <f>'Détail par équipe'!CD48+D41</f>
        <v>0</v>
      </c>
      <c r="G41" s="91" t="e">
        <f t="shared" si="2"/>
        <v>#DIV/0!</v>
      </c>
      <c r="H41" s="91" t="e">
        <f t="shared" si="3"/>
        <v>#DIV/0!</v>
      </c>
    </row>
    <row r="42" spans="1:8" x14ac:dyDescent="0.2">
      <c r="A42" s="90">
        <f>'Détail par équipe'!B156</f>
        <v>8</v>
      </c>
      <c r="B42" s="90">
        <f>'Détail par équipe'!C156</f>
        <v>0</v>
      </c>
      <c r="C42" s="90">
        <v>0</v>
      </c>
      <c r="D42" s="90">
        <v>0</v>
      </c>
      <c r="E42" s="90">
        <f>'Détail par équipe'!CC156+C42</f>
        <v>0</v>
      </c>
      <c r="F42" s="90">
        <f>'Détail par équipe'!CD156+D42</f>
        <v>0</v>
      </c>
      <c r="G42" s="91" t="e">
        <f t="shared" si="2"/>
        <v>#DIV/0!</v>
      </c>
      <c r="H42" s="91" t="e">
        <f t="shared" si="3"/>
        <v>#DIV/0!</v>
      </c>
    </row>
    <row r="43" spans="1:8" x14ac:dyDescent="0.2">
      <c r="A43" s="90">
        <f>'Détail par équipe'!B49</f>
        <v>8</v>
      </c>
      <c r="B43" s="90">
        <f>'Détail par équipe'!C49</f>
        <v>0</v>
      </c>
      <c r="C43" s="90">
        <v>0</v>
      </c>
      <c r="D43" s="90">
        <v>0</v>
      </c>
      <c r="E43" s="90">
        <f>'Détail par équipe'!CC49+C43</f>
        <v>0</v>
      </c>
      <c r="F43" s="90">
        <f>'Détail par équipe'!CD49+D43</f>
        <v>0</v>
      </c>
      <c r="G43" s="91" t="e">
        <f t="shared" si="2"/>
        <v>#DIV/0!</v>
      </c>
      <c r="H43" s="91" t="e">
        <f t="shared" si="3"/>
        <v>#DIV/0!</v>
      </c>
    </row>
    <row r="44" spans="1:8" x14ac:dyDescent="0.2">
      <c r="A44" s="90">
        <f>'Détail par équipe'!B157</f>
        <v>9</v>
      </c>
      <c r="B44" s="90">
        <f>'Détail par équipe'!C157</f>
        <v>0</v>
      </c>
      <c r="C44" s="90">
        <v>0</v>
      </c>
      <c r="D44" s="90">
        <v>0</v>
      </c>
      <c r="E44" s="90">
        <f>'Détail par équipe'!CC157+C44</f>
        <v>0</v>
      </c>
      <c r="F44" s="90">
        <f>'Détail par équipe'!CD157+D44</f>
        <v>0</v>
      </c>
      <c r="G44" s="91" t="e">
        <f t="shared" si="2"/>
        <v>#DIV/0!</v>
      </c>
      <c r="H44" s="91" t="e">
        <f t="shared" si="3"/>
        <v>#DIV/0!</v>
      </c>
    </row>
    <row r="45" spans="1:8" x14ac:dyDescent="0.2">
      <c r="A45" s="90">
        <f>'Détail par équipe'!B50</f>
        <v>9</v>
      </c>
      <c r="B45" s="90">
        <f>'Détail par équipe'!C50</f>
        <v>0</v>
      </c>
      <c r="C45" s="90">
        <v>0</v>
      </c>
      <c r="D45" s="90">
        <v>0</v>
      </c>
      <c r="E45" s="90">
        <f>'Détail par équipe'!CC50+C45</f>
        <v>0</v>
      </c>
      <c r="F45" s="90">
        <f>'Détail par équipe'!CD50+D45</f>
        <v>0</v>
      </c>
      <c r="G45" s="91" t="e">
        <f t="shared" si="2"/>
        <v>#DIV/0!</v>
      </c>
      <c r="H45" s="91" t="e">
        <f t="shared" si="3"/>
        <v>#DIV/0!</v>
      </c>
    </row>
    <row r="46" spans="1:8" x14ac:dyDescent="0.2">
      <c r="A46" s="90">
        <f>'Détail par équipe'!B158</f>
        <v>10</v>
      </c>
      <c r="B46" s="90">
        <f>'Détail par équipe'!C158</f>
        <v>0</v>
      </c>
      <c r="C46" s="90">
        <v>0</v>
      </c>
      <c r="D46" s="90">
        <v>0</v>
      </c>
      <c r="E46" s="90">
        <f>'Détail par équipe'!CC158+C46</f>
        <v>0</v>
      </c>
      <c r="F46" s="90">
        <f>'Détail par équipe'!CD158+D46</f>
        <v>0</v>
      </c>
      <c r="G46" s="91" t="e">
        <f t="shared" si="2"/>
        <v>#DIV/0!</v>
      </c>
      <c r="H46" s="91" t="e">
        <f t="shared" si="3"/>
        <v>#DIV/0!</v>
      </c>
    </row>
    <row r="47" spans="1:8" x14ac:dyDescent="0.2">
      <c r="A47" s="92" t="str">
        <f>'Détail par équipe'!B97</f>
        <v>Abervé</v>
      </c>
      <c r="B47" s="92" t="str">
        <f>'Détail par équipe'!C97</f>
        <v>Robert</v>
      </c>
      <c r="C47" s="90">
        <v>0</v>
      </c>
      <c r="D47" s="90">
        <v>0</v>
      </c>
      <c r="E47" s="90">
        <f>'Détail par équipe'!CC97+C47</f>
        <v>16</v>
      </c>
      <c r="F47" s="90">
        <f>'Détail par équipe'!CD97+D47</f>
        <v>2113</v>
      </c>
      <c r="G47" s="90">
        <f t="shared" si="2"/>
        <v>132</v>
      </c>
      <c r="H47" s="90">
        <f t="shared" si="3"/>
        <v>61</v>
      </c>
    </row>
    <row r="48" spans="1:8" ht="18.75" customHeight="1" x14ac:dyDescent="0.2">
      <c r="A48" s="92" t="str">
        <f>'Détail par équipe'!B71</f>
        <v>Assouline</v>
      </c>
      <c r="B48" s="92" t="str">
        <f>'Détail par équipe'!C71</f>
        <v>David</v>
      </c>
      <c r="C48" s="90">
        <v>0</v>
      </c>
      <c r="D48" s="90">
        <v>0</v>
      </c>
      <c r="E48" s="90">
        <f>'Détail par équipe'!CC71+C48</f>
        <v>20</v>
      </c>
      <c r="F48" s="90">
        <f>'Détail par équipe'!CD71+D48</f>
        <v>2979</v>
      </c>
      <c r="G48" s="90">
        <f t="shared" si="2"/>
        <v>148</v>
      </c>
      <c r="H48" s="90">
        <f t="shared" si="3"/>
        <v>50</v>
      </c>
    </row>
    <row r="49" spans="1:8" ht="18.75" customHeight="1" x14ac:dyDescent="0.2">
      <c r="A49" s="92" t="str">
        <f>'Détail par équipe'!B29</f>
        <v>Boudinot</v>
      </c>
      <c r="B49" s="92" t="str">
        <f>'Détail par équipe'!C29</f>
        <v>Jean-Philippe</v>
      </c>
      <c r="C49" s="90">
        <v>0</v>
      </c>
      <c r="D49" s="90">
        <v>0</v>
      </c>
      <c r="E49" s="90">
        <f>'Détail par équipe'!CC29+C49</f>
        <v>16</v>
      </c>
      <c r="F49" s="90">
        <f>'Détail par équipe'!CD29+D49</f>
        <v>2687</v>
      </c>
      <c r="G49" s="90">
        <f t="shared" si="2"/>
        <v>167</v>
      </c>
      <c r="H49" s="90">
        <f t="shared" si="3"/>
        <v>37</v>
      </c>
    </row>
    <row r="50" spans="1:8" ht="18.75" customHeight="1" x14ac:dyDescent="0.2">
      <c r="A50" s="90" t="str">
        <f>'Détail par équipe'!B139</f>
        <v>Brunaud</v>
      </c>
      <c r="B50" s="90" t="str">
        <f>'Détail par équipe'!C139</f>
        <v>Bernard</v>
      </c>
      <c r="C50" s="90">
        <v>0</v>
      </c>
      <c r="D50" s="90">
        <v>0</v>
      </c>
      <c r="E50" s="90">
        <f>'Détail par équipe'!CC139</f>
        <v>16</v>
      </c>
      <c r="F50" s="90">
        <f>'Détail par équipe'!CD139</f>
        <v>2876</v>
      </c>
      <c r="G50" s="91">
        <f t="shared" si="2"/>
        <v>179</v>
      </c>
      <c r="H50" s="91">
        <f t="shared" si="3"/>
        <v>28</v>
      </c>
    </row>
    <row r="51" spans="1:8" ht="18.75" customHeight="1" x14ac:dyDescent="0.2">
      <c r="A51" s="90" t="str">
        <f>'Détail par équipe'!B126</f>
        <v>Dehorter</v>
      </c>
      <c r="B51" s="90" t="str">
        <f>'Détail par équipe'!C126</f>
        <v>Pascal</v>
      </c>
      <c r="C51" s="90">
        <v>0</v>
      </c>
      <c r="D51" s="90">
        <v>0</v>
      </c>
      <c r="E51" s="90">
        <f>'Détail par équipe'!CC126+C51</f>
        <v>8</v>
      </c>
      <c r="F51" s="90">
        <f>'Détail par équipe'!CD126+D51</f>
        <v>1353</v>
      </c>
      <c r="G51" s="91">
        <f t="shared" si="2"/>
        <v>169</v>
      </c>
      <c r="H51" s="91">
        <f t="shared" si="3"/>
        <v>35</v>
      </c>
    </row>
    <row r="52" spans="1:8" ht="18.75" customHeight="1" x14ac:dyDescent="0.2">
      <c r="A52" s="90" t="str">
        <f>'Détail par équipe'!B99</f>
        <v>Dupond</v>
      </c>
      <c r="B52" s="90" t="str">
        <f>'Détail par équipe'!C99</f>
        <v>Serge</v>
      </c>
      <c r="C52" s="90">
        <v>0</v>
      </c>
      <c r="D52" s="90">
        <v>0</v>
      </c>
      <c r="E52" s="90">
        <f>'Détail par équipe'!CC99+C52</f>
        <v>8</v>
      </c>
      <c r="F52" s="90">
        <f>'Détail par équipe'!CD99+D52</f>
        <v>1320</v>
      </c>
      <c r="G52" s="91">
        <f t="shared" si="2"/>
        <v>165</v>
      </c>
      <c r="H52" s="91">
        <f t="shared" si="3"/>
        <v>38</v>
      </c>
    </row>
    <row r="53" spans="1:8" ht="17.25" customHeight="1" x14ac:dyDescent="0.2">
      <c r="A53" s="92" t="str">
        <f>'Détail par équipe'!B30</f>
        <v>Gignat</v>
      </c>
      <c r="B53" s="92" t="str">
        <f>'Détail par équipe'!C30</f>
        <v>Aumé</v>
      </c>
      <c r="C53" s="90">
        <v>0</v>
      </c>
      <c r="D53" s="90">
        <v>0</v>
      </c>
      <c r="E53" s="90">
        <f>'Détail par équipe'!CC30+C53</f>
        <v>12</v>
      </c>
      <c r="F53" s="90">
        <f>'Détail par équipe'!CD30+D53</f>
        <v>1831</v>
      </c>
      <c r="G53" s="90">
        <f t="shared" si="2"/>
        <v>152</v>
      </c>
      <c r="H53" s="90">
        <f t="shared" si="3"/>
        <v>47</v>
      </c>
    </row>
    <row r="54" spans="1:8" ht="18" customHeight="1" x14ac:dyDescent="0.2">
      <c r="A54" s="92" t="str">
        <f>'Détail par équipe'!B42</f>
        <v>Goncalves</v>
      </c>
      <c r="B54" s="92" t="str">
        <f>'Détail par équipe'!C42</f>
        <v>Eusebio</v>
      </c>
      <c r="C54" s="90">
        <v>0</v>
      </c>
      <c r="D54" s="90">
        <v>0</v>
      </c>
      <c r="E54" s="90">
        <f>'Détail par équipe'!CC42+C54</f>
        <v>24</v>
      </c>
      <c r="F54" s="90">
        <f>'Détail par équipe'!CD42+D54</f>
        <v>3811</v>
      </c>
      <c r="G54" s="90">
        <f t="shared" si="2"/>
        <v>158</v>
      </c>
      <c r="H54" s="90">
        <f t="shared" si="3"/>
        <v>43</v>
      </c>
    </row>
    <row r="55" spans="1:8" ht="18" customHeight="1" x14ac:dyDescent="0.2">
      <c r="A55" s="90" t="str">
        <f>'Détail par équipe'!B100</f>
        <v>Guichard</v>
      </c>
      <c r="B55" s="90" t="str">
        <f>'Détail par équipe'!C100</f>
        <v>Sylvain</v>
      </c>
      <c r="C55" s="90">
        <v>0</v>
      </c>
      <c r="D55" s="90">
        <v>0</v>
      </c>
      <c r="E55" s="90">
        <f>'Détail par équipe'!CC100+C55</f>
        <v>4</v>
      </c>
      <c r="F55" s="90">
        <f>'Détail par équipe'!CD100+D55</f>
        <v>772</v>
      </c>
      <c r="G55" s="91">
        <f t="shared" si="2"/>
        <v>193</v>
      </c>
      <c r="H55" s="91">
        <f t="shared" si="3"/>
        <v>18</v>
      </c>
    </row>
    <row r="56" spans="1:8" ht="18" customHeight="1" x14ac:dyDescent="0.2">
      <c r="A56" s="92" t="str">
        <f>'Détail par équipe'!B150</f>
        <v>Joachim</v>
      </c>
      <c r="B56" s="92" t="str">
        <f>'Détail par équipe'!C150</f>
        <v>Didier</v>
      </c>
      <c r="C56" s="90">
        <v>0</v>
      </c>
      <c r="D56" s="90">
        <v>0</v>
      </c>
      <c r="E56" s="90">
        <f>'Détail par équipe'!CC150</f>
        <v>24</v>
      </c>
      <c r="F56" s="90">
        <f>'Détail par équipe'!CD150</f>
        <v>3820</v>
      </c>
      <c r="G56" s="90">
        <f t="shared" si="2"/>
        <v>159</v>
      </c>
      <c r="H56" s="90">
        <f t="shared" si="3"/>
        <v>42</v>
      </c>
    </row>
    <row r="57" spans="1:8" ht="18" customHeight="1" x14ac:dyDescent="0.2">
      <c r="A57" s="92" t="str">
        <f>'Détail par équipe'!B17</f>
        <v>Jugie</v>
      </c>
      <c r="B57" s="92" t="str">
        <f>'Détail par équipe'!C17</f>
        <v>Jean-Pierre</v>
      </c>
      <c r="C57" s="90">
        <v>0</v>
      </c>
      <c r="D57" s="90">
        <v>0</v>
      </c>
      <c r="E57" s="90">
        <f>'Détail par équipe'!CC17+C57</f>
        <v>24</v>
      </c>
      <c r="F57" s="90">
        <f>'Détail par équipe'!CD17+D57</f>
        <v>4119</v>
      </c>
      <c r="G57" s="90">
        <f t="shared" si="2"/>
        <v>171</v>
      </c>
      <c r="H57" s="90">
        <f t="shared" si="3"/>
        <v>34</v>
      </c>
    </row>
    <row r="58" spans="1:8" ht="18" customHeight="1" x14ac:dyDescent="0.2">
      <c r="A58" s="92" t="str">
        <f>'Détail par équipe'!B16</f>
        <v>Lerouge</v>
      </c>
      <c r="B58" s="92" t="str">
        <f>'Détail par équipe'!C16</f>
        <v>Joël</v>
      </c>
      <c r="C58" s="90">
        <v>0</v>
      </c>
      <c r="D58" s="90">
        <v>0</v>
      </c>
      <c r="E58" s="90">
        <f>'Détail par équipe'!CC16+C58</f>
        <v>24</v>
      </c>
      <c r="F58" s="90">
        <f>'Détail par équipe'!CD16+D58</f>
        <v>3612</v>
      </c>
      <c r="G58" s="90">
        <f t="shared" si="2"/>
        <v>150</v>
      </c>
      <c r="H58" s="90">
        <f t="shared" si="3"/>
        <v>49</v>
      </c>
    </row>
    <row r="59" spans="1:8" ht="17.45" customHeight="1" x14ac:dyDescent="0.2">
      <c r="A59" s="92" t="str">
        <f>'Détail par équipe'!B123</f>
        <v>Leskiv</v>
      </c>
      <c r="B59" s="92" t="str">
        <f>'Détail par équipe'!C123</f>
        <v>Roman</v>
      </c>
      <c r="C59" s="90">
        <v>0</v>
      </c>
      <c r="D59" s="90">
        <v>0</v>
      </c>
      <c r="E59" s="90">
        <f>'Détail par équipe'!CC123+C59</f>
        <v>24</v>
      </c>
      <c r="F59" s="90">
        <f>'Détail par équipe'!CD123+D59</f>
        <v>4775</v>
      </c>
      <c r="G59" s="90">
        <f t="shared" si="2"/>
        <v>198</v>
      </c>
      <c r="H59" s="90">
        <f t="shared" si="3"/>
        <v>15</v>
      </c>
    </row>
    <row r="60" spans="1:8" ht="17.45" customHeight="1" x14ac:dyDescent="0.2">
      <c r="A60" s="92" t="str">
        <f>'Détail par équipe'!B137</f>
        <v>Loisel</v>
      </c>
      <c r="B60" s="92" t="str">
        <f>'Détail par équipe'!C137</f>
        <v>Corentin</v>
      </c>
      <c r="C60" s="90">
        <v>0</v>
      </c>
      <c r="D60" s="90">
        <v>0</v>
      </c>
      <c r="E60" s="90">
        <f>'Détail par équipe'!CC137+C60</f>
        <v>12</v>
      </c>
      <c r="F60" s="90">
        <f>'Détail par équipe'!CD137+D60</f>
        <v>2273</v>
      </c>
      <c r="G60" s="90">
        <f t="shared" si="2"/>
        <v>189</v>
      </c>
      <c r="H60" s="90">
        <f t="shared" si="3"/>
        <v>21</v>
      </c>
    </row>
    <row r="61" spans="1:8" ht="17.45" customHeight="1" x14ac:dyDescent="0.2">
      <c r="A61" s="92" t="str">
        <f>'Détail par équipe'!B4</f>
        <v>Loraux</v>
      </c>
      <c r="B61" s="92" t="str">
        <f>'Détail par équipe'!C4</f>
        <v>Pascal</v>
      </c>
      <c r="C61" s="90">
        <v>0</v>
      </c>
      <c r="D61" s="90">
        <v>0</v>
      </c>
      <c r="E61" s="90">
        <f>'Détail par équipe'!CC4+C61</f>
        <v>24</v>
      </c>
      <c r="F61" s="90">
        <f>'Détail par équipe'!CD4+D61</f>
        <v>3891</v>
      </c>
      <c r="G61" s="90">
        <f t="shared" si="2"/>
        <v>162</v>
      </c>
      <c r="H61" s="90">
        <f t="shared" si="3"/>
        <v>40</v>
      </c>
    </row>
    <row r="62" spans="1:8" ht="17.45" customHeight="1" x14ac:dyDescent="0.2">
      <c r="A62" s="92" t="str">
        <f>'Détail par équipe'!B149</f>
        <v>Loraux</v>
      </c>
      <c r="B62" s="92" t="str">
        <f>'Détail par équipe'!C149</f>
        <v>Claudie</v>
      </c>
      <c r="C62" s="90">
        <v>0</v>
      </c>
      <c r="D62" s="90">
        <v>0</v>
      </c>
      <c r="E62" s="90">
        <f>'Détail par équipe'!CC149+C62</f>
        <v>24</v>
      </c>
      <c r="F62" s="90">
        <f>'Détail par équipe'!CD149+D62</f>
        <v>3595</v>
      </c>
      <c r="G62" s="90">
        <f t="shared" si="2"/>
        <v>149</v>
      </c>
      <c r="H62" s="90">
        <f t="shared" si="3"/>
        <v>49</v>
      </c>
    </row>
    <row r="63" spans="1:8" ht="17.45" customHeight="1" x14ac:dyDescent="0.2">
      <c r="A63" s="92" t="str">
        <f>'Détail par équipe'!B84</f>
        <v>Malenfer</v>
      </c>
      <c r="B63" s="92" t="str">
        <f>'Détail par équipe'!C84</f>
        <v>Pascal</v>
      </c>
      <c r="C63" s="90">
        <v>0</v>
      </c>
      <c r="D63" s="90">
        <v>0</v>
      </c>
      <c r="E63" s="90">
        <f>'Détail par équipe'!CC84+C63</f>
        <v>24</v>
      </c>
      <c r="F63" s="90">
        <f>'Détail par équipe'!CD84+D63</f>
        <v>3698</v>
      </c>
      <c r="G63" s="90">
        <f t="shared" si="2"/>
        <v>154</v>
      </c>
      <c r="H63" s="90">
        <f t="shared" si="3"/>
        <v>46</v>
      </c>
    </row>
    <row r="64" spans="1:8" ht="17.45" customHeight="1" x14ac:dyDescent="0.2">
      <c r="A64" s="92" t="str">
        <f>'Détail par équipe'!B111</f>
        <v>Marchand</v>
      </c>
      <c r="B64" s="92" t="str">
        <f>'Détail par équipe'!C111</f>
        <v>Denis</v>
      </c>
      <c r="C64" s="90">
        <v>0</v>
      </c>
      <c r="D64" s="90">
        <v>0</v>
      </c>
      <c r="E64" s="90">
        <f>'Détail par équipe'!CC111+C64</f>
        <v>20</v>
      </c>
      <c r="F64" s="90">
        <f>'Détail par équipe'!CD111+D64</f>
        <v>3606</v>
      </c>
      <c r="G64" s="90">
        <f t="shared" si="2"/>
        <v>180</v>
      </c>
      <c r="H64" s="90">
        <f t="shared" si="3"/>
        <v>28</v>
      </c>
    </row>
    <row r="65" spans="1:8" ht="17.45" customHeight="1" x14ac:dyDescent="0.2">
      <c r="A65" s="92" t="str">
        <f>'Détail par équipe'!B3</f>
        <v>Marpaud</v>
      </c>
      <c r="B65" s="92" t="str">
        <f>'Détail par équipe'!C3</f>
        <v>Alain</v>
      </c>
      <c r="C65" s="90">
        <v>0</v>
      </c>
      <c r="D65" s="90">
        <v>0</v>
      </c>
      <c r="E65" s="90">
        <f>'Détail par équipe'!CC3+C65</f>
        <v>24</v>
      </c>
      <c r="F65" s="90">
        <f>'Détail par équipe'!CD3+D65</f>
        <v>4113</v>
      </c>
      <c r="G65" s="90">
        <f t="shared" si="2"/>
        <v>171</v>
      </c>
      <c r="H65" s="90">
        <f t="shared" si="3"/>
        <v>34</v>
      </c>
    </row>
    <row r="66" spans="1:8" ht="17.45" customHeight="1" x14ac:dyDescent="0.2">
      <c r="A66" s="92" t="str">
        <f>'Détail par équipe'!B43</f>
        <v>Mary</v>
      </c>
      <c r="B66" s="92" t="str">
        <f>'Détail par équipe'!C43</f>
        <v>Freddy</v>
      </c>
      <c r="C66" s="90">
        <v>0</v>
      </c>
      <c r="D66" s="90">
        <v>0</v>
      </c>
      <c r="E66" s="90">
        <f>'Détail par équipe'!CC43+C66</f>
        <v>24</v>
      </c>
      <c r="F66" s="90">
        <f>'Détail par équipe'!CD43+D66</f>
        <v>3511</v>
      </c>
      <c r="G66" s="90">
        <f t="shared" ref="G66:G80" si="4">ROUNDDOWN(F66/E66,0)</f>
        <v>146</v>
      </c>
      <c r="H66" s="90">
        <f t="shared" ref="H66:H80" si="5">ROUNDDOWN(IF(G66&gt;220,0,((220-G66)*0.7)),0)</f>
        <v>51</v>
      </c>
    </row>
    <row r="67" spans="1:8" ht="17.45" customHeight="1" x14ac:dyDescent="0.2">
      <c r="A67" s="92" t="str">
        <f>'Détail par équipe'!B85</f>
        <v xml:space="preserve">Massif </v>
      </c>
      <c r="B67" s="92" t="str">
        <f>'Détail par équipe'!C85</f>
        <v>Jean-Pierre</v>
      </c>
      <c r="C67" s="90">
        <v>0</v>
      </c>
      <c r="D67" s="90">
        <v>0</v>
      </c>
      <c r="E67" s="90">
        <f>'Détail par équipe'!CC85+C67</f>
        <v>24</v>
      </c>
      <c r="F67" s="90">
        <f>'Détail par équipe'!CD85+D67</f>
        <v>4082</v>
      </c>
      <c r="G67" s="90">
        <f t="shared" si="4"/>
        <v>170</v>
      </c>
      <c r="H67" s="90">
        <f t="shared" si="5"/>
        <v>35</v>
      </c>
    </row>
    <row r="68" spans="1:8" ht="17.45" customHeight="1" x14ac:dyDescent="0.2">
      <c r="A68" s="92" t="str">
        <f>'Détail par équipe'!B59</f>
        <v>Menou</v>
      </c>
      <c r="B68" s="92" t="str">
        <f>'Détail par équipe'!C59</f>
        <v>Christophe</v>
      </c>
      <c r="C68" s="90">
        <v>0</v>
      </c>
      <c r="D68" s="90">
        <v>0</v>
      </c>
      <c r="E68" s="90">
        <f>'Détail par équipe'!CC59+C68</f>
        <v>24</v>
      </c>
      <c r="F68" s="90">
        <f>'Détail par équipe'!CD59+D68</f>
        <v>3644</v>
      </c>
      <c r="G68" s="90">
        <f t="shared" si="4"/>
        <v>151</v>
      </c>
      <c r="H68" s="90">
        <f t="shared" si="5"/>
        <v>48</v>
      </c>
    </row>
    <row r="69" spans="1:8" ht="17.45" customHeight="1" x14ac:dyDescent="0.2">
      <c r="A69" s="92" t="str">
        <f>'Détail par équipe'!B72</f>
        <v>Mette</v>
      </c>
      <c r="B69" s="92" t="str">
        <f>'Détail par équipe'!C72</f>
        <v>Thomas</v>
      </c>
      <c r="C69" s="90">
        <v>0</v>
      </c>
      <c r="D69" s="90">
        <v>0</v>
      </c>
      <c r="E69" s="90">
        <f>'Détail par équipe'!CC72+C69</f>
        <v>24</v>
      </c>
      <c r="F69" s="90">
        <f>'Détail par équipe'!CD72+D69</f>
        <v>4507</v>
      </c>
      <c r="G69" s="90">
        <f t="shared" si="4"/>
        <v>187</v>
      </c>
      <c r="H69" s="90">
        <f t="shared" si="5"/>
        <v>23</v>
      </c>
    </row>
    <row r="70" spans="1:8" ht="17.45" customHeight="1" x14ac:dyDescent="0.2">
      <c r="A70" s="92" t="str">
        <f>'Détail par équipe'!B58</f>
        <v>Milich</v>
      </c>
      <c r="B70" s="92" t="str">
        <f>'Détail par équipe'!C58</f>
        <v>Oscar</v>
      </c>
      <c r="C70" s="90">
        <v>0</v>
      </c>
      <c r="D70" s="90">
        <v>0</v>
      </c>
      <c r="E70" s="90">
        <f>'Détail par équipe'!CC58+C70</f>
        <v>24</v>
      </c>
      <c r="F70" s="90">
        <f>'Détail par équipe'!CD58+D70</f>
        <v>3738</v>
      </c>
      <c r="G70" s="90">
        <f t="shared" si="4"/>
        <v>155</v>
      </c>
      <c r="H70" s="90">
        <f t="shared" si="5"/>
        <v>45</v>
      </c>
    </row>
    <row r="71" spans="1:8" ht="17.45" customHeight="1" x14ac:dyDescent="0.2">
      <c r="A71" s="90" t="str">
        <f>'Détail par équipe'!B140</f>
        <v>Millot</v>
      </c>
      <c r="B71" s="90" t="str">
        <f>'Détail par équipe'!C140</f>
        <v>Dominique</v>
      </c>
      <c r="C71" s="90">
        <v>0</v>
      </c>
      <c r="D71" s="90">
        <v>0</v>
      </c>
      <c r="E71" s="90">
        <f>'Détail par équipe'!CC140</f>
        <v>12</v>
      </c>
      <c r="F71" s="90">
        <f>'Détail par équipe'!CD140</f>
        <v>2152</v>
      </c>
      <c r="G71" s="91">
        <f t="shared" si="4"/>
        <v>179</v>
      </c>
      <c r="H71" s="91">
        <f t="shared" si="5"/>
        <v>28</v>
      </c>
    </row>
    <row r="72" spans="1:8" ht="17.45" customHeight="1" x14ac:dyDescent="0.2">
      <c r="A72" s="92" t="str">
        <f>'Détail par équipe'!B136</f>
        <v>Nguyen</v>
      </c>
      <c r="B72" s="92" t="str">
        <f>'Détail par équipe'!C136</f>
        <v>Blaise</v>
      </c>
      <c r="C72" s="90">
        <v>0</v>
      </c>
      <c r="D72" s="90">
        <v>0</v>
      </c>
      <c r="E72" s="90">
        <f>'Détail par équipe'!CC136+C72</f>
        <v>4</v>
      </c>
      <c r="F72" s="90">
        <f>'Détail par équipe'!CD136+D72</f>
        <v>739</v>
      </c>
      <c r="G72" s="90">
        <f t="shared" si="4"/>
        <v>184</v>
      </c>
      <c r="H72" s="90">
        <f t="shared" si="5"/>
        <v>25</v>
      </c>
    </row>
    <row r="73" spans="1:8" ht="17.45" customHeight="1" x14ac:dyDescent="0.2">
      <c r="A73" s="90" t="str">
        <f>'Détail par équipe'!B32</f>
        <v>Nicolas</v>
      </c>
      <c r="B73" s="90" t="str">
        <f>'Détail par équipe'!C32</f>
        <v>Jacques</v>
      </c>
      <c r="C73" s="90">
        <v>0</v>
      </c>
      <c r="D73" s="90">
        <v>0</v>
      </c>
      <c r="E73" s="90">
        <f>'Détail par équipe'!CC32+C73</f>
        <v>12</v>
      </c>
      <c r="F73" s="90">
        <f>'Détail par équipe'!CD32+D73</f>
        <v>2080</v>
      </c>
      <c r="G73" s="91">
        <f t="shared" si="4"/>
        <v>173</v>
      </c>
      <c r="H73" s="91">
        <f t="shared" si="5"/>
        <v>32</v>
      </c>
    </row>
    <row r="74" spans="1:8" ht="17.45" customHeight="1" x14ac:dyDescent="0.2">
      <c r="A74" s="90" t="str">
        <f>'Détail par équipe'!B138</f>
        <v>Nocera</v>
      </c>
      <c r="B74" s="90" t="str">
        <f>'Détail par équipe'!C138</f>
        <v>Morgane</v>
      </c>
      <c r="C74" s="90">
        <v>0</v>
      </c>
      <c r="D74" s="90">
        <v>0</v>
      </c>
      <c r="E74" s="90">
        <f>'Détail par équipe'!CC138+C74</f>
        <v>4</v>
      </c>
      <c r="F74" s="90">
        <f>'Détail par équipe'!CD138+D74</f>
        <v>667</v>
      </c>
      <c r="G74" s="91">
        <f t="shared" si="4"/>
        <v>166</v>
      </c>
      <c r="H74" s="91">
        <f t="shared" si="5"/>
        <v>37</v>
      </c>
    </row>
    <row r="75" spans="1:8" ht="17.45" customHeight="1" x14ac:dyDescent="0.2">
      <c r="A75" s="92" t="str">
        <f>'Détail par équipe'!B124</f>
        <v>Orango</v>
      </c>
      <c r="B75" s="92" t="str">
        <f>'Détail par équipe'!C124</f>
        <v>Serge</v>
      </c>
      <c r="C75" s="90">
        <v>0</v>
      </c>
      <c r="D75" s="90">
        <v>0</v>
      </c>
      <c r="E75" s="90">
        <f>'Détail par équipe'!CC124+C75</f>
        <v>8</v>
      </c>
      <c r="F75" s="90">
        <f>'Détail par équipe'!CD124+D75</f>
        <v>1396</v>
      </c>
      <c r="G75" s="90">
        <f t="shared" si="4"/>
        <v>174</v>
      </c>
      <c r="H75" s="90">
        <f t="shared" si="5"/>
        <v>32</v>
      </c>
    </row>
    <row r="76" spans="1:8" ht="17.45" customHeight="1" x14ac:dyDescent="0.2">
      <c r="A76" s="92" t="str">
        <f>'Détail par équipe'!B98</f>
        <v>Sitbon</v>
      </c>
      <c r="B76" s="92" t="str">
        <f>'Détail par équipe'!C98</f>
        <v>Yves</v>
      </c>
      <c r="C76" s="90">
        <v>0</v>
      </c>
      <c r="D76" s="90">
        <v>0</v>
      </c>
      <c r="E76" s="90">
        <f>'Détail par équipe'!CC98+C76</f>
        <v>20</v>
      </c>
      <c r="F76" s="90">
        <f>'Détail par équipe'!CD98+D76</f>
        <v>3320</v>
      </c>
      <c r="G76" s="90">
        <f t="shared" si="4"/>
        <v>166</v>
      </c>
      <c r="H76" s="90">
        <f t="shared" si="5"/>
        <v>37</v>
      </c>
    </row>
    <row r="77" spans="1:8" ht="17.45" customHeight="1" x14ac:dyDescent="0.2">
      <c r="A77" s="90" t="str">
        <f>'Détail par équipe'!B73</f>
        <v>Subacchi</v>
      </c>
      <c r="B77" s="90" t="str">
        <f>'Détail par équipe'!C73</f>
        <v>Claudine</v>
      </c>
      <c r="C77" s="90">
        <v>0</v>
      </c>
      <c r="D77" s="90">
        <v>0</v>
      </c>
      <c r="E77" s="90">
        <f>'Détail par équipe'!CC73+C77</f>
        <v>4</v>
      </c>
      <c r="F77" s="90">
        <f>'Détail par équipe'!CD73+D77</f>
        <v>647</v>
      </c>
      <c r="G77" s="91">
        <f t="shared" si="4"/>
        <v>161</v>
      </c>
      <c r="H77" s="91">
        <f t="shared" si="5"/>
        <v>41</v>
      </c>
    </row>
    <row r="78" spans="1:8" ht="17.45" customHeight="1" x14ac:dyDescent="0.2">
      <c r="A78" s="92" t="str">
        <f>'Détail par équipe'!B110</f>
        <v>Tissier</v>
      </c>
      <c r="B78" s="92" t="str">
        <f>'Détail par équipe'!C110</f>
        <v>Pascal</v>
      </c>
      <c r="C78" s="90">
        <v>0</v>
      </c>
      <c r="D78" s="90">
        <v>0</v>
      </c>
      <c r="E78" s="90">
        <f>'Détail par équipe'!CC110+C78</f>
        <v>24</v>
      </c>
      <c r="F78" s="90">
        <f>'Détail par équipe'!CD110+D78</f>
        <v>4215</v>
      </c>
      <c r="G78" s="90">
        <f t="shared" si="4"/>
        <v>175</v>
      </c>
      <c r="H78" s="90">
        <f t="shared" si="5"/>
        <v>31</v>
      </c>
    </row>
    <row r="79" spans="1:8" ht="17.45" customHeight="1" x14ac:dyDescent="0.2">
      <c r="A79" s="90" t="str">
        <f>'Détail par équipe'!B31</f>
        <v>Vo dupuy</v>
      </c>
      <c r="B79" s="90" t="str">
        <f>'Détail par équipe'!C31</f>
        <v>Phusi</v>
      </c>
      <c r="C79" s="90">
        <v>0</v>
      </c>
      <c r="D79" s="90">
        <v>0</v>
      </c>
      <c r="E79" s="90">
        <f>'Détail par équipe'!CC31+C79</f>
        <v>8</v>
      </c>
      <c r="F79" s="90">
        <f>'Détail par équipe'!CD31+D79</f>
        <v>1443</v>
      </c>
      <c r="G79" s="91">
        <f t="shared" si="4"/>
        <v>180</v>
      </c>
      <c r="H79" s="91">
        <f t="shared" si="5"/>
        <v>28</v>
      </c>
    </row>
    <row r="80" spans="1:8" ht="17.45" customHeight="1" x14ac:dyDescent="0.2">
      <c r="A80" s="90" t="str">
        <f>'Détail par équipe'!B125</f>
        <v>Yalicheff</v>
      </c>
      <c r="B80" s="90" t="str">
        <f>'Détail par équipe'!C125</f>
        <v>André</v>
      </c>
      <c r="C80" s="90">
        <v>0</v>
      </c>
      <c r="D80" s="90">
        <v>0</v>
      </c>
      <c r="E80" s="90">
        <f>'Détail par équipe'!CC125+C80</f>
        <v>8</v>
      </c>
      <c r="F80" s="90">
        <f>'Détail par équipe'!CD125+D80</f>
        <v>1443</v>
      </c>
      <c r="G80" s="91">
        <f t="shared" si="4"/>
        <v>180</v>
      </c>
      <c r="H80" s="91">
        <f t="shared" si="5"/>
        <v>28</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2023-10-17T10:19:12Z</cp:lastPrinted>
  <dcterms:created xsi:type="dcterms:W3CDTF">2022-09-19T13:34:44Z</dcterms:created>
  <dcterms:modified xsi:type="dcterms:W3CDTF">2023-10-19T13:58:50Z</dcterms:modified>
</cp:coreProperties>
</file>