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D6F0C686-95EB-468A-BCD0-8E9E73087D83}"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F93" i="4" l="1"/>
  <c r="E93" i="4"/>
  <c r="F85" i="4"/>
  <c r="E85" i="4"/>
  <c r="F75" i="4"/>
  <c r="E75" i="4"/>
  <c r="F70" i="4"/>
  <c r="E70" i="4"/>
  <c r="F67" i="4"/>
  <c r="E67" i="4"/>
  <c r="F61" i="4"/>
  <c r="E61" i="4"/>
  <c r="E42" i="4"/>
  <c r="E38" i="4"/>
  <c r="E34" i="4"/>
  <c r="F34" i="4"/>
  <c r="F28" i="4"/>
  <c r="E28" i="4"/>
  <c r="F31" i="4"/>
  <c r="E31" i="4"/>
  <c r="B31" i="4"/>
  <c r="A31" i="4"/>
  <c r="BF53" i="3"/>
  <c r="BG53" i="3"/>
  <c r="BH53" i="3"/>
  <c r="BO53" i="3" s="1"/>
  <c r="BQ53" i="3" s="1"/>
  <c r="BI53" i="3"/>
  <c r="BJ53" i="3"/>
  <c r="BK53" i="3"/>
  <c r="BL53" i="3"/>
  <c r="BM53" i="3"/>
  <c r="BN53" i="3"/>
  <c r="BP53" i="3"/>
  <c r="BE53" i="3"/>
  <c r="AY53" i="3"/>
  <c r="AM53" i="3"/>
  <c r="B94" i="4" l="1"/>
  <c r="A94" i="4"/>
  <c r="B69" i="4"/>
  <c r="A69" i="4"/>
  <c r="B92" i="4"/>
  <c r="A92" i="4"/>
  <c r="BF24" i="3"/>
  <c r="BG24" i="3"/>
  <c r="BH24" i="3"/>
  <c r="BI24" i="3"/>
  <c r="BJ24" i="3"/>
  <c r="BK24" i="3"/>
  <c r="BL24" i="3"/>
  <c r="BM24" i="3"/>
  <c r="BN24" i="3"/>
  <c r="BF25" i="3"/>
  <c r="BG25" i="3"/>
  <c r="BH25" i="3"/>
  <c r="BI25" i="3"/>
  <c r="BJ25" i="3"/>
  <c r="BK25" i="3"/>
  <c r="BL25" i="3"/>
  <c r="BM25" i="3"/>
  <c r="BN25" i="3"/>
  <c r="AY24" i="3"/>
  <c r="AY25" i="3"/>
  <c r="AS24" i="3"/>
  <c r="AS25" i="3"/>
  <c r="AM24" i="3"/>
  <c r="AM25" i="3"/>
  <c r="AG24" i="3"/>
  <c r="BP24" i="3" s="1"/>
  <c r="F92" i="4" s="1"/>
  <c r="AG25" i="3"/>
  <c r="BP25" i="3" s="1"/>
  <c r="F69" i="4" s="1"/>
  <c r="I138" i="3"/>
  <c r="BO24" i="3" l="1"/>
  <c r="BO25" i="3"/>
  <c r="E131" i="3"/>
  <c r="F131" i="3"/>
  <c r="G131" i="3"/>
  <c r="H131" i="3"/>
  <c r="BQ25" i="3" l="1"/>
  <c r="E69" i="4"/>
  <c r="H69" i="4" s="1"/>
  <c r="G69" i="4" s="1"/>
  <c r="BQ24" i="3"/>
  <c r="E92" i="4"/>
  <c r="H92" i="4" s="1"/>
  <c r="G92" i="4" s="1"/>
  <c r="AY62" i="3"/>
  <c r="AY92" i="3"/>
  <c r="B81" i="4"/>
  <c r="C7" i="2"/>
  <c r="B61" i="4"/>
  <c r="B89" i="4"/>
  <c r="A89" i="4"/>
  <c r="B87" i="4"/>
  <c r="A87" i="4"/>
  <c r="B85" i="4"/>
  <c r="A85" i="4"/>
  <c r="B82" i="4"/>
  <c r="A82" i="4"/>
  <c r="B78" i="4"/>
  <c r="A78" i="4"/>
  <c r="B74" i="4"/>
  <c r="A74" i="4"/>
  <c r="B72" i="4"/>
  <c r="A72" i="4"/>
  <c r="B68" i="4"/>
  <c r="A68" i="4"/>
  <c r="B65" i="4"/>
  <c r="A65" i="4"/>
  <c r="B64" i="4"/>
  <c r="A64" i="4"/>
  <c r="B63" i="4"/>
  <c r="A63" i="4"/>
  <c r="B62" i="4"/>
  <c r="A62" i="4"/>
  <c r="B56" i="4"/>
  <c r="A56" i="4"/>
  <c r="B52" i="4"/>
  <c r="A52" i="4"/>
  <c r="B46" i="4"/>
  <c r="A46" i="4"/>
  <c r="B28" i="4"/>
  <c r="A28" i="4"/>
  <c r="B27" i="4"/>
  <c r="A27" i="4"/>
  <c r="B26" i="4"/>
  <c r="A26" i="4"/>
  <c r="B25" i="4"/>
  <c r="A25" i="4"/>
  <c r="B24" i="4"/>
  <c r="A24" i="4"/>
  <c r="B23" i="4"/>
  <c r="A23" i="4"/>
  <c r="B21" i="4"/>
  <c r="A21" i="4"/>
  <c r="B22" i="4"/>
  <c r="A22" i="4"/>
  <c r="B76" i="4"/>
  <c r="A76" i="4"/>
  <c r="B20" i="4"/>
  <c r="A20" i="4"/>
  <c r="B19" i="4"/>
  <c r="A19" i="4"/>
  <c r="B90" i="4"/>
  <c r="A90" i="4"/>
  <c r="B39" i="4"/>
  <c r="A39" i="4"/>
  <c r="B18" i="4"/>
  <c r="A18" i="4"/>
  <c r="B17" i="4"/>
  <c r="A17" i="4"/>
  <c r="B16" i="4"/>
  <c r="A16" i="4"/>
  <c r="B66" i="4"/>
  <c r="A66" i="4"/>
  <c r="B15" i="4"/>
  <c r="A15" i="4"/>
  <c r="B60" i="4"/>
  <c r="A60" i="4"/>
  <c r="B58" i="4"/>
  <c r="A58" i="4"/>
  <c r="B14" i="4"/>
  <c r="A14" i="4"/>
  <c r="B13" i="4"/>
  <c r="A13" i="4"/>
  <c r="B50" i="4"/>
  <c r="A50" i="4"/>
  <c r="B12" i="4"/>
  <c r="A12" i="4"/>
  <c r="B11" i="4"/>
  <c r="A11" i="4"/>
  <c r="B77" i="4"/>
  <c r="A77" i="4"/>
  <c r="B48" i="4"/>
  <c r="A48" i="4"/>
  <c r="B10" i="4"/>
  <c r="A10" i="4"/>
  <c r="B84" i="4"/>
  <c r="A84" i="4"/>
  <c r="B59" i="4"/>
  <c r="A59" i="4"/>
  <c r="B30" i="4"/>
  <c r="A30" i="4"/>
  <c r="B9" i="4"/>
  <c r="A9" i="4"/>
  <c r="B8" i="4"/>
  <c r="A8" i="4"/>
  <c r="B79" i="4"/>
  <c r="A79" i="4"/>
  <c r="B7" i="4"/>
  <c r="A7" i="4"/>
  <c r="B6" i="4"/>
  <c r="A6" i="4"/>
  <c r="B37" i="4"/>
  <c r="A37" i="4"/>
  <c r="B29" i="4"/>
  <c r="A29" i="4"/>
  <c r="B91" i="4"/>
  <c r="A91" i="4"/>
  <c r="B80" i="4"/>
  <c r="A80" i="4"/>
  <c r="B54" i="4"/>
  <c r="A54" i="4"/>
  <c r="B5" i="4"/>
  <c r="A5" i="4"/>
  <c r="B4" i="4"/>
  <c r="A4" i="4"/>
  <c r="B3" i="4"/>
  <c r="A3" i="4"/>
  <c r="B55" i="4"/>
  <c r="A55" i="4"/>
  <c r="B71" i="4"/>
  <c r="A71" i="4"/>
  <c r="A81" i="4"/>
  <c r="B33" i="4"/>
  <c r="A33" i="4"/>
  <c r="B41" i="4"/>
  <c r="A41" i="4"/>
  <c r="B42" i="4"/>
  <c r="A42" i="4"/>
  <c r="B2" i="4"/>
  <c r="A2" i="4"/>
  <c r="B40" i="4"/>
  <c r="A40" i="4"/>
  <c r="B35" i="4"/>
  <c r="A35" i="4"/>
  <c r="B51" i="4"/>
  <c r="A51" i="4"/>
  <c r="A61" i="4"/>
  <c r="B86" i="4"/>
  <c r="A86" i="4"/>
  <c r="B36" i="4"/>
  <c r="A36" i="4"/>
  <c r="B44" i="4"/>
  <c r="A44" i="4"/>
  <c r="B45" i="4"/>
  <c r="A45" i="4"/>
  <c r="B38" i="4"/>
  <c r="A38" i="4"/>
  <c r="B73" i="4"/>
  <c r="A73" i="4"/>
  <c r="B70" i="4"/>
  <c r="A70" i="4"/>
  <c r="B32" i="4"/>
  <c r="A32" i="4"/>
  <c r="B49" i="4"/>
  <c r="A49" i="4"/>
  <c r="B43" i="4"/>
  <c r="A43" i="4"/>
  <c r="B93" i="4"/>
  <c r="A93" i="4"/>
  <c r="B67" i="4"/>
  <c r="A67" i="4"/>
  <c r="AZ148" i="3"/>
  <c r="AT148" i="3"/>
  <c r="AN148" i="3"/>
  <c r="AH148" i="3"/>
  <c r="AB148" i="3"/>
  <c r="V148" i="3"/>
  <c r="P148" i="3"/>
  <c r="J148" i="3"/>
  <c r="D148" i="3"/>
  <c r="BD147" i="3"/>
  <c r="BC147" i="3"/>
  <c r="BB147" i="3"/>
  <c r="BA147" i="3"/>
  <c r="AX147" i="3"/>
  <c r="AW147" i="3"/>
  <c r="AV147" i="3"/>
  <c r="AU147" i="3"/>
  <c r="AR147" i="3"/>
  <c r="AQ147" i="3"/>
  <c r="AQ148" i="3" s="1"/>
  <c r="AP147" i="3"/>
  <c r="AO147" i="3"/>
  <c r="AL147" i="3"/>
  <c r="AK147" i="3"/>
  <c r="AJ147" i="3"/>
  <c r="AI147" i="3"/>
  <c r="AF147" i="3"/>
  <c r="AE147" i="3"/>
  <c r="AD147" i="3"/>
  <c r="AC147" i="3"/>
  <c r="Z147" i="3"/>
  <c r="Y147" i="3"/>
  <c r="X147" i="3"/>
  <c r="W147" i="3"/>
  <c r="T147" i="3"/>
  <c r="S147" i="3"/>
  <c r="R147" i="3"/>
  <c r="Q147" i="3"/>
  <c r="N147" i="3"/>
  <c r="M147" i="3"/>
  <c r="L147" i="3"/>
  <c r="K147" i="3"/>
  <c r="H147" i="3"/>
  <c r="G147" i="3"/>
  <c r="F147" i="3"/>
  <c r="E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BN137" i="3"/>
  <c r="BM137" i="3"/>
  <c r="BL137" i="3"/>
  <c r="BK137" i="3"/>
  <c r="BJ137" i="3"/>
  <c r="BI137" i="3"/>
  <c r="BH137" i="3"/>
  <c r="BG137" i="3"/>
  <c r="BF137" i="3"/>
  <c r="BE137" i="3"/>
  <c r="AY137" i="3"/>
  <c r="AS137" i="3"/>
  <c r="AM137" i="3"/>
  <c r="AG137" i="3"/>
  <c r="AA137" i="3"/>
  <c r="U137" i="3"/>
  <c r="O137" i="3"/>
  <c r="I137" i="3"/>
  <c r="AZ132" i="3"/>
  <c r="AT132" i="3"/>
  <c r="AN132" i="3"/>
  <c r="AH132" i="3"/>
  <c r="AB132" i="3"/>
  <c r="V132" i="3"/>
  <c r="P132" i="3"/>
  <c r="J132" i="3"/>
  <c r="D132" i="3"/>
  <c r="BD131" i="3"/>
  <c r="BC131" i="3"/>
  <c r="BB131" i="3"/>
  <c r="BA131" i="3"/>
  <c r="AX131" i="3"/>
  <c r="AX132" i="3" s="1"/>
  <c r="AW131" i="3"/>
  <c r="AV131" i="3"/>
  <c r="AU131" i="3"/>
  <c r="AR131" i="3"/>
  <c r="AQ131" i="3"/>
  <c r="AP131" i="3"/>
  <c r="AO131" i="3"/>
  <c r="AL131" i="3"/>
  <c r="AK131" i="3"/>
  <c r="AJ131" i="3"/>
  <c r="AI131" i="3"/>
  <c r="AF131" i="3"/>
  <c r="AE131" i="3"/>
  <c r="AD131" i="3"/>
  <c r="AC131" i="3"/>
  <c r="Z131" i="3"/>
  <c r="Y131" i="3"/>
  <c r="X131" i="3"/>
  <c r="W131" i="3"/>
  <c r="T131" i="3"/>
  <c r="S131" i="3"/>
  <c r="R131" i="3"/>
  <c r="Q131" i="3"/>
  <c r="N131" i="3"/>
  <c r="M131" i="3"/>
  <c r="L131" i="3"/>
  <c r="K131" i="3"/>
  <c r="BN130" i="3"/>
  <c r="BM130" i="3"/>
  <c r="BL130" i="3"/>
  <c r="BK130" i="3"/>
  <c r="BJ130" i="3"/>
  <c r="BI130" i="3"/>
  <c r="BH130" i="3"/>
  <c r="BG130" i="3"/>
  <c r="BF130" i="3"/>
  <c r="BE130" i="3"/>
  <c r="AY130" i="3"/>
  <c r="AS130" i="3"/>
  <c r="AM130" i="3"/>
  <c r="AG130" i="3"/>
  <c r="AA130" i="3"/>
  <c r="U130" i="3"/>
  <c r="O130" i="3"/>
  <c r="I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AZ120" i="3"/>
  <c r="AT120" i="3"/>
  <c r="AN120" i="3"/>
  <c r="AH120" i="3"/>
  <c r="AB120" i="3"/>
  <c r="V120" i="3"/>
  <c r="P120" i="3"/>
  <c r="J120" i="3"/>
  <c r="D120" i="3"/>
  <c r="BD119" i="3"/>
  <c r="BC119" i="3"/>
  <c r="BB119" i="3"/>
  <c r="BA119" i="3"/>
  <c r="AX119" i="3"/>
  <c r="AW119" i="3"/>
  <c r="AV119" i="3"/>
  <c r="AU119" i="3"/>
  <c r="AR119" i="3"/>
  <c r="AQ119" i="3"/>
  <c r="AQ120" i="3" s="1"/>
  <c r="AP119" i="3"/>
  <c r="AO119" i="3"/>
  <c r="AL119" i="3"/>
  <c r="AK119" i="3"/>
  <c r="AJ119" i="3"/>
  <c r="AI119" i="3"/>
  <c r="AF119" i="3"/>
  <c r="AE119" i="3"/>
  <c r="AD119" i="3"/>
  <c r="AC119" i="3"/>
  <c r="AC120" i="3" s="1"/>
  <c r="Z119" i="3"/>
  <c r="Y119" i="3"/>
  <c r="X119" i="3"/>
  <c r="W119" i="3"/>
  <c r="T119" i="3"/>
  <c r="S119" i="3"/>
  <c r="R119" i="3"/>
  <c r="Q119" i="3"/>
  <c r="N119" i="3"/>
  <c r="M119" i="3"/>
  <c r="L119" i="3"/>
  <c r="K119" i="3"/>
  <c r="H119" i="3"/>
  <c r="G119" i="3"/>
  <c r="F119" i="3"/>
  <c r="E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AZ104" i="3"/>
  <c r="AT104" i="3"/>
  <c r="AN104" i="3"/>
  <c r="AH104" i="3"/>
  <c r="AB104" i="3"/>
  <c r="V104" i="3"/>
  <c r="P104" i="3"/>
  <c r="J104" i="3"/>
  <c r="D104" i="3"/>
  <c r="BD103" i="3"/>
  <c r="BC103" i="3"/>
  <c r="BB103" i="3"/>
  <c r="BA103" i="3"/>
  <c r="AX103" i="3"/>
  <c r="AW103" i="3"/>
  <c r="AV103" i="3"/>
  <c r="AU103" i="3"/>
  <c r="AR103" i="3"/>
  <c r="AQ103" i="3"/>
  <c r="AP103" i="3"/>
  <c r="AO103" i="3"/>
  <c r="AL103" i="3"/>
  <c r="AK103" i="3"/>
  <c r="AJ103" i="3"/>
  <c r="AJ104" i="3" s="1"/>
  <c r="AI103" i="3"/>
  <c r="AF103" i="3"/>
  <c r="AE103" i="3"/>
  <c r="AD103" i="3"/>
  <c r="AC103" i="3"/>
  <c r="Z103" i="3"/>
  <c r="Y103" i="3"/>
  <c r="X103" i="3"/>
  <c r="W103" i="3"/>
  <c r="T103" i="3"/>
  <c r="S103" i="3"/>
  <c r="R103" i="3"/>
  <c r="Q103" i="3"/>
  <c r="N103" i="3"/>
  <c r="M103" i="3"/>
  <c r="L103" i="3"/>
  <c r="K103" i="3"/>
  <c r="H103" i="3"/>
  <c r="G103" i="3"/>
  <c r="F103" i="3"/>
  <c r="E103" i="3"/>
  <c r="BN102" i="3"/>
  <c r="BM102" i="3"/>
  <c r="BL102" i="3"/>
  <c r="BK102" i="3"/>
  <c r="BJ102" i="3"/>
  <c r="BI102" i="3"/>
  <c r="BH102" i="3"/>
  <c r="BG102" i="3"/>
  <c r="BF102" i="3"/>
  <c r="BE102" i="3"/>
  <c r="AY102" i="3"/>
  <c r="AS102" i="3"/>
  <c r="AM102" i="3"/>
  <c r="AG102" i="3"/>
  <c r="AA102" i="3"/>
  <c r="U102" i="3"/>
  <c r="O102" i="3"/>
  <c r="I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S92" i="3"/>
  <c r="AM92" i="3"/>
  <c r="AG92" i="3"/>
  <c r="AA92" i="3"/>
  <c r="U92" i="3"/>
  <c r="O92" i="3"/>
  <c r="I92" i="3"/>
  <c r="BN91" i="3"/>
  <c r="BM91" i="3"/>
  <c r="BL91" i="3"/>
  <c r="BK91" i="3"/>
  <c r="BJ91" i="3"/>
  <c r="BI91" i="3"/>
  <c r="BH91" i="3"/>
  <c r="BG91" i="3"/>
  <c r="BF91" i="3"/>
  <c r="BE91" i="3"/>
  <c r="AY91" i="3"/>
  <c r="AS91" i="3"/>
  <c r="AM91" i="3"/>
  <c r="AG91" i="3"/>
  <c r="AA91" i="3"/>
  <c r="U91" i="3"/>
  <c r="O91" i="3"/>
  <c r="I91" i="3"/>
  <c r="AZ86" i="3"/>
  <c r="AT86" i="3"/>
  <c r="AN86" i="3"/>
  <c r="AH86" i="3"/>
  <c r="AB86" i="3"/>
  <c r="V86" i="3"/>
  <c r="P86" i="3"/>
  <c r="J86" i="3"/>
  <c r="D86" i="3"/>
  <c r="BD85" i="3"/>
  <c r="BC85" i="3"/>
  <c r="BB85" i="3"/>
  <c r="BA85" i="3"/>
  <c r="AX85" i="3"/>
  <c r="AW85" i="3"/>
  <c r="AV85" i="3"/>
  <c r="AU85" i="3"/>
  <c r="AR85" i="3"/>
  <c r="AQ85" i="3"/>
  <c r="AP85" i="3"/>
  <c r="AO85" i="3"/>
  <c r="AL85" i="3"/>
  <c r="AK85" i="3"/>
  <c r="AJ85" i="3"/>
  <c r="AI85" i="3"/>
  <c r="AF85" i="3"/>
  <c r="AE85" i="3"/>
  <c r="AD85" i="3"/>
  <c r="AC85" i="3"/>
  <c r="Z85" i="3"/>
  <c r="Y85" i="3"/>
  <c r="X85" i="3"/>
  <c r="W85" i="3"/>
  <c r="T85" i="3"/>
  <c r="S85" i="3"/>
  <c r="R85" i="3"/>
  <c r="Q85" i="3"/>
  <c r="N85" i="3"/>
  <c r="M85" i="3"/>
  <c r="L85" i="3"/>
  <c r="K85" i="3"/>
  <c r="H85" i="3"/>
  <c r="G85" i="3"/>
  <c r="F85" i="3"/>
  <c r="E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N75" i="3"/>
  <c r="BM75" i="3"/>
  <c r="BL75" i="3"/>
  <c r="BK75" i="3"/>
  <c r="BJ75" i="3"/>
  <c r="BI75" i="3"/>
  <c r="BH75" i="3"/>
  <c r="BG75" i="3"/>
  <c r="BF75" i="3"/>
  <c r="BE75" i="3"/>
  <c r="AY75" i="3"/>
  <c r="AS75" i="3"/>
  <c r="AM75" i="3"/>
  <c r="AG75" i="3"/>
  <c r="AA75" i="3"/>
  <c r="U75" i="3"/>
  <c r="O75" i="3"/>
  <c r="I75" i="3"/>
  <c r="AZ70" i="3"/>
  <c r="AT70" i="3"/>
  <c r="AN70" i="3"/>
  <c r="AH70" i="3"/>
  <c r="AB70" i="3"/>
  <c r="V70" i="3"/>
  <c r="P70" i="3"/>
  <c r="J70" i="3"/>
  <c r="D70" i="3"/>
  <c r="G70" i="3" s="1"/>
  <c r="BD69" i="3"/>
  <c r="BC69" i="3"/>
  <c r="BB69" i="3"/>
  <c r="BA69" i="3"/>
  <c r="AX69" i="3"/>
  <c r="AW69" i="3"/>
  <c r="AV69" i="3"/>
  <c r="AU69" i="3"/>
  <c r="AR69" i="3"/>
  <c r="AQ69" i="3"/>
  <c r="AP69" i="3"/>
  <c r="AO69" i="3"/>
  <c r="AL69" i="3"/>
  <c r="AK69" i="3"/>
  <c r="AJ69" i="3"/>
  <c r="AI69" i="3"/>
  <c r="AF69" i="3"/>
  <c r="AE69" i="3"/>
  <c r="AD69" i="3"/>
  <c r="AC69" i="3"/>
  <c r="Z69" i="3"/>
  <c r="Y69" i="3"/>
  <c r="X69" i="3"/>
  <c r="W69" i="3"/>
  <c r="T69" i="3"/>
  <c r="S69" i="3"/>
  <c r="R69" i="3"/>
  <c r="Q69" i="3"/>
  <c r="N69" i="3"/>
  <c r="M69" i="3"/>
  <c r="L69" i="3"/>
  <c r="L70" i="3" s="1"/>
  <c r="K69" i="3"/>
  <c r="H69" i="3"/>
  <c r="G69" i="3"/>
  <c r="F69" i="3"/>
  <c r="E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F64" i="3"/>
  <c r="BE64" i="3"/>
  <c r="AY64" i="3"/>
  <c r="AS64" i="3"/>
  <c r="AM64" i="3"/>
  <c r="AG64" i="3"/>
  <c r="AA64" i="3"/>
  <c r="U64" i="3"/>
  <c r="O64" i="3"/>
  <c r="I64" i="3"/>
  <c r="BN63" i="3"/>
  <c r="BM63" i="3"/>
  <c r="BL63" i="3"/>
  <c r="BK63" i="3"/>
  <c r="BJ63" i="3"/>
  <c r="BI63" i="3"/>
  <c r="BH63" i="3"/>
  <c r="BG63" i="3"/>
  <c r="BF63" i="3"/>
  <c r="BE63" i="3"/>
  <c r="AY63" i="3"/>
  <c r="AS63" i="3"/>
  <c r="AM63" i="3"/>
  <c r="AG63" i="3"/>
  <c r="AA63" i="3"/>
  <c r="U63" i="3"/>
  <c r="O63" i="3"/>
  <c r="I63" i="3"/>
  <c r="BN62" i="3"/>
  <c r="BM62" i="3"/>
  <c r="BL62" i="3"/>
  <c r="BK62" i="3"/>
  <c r="BJ62" i="3"/>
  <c r="BI62" i="3"/>
  <c r="BH62" i="3"/>
  <c r="BG62" i="3"/>
  <c r="BF62" i="3"/>
  <c r="BE62" i="3"/>
  <c r="AS62" i="3"/>
  <c r="AM62" i="3"/>
  <c r="AG62" i="3"/>
  <c r="AA62" i="3"/>
  <c r="U62" i="3"/>
  <c r="O62" i="3"/>
  <c r="I62" i="3"/>
  <c r="AZ57" i="3"/>
  <c r="AT57" i="3"/>
  <c r="AN57" i="3"/>
  <c r="AH57" i="3"/>
  <c r="AB57" i="3"/>
  <c r="V57" i="3"/>
  <c r="P57" i="3"/>
  <c r="J57" i="3"/>
  <c r="D57" i="3"/>
  <c r="BD56" i="3"/>
  <c r="BC56" i="3"/>
  <c r="BB56" i="3"/>
  <c r="BA56" i="3"/>
  <c r="AX56" i="3"/>
  <c r="AW56" i="3"/>
  <c r="AV56" i="3"/>
  <c r="AU56" i="3"/>
  <c r="AR56" i="3"/>
  <c r="AQ56" i="3"/>
  <c r="AP56" i="3"/>
  <c r="AO56" i="3"/>
  <c r="AL56" i="3"/>
  <c r="AK56" i="3"/>
  <c r="AJ56" i="3"/>
  <c r="AI56" i="3"/>
  <c r="AF56" i="3"/>
  <c r="AE56" i="3"/>
  <c r="AD56" i="3"/>
  <c r="AC56" i="3"/>
  <c r="Z56" i="3"/>
  <c r="Y56" i="3"/>
  <c r="X56" i="3"/>
  <c r="W56" i="3"/>
  <c r="T56" i="3"/>
  <c r="S56" i="3"/>
  <c r="R56" i="3"/>
  <c r="Q56" i="3"/>
  <c r="N56" i="3"/>
  <c r="M56" i="3"/>
  <c r="L56" i="3"/>
  <c r="K56" i="3"/>
  <c r="H56" i="3"/>
  <c r="G56" i="3"/>
  <c r="F56" i="3"/>
  <c r="E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F51" i="3"/>
  <c r="BE51" i="3"/>
  <c r="AY51" i="3"/>
  <c r="AS51" i="3"/>
  <c r="AM51" i="3"/>
  <c r="AG51" i="3"/>
  <c r="AA51" i="3"/>
  <c r="U51" i="3"/>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AZ42" i="3"/>
  <c r="AT42" i="3"/>
  <c r="AN42" i="3"/>
  <c r="AH42" i="3"/>
  <c r="AB42" i="3"/>
  <c r="V42" i="3"/>
  <c r="P42" i="3"/>
  <c r="J42" i="3"/>
  <c r="D42" i="3"/>
  <c r="BD41" i="3"/>
  <c r="BC41" i="3"/>
  <c r="BB41" i="3"/>
  <c r="BA41" i="3"/>
  <c r="AX41" i="3"/>
  <c r="AW41" i="3"/>
  <c r="AV41" i="3"/>
  <c r="AU41" i="3"/>
  <c r="AR41" i="3"/>
  <c r="AQ41" i="3"/>
  <c r="AP41" i="3"/>
  <c r="AO41" i="3"/>
  <c r="AL41" i="3"/>
  <c r="AK41" i="3"/>
  <c r="AJ41" i="3"/>
  <c r="AI41" i="3"/>
  <c r="AF41" i="3"/>
  <c r="AE41" i="3"/>
  <c r="AD41" i="3"/>
  <c r="AC41" i="3"/>
  <c r="Z41" i="3"/>
  <c r="Y41" i="3"/>
  <c r="X41" i="3"/>
  <c r="W41" i="3"/>
  <c r="T41" i="3"/>
  <c r="S41" i="3"/>
  <c r="R41" i="3"/>
  <c r="Q41" i="3"/>
  <c r="N41" i="3"/>
  <c r="M41" i="3"/>
  <c r="L41" i="3"/>
  <c r="K41" i="3"/>
  <c r="H41" i="3"/>
  <c r="G41" i="3"/>
  <c r="F41" i="3"/>
  <c r="E41" i="3"/>
  <c r="AA40" i="3"/>
  <c r="BN39" i="3"/>
  <c r="BM39" i="3"/>
  <c r="BL39" i="3"/>
  <c r="BK39" i="3"/>
  <c r="BJ39" i="3"/>
  <c r="BI39" i="3"/>
  <c r="BH39" i="3"/>
  <c r="BG39" i="3"/>
  <c r="BF39" i="3"/>
  <c r="BE39" i="3"/>
  <c r="AY39" i="3"/>
  <c r="AS39" i="3"/>
  <c r="AM39" i="3"/>
  <c r="AG39" i="3"/>
  <c r="AA39" i="3"/>
  <c r="U39" i="3"/>
  <c r="O39" i="3"/>
  <c r="I39" i="3"/>
  <c r="BN38" i="3"/>
  <c r="BM38" i="3"/>
  <c r="BL38" i="3"/>
  <c r="BK38" i="3"/>
  <c r="BJ38" i="3"/>
  <c r="BI38" i="3"/>
  <c r="BH38" i="3"/>
  <c r="BG38" i="3"/>
  <c r="BF38" i="3"/>
  <c r="BE38" i="3"/>
  <c r="AY38" i="3"/>
  <c r="AS38" i="3"/>
  <c r="AM38" i="3"/>
  <c r="AG38" i="3"/>
  <c r="AA38" i="3"/>
  <c r="U38" i="3"/>
  <c r="O38" i="3"/>
  <c r="I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I34" i="3"/>
  <c r="AZ29" i="3"/>
  <c r="AT29" i="3"/>
  <c r="AN29" i="3"/>
  <c r="AH29" i="3"/>
  <c r="AB29" i="3"/>
  <c r="V29" i="3"/>
  <c r="P29" i="3"/>
  <c r="J29" i="3"/>
  <c r="D29" i="3"/>
  <c r="BD28" i="3"/>
  <c r="BC28" i="3"/>
  <c r="BB28" i="3"/>
  <c r="BA28" i="3"/>
  <c r="AX28" i="3"/>
  <c r="AW28" i="3"/>
  <c r="AV28" i="3"/>
  <c r="AU28" i="3"/>
  <c r="AR28" i="3"/>
  <c r="AQ28" i="3"/>
  <c r="AP28" i="3"/>
  <c r="AO28" i="3"/>
  <c r="AL28" i="3"/>
  <c r="AK28" i="3"/>
  <c r="AJ28" i="3"/>
  <c r="AI28" i="3"/>
  <c r="AF28" i="3"/>
  <c r="AE28" i="3"/>
  <c r="AD28" i="3"/>
  <c r="AC28" i="3"/>
  <c r="Z28" i="3"/>
  <c r="Y28" i="3"/>
  <c r="X28" i="3"/>
  <c r="W28" i="3"/>
  <c r="T28" i="3"/>
  <c r="S28" i="3"/>
  <c r="R28" i="3"/>
  <c r="Q28" i="3"/>
  <c r="N28" i="3"/>
  <c r="M28" i="3"/>
  <c r="L28" i="3"/>
  <c r="K28" i="3"/>
  <c r="H28" i="3"/>
  <c r="G28" i="3"/>
  <c r="F28" i="3"/>
  <c r="E28" i="3"/>
  <c r="BN27" i="3"/>
  <c r="BM27" i="3"/>
  <c r="BL27" i="3"/>
  <c r="BK27" i="3"/>
  <c r="BJ27" i="3"/>
  <c r="BI27" i="3"/>
  <c r="BH27" i="3"/>
  <c r="BG27" i="3"/>
  <c r="BF27" i="3"/>
  <c r="BE27" i="3"/>
  <c r="AY27" i="3"/>
  <c r="AS27" i="3"/>
  <c r="AM27" i="3"/>
  <c r="AG27" i="3"/>
  <c r="AA27" i="3"/>
  <c r="U27" i="3"/>
  <c r="O27" i="3"/>
  <c r="I27" i="3"/>
  <c r="BN26" i="3"/>
  <c r="BM26" i="3"/>
  <c r="BL26" i="3"/>
  <c r="BK26" i="3"/>
  <c r="BJ26" i="3"/>
  <c r="BI26" i="3"/>
  <c r="BH26" i="3"/>
  <c r="BG26" i="3"/>
  <c r="BF26" i="3"/>
  <c r="BE26" i="3"/>
  <c r="AY26" i="3"/>
  <c r="AS26" i="3"/>
  <c r="AM26" i="3"/>
  <c r="AG26" i="3"/>
  <c r="AA26" i="3"/>
  <c r="U26" i="3"/>
  <c r="O26" i="3"/>
  <c r="I26"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8" i="2"/>
  <c r="C10" i="2"/>
  <c r="C9" i="2"/>
  <c r="C11" i="2"/>
  <c r="C4" i="2"/>
  <c r="C3" i="2"/>
  <c r="C2" i="2"/>
  <c r="C6" i="2"/>
  <c r="C5" i="2"/>
  <c r="L1" i="2"/>
  <c r="K1" i="2"/>
  <c r="J1" i="2"/>
  <c r="I1" i="2"/>
  <c r="H1" i="2"/>
  <c r="G1" i="2"/>
  <c r="F1" i="2"/>
  <c r="E1" i="2"/>
  <c r="D1" i="2"/>
  <c r="BP79" i="3" l="1"/>
  <c r="BP96" i="3"/>
  <c r="BO96" i="3"/>
  <c r="E8" i="4" s="1"/>
  <c r="BP99" i="3"/>
  <c r="F17" i="4" s="1"/>
  <c r="BA148" i="3"/>
  <c r="AK15" i="3"/>
  <c r="AK57" i="3"/>
  <c r="BP36" i="3"/>
  <c r="F86" i="4" s="1"/>
  <c r="F88" i="4" s="1"/>
  <c r="BP66" i="3"/>
  <c r="BP83" i="3"/>
  <c r="BO83" i="3"/>
  <c r="E18" i="4" s="1"/>
  <c r="H42" i="3"/>
  <c r="BP50" i="3"/>
  <c r="F41" i="4" s="1"/>
  <c r="BP54" i="3"/>
  <c r="BO54" i="3"/>
  <c r="E50" i="4" s="1"/>
  <c r="BP82" i="3"/>
  <c r="F14" i="4" s="1"/>
  <c r="BO102" i="3"/>
  <c r="E25" i="4" s="1"/>
  <c r="BP116" i="3"/>
  <c r="BP67" i="3"/>
  <c r="F7" i="4" s="1"/>
  <c r="BO67" i="3"/>
  <c r="E7" i="4" s="1"/>
  <c r="BP27" i="3"/>
  <c r="F29" i="4" s="1"/>
  <c r="L57" i="3"/>
  <c r="N57" i="3"/>
  <c r="BP130" i="3"/>
  <c r="I131" i="3"/>
  <c r="BB57" i="3"/>
  <c r="AW104" i="3"/>
  <c r="AX71" i="3"/>
  <c r="AR57" i="3"/>
  <c r="AL86" i="3"/>
  <c r="AF30" i="3"/>
  <c r="AE29" i="3"/>
  <c r="BO8" i="3"/>
  <c r="E79" i="4" s="1"/>
  <c r="Y42" i="3"/>
  <c r="BP9" i="3"/>
  <c r="F48" i="4" s="1"/>
  <c r="T87" i="3"/>
  <c r="S120" i="3"/>
  <c r="N15" i="3"/>
  <c r="L104" i="3"/>
  <c r="L29" i="3"/>
  <c r="M29" i="3"/>
  <c r="O147" i="3"/>
  <c r="G16" i="3"/>
  <c r="G15" i="3"/>
  <c r="F15" i="3"/>
  <c r="E148" i="3"/>
  <c r="F43" i="3"/>
  <c r="E42" i="3"/>
  <c r="G42" i="3"/>
  <c r="F58" i="3"/>
  <c r="BF103" i="3"/>
  <c r="Q104" i="3"/>
  <c r="K86" i="3"/>
  <c r="G57" i="3"/>
  <c r="M57" i="3"/>
  <c r="AM41" i="3"/>
  <c r="AJ42" i="3"/>
  <c r="BP93" i="3"/>
  <c r="F73" i="4" s="1"/>
  <c r="AR148" i="3"/>
  <c r="BB86" i="3"/>
  <c r="AW30" i="3"/>
  <c r="AR71" i="3"/>
  <c r="AK42" i="3"/>
  <c r="AK44" i="3" s="1"/>
  <c r="AJ43" i="3"/>
  <c r="AK43" i="3"/>
  <c r="AL42" i="3"/>
  <c r="AI42" i="3"/>
  <c r="AJ15" i="3"/>
  <c r="AJ16" i="3"/>
  <c r="AL15" i="3"/>
  <c r="AI15" i="3"/>
  <c r="AK86" i="3"/>
  <c r="AK29" i="3"/>
  <c r="AI30" i="3"/>
  <c r="AL29" i="3"/>
  <c r="AJ30" i="3"/>
  <c r="AJ29" i="3"/>
  <c r="AJ31" i="3" s="1"/>
  <c r="AI29" i="3"/>
  <c r="AM103" i="3"/>
  <c r="AK104" i="3"/>
  <c r="AK105" i="3"/>
  <c r="AL104" i="3"/>
  <c r="AM147" i="3"/>
  <c r="AL148" i="3"/>
  <c r="AM69" i="3"/>
  <c r="BA58" i="3"/>
  <c r="BC57" i="3"/>
  <c r="BD57" i="3"/>
  <c r="BB133" i="3"/>
  <c r="BB132" i="3"/>
  <c r="BA133" i="3"/>
  <c r="BD149" i="3"/>
  <c r="BD148" i="3"/>
  <c r="BD120" i="3"/>
  <c r="BD150" i="3" s="1"/>
  <c r="BE69" i="3"/>
  <c r="BC29" i="3"/>
  <c r="BD104" i="3"/>
  <c r="BB104" i="3"/>
  <c r="BA104" i="3"/>
  <c r="BB105" i="3"/>
  <c r="BD86" i="3"/>
  <c r="BC42" i="3"/>
  <c r="BB42" i="3"/>
  <c r="BB44" i="3" s="1"/>
  <c r="BD43" i="3"/>
  <c r="BD42" i="3"/>
  <c r="BD88" i="3" s="1"/>
  <c r="AW70" i="3"/>
  <c r="AW72" i="3" s="1"/>
  <c r="AX70" i="3"/>
  <c r="AV104" i="3"/>
  <c r="AU104" i="3"/>
  <c r="AU105" i="3"/>
  <c r="AW57" i="3"/>
  <c r="AW29" i="3"/>
  <c r="AY147" i="3"/>
  <c r="AU149" i="3"/>
  <c r="AW87" i="3"/>
  <c r="AY14" i="3"/>
  <c r="AX15" i="3"/>
  <c r="AY119" i="3"/>
  <c r="AW120" i="3"/>
  <c r="AY131" i="3"/>
  <c r="AU133" i="3"/>
  <c r="AU132" i="3"/>
  <c r="AW132" i="3"/>
  <c r="AR120" i="3"/>
  <c r="AS28" i="3"/>
  <c r="AP29" i="3"/>
  <c r="AP42" i="3"/>
  <c r="AR43" i="3"/>
  <c r="AQ42" i="3"/>
  <c r="AQ44" i="3" s="1"/>
  <c r="AR42" i="3"/>
  <c r="AR149" i="3"/>
  <c r="AO148" i="3"/>
  <c r="AP148" i="3"/>
  <c r="AP104" i="3"/>
  <c r="AO104" i="3"/>
  <c r="AR15" i="3"/>
  <c r="AQ57" i="3"/>
  <c r="AR58" i="3"/>
  <c r="AO87" i="3"/>
  <c r="AQ86" i="3"/>
  <c r="AQ87" i="3"/>
  <c r="AO86" i="3"/>
  <c r="BO127" i="3"/>
  <c r="BP125" i="3"/>
  <c r="F65" i="4" s="1"/>
  <c r="AD132" i="3"/>
  <c r="AE132" i="3"/>
  <c r="AF133" i="3"/>
  <c r="AE71" i="3"/>
  <c r="AF70" i="3"/>
  <c r="AE15" i="3"/>
  <c r="AE43" i="3"/>
  <c r="AF42" i="3"/>
  <c r="AF120" i="3"/>
  <c r="AC121" i="3"/>
  <c r="AD120" i="3"/>
  <c r="AE120" i="3"/>
  <c r="AD29" i="3"/>
  <c r="AF29" i="3"/>
  <c r="AF86" i="3"/>
  <c r="AE86" i="3"/>
  <c r="AE88" i="3" s="1"/>
  <c r="AC87" i="3"/>
  <c r="AE148" i="3"/>
  <c r="AC149" i="3"/>
  <c r="AF148" i="3"/>
  <c r="AD148" i="3"/>
  <c r="Z148" i="3"/>
  <c r="Y29" i="3"/>
  <c r="Z29" i="3"/>
  <c r="Z31" i="3" s="1"/>
  <c r="W29" i="3"/>
  <c r="Y30" i="3"/>
  <c r="W30" i="3"/>
  <c r="X29" i="3"/>
  <c r="Z30" i="3"/>
  <c r="Z87" i="3"/>
  <c r="Y120" i="3"/>
  <c r="X120" i="3"/>
  <c r="Z120" i="3"/>
  <c r="Z121" i="3"/>
  <c r="BP91" i="3"/>
  <c r="F56" i="4" s="1"/>
  <c r="F57" i="4" s="1"/>
  <c r="W104" i="3"/>
  <c r="Y104" i="3"/>
  <c r="Z105" i="3"/>
  <c r="X104" i="3"/>
  <c r="X106" i="3" s="1"/>
  <c r="Z104" i="3"/>
  <c r="Y57" i="3"/>
  <c r="BO34" i="3"/>
  <c r="E26" i="4" s="1"/>
  <c r="Z71" i="3"/>
  <c r="Y70" i="3"/>
  <c r="AA69" i="3"/>
  <c r="X15" i="3"/>
  <c r="BO6" i="3"/>
  <c r="E33" i="4" s="1"/>
  <c r="AA14" i="3"/>
  <c r="BO64" i="3"/>
  <c r="E32" i="4" s="1"/>
  <c r="S57" i="3"/>
  <c r="S58" i="3"/>
  <c r="S104" i="3"/>
  <c r="S88" i="3" s="1"/>
  <c r="T104" i="3"/>
  <c r="T105" i="3"/>
  <c r="S86" i="3"/>
  <c r="T86" i="3"/>
  <c r="Q86" i="3"/>
  <c r="U28" i="3"/>
  <c r="Q30" i="3"/>
  <c r="S29" i="3"/>
  <c r="Q29" i="3"/>
  <c r="R29" i="3"/>
  <c r="T30" i="3"/>
  <c r="U41" i="3"/>
  <c r="U43" i="3" s="1"/>
  <c r="S42" i="3"/>
  <c r="S15" i="3"/>
  <c r="T15" i="3"/>
  <c r="T17" i="3" s="1"/>
  <c r="Q15" i="3"/>
  <c r="BO137" i="3"/>
  <c r="T148" i="3"/>
  <c r="T120" i="3"/>
  <c r="S121" i="3"/>
  <c r="U131" i="3"/>
  <c r="S133" i="3"/>
  <c r="T132" i="3"/>
  <c r="R133" i="3"/>
  <c r="S132" i="3"/>
  <c r="S134" i="3" s="1"/>
  <c r="R132" i="3"/>
  <c r="N58" i="3"/>
  <c r="BP49" i="3"/>
  <c r="F45" i="4" s="1"/>
  <c r="N71" i="3"/>
  <c r="O69" i="3"/>
  <c r="O71" i="3" s="1"/>
  <c r="N70" i="3"/>
  <c r="M70" i="3"/>
  <c r="BP127" i="3"/>
  <c r="M132" i="3"/>
  <c r="N132" i="3"/>
  <c r="BO22" i="3"/>
  <c r="E36" i="4" s="1"/>
  <c r="H29" i="3"/>
  <c r="G29" i="3"/>
  <c r="G30" i="3"/>
  <c r="N86" i="3"/>
  <c r="N88" i="3" s="1"/>
  <c r="L86" i="3"/>
  <c r="BP77" i="3"/>
  <c r="BO4" i="3"/>
  <c r="E68" i="4" s="1"/>
  <c r="BO36" i="3"/>
  <c r="E86" i="4" s="1"/>
  <c r="E88" i="4" s="1"/>
  <c r="K42" i="3"/>
  <c r="N104" i="3"/>
  <c r="K104" i="3"/>
  <c r="BP146" i="3"/>
  <c r="F22" i="4" s="1"/>
  <c r="F148" i="3"/>
  <c r="F149" i="3"/>
  <c r="BA16" i="3"/>
  <c r="T71" i="3"/>
  <c r="AQ133" i="3"/>
  <c r="AP133" i="3"/>
  <c r="AR133" i="3"/>
  <c r="T149" i="3"/>
  <c r="S149" i="3"/>
  <c r="AL149" i="3"/>
  <c r="R149" i="3"/>
  <c r="I14" i="3"/>
  <c r="BC15" i="3"/>
  <c r="BO20" i="3"/>
  <c r="E63" i="4" s="1"/>
  <c r="AG28" i="3"/>
  <c r="K43" i="3"/>
  <c r="Z57" i="3"/>
  <c r="BB70" i="3"/>
  <c r="T70" i="3"/>
  <c r="F71" i="3"/>
  <c r="Z86" i="3"/>
  <c r="N121" i="3"/>
  <c r="M121" i="3"/>
  <c r="BL147" i="3"/>
  <c r="BO5" i="3"/>
  <c r="E44" i="4" s="1"/>
  <c r="BO13" i="3"/>
  <c r="E24" i="4" s="1"/>
  <c r="H15" i="3"/>
  <c r="AF15" i="3"/>
  <c r="T16" i="3"/>
  <c r="BP21" i="3"/>
  <c r="F46" i="4" s="1"/>
  <c r="AM28" i="3"/>
  <c r="AM30" i="3" s="1"/>
  <c r="BO21" i="3"/>
  <c r="E46" i="4" s="1"/>
  <c r="E47" i="4" s="1"/>
  <c r="N29" i="3"/>
  <c r="T29" i="3"/>
  <c r="AR29" i="3"/>
  <c r="AX29" i="3"/>
  <c r="BD29" i="3"/>
  <c r="AU29" i="3"/>
  <c r="L30" i="3"/>
  <c r="AP30" i="3"/>
  <c r="BE41" i="3"/>
  <c r="BP39" i="3"/>
  <c r="W42" i="3"/>
  <c r="AC42" i="3"/>
  <c r="BJ41" i="3"/>
  <c r="AE42" i="3"/>
  <c r="L43" i="3"/>
  <c r="AU43" i="3"/>
  <c r="BJ56" i="3"/>
  <c r="T58" i="3"/>
  <c r="S70" i="3"/>
  <c r="AQ70" i="3"/>
  <c r="BC70" i="3"/>
  <c r="BC31" i="3" s="1"/>
  <c r="Y71" i="3"/>
  <c r="G71" i="3"/>
  <c r="AG85" i="3"/>
  <c r="BE85" i="3"/>
  <c r="BE87" i="3" s="1"/>
  <c r="BO80" i="3"/>
  <c r="E9" i="4" s="1"/>
  <c r="BP84" i="3"/>
  <c r="F21" i="4" s="1"/>
  <c r="BO84" i="3"/>
  <c r="E21" i="4" s="1"/>
  <c r="M120" i="3"/>
  <c r="X132" i="3"/>
  <c r="X17" i="3" s="1"/>
  <c r="AP132" i="3"/>
  <c r="AV132" i="3"/>
  <c r="BM131" i="3"/>
  <c r="N133" i="3"/>
  <c r="AC16" i="3"/>
  <c r="Z43" i="3"/>
  <c r="Y43" i="3"/>
  <c r="AX43" i="3"/>
  <c r="AW42" i="3"/>
  <c r="AW44" i="3" s="1"/>
  <c r="W43" i="3"/>
  <c r="Y58" i="3"/>
  <c r="W57" i="3"/>
  <c r="AX58" i="3"/>
  <c r="R70" i="3"/>
  <c r="BA71" i="3"/>
  <c r="X87" i="3"/>
  <c r="AD15" i="3"/>
  <c r="BD15" i="3"/>
  <c r="BD17" i="3" s="1"/>
  <c r="BP23" i="3"/>
  <c r="BO26" i="3"/>
  <c r="E81" i="4" s="1"/>
  <c r="AQ29" i="3"/>
  <c r="AQ31" i="3" s="1"/>
  <c r="M30" i="3"/>
  <c r="K30" i="3"/>
  <c r="AO30" i="3"/>
  <c r="AX30" i="3"/>
  <c r="AW31" i="3"/>
  <c r="Z42" i="3"/>
  <c r="AX42" i="3"/>
  <c r="AX44" i="3" s="1"/>
  <c r="M43" i="3"/>
  <c r="AF43" i="3"/>
  <c r="AU42" i="3"/>
  <c r="AU134" i="3" s="1"/>
  <c r="AX57" i="3"/>
  <c r="AX31" i="3" s="1"/>
  <c r="Y86" i="3"/>
  <c r="H133" i="3"/>
  <c r="F133" i="3"/>
  <c r="W133" i="3"/>
  <c r="X133" i="3"/>
  <c r="BO145" i="3"/>
  <c r="E39" i="4" s="1"/>
  <c r="BH147" i="3"/>
  <c r="Q148" i="3"/>
  <c r="BJ147" i="3"/>
  <c r="AC148" i="3"/>
  <c r="W149" i="3"/>
  <c r="Y148" i="3"/>
  <c r="BO3" i="3"/>
  <c r="BP6" i="3"/>
  <c r="F33" i="4" s="1"/>
  <c r="BP7" i="3"/>
  <c r="F54" i="4" s="1"/>
  <c r="BO7" i="3"/>
  <c r="E54" i="4" s="1"/>
  <c r="BP10" i="3"/>
  <c r="F60" i="4" s="1"/>
  <c r="AG14" i="3"/>
  <c r="BO11" i="3"/>
  <c r="E90" i="4" s="1"/>
  <c r="BG14" i="3"/>
  <c r="AO29" i="3"/>
  <c r="AU30" i="3"/>
  <c r="AA41" i="3"/>
  <c r="AY41" i="3"/>
  <c r="AY43" i="3" s="1"/>
  <c r="M42" i="3"/>
  <c r="X42" i="3"/>
  <c r="AD42" i="3"/>
  <c r="AV42" i="3"/>
  <c r="AV44" i="3" s="1"/>
  <c r="R43" i="3"/>
  <c r="AW43" i="3"/>
  <c r="BP48" i="3"/>
  <c r="F82" i="4" s="1"/>
  <c r="BP52" i="3"/>
  <c r="F59" i="4" s="1"/>
  <c r="F57" i="3"/>
  <c r="BH56" i="3"/>
  <c r="R57" i="3"/>
  <c r="X57" i="3"/>
  <c r="T57" i="3"/>
  <c r="Z58" i="3"/>
  <c r="BO62" i="3"/>
  <c r="BP63" i="3"/>
  <c r="F89" i="4" s="1"/>
  <c r="BP65" i="3"/>
  <c r="BO66" i="3"/>
  <c r="E4" i="4" s="1"/>
  <c r="H70" i="3"/>
  <c r="Z70" i="3"/>
  <c r="AR70" i="3"/>
  <c r="BD70" i="3"/>
  <c r="S71" i="3"/>
  <c r="BP76" i="3"/>
  <c r="AY85" i="3"/>
  <c r="BO77" i="3"/>
  <c r="AJ87" i="3"/>
  <c r="AI87" i="3"/>
  <c r="I103" i="3"/>
  <c r="BP95" i="3"/>
  <c r="F5" i="4" s="1"/>
  <c r="AS131" i="3"/>
  <c r="G132" i="3"/>
  <c r="Y132" i="3"/>
  <c r="AQ132" i="3"/>
  <c r="BD133" i="3"/>
  <c r="BB134" i="3"/>
  <c r="BB149" i="3"/>
  <c r="BA149" i="3"/>
  <c r="BE56" i="3"/>
  <c r="BO50" i="3"/>
  <c r="E41" i="4" s="1"/>
  <c r="AA56" i="3"/>
  <c r="H57" i="3"/>
  <c r="H44" i="3" s="1"/>
  <c r="AF57" i="3"/>
  <c r="AL57" i="3"/>
  <c r="L58" i="3"/>
  <c r="AG69" i="3"/>
  <c r="BO68" i="3"/>
  <c r="E12" i="4" s="1"/>
  <c r="E70" i="3"/>
  <c r="Q70" i="3"/>
  <c r="BI69" i="3"/>
  <c r="AL70" i="3"/>
  <c r="L71" i="3"/>
  <c r="BO75" i="3"/>
  <c r="E87" i="4" s="1"/>
  <c r="BO79" i="3"/>
  <c r="E3" i="4" s="1"/>
  <c r="BG85" i="3"/>
  <c r="W86" i="3"/>
  <c r="AD87" i="3"/>
  <c r="BO91" i="3"/>
  <c r="E56" i="4" s="1"/>
  <c r="E57" i="4" s="1"/>
  <c r="BO93" i="3"/>
  <c r="E73" i="4" s="1"/>
  <c r="M105" i="3"/>
  <c r="AO105" i="3"/>
  <c r="K105" i="3"/>
  <c r="BO116" i="3"/>
  <c r="BQ116" i="3" s="1"/>
  <c r="H13" i="4" s="1"/>
  <c r="G13" i="4" s="1"/>
  <c r="N120" i="3"/>
  <c r="BP126" i="3"/>
  <c r="F74" i="4" s="1"/>
  <c r="BO126" i="3"/>
  <c r="E74" i="4" s="1"/>
  <c r="BP128" i="3"/>
  <c r="F40" i="4" s="1"/>
  <c r="BO128" i="3"/>
  <c r="H132" i="3"/>
  <c r="AD133" i="3"/>
  <c r="AC133" i="3"/>
  <c r="BP138" i="3"/>
  <c r="AS147" i="3"/>
  <c r="BP142" i="3"/>
  <c r="F30" i="4" s="1"/>
  <c r="R148" i="3"/>
  <c r="BB148" i="3"/>
  <c r="BP11" i="3"/>
  <c r="BQ11" i="3" s="1"/>
  <c r="BP12" i="3"/>
  <c r="BO12" i="3"/>
  <c r="E76" i="4" s="1"/>
  <c r="R15" i="3"/>
  <c r="BB15" i="3"/>
  <c r="BB17" i="3" s="1"/>
  <c r="Z15" i="3"/>
  <c r="AI16" i="3"/>
  <c r="BP26" i="3"/>
  <c r="F81" i="4" s="1"/>
  <c r="E29" i="3"/>
  <c r="K29" i="3"/>
  <c r="BF28" i="3"/>
  <c r="AK30" i="3"/>
  <c r="BP35" i="3"/>
  <c r="F62" i="4" s="1"/>
  <c r="AS41" i="3"/>
  <c r="BO35" i="3"/>
  <c r="E62" i="4" s="1"/>
  <c r="BP38" i="3"/>
  <c r="N42" i="3"/>
  <c r="N44" i="3" s="1"/>
  <c r="T42" i="3"/>
  <c r="AI43" i="3"/>
  <c r="O56" i="3"/>
  <c r="AM56" i="3"/>
  <c r="AM58" i="3" s="1"/>
  <c r="BO49" i="3"/>
  <c r="BO55" i="3"/>
  <c r="E66" i="4" s="1"/>
  <c r="E57" i="3"/>
  <c r="Q57" i="3"/>
  <c r="BI56" i="3"/>
  <c r="BP64" i="3"/>
  <c r="F32" i="4" s="1"/>
  <c r="F70" i="3"/>
  <c r="BH69" i="3"/>
  <c r="X70" i="3"/>
  <c r="X72" i="3" s="1"/>
  <c r="AM85" i="3"/>
  <c r="BO81" i="3"/>
  <c r="E10" i="4" s="1"/>
  <c r="R86" i="3"/>
  <c r="X86" i="3"/>
  <c r="AD86" i="3"/>
  <c r="AD88" i="3" s="1"/>
  <c r="AJ86" i="3"/>
  <c r="K87" i="3"/>
  <c r="Q87" i="3"/>
  <c r="G104" i="3"/>
  <c r="M104" i="3"/>
  <c r="AQ104" i="3"/>
  <c r="AW106" i="3"/>
  <c r="AX105" i="3"/>
  <c r="L105" i="3"/>
  <c r="AW105" i="3"/>
  <c r="AS119" i="3"/>
  <c r="BO110" i="3"/>
  <c r="E27" i="4" s="1"/>
  <c r="BP115" i="3"/>
  <c r="F84" i="4" s="1"/>
  <c r="BK119" i="3"/>
  <c r="E132" i="3"/>
  <c r="W132" i="3"/>
  <c r="BA132" i="3"/>
  <c r="AC132" i="3"/>
  <c r="AA103" i="3"/>
  <c r="AY103" i="3"/>
  <c r="BO95" i="3"/>
  <c r="E5" i="4" s="1"/>
  <c r="BP100" i="3"/>
  <c r="F20" i="4" s="1"/>
  <c r="BO100" i="3"/>
  <c r="E20" i="4" s="1"/>
  <c r="BP101" i="3"/>
  <c r="AR104" i="3"/>
  <c r="AX104" i="3"/>
  <c r="AX106" i="3" s="1"/>
  <c r="W105" i="3"/>
  <c r="AI105" i="3"/>
  <c r="AM119" i="3"/>
  <c r="BO109" i="3"/>
  <c r="E64" i="4" s="1"/>
  <c r="BP111" i="3"/>
  <c r="F43" i="4" s="1"/>
  <c r="BO111" i="3"/>
  <c r="E43" i="4" s="1"/>
  <c r="BO113" i="3"/>
  <c r="E71" i="4" s="1"/>
  <c r="E72" i="4" s="1"/>
  <c r="BO115" i="3"/>
  <c r="E84" i="4" s="1"/>
  <c r="K120" i="3"/>
  <c r="Q120" i="3"/>
  <c r="BG119" i="3"/>
  <c r="W121" i="3"/>
  <c r="AF121" i="3"/>
  <c r="AG131" i="3"/>
  <c r="BE131" i="3"/>
  <c r="AF132" i="3"/>
  <c r="AR132" i="3"/>
  <c r="BC132" i="3"/>
  <c r="BC134" i="3" s="1"/>
  <c r="T133" i="3"/>
  <c r="AV133" i="3"/>
  <c r="BO142" i="3"/>
  <c r="E30" i="4" s="1"/>
  <c r="BP144" i="3"/>
  <c r="F58" i="4" s="1"/>
  <c r="X148" i="3"/>
  <c r="AD149" i="3"/>
  <c r="AP149" i="3"/>
  <c r="AG103" i="3"/>
  <c r="BP92" i="3"/>
  <c r="F52" i="4" s="1"/>
  <c r="BO92" i="3"/>
  <c r="E52" i="4" s="1"/>
  <c r="BO94" i="3"/>
  <c r="BO97" i="3"/>
  <c r="E11" i="4" s="1"/>
  <c r="BP98" i="3"/>
  <c r="BO99" i="3"/>
  <c r="E17" i="4" s="1"/>
  <c r="BO101" i="3"/>
  <c r="E23" i="4" s="1"/>
  <c r="R104" i="3"/>
  <c r="Y105" i="3"/>
  <c r="AJ105" i="3"/>
  <c r="BP112" i="3"/>
  <c r="F51" i="4" s="1"/>
  <c r="BP114" i="3"/>
  <c r="F37" i="4" s="1"/>
  <c r="AA119" i="3"/>
  <c r="L120" i="3"/>
  <c r="L59" i="3" s="1"/>
  <c r="BH119" i="3"/>
  <c r="BO125" i="3"/>
  <c r="E65" i="4" s="1"/>
  <c r="AA131" i="3"/>
  <c r="BO129" i="3"/>
  <c r="E55" i="4" s="1"/>
  <c r="BD132" i="3"/>
  <c r="F132" i="3"/>
  <c r="AW133" i="3"/>
  <c r="BO140" i="3"/>
  <c r="E35" i="4" s="1"/>
  <c r="BP141" i="3"/>
  <c r="F80" i="4" s="1"/>
  <c r="BO144" i="3"/>
  <c r="E58" i="4" s="1"/>
  <c r="S148" i="3"/>
  <c r="S150" i="3" s="1"/>
  <c r="AK148" i="3"/>
  <c r="AK59" i="3" s="1"/>
  <c r="BC148" i="3"/>
  <c r="AF149" i="3"/>
  <c r="AQ149" i="3"/>
  <c r="BP139" i="3"/>
  <c r="F49" i="4" s="1"/>
  <c r="BO139" i="3"/>
  <c r="E49" i="4" s="1"/>
  <c r="BP143" i="3"/>
  <c r="F77" i="4" s="1"/>
  <c r="F78" i="4" s="1"/>
  <c r="BO143" i="3"/>
  <c r="E77" i="4" s="1"/>
  <c r="E78" i="4" s="1"/>
  <c r="G148" i="3"/>
  <c r="BJ28" i="3"/>
  <c r="AC29" i="3"/>
  <c r="AC15" i="3"/>
  <c r="BJ14" i="3"/>
  <c r="AP16" i="3"/>
  <c r="AR16" i="3"/>
  <c r="AQ16" i="3"/>
  <c r="AO16" i="3"/>
  <c r="O41" i="3"/>
  <c r="BP34" i="3"/>
  <c r="BL56" i="3"/>
  <c r="AP57" i="3"/>
  <c r="F3" i="4"/>
  <c r="F18" i="4"/>
  <c r="F86" i="3"/>
  <c r="BF85" i="3"/>
  <c r="BM85" i="3"/>
  <c r="AU86" i="3"/>
  <c r="F121" i="3"/>
  <c r="E121" i="3"/>
  <c r="E120" i="3"/>
  <c r="H121" i="3"/>
  <c r="G121" i="3"/>
  <c r="AJ133" i="3"/>
  <c r="AL133" i="3"/>
  <c r="AK133" i="3"/>
  <c r="AI132" i="3"/>
  <c r="AL132" i="3"/>
  <c r="AL134" i="3" s="1"/>
  <c r="AI133" i="3"/>
  <c r="BP4" i="3"/>
  <c r="F68" i="4" s="1"/>
  <c r="O14" i="3"/>
  <c r="AM14" i="3"/>
  <c r="BO10" i="3"/>
  <c r="E60" i="4" s="1"/>
  <c r="M15" i="3"/>
  <c r="Y15" i="3"/>
  <c r="BK14" i="3"/>
  <c r="BM14" i="3"/>
  <c r="AU15" i="3"/>
  <c r="AU16" i="3"/>
  <c r="AX16" i="3"/>
  <c r="AV16" i="3"/>
  <c r="AW16" i="3"/>
  <c r="BP37" i="3"/>
  <c r="F94" i="4" s="1"/>
  <c r="I41" i="3"/>
  <c r="AG41" i="3"/>
  <c r="BH41" i="3"/>
  <c r="Q42" i="3"/>
  <c r="BQ50" i="3"/>
  <c r="F4" i="4"/>
  <c r="BA70" i="3"/>
  <c r="BN69" i="3"/>
  <c r="AK71" i="3"/>
  <c r="AJ71" i="3"/>
  <c r="AI70" i="3"/>
  <c r="AI71" i="3"/>
  <c r="AJ70" i="3"/>
  <c r="BL85" i="3"/>
  <c r="F8" i="4"/>
  <c r="AI104" i="3"/>
  <c r="AI31" i="3" s="1"/>
  <c r="BK103" i="3"/>
  <c r="AC105" i="3"/>
  <c r="AE105" i="3"/>
  <c r="AE104" i="3"/>
  <c r="AD105" i="3"/>
  <c r="AF105" i="3"/>
  <c r="AF104" i="3"/>
  <c r="H120" i="3"/>
  <c r="U14" i="3"/>
  <c r="AS14" i="3"/>
  <c r="BO9" i="3"/>
  <c r="E15" i="3"/>
  <c r="BF14" i="3"/>
  <c r="AP15" i="3"/>
  <c r="AV15" i="3"/>
  <c r="BA15" i="3"/>
  <c r="BA106" i="3" s="1"/>
  <c r="BN14" i="3"/>
  <c r="BH14" i="3"/>
  <c r="BE28" i="3"/>
  <c r="BE30" i="3" s="1"/>
  <c r="BP22" i="3"/>
  <c r="I28" i="3"/>
  <c r="BO27" i="3"/>
  <c r="BM28" i="3"/>
  <c r="AV29" i="3"/>
  <c r="BB29" i="3"/>
  <c r="BN28" i="3"/>
  <c r="BK28" i="3"/>
  <c r="BO37" i="3"/>
  <c r="E94" i="4" s="1"/>
  <c r="L42" i="3"/>
  <c r="BG41" i="3"/>
  <c r="BA42" i="3"/>
  <c r="BN41" i="3"/>
  <c r="AY56" i="3"/>
  <c r="BP51" i="3"/>
  <c r="F50" i="4"/>
  <c r="AF58" i="3"/>
  <c r="AD58" i="3"/>
  <c r="AD57" i="3"/>
  <c r="AC58" i="3"/>
  <c r="AE57" i="3"/>
  <c r="AE59" i="3" s="1"/>
  <c r="AE58" i="3"/>
  <c r="AY69" i="3"/>
  <c r="AY71" i="3" s="1"/>
  <c r="AP70" i="3"/>
  <c r="BL69" i="3"/>
  <c r="AV70" i="3"/>
  <c r="BM69" i="3"/>
  <c r="BJ69" i="3"/>
  <c r="W70" i="3"/>
  <c r="AL71" i="3"/>
  <c r="I85" i="3"/>
  <c r="BP75" i="3"/>
  <c r="BO76" i="3"/>
  <c r="H87" i="3"/>
  <c r="F87" i="3"/>
  <c r="E87" i="3"/>
  <c r="H86" i="3"/>
  <c r="M16" i="3"/>
  <c r="L16" i="3"/>
  <c r="K16" i="3"/>
  <c r="L15" i="3"/>
  <c r="L17" i="3" s="1"/>
  <c r="K15" i="3"/>
  <c r="W16" i="3"/>
  <c r="Y16" i="3"/>
  <c r="X16" i="3"/>
  <c r="N16" i="3"/>
  <c r="AV57" i="3"/>
  <c r="BM56" i="3"/>
  <c r="AF71" i="3"/>
  <c r="AD71" i="3"/>
  <c r="AD70" i="3"/>
  <c r="AC71" i="3"/>
  <c r="AE70" i="3"/>
  <c r="BP3" i="3"/>
  <c r="BP5" i="3"/>
  <c r="BE14" i="3"/>
  <c r="BP8" i="3"/>
  <c r="BP13" i="3"/>
  <c r="W15" i="3"/>
  <c r="BI14" i="3"/>
  <c r="AQ15" i="3"/>
  <c r="BL14" i="3"/>
  <c r="Z16" i="3"/>
  <c r="BO39" i="3"/>
  <c r="BQ39" i="3" s="1"/>
  <c r="G43" i="3"/>
  <c r="G58" i="3"/>
  <c r="BF41" i="3"/>
  <c r="S43" i="3"/>
  <c r="Q43" i="3"/>
  <c r="T43" i="3"/>
  <c r="AQ43" i="3"/>
  <c r="AP43" i="3"/>
  <c r="AO42" i="3"/>
  <c r="AO43" i="3"/>
  <c r="I56" i="3"/>
  <c r="BP47" i="3"/>
  <c r="AG56" i="3"/>
  <c r="BO48" i="3"/>
  <c r="E82" i="4" s="1"/>
  <c r="E83" i="4" s="1"/>
  <c r="BO52" i="3"/>
  <c r="E59" i="4" s="1"/>
  <c r="BA57" i="3"/>
  <c r="BN56" i="3"/>
  <c r="AK58" i="3"/>
  <c r="AJ58" i="3"/>
  <c r="AI58" i="3"/>
  <c r="AJ57" i="3"/>
  <c r="AI57" i="3"/>
  <c r="AL58" i="3"/>
  <c r="BP62" i="3"/>
  <c r="I69" i="3"/>
  <c r="BO63" i="3"/>
  <c r="E89" i="4" s="1"/>
  <c r="AK70" i="3"/>
  <c r="BP78" i="3"/>
  <c r="BP80" i="3"/>
  <c r="U85" i="3"/>
  <c r="O85" i="3"/>
  <c r="G87" i="3"/>
  <c r="Q132" i="3"/>
  <c r="BH131" i="3"/>
  <c r="Z132" i="3"/>
  <c r="BI131" i="3"/>
  <c r="BO23" i="3"/>
  <c r="E30" i="3"/>
  <c r="BA30" i="3"/>
  <c r="H30" i="3"/>
  <c r="BO38" i="3"/>
  <c r="BF56" i="3"/>
  <c r="AW59" i="3"/>
  <c r="AU58" i="3"/>
  <c r="AC70" i="3"/>
  <c r="AP71" i="3"/>
  <c r="AY87" i="3"/>
  <c r="AU87" i="3"/>
  <c r="AX87" i="3"/>
  <c r="AX86" i="3"/>
  <c r="BA87" i="3"/>
  <c r="F23" i="4"/>
  <c r="AD104" i="3"/>
  <c r="E105" i="3"/>
  <c r="F105" i="3"/>
  <c r="G105" i="3"/>
  <c r="AO132" i="3"/>
  <c r="BL131" i="3"/>
  <c r="F134" i="3"/>
  <c r="AW15" i="3"/>
  <c r="AW17" i="3" s="1"/>
  <c r="H16" i="3"/>
  <c r="R16" i="3"/>
  <c r="AF16" i="3"/>
  <c r="E16" i="3"/>
  <c r="Q16" i="3"/>
  <c r="AD16" i="3"/>
  <c r="BC16" i="3"/>
  <c r="AA28" i="3"/>
  <c r="AY28" i="3"/>
  <c r="BP20" i="3"/>
  <c r="F29" i="3"/>
  <c r="O28" i="3"/>
  <c r="BL28" i="3"/>
  <c r="BI28" i="3"/>
  <c r="BA29" i="3"/>
  <c r="AD30" i="3"/>
  <c r="BC30" i="3"/>
  <c r="BM41" i="3"/>
  <c r="E43" i="3"/>
  <c r="AC43" i="3"/>
  <c r="BA43" i="3"/>
  <c r="H43" i="3"/>
  <c r="BB43" i="3"/>
  <c r="U56" i="3"/>
  <c r="AS56" i="3"/>
  <c r="BO51" i="3"/>
  <c r="E91" i="4" s="1"/>
  <c r="BP55" i="3"/>
  <c r="BK56" i="3"/>
  <c r="H58" i="3"/>
  <c r="M58" i="3"/>
  <c r="AU57" i="3"/>
  <c r="BB59" i="3"/>
  <c r="BD58" i="3"/>
  <c r="AO58" i="3"/>
  <c r="AV58" i="3"/>
  <c r="BB58" i="3"/>
  <c r="U69" i="3"/>
  <c r="AS69" i="3"/>
  <c r="BO65" i="3"/>
  <c r="BP68" i="3"/>
  <c r="BK69" i="3"/>
  <c r="F72" i="3"/>
  <c r="H71" i="3"/>
  <c r="M71" i="3"/>
  <c r="AU70" i="3"/>
  <c r="BB72" i="3"/>
  <c r="BD71" i="3"/>
  <c r="AO71" i="3"/>
  <c r="AV71" i="3"/>
  <c r="BB71" i="3"/>
  <c r="AS85" i="3"/>
  <c r="BO78" i="3"/>
  <c r="E2" i="4" s="1"/>
  <c r="BP81" i="3"/>
  <c r="AC86" i="3"/>
  <c r="BJ85" i="3"/>
  <c r="AW86" i="3"/>
  <c r="BH85" i="3"/>
  <c r="BN85" i="3"/>
  <c r="W87" i="3"/>
  <c r="Y87" i="3"/>
  <c r="AP87" i="3"/>
  <c r="AR87" i="3"/>
  <c r="BB87" i="3"/>
  <c r="O103" i="3"/>
  <c r="BP97" i="3"/>
  <c r="BO98" i="3"/>
  <c r="BQ98" i="3" s="1"/>
  <c r="H104" i="3"/>
  <c r="H106" i="3" s="1"/>
  <c r="BG103" i="3"/>
  <c r="O119" i="3"/>
  <c r="O121" i="3" s="1"/>
  <c r="BP109" i="3"/>
  <c r="BP118" i="3"/>
  <c r="AI121" i="3"/>
  <c r="AK121" i="3"/>
  <c r="AL120" i="3"/>
  <c r="AJ121" i="3"/>
  <c r="AK120" i="3"/>
  <c r="AL121" i="3"/>
  <c r="AW121" i="3"/>
  <c r="AX121" i="3"/>
  <c r="AV121" i="3"/>
  <c r="AV120" i="3"/>
  <c r="AX120" i="3"/>
  <c r="AX122" i="3" s="1"/>
  <c r="L149" i="3"/>
  <c r="K149" i="3"/>
  <c r="K148" i="3"/>
  <c r="N148" i="3"/>
  <c r="N149" i="3"/>
  <c r="AX149" i="3"/>
  <c r="AW149" i="3"/>
  <c r="AV149" i="3"/>
  <c r="AW148" i="3"/>
  <c r="AY149" i="3"/>
  <c r="BD16" i="3"/>
  <c r="BB16" i="3"/>
  <c r="BG28" i="3"/>
  <c r="AC30" i="3"/>
  <c r="BB30" i="3"/>
  <c r="R42" i="3"/>
  <c r="R44" i="3" s="1"/>
  <c r="BK41" i="3"/>
  <c r="BO47" i="3"/>
  <c r="AC57" i="3"/>
  <c r="AP58" i="3"/>
  <c r="BF69" i="3"/>
  <c r="AU71" i="3"/>
  <c r="G86" i="3"/>
  <c r="G88" i="3" s="1"/>
  <c r="BB88" i="3"/>
  <c r="BD87" i="3"/>
  <c r="BC86" i="3"/>
  <c r="H105" i="3"/>
  <c r="W120" i="3"/>
  <c r="BI119" i="3"/>
  <c r="AO15" i="3"/>
  <c r="AK16" i="3"/>
  <c r="F16" i="3"/>
  <c r="S16" i="3"/>
  <c r="AE16" i="3"/>
  <c r="AL16" i="3"/>
  <c r="BH28" i="3"/>
  <c r="S30" i="3"/>
  <c r="AQ30" i="3"/>
  <c r="F30" i="3"/>
  <c r="R30" i="3"/>
  <c r="AE30" i="3"/>
  <c r="AR30" i="3"/>
  <c r="BD30" i="3"/>
  <c r="F42" i="3"/>
  <c r="BL41" i="3"/>
  <c r="BI41" i="3"/>
  <c r="AD43" i="3"/>
  <c r="BC43" i="3"/>
  <c r="BG56" i="3"/>
  <c r="AO57" i="3"/>
  <c r="K57" i="3"/>
  <c r="R58" i="3"/>
  <c r="W58" i="3"/>
  <c r="E58" i="3"/>
  <c r="K58" i="3"/>
  <c r="Q58" i="3"/>
  <c r="X58" i="3"/>
  <c r="AQ58" i="3"/>
  <c r="AW58" i="3"/>
  <c r="BC58" i="3"/>
  <c r="BG69" i="3"/>
  <c r="AO70" i="3"/>
  <c r="AO72" i="3" s="1"/>
  <c r="K70" i="3"/>
  <c r="R71" i="3"/>
  <c r="W71" i="3"/>
  <c r="E71" i="3"/>
  <c r="K71" i="3"/>
  <c r="Q71" i="3"/>
  <c r="X71" i="3"/>
  <c r="AQ71" i="3"/>
  <c r="AW71" i="3"/>
  <c r="BC71" i="3"/>
  <c r="AA85" i="3"/>
  <c r="BO82" i="3"/>
  <c r="E14" i="4" s="1"/>
  <c r="E86" i="3"/>
  <c r="BK85" i="3"/>
  <c r="AR86" i="3"/>
  <c r="BI85" i="3"/>
  <c r="M87" i="3"/>
  <c r="L87" i="3"/>
  <c r="R87" i="3"/>
  <c r="S87" i="3"/>
  <c r="AI86" i="3"/>
  <c r="AP86" i="3"/>
  <c r="AV86" i="3"/>
  <c r="N87" i="3"/>
  <c r="AV87" i="3"/>
  <c r="BC87" i="3"/>
  <c r="U103" i="3"/>
  <c r="AS103" i="3"/>
  <c r="E104" i="3"/>
  <c r="BM103" i="3"/>
  <c r="BA105" i="3"/>
  <c r="BD105" i="3"/>
  <c r="BC105" i="3"/>
  <c r="BB120" i="3"/>
  <c r="BB122" i="3" s="1"/>
  <c r="BN119" i="3"/>
  <c r="AJ120" i="3"/>
  <c r="AU121" i="3"/>
  <c r="O131" i="3"/>
  <c r="AM131" i="3"/>
  <c r="M148" i="3"/>
  <c r="BG147" i="3"/>
  <c r="M149" i="3"/>
  <c r="U119" i="3"/>
  <c r="U121" i="3" s="1"/>
  <c r="BP110" i="3"/>
  <c r="BO112" i="3"/>
  <c r="BP117" i="3"/>
  <c r="F120" i="3"/>
  <c r="AI120" i="3"/>
  <c r="BL119" i="3"/>
  <c r="AR121" i="3"/>
  <c r="AQ121" i="3"/>
  <c r="AP121" i="3"/>
  <c r="AP120" i="3"/>
  <c r="BO130" i="3"/>
  <c r="AJ132" i="3"/>
  <c r="BK131" i="3"/>
  <c r="AX148" i="3"/>
  <c r="N30" i="3"/>
  <c r="X30" i="3"/>
  <c r="AL30" i="3"/>
  <c r="AV30" i="3"/>
  <c r="N43" i="3"/>
  <c r="X43" i="3"/>
  <c r="AL43" i="3"/>
  <c r="AV43" i="3"/>
  <c r="M86" i="3"/>
  <c r="BA86" i="3"/>
  <c r="AF87" i="3"/>
  <c r="AK87" i="3"/>
  <c r="AE87" i="3"/>
  <c r="AL87" i="3"/>
  <c r="BE103" i="3"/>
  <c r="BP94" i="3"/>
  <c r="BP102" i="3"/>
  <c r="BI103" i="3"/>
  <c r="BJ103" i="3"/>
  <c r="AC104" i="3"/>
  <c r="BC104" i="3"/>
  <c r="BP113" i="3"/>
  <c r="BO114" i="3"/>
  <c r="E37" i="4" s="1"/>
  <c r="BO118" i="3"/>
  <c r="G120" i="3"/>
  <c r="BJ119" i="3"/>
  <c r="BF119" i="3"/>
  <c r="R120" i="3"/>
  <c r="AO120" i="3"/>
  <c r="BB121" i="3"/>
  <c r="BD121" i="3"/>
  <c r="BC121" i="3"/>
  <c r="BA120" i="3"/>
  <c r="BA122" i="3" s="1"/>
  <c r="AO121" i="3"/>
  <c r="BA121" i="3"/>
  <c r="BP129" i="3"/>
  <c r="BF131" i="3"/>
  <c r="E149" i="3"/>
  <c r="E133" i="3"/>
  <c r="AK132" i="3"/>
  <c r="L133" i="3"/>
  <c r="M133" i="3"/>
  <c r="K133" i="3"/>
  <c r="K132" i="3"/>
  <c r="U147" i="3"/>
  <c r="U149" i="3" s="1"/>
  <c r="AJ148" i="3"/>
  <c r="BK147" i="3"/>
  <c r="AU148" i="3"/>
  <c r="BM147" i="3"/>
  <c r="F104" i="3"/>
  <c r="BL103" i="3"/>
  <c r="BN103" i="3"/>
  <c r="Q105" i="3"/>
  <c r="AP105" i="3"/>
  <c r="BO117" i="3"/>
  <c r="BC120" i="3"/>
  <c r="K121" i="3"/>
  <c r="T121" i="3"/>
  <c r="Q121" i="3"/>
  <c r="L132" i="3"/>
  <c r="BN131" i="3"/>
  <c r="AA147" i="3"/>
  <c r="BP140" i="3"/>
  <c r="BO141" i="3"/>
  <c r="E80" i="4" s="1"/>
  <c r="H148" i="3"/>
  <c r="H149" i="3"/>
  <c r="AV148" i="3"/>
  <c r="BN147" i="3"/>
  <c r="F150" i="3"/>
  <c r="BH103" i="3"/>
  <c r="S105" i="3"/>
  <c r="AQ105" i="3"/>
  <c r="R105" i="3"/>
  <c r="AR105" i="3"/>
  <c r="I119" i="3"/>
  <c r="AG119" i="3"/>
  <c r="AG121" i="3" s="1"/>
  <c r="BE119" i="3"/>
  <c r="AU120" i="3"/>
  <c r="AU122" i="3" s="1"/>
  <c r="BM119" i="3"/>
  <c r="Y121" i="3"/>
  <c r="AD121" i="3"/>
  <c r="L121" i="3"/>
  <c r="R121" i="3"/>
  <c r="X121" i="3"/>
  <c r="AE121" i="3"/>
  <c r="BJ131" i="3"/>
  <c r="BG131" i="3"/>
  <c r="Z133" i="3"/>
  <c r="AX133" i="3"/>
  <c r="Y133" i="3"/>
  <c r="BF147" i="3"/>
  <c r="AJ149" i="3"/>
  <c r="AI149" i="3"/>
  <c r="AI148" i="3"/>
  <c r="AK149" i="3"/>
  <c r="N105" i="3"/>
  <c r="X105" i="3"/>
  <c r="AL105" i="3"/>
  <c r="AV105" i="3"/>
  <c r="G133" i="3"/>
  <c r="Q133" i="3"/>
  <c r="AE133" i="3"/>
  <c r="AO133" i="3"/>
  <c r="BC133" i="3"/>
  <c r="BP137" i="3"/>
  <c r="I147" i="3"/>
  <c r="AG147" i="3"/>
  <c r="AG149" i="3" s="1"/>
  <c r="BE147" i="3"/>
  <c r="BO138" i="3"/>
  <c r="BP145" i="3"/>
  <c r="F39" i="4" s="1"/>
  <c r="BO146" i="3"/>
  <c r="E22" i="4" s="1"/>
  <c r="L148" i="3"/>
  <c r="L150" i="3" s="1"/>
  <c r="W148" i="3"/>
  <c r="W150" i="3" s="1"/>
  <c r="BI147" i="3"/>
  <c r="Z149" i="3"/>
  <c r="Y149" i="3"/>
  <c r="X149" i="3"/>
  <c r="G149" i="3"/>
  <c r="Q149" i="3"/>
  <c r="AE149" i="3"/>
  <c r="AO149" i="3"/>
  <c r="BC149" i="3"/>
  <c r="F53" i="4" l="1"/>
  <c r="F47" i="4"/>
  <c r="F83" i="4"/>
  <c r="F42" i="4"/>
  <c r="H85" i="4"/>
  <c r="G85" i="4" s="1"/>
  <c r="AS71" i="3"/>
  <c r="AI122" i="3"/>
  <c r="I71" i="3"/>
  <c r="H94" i="4"/>
  <c r="G94" i="4" s="1"/>
  <c r="AE44" i="3"/>
  <c r="AD31" i="3"/>
  <c r="AK31" i="3"/>
  <c r="AJ72" i="3"/>
  <c r="AL72" i="3"/>
  <c r="AI150" i="3"/>
  <c r="AM16" i="3"/>
  <c r="AF88" i="3"/>
  <c r="BQ54" i="3"/>
  <c r="H50" i="4" s="1"/>
  <c r="G50" i="4" s="1"/>
  <c r="BQ96" i="3"/>
  <c r="E122" i="3"/>
  <c r="AA149" i="3"/>
  <c r="H8" i="4"/>
  <c r="G8" i="4" s="1"/>
  <c r="H18" i="4"/>
  <c r="G18" i="4" s="1"/>
  <c r="T134" i="3"/>
  <c r="BQ130" i="3"/>
  <c r="H6" i="4" s="1"/>
  <c r="G6" i="4" s="1"/>
  <c r="O87" i="3"/>
  <c r="L106" i="3"/>
  <c r="BQ100" i="3"/>
  <c r="H20" i="4" s="1"/>
  <c r="G20" i="4" s="1"/>
  <c r="BQ67" i="3"/>
  <c r="H7" i="4" s="1"/>
  <c r="G7" i="4" s="1"/>
  <c r="AR106" i="3"/>
  <c r="Y72" i="3"/>
  <c r="AQ122" i="3"/>
  <c r="K59" i="3"/>
  <c r="N17" i="3"/>
  <c r="BQ83" i="3"/>
  <c r="M59" i="3"/>
  <c r="AD134" i="3"/>
  <c r="AG87" i="3"/>
  <c r="AF59" i="3"/>
  <c r="AA16" i="3"/>
  <c r="X134" i="3"/>
  <c r="Y44" i="3"/>
  <c r="Y88" i="3"/>
  <c r="Z150" i="3"/>
  <c r="Y150" i="3"/>
  <c r="X150" i="3"/>
  <c r="BQ99" i="3"/>
  <c r="AO106" i="3"/>
  <c r="G17" i="3"/>
  <c r="T150" i="3"/>
  <c r="E150" i="3"/>
  <c r="F106" i="3"/>
  <c r="F90" i="4"/>
  <c r="H90" i="4" s="1"/>
  <c r="G90" i="4" s="1"/>
  <c r="K122" i="3"/>
  <c r="T106" i="3"/>
  <c r="AQ59" i="3"/>
  <c r="AQ17" i="3"/>
  <c r="AS105" i="3"/>
  <c r="AP106" i="3"/>
  <c r="BL148" i="3"/>
  <c r="BQ115" i="3"/>
  <c r="H84" i="4" s="1"/>
  <c r="G84" i="4" s="1"/>
  <c r="AR31" i="3"/>
  <c r="R59" i="3"/>
  <c r="S72" i="3"/>
  <c r="T122" i="3"/>
  <c r="N31" i="3"/>
  <c r="M134" i="3"/>
  <c r="M31" i="3"/>
  <c r="BQ12" i="3"/>
  <c r="F76" i="4"/>
  <c r="H76" i="4" s="1"/>
  <c r="G76" i="4" s="1"/>
  <c r="K88" i="3"/>
  <c r="K72" i="3"/>
  <c r="M72" i="3"/>
  <c r="L72" i="3"/>
  <c r="N72" i="3"/>
  <c r="N59" i="3"/>
  <c r="E72" i="3"/>
  <c r="G31" i="3"/>
  <c r="BF57" i="3"/>
  <c r="I43" i="3"/>
  <c r="F44" i="3"/>
  <c r="G59" i="3"/>
  <c r="E44" i="3"/>
  <c r="G44" i="3"/>
  <c r="G106" i="3"/>
  <c r="E134" i="3"/>
  <c r="O104" i="3"/>
  <c r="Q72" i="3"/>
  <c r="L134" i="3"/>
  <c r="K134" i="3"/>
  <c r="BQ7" i="3"/>
  <c r="AJ17" i="3"/>
  <c r="Z88" i="3"/>
  <c r="AL59" i="3"/>
  <c r="BQ112" i="3"/>
  <c r="H51" i="4" s="1"/>
  <c r="G51" i="4" s="1"/>
  <c r="E51" i="4"/>
  <c r="E53" i="4" s="1"/>
  <c r="BQ113" i="3"/>
  <c r="H71" i="4" s="1"/>
  <c r="G71" i="4" s="1"/>
  <c r="F71" i="4"/>
  <c r="F72" i="4" s="1"/>
  <c r="AW150" i="3"/>
  <c r="AQ88" i="3"/>
  <c r="AS87" i="3"/>
  <c r="AR88" i="3"/>
  <c r="AR122" i="3"/>
  <c r="AQ150" i="3"/>
  <c r="AX134" i="3"/>
  <c r="AS121" i="3"/>
  <c r="BE105" i="3"/>
  <c r="AW122" i="3"/>
  <c r="BD59" i="3"/>
  <c r="BA59" i="3"/>
  <c r="BC59" i="3"/>
  <c r="BE58" i="3"/>
  <c r="BA88" i="3"/>
  <c r="BC88" i="3"/>
  <c r="BQ27" i="3"/>
  <c r="H29" i="4" s="1"/>
  <c r="G29" i="4" s="1"/>
  <c r="E29" i="4"/>
  <c r="BE71" i="3"/>
  <c r="BD72" i="3"/>
  <c r="BD122" i="3"/>
  <c r="BA150" i="3"/>
  <c r="BC150" i="3"/>
  <c r="AY58" i="3"/>
  <c r="AU59" i="3"/>
  <c r="AV59" i="3"/>
  <c r="AX150" i="3"/>
  <c r="BQ144" i="3"/>
  <c r="AV134" i="3"/>
  <c r="AU72" i="3"/>
  <c r="AX72" i="3"/>
  <c r="AV72" i="3"/>
  <c r="AV17" i="3"/>
  <c r="AY121" i="3"/>
  <c r="AU17" i="3"/>
  <c r="AX17" i="3"/>
  <c r="AY16" i="3"/>
  <c r="AS43" i="3"/>
  <c r="AO150" i="3"/>
  <c r="AP150" i="3"/>
  <c r="AR44" i="3"/>
  <c r="AP44" i="3"/>
  <c r="AR17" i="3"/>
  <c r="AQ72" i="3"/>
  <c r="AP72" i="3"/>
  <c r="AO59" i="3"/>
  <c r="AS58" i="3"/>
  <c r="AR59" i="3"/>
  <c r="AP59" i="3"/>
  <c r="AO122" i="3"/>
  <c r="AS133" i="3"/>
  <c r="AS104" i="3"/>
  <c r="AP134" i="3"/>
  <c r="AO134" i="3"/>
  <c r="AK88" i="3"/>
  <c r="AM133" i="3"/>
  <c r="AJ134" i="3"/>
  <c r="AI134" i="3"/>
  <c r="AM121" i="3"/>
  <c r="AJ122" i="3"/>
  <c r="AK122" i="3"/>
  <c r="AL122" i="3"/>
  <c r="AM43" i="3"/>
  <c r="AJ44" i="3"/>
  <c r="AM15" i="3"/>
  <c r="AI44" i="3"/>
  <c r="AL44" i="3"/>
  <c r="AJ150" i="3"/>
  <c r="AM149" i="3"/>
  <c r="AL150" i="3"/>
  <c r="H42" i="4"/>
  <c r="G42" i="4" s="1"/>
  <c r="AF17" i="3"/>
  <c r="AE17" i="3"/>
  <c r="AF122" i="3"/>
  <c r="AF44" i="3"/>
  <c r="AE150" i="3"/>
  <c r="AD106" i="3"/>
  <c r="AC106" i="3"/>
  <c r="BJ148" i="3"/>
  <c r="AG105" i="3"/>
  <c r="AE134" i="3"/>
  <c r="AG133" i="3"/>
  <c r="AF72" i="3"/>
  <c r="AC134" i="3"/>
  <c r="AF31" i="3"/>
  <c r="H41" i="4"/>
  <c r="G41" i="4" s="1"/>
  <c r="X122" i="3"/>
  <c r="AA105" i="3"/>
  <c r="Y106" i="3"/>
  <c r="Z106" i="3"/>
  <c r="W106" i="3"/>
  <c r="W17" i="3"/>
  <c r="Y17" i="3"/>
  <c r="Z17" i="3"/>
  <c r="AA43" i="3"/>
  <c r="S44" i="3"/>
  <c r="U30" i="3"/>
  <c r="R31" i="3"/>
  <c r="Q44" i="3"/>
  <c r="S31" i="3"/>
  <c r="BQ142" i="3"/>
  <c r="U16" i="3"/>
  <c r="Q17" i="3"/>
  <c r="R17" i="3"/>
  <c r="S17" i="3"/>
  <c r="U71" i="3"/>
  <c r="S59" i="3"/>
  <c r="T59" i="3"/>
  <c r="U87" i="3"/>
  <c r="S106" i="3"/>
  <c r="BH86" i="3"/>
  <c r="U86" i="3"/>
  <c r="T88" i="3"/>
  <c r="Q88" i="3"/>
  <c r="Q106" i="3"/>
  <c r="R122" i="3"/>
  <c r="S122" i="3"/>
  <c r="K17" i="3"/>
  <c r="O58" i="3"/>
  <c r="N122" i="3"/>
  <c r="O43" i="3"/>
  <c r="H52" i="4"/>
  <c r="G52" i="4" s="1"/>
  <c r="BG104" i="3"/>
  <c r="M44" i="3"/>
  <c r="K44" i="3"/>
  <c r="O133" i="3"/>
  <c r="BG29" i="3"/>
  <c r="I70" i="3"/>
  <c r="H72" i="3"/>
  <c r="F88" i="3"/>
  <c r="H17" i="3"/>
  <c r="I16" i="3"/>
  <c r="H150" i="3"/>
  <c r="I58" i="3"/>
  <c r="I57" i="3"/>
  <c r="E59" i="3"/>
  <c r="BF132" i="3"/>
  <c r="I132" i="3"/>
  <c r="O86" i="3"/>
  <c r="U104" i="3"/>
  <c r="BH104" i="3"/>
  <c r="O149" i="3"/>
  <c r="BF70" i="3"/>
  <c r="E88" i="3"/>
  <c r="BQ36" i="3"/>
  <c r="K106" i="3"/>
  <c r="N134" i="3"/>
  <c r="Q150" i="3"/>
  <c r="L88" i="3"/>
  <c r="AA71" i="3"/>
  <c r="AC17" i="3"/>
  <c r="AG16" i="3"/>
  <c r="AD17" i="3"/>
  <c r="AK17" i="3"/>
  <c r="AE31" i="3"/>
  <c r="Z72" i="3"/>
  <c r="AC31" i="3"/>
  <c r="X44" i="3"/>
  <c r="W88" i="3"/>
  <c r="AA87" i="3"/>
  <c r="AD44" i="3"/>
  <c r="AG43" i="3"/>
  <c r="AM71" i="3"/>
  <c r="AL31" i="3"/>
  <c r="AD72" i="3"/>
  <c r="BQ128" i="3"/>
  <c r="AF106" i="3"/>
  <c r="BE149" i="3"/>
  <c r="BB150" i="3"/>
  <c r="AY132" i="3"/>
  <c r="AV150" i="3"/>
  <c r="AU150" i="3"/>
  <c r="BL104" i="3"/>
  <c r="BE133" i="3"/>
  <c r="AV106" i="3"/>
  <c r="AP122" i="3"/>
  <c r="BA72" i="3"/>
  <c r="AY133" i="3"/>
  <c r="BD106" i="3"/>
  <c r="BB106" i="3"/>
  <c r="BK42" i="3"/>
  <c r="AI17" i="3"/>
  <c r="AM42" i="3"/>
  <c r="AL17" i="3"/>
  <c r="BK15" i="3"/>
  <c r="AI88" i="3"/>
  <c r="AK134" i="3"/>
  <c r="AM87" i="3"/>
  <c r="AL88" i="3"/>
  <c r="AJ88" i="3"/>
  <c r="AL106" i="3"/>
  <c r="AK106" i="3"/>
  <c r="AI106" i="3"/>
  <c r="AM105" i="3"/>
  <c r="BK29" i="3"/>
  <c r="AM29" i="3"/>
  <c r="AJ106" i="3"/>
  <c r="AK150" i="3"/>
  <c r="AJ59" i="3"/>
  <c r="AI59" i="3"/>
  <c r="BQ118" i="3"/>
  <c r="H19" i="4" s="1"/>
  <c r="G19" i="4" s="1"/>
  <c r="AK72" i="3"/>
  <c r="AI72" i="3"/>
  <c r="BA134" i="3"/>
  <c r="BD134" i="3"/>
  <c r="BN132" i="3"/>
  <c r="BC122" i="3"/>
  <c r="BE148" i="3"/>
  <c r="BE121" i="3"/>
  <c r="BB31" i="3"/>
  <c r="BA31" i="3"/>
  <c r="BD31" i="3"/>
  <c r="BC72" i="3"/>
  <c r="BE104" i="3"/>
  <c r="BA17" i="3"/>
  <c r="BC17" i="3"/>
  <c r="BE16" i="3"/>
  <c r="BC106" i="3"/>
  <c r="BE43" i="3"/>
  <c r="BC44" i="3"/>
  <c r="BD44" i="3"/>
  <c r="BA44" i="3"/>
  <c r="AY105" i="3"/>
  <c r="AU106" i="3"/>
  <c r="BM104" i="3"/>
  <c r="AY104" i="3"/>
  <c r="AY30" i="3"/>
  <c r="AU31" i="3"/>
  <c r="AX59" i="3"/>
  <c r="AV31" i="3"/>
  <c r="AV88" i="3"/>
  <c r="AW88" i="3"/>
  <c r="AU88" i="3"/>
  <c r="AX88" i="3"/>
  <c r="AV122" i="3"/>
  <c r="BM132" i="3"/>
  <c r="AW134" i="3"/>
  <c r="BQ126" i="3"/>
  <c r="BM42" i="3"/>
  <c r="AU44" i="3"/>
  <c r="AS30" i="3"/>
  <c r="AP31" i="3"/>
  <c r="AO31" i="3"/>
  <c r="AS29" i="3"/>
  <c r="AR150" i="3"/>
  <c r="AS149" i="3"/>
  <c r="AO44" i="3"/>
  <c r="AS148" i="3"/>
  <c r="AQ106" i="3"/>
  <c r="AR134" i="3"/>
  <c r="AQ134" i="3"/>
  <c r="AP17" i="3"/>
  <c r="AR72" i="3"/>
  <c r="AS16" i="3"/>
  <c r="AO17" i="3"/>
  <c r="AO88" i="3"/>
  <c r="AS86" i="3"/>
  <c r="AP88" i="3"/>
  <c r="AG132" i="3"/>
  <c r="AE72" i="3"/>
  <c r="AG71" i="3"/>
  <c r="AC72" i="3"/>
  <c r="BJ132" i="3"/>
  <c r="AF134" i="3"/>
  <c r="AD59" i="3"/>
  <c r="AG58" i="3"/>
  <c r="AC59" i="3"/>
  <c r="BJ42" i="3"/>
  <c r="AG42" i="3"/>
  <c r="AE122" i="3"/>
  <c r="AC122" i="3"/>
  <c r="AC44" i="3"/>
  <c r="AD122" i="3"/>
  <c r="BJ120" i="3"/>
  <c r="AG120" i="3"/>
  <c r="AC88" i="3"/>
  <c r="AG30" i="3"/>
  <c r="AD150" i="3"/>
  <c r="AF150" i="3"/>
  <c r="AE106" i="3"/>
  <c r="AC150" i="3"/>
  <c r="AG148" i="3"/>
  <c r="H33" i="4"/>
  <c r="G33" i="4" s="1"/>
  <c r="H82" i="4"/>
  <c r="G82" i="4" s="1"/>
  <c r="AA30" i="3"/>
  <c r="Y31" i="3"/>
  <c r="BI29" i="3"/>
  <c r="AA29" i="3"/>
  <c r="W31" i="3"/>
  <c r="X31" i="3"/>
  <c r="AA121" i="3"/>
  <c r="W122" i="3"/>
  <c r="X88" i="3"/>
  <c r="BI86" i="3"/>
  <c r="Z122" i="3"/>
  <c r="Y122" i="3"/>
  <c r="BQ91" i="3"/>
  <c r="X59" i="3"/>
  <c r="AA58" i="3"/>
  <c r="BI104" i="3"/>
  <c r="Z59" i="3"/>
  <c r="Y59" i="3"/>
  <c r="AA104" i="3"/>
  <c r="W59" i="3"/>
  <c r="BQ49" i="3"/>
  <c r="E45" i="4"/>
  <c r="AA57" i="3"/>
  <c r="Z44" i="3"/>
  <c r="BI42" i="3"/>
  <c r="W72" i="3"/>
  <c r="W44" i="3"/>
  <c r="H32" i="4"/>
  <c r="G32" i="4" s="1"/>
  <c r="AA133" i="3"/>
  <c r="Z134" i="3"/>
  <c r="Y134" i="3"/>
  <c r="AA132" i="3"/>
  <c r="AA154" i="3"/>
  <c r="AA155" i="3" s="1"/>
  <c r="BI132" i="3"/>
  <c r="W134" i="3"/>
  <c r="H58" i="4"/>
  <c r="G58" i="4" s="1"/>
  <c r="H54" i="4"/>
  <c r="G54" i="4" s="1"/>
  <c r="R72" i="3"/>
  <c r="T72" i="3"/>
  <c r="Q59" i="3"/>
  <c r="BH70" i="3"/>
  <c r="U58" i="3"/>
  <c r="BH57" i="3"/>
  <c r="U57" i="3"/>
  <c r="R88" i="3"/>
  <c r="R106" i="3"/>
  <c r="U105" i="3"/>
  <c r="BH29" i="3"/>
  <c r="Q31" i="3"/>
  <c r="T44" i="3"/>
  <c r="T31" i="3"/>
  <c r="BH15" i="3"/>
  <c r="U15" i="3"/>
  <c r="R150" i="3"/>
  <c r="U148" i="3"/>
  <c r="BH148" i="3"/>
  <c r="U133" i="3"/>
  <c r="R134" i="3"/>
  <c r="U120" i="3"/>
  <c r="Q122" i="3"/>
  <c r="Q134" i="3"/>
  <c r="BQ127" i="3"/>
  <c r="H86" i="4"/>
  <c r="G86" i="4" s="1"/>
  <c r="H30" i="4"/>
  <c r="G30" i="4" s="1"/>
  <c r="H21" i="4"/>
  <c r="G21" i="4" s="1"/>
  <c r="L122" i="3"/>
  <c r="O120" i="3"/>
  <c r="BG120" i="3"/>
  <c r="M122" i="3"/>
  <c r="N150" i="3"/>
  <c r="M150" i="3"/>
  <c r="K150" i="3"/>
  <c r="O30" i="3"/>
  <c r="K31" i="3"/>
  <c r="L31" i="3"/>
  <c r="H31" i="3"/>
  <c r="BF29" i="3"/>
  <c r="E31" i="3"/>
  <c r="O29" i="3"/>
  <c r="F31" i="3"/>
  <c r="I30" i="3"/>
  <c r="H46" i="4"/>
  <c r="G46" i="4" s="1"/>
  <c r="M88" i="3"/>
  <c r="M17" i="3"/>
  <c r="BQ77" i="3"/>
  <c r="O16" i="3"/>
  <c r="BQ35" i="3"/>
  <c r="H62" i="4"/>
  <c r="G62" i="4" s="1"/>
  <c r="O105" i="3"/>
  <c r="N106" i="3"/>
  <c r="BG42" i="3"/>
  <c r="L44" i="3"/>
  <c r="M106" i="3"/>
  <c r="O154" i="3"/>
  <c r="O155" i="3" s="1"/>
  <c r="BQ138" i="3"/>
  <c r="E15" i="4"/>
  <c r="U29" i="3"/>
  <c r="G134" i="3"/>
  <c r="AA86" i="3"/>
  <c r="U70" i="3"/>
  <c r="BP119" i="3"/>
  <c r="BQ114" i="3"/>
  <c r="H37" i="4" s="1"/>
  <c r="G37" i="4" s="1"/>
  <c r="F122" i="3"/>
  <c r="BO69" i="3"/>
  <c r="BQ65" i="3"/>
  <c r="H17" i="4"/>
  <c r="G17" i="4" s="1"/>
  <c r="BQ23" i="3"/>
  <c r="AA42" i="3"/>
  <c r="BI57" i="3"/>
  <c r="BQ95" i="3"/>
  <c r="BQ84" i="3"/>
  <c r="AY29" i="3"/>
  <c r="H122" i="3"/>
  <c r="H56" i="4"/>
  <c r="G56" i="4" s="1"/>
  <c r="BQ66" i="3"/>
  <c r="BQ21" i="3"/>
  <c r="BQ93" i="3"/>
  <c r="BQ79" i="3"/>
  <c r="BL29" i="3"/>
  <c r="E40" i="4"/>
  <c r="H40" i="4" s="1"/>
  <c r="G40" i="4" s="1"/>
  <c r="U154" i="3"/>
  <c r="U155" i="3" s="1"/>
  <c r="BH120" i="3"/>
  <c r="BO103" i="3"/>
  <c r="BO28" i="3"/>
  <c r="BP103" i="3"/>
  <c r="BQ38" i="3"/>
  <c r="H74" i="4"/>
  <c r="G74" i="4" s="1"/>
  <c r="BP14" i="3"/>
  <c r="BQ111" i="3"/>
  <c r="H43" i="4" s="1"/>
  <c r="G43" i="4" s="1"/>
  <c r="G72" i="3"/>
  <c r="BQ92" i="3"/>
  <c r="BQ101" i="3"/>
  <c r="H23" i="4" s="1"/>
  <c r="G23" i="4" s="1"/>
  <c r="BQ64" i="3"/>
  <c r="BQ48" i="3"/>
  <c r="H5" i="4"/>
  <c r="G5" i="4" s="1"/>
  <c r="H88" i="3"/>
  <c r="H4" i="4"/>
  <c r="G4" i="4" s="1"/>
  <c r="BQ6" i="3"/>
  <c r="H73" i="4"/>
  <c r="G73" i="4" s="1"/>
  <c r="H3" i="4"/>
  <c r="G3" i="4" s="1"/>
  <c r="BE132" i="3"/>
  <c r="BN148" i="3"/>
  <c r="AY42" i="3"/>
  <c r="AY44" i="3" s="1"/>
  <c r="BQ26" i="3"/>
  <c r="H81" i="4" s="1"/>
  <c r="G81" i="4" s="1"/>
  <c r="H59" i="3"/>
  <c r="G150" i="3"/>
  <c r="BQ143" i="3"/>
  <c r="H77" i="4" s="1"/>
  <c r="G77" i="4" s="1"/>
  <c r="BQ139" i="3"/>
  <c r="BN29" i="3"/>
  <c r="BE29" i="3"/>
  <c r="F17" i="3"/>
  <c r="BF148" i="3"/>
  <c r="I105" i="3"/>
  <c r="F9" i="4"/>
  <c r="H9" i="4" s="1"/>
  <c r="G9" i="4" s="1"/>
  <c r="BQ80" i="3"/>
  <c r="BP56" i="3"/>
  <c r="BL86" i="3"/>
  <c r="BP85" i="3"/>
  <c r="BN42" i="3"/>
  <c r="BE42" i="3"/>
  <c r="F36" i="4"/>
  <c r="H36" i="4" s="1"/>
  <c r="G36" i="4" s="1"/>
  <c r="BQ22" i="3"/>
  <c r="BO14" i="3"/>
  <c r="BQ82" i="3"/>
  <c r="H14" i="4" s="1"/>
  <c r="G14" i="4" s="1"/>
  <c r="BP41" i="3"/>
  <c r="BM15" i="3"/>
  <c r="AY15" i="3"/>
  <c r="BF120" i="3"/>
  <c r="I120" i="3"/>
  <c r="G122" i="3"/>
  <c r="BM86" i="3"/>
  <c r="AY86" i="3"/>
  <c r="BQ63" i="3"/>
  <c r="BQ129" i="3"/>
  <c r="H55" i="4" s="1"/>
  <c r="G55" i="4" s="1"/>
  <c r="F55" i="4"/>
  <c r="AG86" i="3"/>
  <c r="BJ86" i="3"/>
  <c r="AY120" i="3"/>
  <c r="BM120" i="3"/>
  <c r="F25" i="4"/>
  <c r="BQ102" i="3"/>
  <c r="H25" i="4" s="1"/>
  <c r="G25" i="4" s="1"/>
  <c r="BK120" i="3"/>
  <c r="AM120" i="3"/>
  <c r="AM86" i="3"/>
  <c r="BK86" i="3"/>
  <c r="AS70" i="3"/>
  <c r="BL70" i="3"/>
  <c r="AS15" i="3"/>
  <c r="BL15" i="3"/>
  <c r="AG57" i="3"/>
  <c r="BJ57" i="3"/>
  <c r="F64" i="4"/>
  <c r="H64" i="4" s="1"/>
  <c r="G64" i="4" s="1"/>
  <c r="BQ109" i="3"/>
  <c r="BM70" i="3"/>
  <c r="AY70" i="3"/>
  <c r="F12" i="4"/>
  <c r="H12" i="4" s="1"/>
  <c r="G12" i="4" s="1"/>
  <c r="BQ68" i="3"/>
  <c r="BM57" i="3"/>
  <c r="AY57" i="3"/>
  <c r="AY59" i="3" s="1"/>
  <c r="F66" i="4"/>
  <c r="BQ55" i="3"/>
  <c r="H66" i="4" s="1"/>
  <c r="G66" i="4" s="1"/>
  <c r="F63" i="4"/>
  <c r="H63" i="4" s="1"/>
  <c r="G63" i="4" s="1"/>
  <c r="BQ20" i="3"/>
  <c r="AG70" i="3"/>
  <c r="BJ70" i="3"/>
  <c r="F2" i="4"/>
  <c r="H2" i="4" s="1"/>
  <c r="G2" i="4" s="1"/>
  <c r="BQ78" i="3"/>
  <c r="BK57" i="3"/>
  <c r="AM57" i="3"/>
  <c r="BE57" i="3"/>
  <c r="BN57" i="3"/>
  <c r="F44" i="4"/>
  <c r="BQ5" i="3"/>
  <c r="BQ146" i="3"/>
  <c r="BE15" i="3"/>
  <c r="BE17" i="3" s="1"/>
  <c r="BN15" i="3"/>
  <c r="I15" i="3"/>
  <c r="E17" i="3"/>
  <c r="BF15" i="3"/>
  <c r="O42" i="3"/>
  <c r="I42" i="3"/>
  <c r="BQ37" i="3"/>
  <c r="BK132" i="3"/>
  <c r="AM132" i="3"/>
  <c r="I121" i="3"/>
  <c r="H89" i="4"/>
  <c r="G89" i="4" s="1"/>
  <c r="I29" i="3"/>
  <c r="AG15" i="3"/>
  <c r="BJ15" i="3"/>
  <c r="BQ10" i="3"/>
  <c r="BP131" i="3"/>
  <c r="I133" i="3"/>
  <c r="BO119" i="3"/>
  <c r="BF104" i="3"/>
  <c r="I104" i="3"/>
  <c r="I148" i="3"/>
  <c r="H39" i="4"/>
  <c r="G39" i="4" s="1"/>
  <c r="BQ145" i="3"/>
  <c r="I154" i="3"/>
  <c r="I155" i="3" s="1"/>
  <c r="BP147" i="3"/>
  <c r="I149" i="3"/>
  <c r="BK148" i="3"/>
  <c r="AM148" i="3"/>
  <c r="H65" i="4"/>
  <c r="G65" i="4" s="1"/>
  <c r="BQ125" i="3"/>
  <c r="F35" i="4"/>
  <c r="BQ140" i="3"/>
  <c r="BQ141" i="3"/>
  <c r="BL120" i="3"/>
  <c r="AS120" i="3"/>
  <c r="BJ104" i="3"/>
  <c r="AG104" i="3"/>
  <c r="BQ94" i="3"/>
  <c r="H134" i="3"/>
  <c r="F27" i="4"/>
  <c r="H27" i="4" s="1"/>
  <c r="G27" i="4" s="1"/>
  <c r="BQ110" i="3"/>
  <c r="E106" i="3"/>
  <c r="I86" i="3"/>
  <c r="BF86" i="3"/>
  <c r="BG57" i="3"/>
  <c r="O57" i="3"/>
  <c r="BG148" i="3"/>
  <c r="O148" i="3"/>
  <c r="BQ97" i="3"/>
  <c r="F11" i="4"/>
  <c r="H11" i="4" s="1"/>
  <c r="G11" i="4" s="1"/>
  <c r="F10" i="4"/>
  <c r="BQ81" i="3"/>
  <c r="H10" i="4" s="1"/>
  <c r="G10" i="4" s="1"/>
  <c r="F59" i="3"/>
  <c r="BL132" i="3"/>
  <c r="AS132" i="3"/>
  <c r="AS134" i="3" s="1"/>
  <c r="BN104" i="3"/>
  <c r="BO56" i="3"/>
  <c r="BH132" i="3"/>
  <c r="U132" i="3"/>
  <c r="BP69" i="3"/>
  <c r="BL42" i="3"/>
  <c r="AS42" i="3"/>
  <c r="F24" i="4"/>
  <c r="H24" i="4" s="1"/>
  <c r="G24" i="4" s="1"/>
  <c r="BQ13" i="3"/>
  <c r="BQ3" i="3"/>
  <c r="O15" i="3"/>
  <c r="BG15" i="3"/>
  <c r="H22" i="4"/>
  <c r="G22" i="4" s="1"/>
  <c r="F91" i="4"/>
  <c r="BQ51" i="3"/>
  <c r="BM29" i="3"/>
  <c r="BQ9" i="3"/>
  <c r="H48" i="4" s="1"/>
  <c r="G48" i="4" s="1"/>
  <c r="E48" i="4"/>
  <c r="AM104" i="3"/>
  <c r="BK104" i="3"/>
  <c r="BF42" i="3"/>
  <c r="BG86" i="3"/>
  <c r="F26" i="4"/>
  <c r="H26" i="4" s="1"/>
  <c r="G26" i="4" s="1"/>
  <c r="BQ34" i="3"/>
  <c r="BJ29" i="3"/>
  <c r="AG29" i="3"/>
  <c r="H60" i="4"/>
  <c r="G60" i="4" s="1"/>
  <c r="BQ52" i="3"/>
  <c r="BE86" i="3"/>
  <c r="BE88" i="3" s="1"/>
  <c r="BN86" i="3"/>
  <c r="BG70" i="3"/>
  <c r="O70" i="3"/>
  <c r="AA148" i="3"/>
  <c r="BI148" i="3"/>
  <c r="BQ137" i="3"/>
  <c r="BO147" i="3"/>
  <c r="AY148" i="3"/>
  <c r="AY150" i="3" s="1"/>
  <c r="BM148" i="3"/>
  <c r="H80" i="4"/>
  <c r="G80" i="4" s="1"/>
  <c r="BG132" i="3"/>
  <c r="O132" i="3"/>
  <c r="O134" i="3" s="1"/>
  <c r="BO131" i="3"/>
  <c r="BE120" i="3"/>
  <c r="BE122" i="3" s="1"/>
  <c r="BN120" i="3"/>
  <c r="BQ117" i="3"/>
  <c r="H16" i="4" s="1"/>
  <c r="G16" i="4" s="1"/>
  <c r="AS57" i="3"/>
  <c r="BL57" i="3"/>
  <c r="AA120" i="3"/>
  <c r="BI120" i="3"/>
  <c r="BQ62" i="3"/>
  <c r="BQ47" i="3"/>
  <c r="BO41" i="3"/>
  <c r="BI15" i="3"/>
  <c r="AA15" i="3"/>
  <c r="F79" i="4"/>
  <c r="H79" i="4" s="1"/>
  <c r="G79" i="4" s="1"/>
  <c r="BQ8" i="3"/>
  <c r="I87" i="3"/>
  <c r="F87" i="4"/>
  <c r="BQ75" i="3"/>
  <c r="BI70" i="3"/>
  <c r="AA70" i="3"/>
  <c r="BP28" i="3"/>
  <c r="BK70" i="3"/>
  <c r="AM70" i="3"/>
  <c r="BE70" i="3"/>
  <c r="BN70" i="3"/>
  <c r="BH42" i="3"/>
  <c r="U42" i="3"/>
  <c r="H68" i="4"/>
  <c r="G68" i="4" s="1"/>
  <c r="BQ4" i="3"/>
  <c r="BO85" i="3"/>
  <c r="BQ76" i="3"/>
  <c r="H59" i="4"/>
  <c r="G59" i="4" s="1"/>
  <c r="H34" i="4" l="1"/>
  <c r="G34" i="4" s="1"/>
  <c r="H70" i="4"/>
  <c r="G70" i="4" s="1"/>
  <c r="U134" i="3"/>
  <c r="O44" i="3"/>
  <c r="BE89" i="3"/>
  <c r="L9" i="2" s="1"/>
  <c r="F38" i="4"/>
  <c r="H38" i="4" s="1"/>
  <c r="G38" i="4" s="1"/>
  <c r="H28" i="4"/>
  <c r="G28" i="4" s="1"/>
  <c r="AA150" i="3"/>
  <c r="AA151" i="3" s="1"/>
  <c r="G7" i="2" s="1"/>
  <c r="O122" i="3"/>
  <c r="O123" i="3" s="1"/>
  <c r="E11" i="2" s="1"/>
  <c r="H78" i="4"/>
  <c r="G78" i="4" s="1"/>
  <c r="AS106" i="3"/>
  <c r="AS107" i="3" s="1"/>
  <c r="J6" i="2" s="1"/>
  <c r="U88" i="3"/>
  <c r="U89" i="3" s="1"/>
  <c r="F9" i="2" s="1"/>
  <c r="O72" i="3"/>
  <c r="O73" i="3" s="1"/>
  <c r="E2" i="2" s="1"/>
  <c r="I59" i="3"/>
  <c r="I60" i="3" s="1"/>
  <c r="D10" i="2" s="1"/>
  <c r="H72" i="4"/>
  <c r="G72" i="4" s="1"/>
  <c r="U72" i="3"/>
  <c r="U73" i="3" s="1"/>
  <c r="F2" i="2" s="1"/>
  <c r="H61" i="4"/>
  <c r="G61" i="4" s="1"/>
  <c r="AG72" i="3"/>
  <c r="AG73" i="3" s="1"/>
  <c r="H2" i="2" s="1"/>
  <c r="H75" i="4"/>
  <c r="G75" i="4" s="1"/>
  <c r="BE59" i="3"/>
  <c r="BE60" i="3" s="1"/>
  <c r="L10" i="2" s="1"/>
  <c r="F15" i="4"/>
  <c r="H15" i="4" s="1"/>
  <c r="G15" i="4" s="1"/>
  <c r="H67" i="4"/>
  <c r="G67" i="4" s="1"/>
  <c r="AY151" i="3"/>
  <c r="K7" i="2" s="1"/>
  <c r="AY134" i="3"/>
  <c r="AY135" i="3" s="1"/>
  <c r="K4" i="2" s="1"/>
  <c r="AY72" i="3"/>
  <c r="AY73" i="3" s="1"/>
  <c r="K2" i="2" s="1"/>
  <c r="AY17" i="3"/>
  <c r="AY18" i="3" s="1"/>
  <c r="K5" i="2" s="1"/>
  <c r="AS44" i="3"/>
  <c r="AS45" i="3" s="1"/>
  <c r="J3" i="2" s="1"/>
  <c r="AS72" i="3"/>
  <c r="AS73" i="3" s="1"/>
  <c r="J2" i="2" s="1"/>
  <c r="AS59" i="3"/>
  <c r="AS60" i="3" s="1"/>
  <c r="J10" i="2" s="1"/>
  <c r="AS122" i="3"/>
  <c r="AS123" i="3" s="1"/>
  <c r="J11" i="2" s="1"/>
  <c r="AM134" i="3"/>
  <c r="AM135" i="3" s="1"/>
  <c r="I4" i="2" s="1"/>
  <c r="AM122" i="3"/>
  <c r="AM123" i="3" s="1"/>
  <c r="I11" i="2" s="1"/>
  <c r="AM44" i="3"/>
  <c r="AM45" i="3" s="1"/>
  <c r="I3" i="2" s="1"/>
  <c r="AM150" i="3"/>
  <c r="AM151" i="3" s="1"/>
  <c r="I7" i="2" s="1"/>
  <c r="H83" i="4"/>
  <c r="G83" i="4" s="1"/>
  <c r="AG17" i="3"/>
  <c r="AG18" i="3" s="1"/>
  <c r="H5" i="2" s="1"/>
  <c r="AG44" i="3"/>
  <c r="AG45" i="3" s="1"/>
  <c r="H3" i="2" s="1"/>
  <c r="AG134" i="3"/>
  <c r="AG135" i="3" s="1"/>
  <c r="H4" i="2" s="1"/>
  <c r="BP71" i="3"/>
  <c r="AG31" i="3"/>
  <c r="AG32" i="3" s="1"/>
  <c r="H8" i="2" s="1"/>
  <c r="H91" i="4"/>
  <c r="G91" i="4" s="1"/>
  <c r="H93" i="4"/>
  <c r="G93" i="4" s="1"/>
  <c r="AA106" i="3"/>
  <c r="AA107" i="3" s="1"/>
  <c r="G6" i="2" s="1"/>
  <c r="AA44" i="3"/>
  <c r="AA45" i="3" s="1"/>
  <c r="G3" i="2" s="1"/>
  <c r="U31" i="3"/>
  <c r="U32" i="3" s="1"/>
  <c r="F8" i="2" s="1"/>
  <c r="U17" i="3"/>
  <c r="U18" i="3" s="1"/>
  <c r="F5" i="2" s="1"/>
  <c r="U106" i="3"/>
  <c r="U107" i="3" s="1"/>
  <c r="F6" i="2" s="1"/>
  <c r="U122" i="3"/>
  <c r="U123" i="3" s="1"/>
  <c r="F11" i="2" s="1"/>
  <c r="O17" i="3"/>
  <c r="BP43" i="3"/>
  <c r="H87" i="4"/>
  <c r="G87" i="4" s="1"/>
  <c r="O135" i="3"/>
  <c r="E4" i="2" s="1"/>
  <c r="U44" i="3"/>
  <c r="U45" i="3" s="1"/>
  <c r="F3" i="2" s="1"/>
  <c r="O88" i="3"/>
  <c r="O89" i="3" s="1"/>
  <c r="E9" i="2" s="1"/>
  <c r="AA88" i="3"/>
  <c r="AA89" i="3" s="1"/>
  <c r="G9" i="2" s="1"/>
  <c r="AM31" i="3"/>
  <c r="AM32" i="3" s="1"/>
  <c r="I8" i="2" s="1"/>
  <c r="AA17" i="3"/>
  <c r="AA18" i="3" s="1"/>
  <c r="G5" i="2" s="1"/>
  <c r="AG106" i="3"/>
  <c r="AG107" i="3" s="1"/>
  <c r="H6" i="2" s="1"/>
  <c r="H35" i="4"/>
  <c r="G35" i="4" s="1"/>
  <c r="H57" i="4"/>
  <c r="G57" i="4" s="1"/>
  <c r="BE123" i="3"/>
  <c r="L11" i="2" s="1"/>
  <c r="BE150" i="3"/>
  <c r="BE151" i="3" s="1"/>
  <c r="L7" i="2" s="1"/>
  <c r="BE72" i="3"/>
  <c r="BE73" i="3" s="1"/>
  <c r="L2" i="2" s="1"/>
  <c r="BE106" i="3"/>
  <c r="BE107" i="3" s="1"/>
  <c r="L6" i="2" s="1"/>
  <c r="AM17" i="3"/>
  <c r="AM18" i="3" s="1"/>
  <c r="I5" i="2" s="1"/>
  <c r="BP87" i="3"/>
  <c r="AM88" i="3"/>
  <c r="AM89" i="3" s="1"/>
  <c r="I9" i="2" s="1"/>
  <c r="AM106" i="3"/>
  <c r="AM107" i="3" s="1"/>
  <c r="I6" i="2" s="1"/>
  <c r="AM59" i="3"/>
  <c r="AM60" i="3" s="1"/>
  <c r="I10" i="2" s="1"/>
  <c r="AM72" i="3"/>
  <c r="AM73" i="3" s="1"/>
  <c r="I2" i="2" s="1"/>
  <c r="BE134" i="3"/>
  <c r="BE135" i="3" s="1"/>
  <c r="L4" i="2" s="1"/>
  <c r="BP121" i="3"/>
  <c r="BE31" i="3"/>
  <c r="BE32" i="3" s="1"/>
  <c r="L8" i="2" s="1"/>
  <c r="BE18" i="3"/>
  <c r="L5" i="2" s="1"/>
  <c r="BE44" i="3"/>
  <c r="BE45" i="3" s="1"/>
  <c r="L3" i="2" s="1"/>
  <c r="AY106" i="3"/>
  <c r="AY107" i="3" s="1"/>
  <c r="K6" i="2" s="1"/>
  <c r="AY60" i="3"/>
  <c r="K10" i="2" s="1"/>
  <c r="AY31" i="3"/>
  <c r="AY32" i="3" s="1"/>
  <c r="K8" i="2" s="1"/>
  <c r="AY88" i="3"/>
  <c r="AY89" i="3" s="1"/>
  <c r="K9" i="2" s="1"/>
  <c r="AY122" i="3"/>
  <c r="AY123" i="3" s="1"/>
  <c r="K11" i="2" s="1"/>
  <c r="AY45" i="3"/>
  <c r="K3" i="2" s="1"/>
  <c r="AS31" i="3"/>
  <c r="AS32" i="3" s="1"/>
  <c r="J8" i="2" s="1"/>
  <c r="AS150" i="3"/>
  <c r="AS151" i="3" s="1"/>
  <c r="J7" i="2" s="1"/>
  <c r="AS135" i="3"/>
  <c r="J4" i="2" s="1"/>
  <c r="BP16" i="3"/>
  <c r="AS17" i="3"/>
  <c r="AS18" i="3" s="1"/>
  <c r="J5" i="2" s="1"/>
  <c r="AS88" i="3"/>
  <c r="AS89" i="3" s="1"/>
  <c r="J9" i="2" s="1"/>
  <c r="BP58" i="3"/>
  <c r="AG59" i="3"/>
  <c r="AG60" i="3" s="1"/>
  <c r="H10" i="2" s="1"/>
  <c r="AG122" i="3"/>
  <c r="AG123" i="3" s="1"/>
  <c r="H11" i="2" s="1"/>
  <c r="BQ119" i="3"/>
  <c r="AG88" i="3"/>
  <c r="AG89" i="3" s="1"/>
  <c r="H9" i="2" s="1"/>
  <c r="BP30" i="3"/>
  <c r="AG150" i="3"/>
  <c r="AG151" i="3" s="1"/>
  <c r="H88" i="4"/>
  <c r="G88" i="4" s="1"/>
  <c r="AA31" i="3"/>
  <c r="AA32" i="3" s="1"/>
  <c r="G8" i="2" s="1"/>
  <c r="AA122" i="3"/>
  <c r="AA123" i="3" s="1"/>
  <c r="G11" i="2" s="1"/>
  <c r="AA59" i="3"/>
  <c r="AA60" i="3" s="1"/>
  <c r="G10" i="2" s="1"/>
  <c r="AA72" i="3"/>
  <c r="AA73" i="3" s="1"/>
  <c r="G2" i="2" s="1"/>
  <c r="AA134" i="3"/>
  <c r="AA135" i="3" s="1"/>
  <c r="G4" i="2" s="1"/>
  <c r="U59" i="3"/>
  <c r="U60" i="3" s="1"/>
  <c r="F10" i="2" s="1"/>
  <c r="U150" i="3"/>
  <c r="U151" i="3" s="1"/>
  <c r="F7" i="2" s="1"/>
  <c r="BQ14" i="3"/>
  <c r="BP133" i="3"/>
  <c r="U135" i="3"/>
  <c r="F4" i="2" s="1"/>
  <c r="O59" i="3"/>
  <c r="O60" i="3" s="1"/>
  <c r="E10" i="2" s="1"/>
  <c r="BO57" i="3"/>
  <c r="BQ69" i="3"/>
  <c r="O150" i="3"/>
  <c r="O151" i="3" s="1"/>
  <c r="E7" i="2" s="1"/>
  <c r="O31" i="3"/>
  <c r="O32" i="3" s="1"/>
  <c r="E8" i="2" s="1"/>
  <c r="O18" i="3"/>
  <c r="E5" i="2" s="1"/>
  <c r="BP105" i="3"/>
  <c r="O45" i="3"/>
  <c r="E3" i="2" s="1"/>
  <c r="O106" i="3"/>
  <c r="O107" i="3" s="1"/>
  <c r="E6" i="2" s="1"/>
  <c r="BQ131" i="3"/>
  <c r="BP132" i="3"/>
  <c r="BQ28" i="3"/>
  <c r="BO132" i="3"/>
  <c r="BP70" i="3"/>
  <c r="BO104" i="3"/>
  <c r="BP57" i="3"/>
  <c r="BQ147" i="3"/>
  <c r="BO70" i="3"/>
  <c r="BO29" i="3"/>
  <c r="BO42" i="3"/>
  <c r="BO148" i="3"/>
  <c r="BQ103" i="3"/>
  <c r="BP29" i="3"/>
  <c r="I31" i="3"/>
  <c r="BP15" i="3"/>
  <c r="I17" i="3"/>
  <c r="BO86" i="3"/>
  <c r="BP86" i="3"/>
  <c r="I88" i="3"/>
  <c r="BO15" i="3"/>
  <c r="BP120" i="3"/>
  <c r="I122" i="3"/>
  <c r="BP148" i="3"/>
  <c r="I150" i="3"/>
  <c r="I151" i="3" s="1"/>
  <c r="D7" i="2" s="1"/>
  <c r="I134" i="3"/>
  <c r="I106" i="3"/>
  <c r="BP104" i="3"/>
  <c r="BP42" i="3"/>
  <c r="I44" i="3"/>
  <c r="H44" i="4"/>
  <c r="G44" i="4" s="1"/>
  <c r="H45" i="4"/>
  <c r="G45" i="4" s="1"/>
  <c r="BO120" i="3"/>
  <c r="BQ41" i="3"/>
  <c r="BQ85" i="3"/>
  <c r="BQ56" i="3"/>
  <c r="I72" i="3"/>
  <c r="L12" i="2" l="1"/>
  <c r="G12" i="2"/>
  <c r="K12" i="2"/>
  <c r="E14" i="2"/>
  <c r="I12" i="2"/>
  <c r="I14" i="2"/>
  <c r="BP134" i="3"/>
  <c r="L14" i="2"/>
  <c r="K14" i="2"/>
  <c r="J12" i="2"/>
  <c r="J14" i="2"/>
  <c r="BP122" i="3"/>
  <c r="BP88" i="3"/>
  <c r="H12" i="2"/>
  <c r="H7" i="2"/>
  <c r="H14" i="2" s="1"/>
  <c r="M10" i="2"/>
  <c r="G14" i="2"/>
  <c r="BQ57" i="3"/>
  <c r="F12" i="2"/>
  <c r="F14" i="2"/>
  <c r="BP59" i="3"/>
  <c r="E12" i="2"/>
  <c r="BQ132" i="3"/>
  <c r="BQ29" i="3"/>
  <c r="BQ86" i="3"/>
  <c r="BQ42" i="3"/>
  <c r="BQ104" i="3"/>
  <c r="BQ148" i="3"/>
  <c r="I135" i="3"/>
  <c r="D4" i="2" s="1"/>
  <c r="BQ120" i="3"/>
  <c r="BQ70" i="3"/>
  <c r="BQ15" i="3"/>
  <c r="D12" i="2"/>
  <c r="BP31" i="3"/>
  <c r="I32" i="3"/>
  <c r="I123" i="3"/>
  <c r="BP72" i="3"/>
  <c r="I73" i="3"/>
  <c r="D2" i="2" s="1"/>
  <c r="M2" i="2" s="1"/>
  <c r="I89" i="3"/>
  <c r="D9" i="2" s="1"/>
  <c r="M9" i="2" s="1"/>
  <c r="BP106" i="3"/>
  <c r="I107" i="3"/>
  <c r="D6" i="2" s="1"/>
  <c r="M6" i="2" s="1"/>
  <c r="BP60" i="3"/>
  <c r="BP44" i="3"/>
  <c r="I45" i="3"/>
  <c r="D3" i="2" s="1"/>
  <c r="M3" i="2" s="1"/>
  <c r="BP17" i="3"/>
  <c r="I18" i="3"/>
  <c r="BP135" i="3" l="1"/>
  <c r="BP73" i="3"/>
  <c r="M7" i="2"/>
  <c r="BP18" i="3"/>
  <c r="D5" i="2"/>
  <c r="M5" i="2" s="1"/>
  <c r="BP107" i="3"/>
  <c r="M4" i="2"/>
  <c r="BP123" i="3"/>
  <c r="D11" i="2"/>
  <c r="BP45" i="3"/>
  <c r="BP89" i="3"/>
  <c r="BP32" i="3"/>
  <c r="D8" i="2"/>
  <c r="M8" i="2" s="1"/>
  <c r="M11" i="2" l="1"/>
  <c r="N2" i="2" s="1"/>
  <c r="D14" i="2"/>
  <c r="M14" i="2" s="1"/>
  <c r="M15" i="2" s="1"/>
  <c r="N11" i="2"/>
  <c r="N6" i="2"/>
  <c r="N10" i="2"/>
  <c r="N3" i="2"/>
  <c r="N8" i="2" l="1"/>
  <c r="N9" i="2"/>
  <c r="N7" i="2"/>
  <c r="N5" i="2"/>
  <c r="N4" i="2"/>
  <c r="N15" i="2" l="1"/>
  <c r="N22" i="2" s="1"/>
  <c r="H53" i="4"/>
  <c r="G53" i="4" s="1"/>
  <c r="H47" i="4" l="1"/>
  <c r="G47" i="4" s="1"/>
  <c r="H49" i="4"/>
  <c r="G49" i="4" s="1"/>
</calcChain>
</file>

<file path=xl/sharedStrings.xml><?xml version="1.0" encoding="utf-8"?>
<sst xmlns="http://schemas.openxmlformats.org/spreadsheetml/2006/main" count="780" uniqueCount="110">
  <si>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</si>
  <si>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</si>
  <si>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</si>
  <si>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</si>
  <si>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</si>
  <si>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</si>
  <si>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</si>
  <si>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</si>
  <si>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</si>
  <si>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</si>
  <si>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</si>
  <si>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</si>
  <si>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</si>
  <si>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</si>
  <si>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</si>
  <si>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</si>
  <si>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</si>
  <si>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</si>
  <si>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</si>
  <si>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</si>
  <si>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</si>
  <si>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</si>
  <si>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</si>
  <si>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</si>
  <si>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</si>
  <si>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</si>
  <si>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</si>
  <si>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</si>
  <si>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</si>
  <si>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</si>
  <si>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</si>
  <si>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</si>
  <si>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</si>
  <si>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</si>
  <si>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</si>
  <si>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</si>
  <si>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</si>
  <si>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</si>
  <si>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</si>
  <si>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</si>
  <si>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</si>
  <si>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</si>
  <si>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</si>
  <si>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</si>
  <si>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</si>
  <si>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</si>
  <si>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</si>
  <si>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</si>
  <si>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</si>
  <si>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</si>
  <si>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</si>
  <si>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</si>
  <si>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</si>
  <si>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</si>
  <si>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</si>
  <si>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</si>
  <si>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</si>
  <si>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</si>
  <si>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</si>
  <si>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</si>
  <si>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</si>
  <si>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</si>
  <si>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</si>
  <si>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</si>
  <si>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</si>
  <si>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</si>
  <si>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</si>
  <si>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</si>
  <si>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</si>
  <si>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</si>
  <si>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</si>
  <si>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</si>
  <si>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</si>
  <si>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</si>
  <si>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</si>
  <si>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</si>
  <si>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</si>
  <si>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</si>
  <si>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</si>
  <si>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</si>
  <si>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</si>
  <si>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</si>
  <si>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</si>
  <si>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</si>
  <si>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</si>
  <si>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</si>
  <si>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</si>
  <si>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</si>
  <si>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</si>
  <si>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</si>
  <si>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</si>
  <si>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</si>
  <si>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</si>
  <si>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</si>
  <si>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</si>
  <si>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</si>
  <si>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</si>
  <si>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</si>
  <si>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</si>
  <si>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</si>
  <si>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</si>
  <si>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</si>
  <si>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</si>
  <si>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</si>
  <si>
    <t>Godiveau</t>
  </si>
  <si>
    <t>Evangelista</t>
  </si>
  <si>
    <t>Soleihac</t>
  </si>
  <si>
    <t>Francois</t>
  </si>
  <si>
    <t>Wosinski</t>
  </si>
  <si>
    <t>Stéphane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</si>
</sst>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applyNumberFormat="0" applyFill="0" applyBorder="0" applyProtection="0"/>
  </cellStyleXfs>
  <cellXfs count="21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46" fillId="0" borderId="2" xfId="0" applyNumberFormat="1" applyFont="1" applyBorder="1"/>
    <xf numFmtId="49" fontId="46" fillId="0" borderId="2" xfId="0" applyNumberFormat="1" applyFont="1" applyBorder="1"/>
    <xf numFmtId="0" fontId="46" fillId="0" borderId="2" xfId="0" applyFont="1" applyBorder="1"/>
    <xf numFmtId="0" fontId="46" fillId="0" borderId="2" xfId="0" applyNumberFormat="1" applyFont="1" applyBorder="1" applyAlignment="1">
      <alignment horizontal="center"/>
    </xf>
    <xf numFmtId="0" fontId="47" fillId="4" borderId="2" xfId="0" applyFont="1" applyFill="1" applyBorder="1"/>
    <xf numFmtId="0" fontId="46" fillId="4" borderId="2" xfId="0" applyFont="1" applyFill="1" applyBorder="1" applyAlignment="1">
      <alignment horizontal="center"/>
    </xf>
    <xf numFmtId="0" fontId="47" fillId="4" borderId="2" xfId="0" applyFont="1" applyFill="1" applyBorder="1" applyAlignment="1">
      <alignment horizontal="center"/>
    </xf>
    <xf numFmtId="0" fontId="48" fillId="0" borderId="0" xfId="0" applyNumberFormat="1" applyFont="1"/>
    <xf numFmtId="0" fontId="48" fillId="0" borderId="2" xfId="0" applyNumberFormat="1" applyFont="1" applyBorder="1"/>
    <xf numFmtId="0" fontId="47" fillId="4" borderId="2" xfId="0" applyNumberFormat="1" applyFont="1" applyFill="1" applyBorder="1"/>
    <xf numFmtId="0" fontId="46" fillId="4" borderId="2" xfId="0" applyNumberFormat="1" applyFont="1" applyFill="1" applyBorder="1" applyAlignment="1">
      <alignment horizontal="center"/>
    </xf>
    <xf numFmtId="0" fontId="14" fillId="0" borderId="32" xfId="0" applyNumberFormat="1" applyFont="1" applyBorder="1"/>
    <xf numFmtId="0" fontId="14" fillId="0" borderId="32" xfId="0" applyFont="1" applyBorder="1"/>
    <xf numFmtId="0" fontId="14" fillId="0" borderId="32" xfId="0" applyNumberFormat="1" applyFont="1" applyBorder="1" applyAlignment="1">
      <alignment horizontal="center"/>
    </xf>
    <xf numFmtId="0" fontId="15" fillId="4" borderId="32" xfId="0" applyNumberFormat="1" applyFont="1" applyFill="1" applyBorder="1"/>
    <xf numFmtId="0" fontId="14" fillId="4" borderId="32" xfId="0" applyNumberFormat="1" applyFont="1" applyFill="1" applyBorder="1" applyAlignment="1">
      <alignment horizontal="center"/>
    </xf>
    <xf numFmtId="0" fontId="0" fillId="0" borderId="32" xfId="0" applyNumberFormat="1" applyBorder="1"/>
    <xf numFmtId="0" fontId="48" fillId="0" borderId="32" xfId="0" applyNumberFormat="1" applyFont="1" applyBorder="1"/>
    <xf numFmtId="0" fontId="47" fillId="4" borderId="32" xfId="0" applyNumberFormat="1" applyFont="1" applyFill="1" applyBorder="1"/>
    <xf numFmtId="0" fontId="46" fillId="4" borderId="32" xfId="0" applyNumberFormat="1"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0" fontId="33" fillId="0" borderId="0" xfId="0" applyNumberFormat="1" applyFont="1" applyBorder="1"/>
    <xf numFmtId="0" fontId="0" fillId="0" borderId="0" xfId="0" applyNumberFormat="1" applyBorder="1"/>
    <xf numFmtId="0" fontId="15" fillId="4" borderId="0" xfId="0" applyNumberFormat="1" applyFont="1" applyFill="1" applyBorder="1"/>
    <xf numFmtId="0" fontId="14" fillId="4" borderId="0" xfId="0" applyNumberFormat="1" applyFont="1" applyFill="1" applyBorder="1" applyAlignment="1">
      <alignment horizontal="center"/>
    </xf>
    <xf numFmtId="0" fontId="43" fillId="0" borderId="32" xfId="0" applyNumberFormat="1" applyFont="1" applyBorder="1"/>
    <xf numFmtId="0" fontId="46" fillId="0" borderId="26" xfId="0" applyNumberFormat="1" applyFont="1" applyBorder="1"/>
    <xf numFmtId="49" fontId="43" fillId="0" borderId="32" xfId="0" applyNumberFormat="1" applyFont="1" applyBorder="1"/>
    <xf numFmtId="0" fontId="43" fillId="0" borderId="32" xfId="0" applyFont="1" applyBorder="1"/>
    <xf numFmtId="0" fontId="46" fillId="0" borderId="26" xfId="0" applyFont="1" applyBorder="1"/>
    <xf numFmtId="0" fontId="43" fillId="0" borderId="32" xfId="0" applyNumberFormat="1" applyFont="1" applyBorder="1" applyAlignment="1">
      <alignment horizontal="center"/>
    </xf>
    <xf numFmtId="0" fontId="44" fillId="4" borderId="32" xfId="0" applyFont="1" applyFill="1" applyBorder="1"/>
    <xf numFmtId="0" fontId="47" fillId="4" borderId="26" xfId="0" applyFont="1" applyFill="1" applyBorder="1"/>
    <xf numFmtId="0" fontId="43" fillId="4" borderId="32" xfId="0" applyFont="1" applyFill="1" applyBorder="1" applyAlignment="1">
      <alignment horizontal="center"/>
    </xf>
    <xf numFmtId="0" fontId="46" fillId="4" borderId="26" xfId="0" applyFont="1" applyFill="1" applyBorder="1" applyAlignment="1">
      <alignment horizontal="center"/>
    </xf>
    <xf numFmtId="0" fontId="15" fillId="4" borderId="32" xfId="0" applyFont="1" applyFill="1" applyBorder="1" applyAlignment="1">
      <alignment horizontal="center"/>
    </xf>
    <xf numFmtId="0" fontId="44" fillId="4" borderId="26"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87" t="s">
        <v>0</v>
      </c>
      <c r="C3" s="188"/>
      <c r="D3" s="188"/>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74</v>
      </c>
      <c r="C13" s="2"/>
      <c r="D13" s="2"/>
    </row>
    <row r="14" spans="2:4" ht="15" x14ac:dyDescent="0.2">
      <c r="B14" s="3"/>
      <c r="C14" s="3" t="s">
        <v>5</v>
      </c>
      <c r="D14" s="4" t="s">
        <v>74</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I5" sqref="I5"/>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45013</v>
      </c>
      <c r="E1" s="8">
        <f>'Détail par équipe'!J1</f>
        <v>45020</v>
      </c>
      <c r="F1" s="8">
        <f>'Détail par équipe'!P1</f>
        <v>45027</v>
      </c>
      <c r="G1" s="8">
        <f>'Détail par équipe'!V1</f>
        <v>45055</v>
      </c>
      <c r="H1" s="8">
        <f>'Détail par équipe'!AB1</f>
        <v>45062</v>
      </c>
      <c r="I1" s="8">
        <f>'Détail par équipe'!AH1</f>
        <v>45069</v>
      </c>
      <c r="J1" s="8">
        <f>'Détail par équipe'!AN1</f>
        <v>45034</v>
      </c>
      <c r="K1" s="8">
        <f>'Détail par équipe'!AT1</f>
        <v>45076</v>
      </c>
      <c r="L1" s="8">
        <f>'Détail par équipe'!AZ1</f>
        <v>45083</v>
      </c>
      <c r="M1" s="9" t="s">
        <v>7</v>
      </c>
      <c r="N1" s="10" t="s">
        <v>8</v>
      </c>
    </row>
    <row r="2" spans="1:14" ht="23.1" customHeight="1" x14ac:dyDescent="0.2">
      <c r="A2" s="11">
        <v>1</v>
      </c>
      <c r="B2" s="12">
        <v>4</v>
      </c>
      <c r="C2" s="13" t="str">
        <f>'Détail par équipe'!B61</f>
        <v>Les Mickeys</v>
      </c>
      <c r="D2" s="14">
        <f>'Détail par équipe'!I73</f>
        <v>10</v>
      </c>
      <c r="E2" s="15">
        <f>'Détail par équipe'!O73</f>
        <v>3</v>
      </c>
      <c r="F2" s="15">
        <f>'Détail par équipe'!U73</f>
        <v>4</v>
      </c>
      <c r="G2" s="15">
        <f>'Détail par équipe'!AA73</f>
        <v>8</v>
      </c>
      <c r="H2" s="15">
        <f>'Détail par équipe'!AG73</f>
        <v>5</v>
      </c>
      <c r="I2" s="15">
        <f>'Détail par équipe'!AM73</f>
        <v>5</v>
      </c>
      <c r="J2" s="15">
        <f>'Détail par équipe'!AS73</f>
        <v>8</v>
      </c>
      <c r="K2" s="15">
        <f>'Détail par équipe'!AY73</f>
        <v>0</v>
      </c>
      <c r="L2" s="15">
        <f>'Détail par équipe'!BE73</f>
        <v>0</v>
      </c>
      <c r="M2" s="16">
        <f>D2+E2+F2+G2+H2+I2+J2+K2+L2</f>
        <v>43</v>
      </c>
      <c r="N2" s="17">
        <f t="shared" ref="N2:N11" si="0">M2*1.2</f>
        <v>51.6</v>
      </c>
    </row>
    <row r="3" spans="1:14" ht="23.1" customHeight="1" x14ac:dyDescent="0.2">
      <c r="A3" s="11">
        <v>2</v>
      </c>
      <c r="B3" s="12">
        <v>2</v>
      </c>
      <c r="C3" s="13" t="str">
        <f>'Détail par équipe'!B33</f>
        <v>ACB</v>
      </c>
      <c r="D3" s="14">
        <f>'Détail par équipe'!I45</f>
        <v>10</v>
      </c>
      <c r="E3" s="15">
        <f>'Détail par équipe'!O45</f>
        <v>8</v>
      </c>
      <c r="F3" s="15">
        <f>'Détail par équipe'!U45</f>
        <v>6</v>
      </c>
      <c r="G3" s="15">
        <f>'Détail par équipe'!AA45</f>
        <v>2</v>
      </c>
      <c r="H3" s="15">
        <f>'Détail par équipe'!AG45</f>
        <v>10</v>
      </c>
      <c r="I3" s="15">
        <f>'Détail par équipe'!AM45</f>
        <v>3</v>
      </c>
      <c r="J3" s="15">
        <f>'Détail par équipe'!AS45</f>
        <v>3</v>
      </c>
      <c r="K3" s="15">
        <f>'Détail par équipe'!AY45</f>
        <v>0</v>
      </c>
      <c r="L3" s="15">
        <f>'Détail par équipe'!BE45</f>
        <v>0</v>
      </c>
      <c r="M3" s="16">
        <f>D3+E3+F3+G3+H3+I3+J3+K3+L3</f>
        <v>42</v>
      </c>
      <c r="N3" s="17">
        <f t="shared" si="0"/>
        <v>50.4</v>
      </c>
    </row>
    <row r="4" spans="1:14" ht="23.1" customHeight="1" x14ac:dyDescent="0.2">
      <c r="A4" s="11">
        <v>3</v>
      </c>
      <c r="B4" s="12">
        <v>3</v>
      </c>
      <c r="C4" s="13" t="str">
        <f>'Détail par équipe'!B124</f>
        <v>Daltons 1</v>
      </c>
      <c r="D4" s="14">
        <f>'Détail par équipe'!I135</f>
        <v>0</v>
      </c>
      <c r="E4" s="15">
        <f>'Détail par équipe'!O135</f>
        <v>6</v>
      </c>
      <c r="F4" s="15">
        <f>'Détail par équipe'!U135</f>
        <v>10</v>
      </c>
      <c r="G4" s="15">
        <f>'Détail par équipe'!AA135</f>
        <v>7</v>
      </c>
      <c r="H4" s="15">
        <f>'Détail par équipe'!AG135</f>
        <v>5</v>
      </c>
      <c r="I4" s="15">
        <f>'Détail par équipe'!AM135</f>
        <v>7</v>
      </c>
      <c r="J4" s="15">
        <f>'Détail par équipe'!AS135</f>
        <v>6</v>
      </c>
      <c r="K4" s="15">
        <f>'Détail par équipe'!AY135</f>
        <v>0</v>
      </c>
      <c r="L4" s="15">
        <f>'Détail par équipe'!BE135</f>
        <v>0</v>
      </c>
      <c r="M4" s="16">
        <f>D4+E4+F4+G4+H4+I4+J4+K4+L4</f>
        <v>41</v>
      </c>
      <c r="N4" s="17">
        <f t="shared" si="0"/>
        <v>49.199999999999996</v>
      </c>
    </row>
    <row r="5" spans="1:14" ht="23.1" customHeight="1" x14ac:dyDescent="0.2">
      <c r="A5" s="11">
        <v>4</v>
      </c>
      <c r="B5" s="12">
        <v>6</v>
      </c>
      <c r="C5" s="13" t="str">
        <f>'Détail par équipe'!B2</f>
        <v>Challenger 1</v>
      </c>
      <c r="D5" s="14">
        <f>'Détail par équipe'!I18</f>
        <v>9</v>
      </c>
      <c r="E5" s="15">
        <f>'Détail par équipe'!O18</f>
        <v>5</v>
      </c>
      <c r="F5" s="15">
        <f>'Détail par équipe'!U18</f>
        <v>9.5</v>
      </c>
      <c r="G5" s="15">
        <f>'Détail par équipe'!AA18</f>
        <v>3</v>
      </c>
      <c r="H5" s="15">
        <f>'Détail par équipe'!AG18</f>
        <v>2</v>
      </c>
      <c r="I5" s="15">
        <f>'Détail par équipe'!AM18</f>
        <v>7</v>
      </c>
      <c r="J5" s="15">
        <f>'Détail par équipe'!AS18</f>
        <v>2</v>
      </c>
      <c r="K5" s="15">
        <f>'Détail par équipe'!AY18</f>
        <v>0</v>
      </c>
      <c r="L5" s="15">
        <f>'Détail par équipe'!BE18</f>
        <v>0</v>
      </c>
      <c r="M5" s="16">
        <f>D5+E5+F5+G5+H5+I5+J5+K5+L5</f>
        <v>37.5</v>
      </c>
      <c r="N5" s="17">
        <f t="shared" si="0"/>
        <v>45</v>
      </c>
    </row>
    <row r="6" spans="1:14" ht="23.1" customHeight="1" x14ac:dyDescent="0.2">
      <c r="A6" s="11">
        <v>5</v>
      </c>
      <c r="B6" s="12">
        <v>8</v>
      </c>
      <c r="C6" s="13" t="str">
        <f>'Détail par équipe'!B90</f>
        <v>Les Daltons 2</v>
      </c>
      <c r="D6" s="14">
        <f>'Détail par équipe'!I107</f>
        <v>7</v>
      </c>
      <c r="E6" s="15">
        <f>'Détail par équipe'!O107</f>
        <v>2</v>
      </c>
      <c r="F6" s="15">
        <f>'Détail par équipe'!U107</f>
        <v>4</v>
      </c>
      <c r="G6" s="15">
        <f>'Détail par équipe'!AA107</f>
        <v>9.5</v>
      </c>
      <c r="H6" s="15">
        <f>'Détail par équipe'!AG107</f>
        <v>8</v>
      </c>
      <c r="I6" s="15">
        <f>'Détail par équipe'!AM107</f>
        <v>2</v>
      </c>
      <c r="J6" s="15">
        <f>'Détail par équipe'!AS107</f>
        <v>4</v>
      </c>
      <c r="K6" s="15">
        <f>'Détail par équipe'!AY107</f>
        <v>0</v>
      </c>
      <c r="L6" s="15">
        <f>'Détail par équipe'!BE107</f>
        <v>0</v>
      </c>
      <c r="M6" s="16">
        <f>D6+E6+F6+G6+H6+I6+J6+K6+L6</f>
        <v>36.5</v>
      </c>
      <c r="N6" s="17">
        <f t="shared" si="0"/>
        <v>43.8</v>
      </c>
    </row>
    <row r="7" spans="1:14" ht="23.1" customHeight="1" x14ac:dyDescent="0.2">
      <c r="A7" s="11">
        <v>6</v>
      </c>
      <c r="B7" s="12">
        <v>10</v>
      </c>
      <c r="C7" s="13" t="str">
        <f>'Détail par équipe'!B136</f>
        <v>Challenger 4</v>
      </c>
      <c r="D7" s="14">
        <f>'Détail par équipe'!I151</f>
        <v>10</v>
      </c>
      <c r="E7" s="15">
        <f>'Détail par équipe'!O151</f>
        <v>7</v>
      </c>
      <c r="F7" s="15">
        <f>'Détail par équipe'!U151</f>
        <v>0.5</v>
      </c>
      <c r="G7" s="15">
        <f>'Détail par équipe'!AA151</f>
        <v>7</v>
      </c>
      <c r="H7" s="15">
        <f>'Détail par équipe'!AG151</f>
        <v>2</v>
      </c>
      <c r="I7" s="15">
        <f>'Détail par équipe'!AM151</f>
        <v>2</v>
      </c>
      <c r="J7" s="15">
        <f>'Détail par équipe'!AS151</f>
        <v>7</v>
      </c>
      <c r="K7" s="15">
        <f>'Détail par équipe'!AY151</f>
        <v>0</v>
      </c>
      <c r="L7" s="15">
        <f>'Détail par équipe'!BE151</f>
        <v>0</v>
      </c>
      <c r="M7" s="16">
        <f>D7+E7+F7+G7+H7+I7+J7+K7+L7</f>
        <v>35.5</v>
      </c>
      <c r="N7" s="17">
        <f t="shared" si="0"/>
        <v>42.6</v>
      </c>
    </row>
    <row r="8" spans="1:14" ht="23.1" customHeight="1" x14ac:dyDescent="0.2">
      <c r="A8" s="11">
        <v>7</v>
      </c>
      <c r="B8" s="12">
        <v>1</v>
      </c>
      <c r="C8" s="13" t="str">
        <f>'Détail par équipe'!B19</f>
        <v>Challenger 3</v>
      </c>
      <c r="D8" s="14">
        <f>'Détail par équipe'!I32</f>
        <v>1</v>
      </c>
      <c r="E8" s="15">
        <f>'Détail par équipe'!O32</f>
        <v>4</v>
      </c>
      <c r="F8" s="15">
        <f>'Détail par équipe'!U32</f>
        <v>4</v>
      </c>
      <c r="G8" s="15">
        <f>'Détail par équipe'!AA32</f>
        <v>3</v>
      </c>
      <c r="H8" s="15">
        <f>'Détail par équipe'!AG32</f>
        <v>9</v>
      </c>
      <c r="I8" s="15">
        <f>'Détail par équipe'!AM32</f>
        <v>8</v>
      </c>
      <c r="J8" s="15">
        <f>'Détail par équipe'!AS32</f>
        <v>4</v>
      </c>
      <c r="K8" s="15">
        <f>'Détail par équipe'!AY32</f>
        <v>0</v>
      </c>
      <c r="L8" s="15">
        <f>'Détail par équipe'!BE32</f>
        <v>0</v>
      </c>
      <c r="M8" s="16">
        <f>D8+E8+F8+G8+H8+I8+J8+K8+L8</f>
        <v>33</v>
      </c>
      <c r="N8" s="17">
        <f t="shared" si="0"/>
        <v>39.6</v>
      </c>
    </row>
    <row r="9" spans="1:14" ht="23.1" customHeight="1" x14ac:dyDescent="0.2">
      <c r="A9" s="11">
        <v>8</v>
      </c>
      <c r="B9" s="12">
        <v>7</v>
      </c>
      <c r="C9" s="13" t="str">
        <f>'Détail par équipe'!B74</f>
        <v>Les Catsyclo</v>
      </c>
      <c r="D9" s="14">
        <f>'Détail par équipe'!I89</f>
        <v>0</v>
      </c>
      <c r="E9" s="15">
        <f>'Détail par équipe'!O89</f>
        <v>5</v>
      </c>
      <c r="F9" s="15">
        <f>'Détail par équipe'!U89</f>
        <v>6</v>
      </c>
      <c r="G9" s="15">
        <f>'Détail par équipe'!AA89</f>
        <v>8</v>
      </c>
      <c r="H9" s="15">
        <f>'Détail par équipe'!AG89</f>
        <v>1</v>
      </c>
      <c r="I9" s="15">
        <f>'Détail par équipe'!AM89</f>
        <v>3</v>
      </c>
      <c r="J9" s="15">
        <f>'Détail par équipe'!AS89</f>
        <v>6</v>
      </c>
      <c r="K9" s="15">
        <f>'Détail par équipe'!AY89</f>
        <v>0</v>
      </c>
      <c r="L9" s="15">
        <f>'Détail par équipe'!BE89</f>
        <v>0</v>
      </c>
      <c r="M9" s="16">
        <f>D9+E9+F9+G9+H9+I9+J9+K9+L9</f>
        <v>29</v>
      </c>
      <c r="N9" s="17">
        <f t="shared" si="0"/>
        <v>34.799999999999997</v>
      </c>
    </row>
    <row r="10" spans="1:14" ht="19.5" customHeight="1" x14ac:dyDescent="0.2">
      <c r="A10" s="11">
        <v>9</v>
      </c>
      <c r="B10" s="12">
        <v>11</v>
      </c>
      <c r="C10" s="13" t="str">
        <f>'Détail par équipe'!B46</f>
        <v>Challenger 2</v>
      </c>
      <c r="D10" s="14">
        <f>'Détail par équipe'!I60</f>
        <v>0</v>
      </c>
      <c r="E10" s="15">
        <f>'Détail par équipe'!O60</f>
        <v>0</v>
      </c>
      <c r="F10" s="15">
        <f>'Détail par équipe'!U60</f>
        <v>6</v>
      </c>
      <c r="G10" s="15">
        <f>'Détail par équipe'!AA60</f>
        <v>0.5</v>
      </c>
      <c r="H10" s="15">
        <f>'Détail par équipe'!AG60</f>
        <v>8</v>
      </c>
      <c r="I10" s="15">
        <f>'Détail par équipe'!AM60</f>
        <v>8</v>
      </c>
      <c r="J10" s="15">
        <f>'Détail par équipe'!AS60</f>
        <v>4</v>
      </c>
      <c r="K10" s="15">
        <f>'Détail par équipe'!AY60</f>
        <v>0</v>
      </c>
      <c r="L10" s="15">
        <f>'Détail par équipe'!BE60</f>
        <v>0</v>
      </c>
      <c r="M10" s="16">
        <f>D10+E10+F10+G10+H10+I10+J10+K10+L10</f>
        <v>26.5</v>
      </c>
      <c r="N10" s="17">
        <f t="shared" si="0"/>
        <v>31.799999999999997</v>
      </c>
    </row>
    <row r="11" spans="1:14" ht="23.1" customHeight="1" x14ac:dyDescent="0.2">
      <c r="A11" s="11">
        <v>10</v>
      </c>
      <c r="B11" s="12">
        <v>5</v>
      </c>
      <c r="C11" s="13" t="str">
        <f>'Détail par équipe'!B108</f>
        <v>BP +</v>
      </c>
      <c r="D11" s="14">
        <f>'Détail par équipe'!I123</f>
        <v>3</v>
      </c>
      <c r="E11" s="15">
        <f>'Détail par équipe'!O123</f>
        <v>10</v>
      </c>
      <c r="F11" s="15">
        <f>'Détail par équipe'!U123</f>
        <v>0</v>
      </c>
      <c r="G11" s="15">
        <f>'Détail par équipe'!AA123</f>
        <v>2</v>
      </c>
      <c r="H11" s="15">
        <f>'Détail par équipe'!AG123</f>
        <v>0</v>
      </c>
      <c r="I11" s="15">
        <f>'Détail par équipe'!AM123</f>
        <v>5</v>
      </c>
      <c r="J11" s="15">
        <f>'Détail par équipe'!AS123</f>
        <v>6</v>
      </c>
      <c r="K11" s="15">
        <f>'Détail par équipe'!AY123</f>
        <v>0</v>
      </c>
      <c r="L11" s="15">
        <f>'Détail par équipe'!BE123</f>
        <v>0</v>
      </c>
      <c r="M11" s="16">
        <f>D11+E11+F11+G11+H11+I11+J11+K11+L11</f>
        <v>26</v>
      </c>
      <c r="N11" s="17">
        <f t="shared" si="0"/>
        <v>31.2</v>
      </c>
    </row>
    <row r="12" spans="1:14" ht="15" hidden="1" customHeight="1" x14ac:dyDescent="0.2">
      <c r="A12" s="11">
        <v>11</v>
      </c>
      <c r="B12" s="18"/>
      <c r="C12" s="13" t="s">
        <v>9</v>
      </c>
      <c r="D12" s="14">
        <f>'Détail par équipe'!I151</f>
        <v>10</v>
      </c>
      <c r="E12" s="15">
        <f>'Détail par équipe'!O151</f>
        <v>7</v>
      </c>
      <c r="F12" s="15">
        <f>'Détail par équipe'!U151</f>
        <v>0.5</v>
      </c>
      <c r="G12" s="15">
        <f>'Détail par équipe'!AA151</f>
        <v>7</v>
      </c>
      <c r="H12" s="15">
        <f>'Détail par équipe'!AG151</f>
        <v>2</v>
      </c>
      <c r="I12" s="15">
        <f>'Détail par équipe'!AM151</f>
        <v>2</v>
      </c>
      <c r="J12" s="15">
        <f>'Détail par équipe'!AS151</f>
        <v>7</v>
      </c>
      <c r="K12" s="15">
        <f>'Détail par équipe'!AY151</f>
        <v>0</v>
      </c>
      <c r="L12" s="15">
        <f>'Détail par équipe'!BE151</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1">SUM(F2:F11)</f>
        <v>50</v>
      </c>
      <c r="G14" s="17">
        <f t="shared" si="1"/>
        <v>50</v>
      </c>
      <c r="H14" s="17">
        <f t="shared" si="1"/>
        <v>50</v>
      </c>
      <c r="I14" s="17">
        <f t="shared" si="1"/>
        <v>50</v>
      </c>
      <c r="J14" s="17">
        <f t="shared" si="1"/>
        <v>50</v>
      </c>
      <c r="K14" s="17">
        <f t="shared" si="1"/>
        <v>0</v>
      </c>
      <c r="L14" s="17">
        <f t="shared" si="1"/>
        <v>0</v>
      </c>
      <c r="M14" s="17">
        <f>D14+E14+F14+G14+H14+I14+J14+K14+L14</f>
        <v>350</v>
      </c>
      <c r="N14" s="21"/>
    </row>
    <row r="15" spans="1:14" ht="15" customHeight="1" x14ac:dyDescent="0.2">
      <c r="A15" s="21"/>
      <c r="B15" s="22"/>
      <c r="C15" s="21"/>
      <c r="D15" s="21"/>
      <c r="E15" s="21"/>
      <c r="F15" s="21"/>
      <c r="G15" s="21"/>
      <c r="H15" s="21"/>
      <c r="I15" s="21"/>
      <c r="J15" s="21"/>
      <c r="K15" s="21"/>
      <c r="L15" s="21"/>
      <c r="M15" s="23">
        <f>M14*1.2</f>
        <v>420</v>
      </c>
      <c r="N15" s="17">
        <f>SUM(N2:N11)</f>
        <v>420.00000000000006</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78</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420.00000000000006</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5"/>
  <sheetViews>
    <sheetView showGridLines="0" zoomScale="75" zoomScaleNormal="75" workbookViewId="0">
      <pane xSplit="3585" ySplit="450" topLeftCell="V1" activePane="bottomRight"/>
      <selection sqref="A1:C1048576"/>
      <selection pane="topRight" activeCell="AT1" sqref="AT1:AY1"/>
      <selection pane="bottomLeft" activeCell="C53" sqref="C53"/>
      <selection pane="bottomRight" activeCell="AT93" sqref="AT93"/>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92">
        <v>45013</v>
      </c>
      <c r="E1" s="193"/>
      <c r="F1" s="193"/>
      <c r="G1" s="193"/>
      <c r="H1" s="193"/>
      <c r="I1" s="194"/>
      <c r="J1" s="192">
        <v>45020</v>
      </c>
      <c r="K1" s="193"/>
      <c r="L1" s="193"/>
      <c r="M1" s="193"/>
      <c r="N1" s="193"/>
      <c r="O1" s="194"/>
      <c r="P1" s="192">
        <v>45027</v>
      </c>
      <c r="Q1" s="193"/>
      <c r="R1" s="193"/>
      <c r="S1" s="193"/>
      <c r="T1" s="193"/>
      <c r="U1" s="194"/>
      <c r="V1" s="192">
        <v>45055</v>
      </c>
      <c r="W1" s="193"/>
      <c r="X1" s="193"/>
      <c r="Y1" s="193"/>
      <c r="Z1" s="193"/>
      <c r="AA1" s="194"/>
      <c r="AB1" s="192">
        <v>45062</v>
      </c>
      <c r="AC1" s="193"/>
      <c r="AD1" s="193"/>
      <c r="AE1" s="193"/>
      <c r="AF1" s="193"/>
      <c r="AG1" s="194"/>
      <c r="AH1" s="192">
        <v>45069</v>
      </c>
      <c r="AI1" s="193"/>
      <c r="AJ1" s="193"/>
      <c r="AK1" s="193"/>
      <c r="AL1" s="193"/>
      <c r="AM1" s="194"/>
      <c r="AN1" s="192">
        <v>45034</v>
      </c>
      <c r="AO1" s="193"/>
      <c r="AP1" s="193"/>
      <c r="AQ1" s="193"/>
      <c r="AR1" s="193"/>
      <c r="AS1" s="194"/>
      <c r="AT1" s="192">
        <v>45076</v>
      </c>
      <c r="AU1" s="193"/>
      <c r="AV1" s="193"/>
      <c r="AW1" s="193"/>
      <c r="AX1" s="193"/>
      <c r="AY1" s="194"/>
      <c r="AZ1" s="192">
        <v>45083</v>
      </c>
      <c r="BA1" s="193"/>
      <c r="BB1" s="193"/>
      <c r="BC1" s="193"/>
      <c r="BD1" s="193"/>
      <c r="BE1" s="194"/>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89" t="s">
        <v>25</v>
      </c>
      <c r="C2" s="191"/>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41</v>
      </c>
      <c r="E3" s="41">
        <v>176</v>
      </c>
      <c r="F3" s="41">
        <v>189</v>
      </c>
      <c r="G3" s="41">
        <v>189</v>
      </c>
      <c r="H3" s="41">
        <v>164</v>
      </c>
      <c r="I3" s="42">
        <f t="shared" ref="I3:I13" si="0">SUM(E3:H3)</f>
        <v>718</v>
      </c>
      <c r="J3" s="43"/>
      <c r="K3" s="44"/>
      <c r="L3" s="44"/>
      <c r="M3" s="44"/>
      <c r="N3" s="44"/>
      <c r="O3" s="42">
        <f t="shared" ref="O3:O13" si="1">SUM(K3:N3)</f>
        <v>0</v>
      </c>
      <c r="P3" s="43">
        <v>40</v>
      </c>
      <c r="Q3" s="44">
        <v>192</v>
      </c>
      <c r="R3" s="44">
        <v>174</v>
      </c>
      <c r="S3" s="44">
        <v>158</v>
      </c>
      <c r="T3" s="44">
        <v>201</v>
      </c>
      <c r="U3" s="42">
        <f t="shared" ref="U3:U13" si="2">SUM(Q3:T3)</f>
        <v>725</v>
      </c>
      <c r="V3" s="43">
        <v>39</v>
      </c>
      <c r="W3" s="44">
        <v>167</v>
      </c>
      <c r="X3" s="44">
        <v>166</v>
      </c>
      <c r="Y3" s="44">
        <v>154</v>
      </c>
      <c r="Z3" s="44">
        <v>163</v>
      </c>
      <c r="AA3" s="42">
        <f t="shared" ref="AA3:AA13" si="3">SUM(W3:Z3)</f>
        <v>650</v>
      </c>
      <c r="AB3" s="43"/>
      <c r="AC3" s="44"/>
      <c r="AD3" s="44"/>
      <c r="AE3" s="44"/>
      <c r="AF3" s="44"/>
      <c r="AG3" s="42">
        <f t="shared" ref="AG3:AG13" si="4">SUM(AC3:AF3)</f>
        <v>0</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4</v>
      </c>
      <c r="BI3" s="17">
        <f t="shared" ref="BI3:BI15" si="12">SUM((IF(W3&gt;0,1,0)+(IF(X3&gt;0,1,0)+(IF(Y3&gt;0,1,0)+(IF(Z3&gt;0,1,0))))))</f>
        <v>4</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12</v>
      </c>
      <c r="BP3" s="17">
        <f t="shared" ref="BP3:BP18" si="19">I3+O3+U3+AA3+AG3+AM3+AS3+AY3+BE3</f>
        <v>2093</v>
      </c>
      <c r="BQ3" s="17">
        <f t="shared" ref="BQ3:BQ15" si="20">BP3/BO3</f>
        <v>174.41666666666666</v>
      </c>
    </row>
    <row r="4" spans="1:69" ht="15.75" customHeight="1" x14ac:dyDescent="0.25">
      <c r="A4" s="37"/>
      <c r="B4" s="38" t="s">
        <v>33</v>
      </c>
      <c r="C4" s="39" t="s">
        <v>34</v>
      </c>
      <c r="D4" s="40">
        <v>30</v>
      </c>
      <c r="E4" s="41">
        <v>151</v>
      </c>
      <c r="F4" s="41">
        <v>204</v>
      </c>
      <c r="G4" s="41">
        <v>212</v>
      </c>
      <c r="H4" s="41">
        <v>143</v>
      </c>
      <c r="I4" s="42">
        <f t="shared" si="0"/>
        <v>710</v>
      </c>
      <c r="J4" s="43">
        <v>30</v>
      </c>
      <c r="K4" s="44">
        <v>167</v>
      </c>
      <c r="L4" s="44">
        <v>169</v>
      </c>
      <c r="M4" s="44">
        <v>153</v>
      </c>
      <c r="N4" s="44">
        <v>146</v>
      </c>
      <c r="O4" s="42">
        <f t="shared" si="1"/>
        <v>635</v>
      </c>
      <c r="P4" s="43">
        <v>30</v>
      </c>
      <c r="Q4" s="44">
        <v>156</v>
      </c>
      <c r="R4" s="44">
        <v>153</v>
      </c>
      <c r="S4" s="44">
        <v>192</v>
      </c>
      <c r="T4" s="44">
        <v>202</v>
      </c>
      <c r="U4" s="42">
        <f t="shared" si="2"/>
        <v>703</v>
      </c>
      <c r="V4" s="43"/>
      <c r="W4" s="44"/>
      <c r="X4" s="44"/>
      <c r="Y4" s="44"/>
      <c r="Z4" s="44"/>
      <c r="AA4" s="42">
        <f t="shared" si="3"/>
        <v>0</v>
      </c>
      <c r="AB4" s="43"/>
      <c r="AC4" s="44"/>
      <c r="AD4" s="44"/>
      <c r="AE4" s="44"/>
      <c r="AF4" s="44"/>
      <c r="AG4" s="42">
        <f t="shared" si="4"/>
        <v>0</v>
      </c>
      <c r="AH4" s="43">
        <v>31</v>
      </c>
      <c r="AI4" s="44">
        <v>162</v>
      </c>
      <c r="AJ4" s="44">
        <v>191</v>
      </c>
      <c r="AK4" s="44">
        <v>179</v>
      </c>
      <c r="AL4" s="44">
        <v>167</v>
      </c>
      <c r="AM4" s="42">
        <f t="shared" si="5"/>
        <v>699</v>
      </c>
      <c r="AN4" s="43">
        <v>30</v>
      </c>
      <c r="AO4" s="44">
        <v>172</v>
      </c>
      <c r="AP4" s="44">
        <v>158</v>
      </c>
      <c r="AQ4" s="44">
        <v>164</v>
      </c>
      <c r="AR4" s="44">
        <v>162</v>
      </c>
      <c r="AS4" s="42">
        <f t="shared" si="6"/>
        <v>656</v>
      </c>
      <c r="AT4" s="43"/>
      <c r="AU4" s="44"/>
      <c r="AV4" s="44"/>
      <c r="AW4" s="44"/>
      <c r="AX4" s="44"/>
      <c r="AY4" s="42">
        <f t="shared" si="7"/>
        <v>0</v>
      </c>
      <c r="AZ4" s="43"/>
      <c r="BA4" s="44"/>
      <c r="BB4" s="44"/>
      <c r="BC4" s="44"/>
      <c r="BD4" s="44"/>
      <c r="BE4" s="42">
        <f t="shared" si="8"/>
        <v>0</v>
      </c>
      <c r="BF4" s="45">
        <f t="shared" si="9"/>
        <v>4</v>
      </c>
      <c r="BG4" s="17">
        <f t="shared" si="10"/>
        <v>4</v>
      </c>
      <c r="BH4" s="17">
        <f t="shared" si="11"/>
        <v>4</v>
      </c>
      <c r="BI4" s="17">
        <f t="shared" si="12"/>
        <v>0</v>
      </c>
      <c r="BJ4" s="17">
        <f t="shared" si="13"/>
        <v>0</v>
      </c>
      <c r="BK4" s="17">
        <f t="shared" si="14"/>
        <v>4</v>
      </c>
      <c r="BL4" s="17">
        <f t="shared" si="15"/>
        <v>4</v>
      </c>
      <c r="BM4" s="17">
        <f t="shared" si="16"/>
        <v>0</v>
      </c>
      <c r="BN4" s="17">
        <f t="shared" si="17"/>
        <v>0</v>
      </c>
      <c r="BO4" s="17">
        <f t="shared" si="18"/>
        <v>20</v>
      </c>
      <c r="BP4" s="17">
        <f t="shared" si="19"/>
        <v>3403</v>
      </c>
      <c r="BQ4" s="17">
        <f t="shared" si="20"/>
        <v>170.15</v>
      </c>
    </row>
    <row r="5" spans="1:69" ht="15.75" customHeight="1" x14ac:dyDescent="0.25">
      <c r="A5" s="37"/>
      <c r="B5" s="46" t="s">
        <v>42</v>
      </c>
      <c r="C5" s="39" t="s">
        <v>43</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95</v>
      </c>
      <c r="C6" s="39" t="s">
        <v>96</v>
      </c>
      <c r="D6" s="43"/>
      <c r="E6" s="44"/>
      <c r="F6" s="44"/>
      <c r="G6" s="44"/>
      <c r="H6" s="44"/>
      <c r="I6" s="42">
        <f t="shared" si="0"/>
        <v>0</v>
      </c>
      <c r="J6" s="43"/>
      <c r="K6" s="44"/>
      <c r="L6" s="44"/>
      <c r="M6" s="44"/>
      <c r="N6" s="44"/>
      <c r="O6" s="42">
        <f t="shared" si="1"/>
        <v>0</v>
      </c>
      <c r="P6" s="43"/>
      <c r="Q6" s="44"/>
      <c r="R6" s="44"/>
      <c r="S6" s="44"/>
      <c r="T6" s="44"/>
      <c r="U6" s="42">
        <f t="shared" si="2"/>
        <v>0</v>
      </c>
      <c r="V6" s="43">
        <v>53</v>
      </c>
      <c r="W6" s="44">
        <v>120</v>
      </c>
      <c r="X6" s="44">
        <v>151</v>
      </c>
      <c r="Y6" s="44">
        <v>96</v>
      </c>
      <c r="Z6" s="44">
        <v>136</v>
      </c>
      <c r="AA6" s="42">
        <f t="shared" si="3"/>
        <v>503</v>
      </c>
      <c r="AB6" s="43">
        <v>48</v>
      </c>
      <c r="AC6" s="44">
        <v>133</v>
      </c>
      <c r="AD6" s="44">
        <v>145</v>
      </c>
      <c r="AE6" s="44">
        <v>167</v>
      </c>
      <c r="AF6" s="44">
        <v>118</v>
      </c>
      <c r="AG6" s="42">
        <f t="shared" si="4"/>
        <v>563</v>
      </c>
      <c r="AH6" s="43">
        <v>56</v>
      </c>
      <c r="AI6" s="44">
        <v>162</v>
      </c>
      <c r="AJ6" s="44">
        <v>147</v>
      </c>
      <c r="AK6" s="44">
        <v>170</v>
      </c>
      <c r="AL6" s="44">
        <v>131</v>
      </c>
      <c r="AM6" s="42">
        <f t="shared" si="5"/>
        <v>610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4</v>
      </c>
      <c r="BJ6" s="17">
        <f t="shared" si="13"/>
        <v>4</v>
      </c>
      <c r="BK6" s="17">
        <f t="shared" si="14"/>
        <v>4</v>
      </c>
      <c r="BL6" s="17">
        <f t="shared" si="15"/>
        <v>0</v>
      </c>
      <c r="BM6" s="17">
        <f t="shared" si="16"/>
        <v>0</v>
      </c>
      <c r="BN6" s="17">
        <f t="shared" si="17"/>
        <v>0</v>
      </c>
      <c r="BO6" s="17">
        <f t="shared" si="18"/>
        <v>12</v>
      </c>
      <c r="BP6" s="17">
        <f t="shared" si="19"/>
        <v>1676</v>
      </c>
      <c r="BQ6" s="21">
        <f t="shared" si="20"/>
        <v>139.66666666666666</v>
      </c>
    </row>
    <row r="7" spans="1:69" ht="15.75" customHeight="1" x14ac:dyDescent="0.25">
      <c r="A7" s="37"/>
      <c r="B7" s="155" t="s">
        <v>103</v>
      </c>
      <c r="C7" s="157" t="s">
        <v>46</v>
      </c>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155" t="s">
        <v>52</v>
      </c>
      <c r="C8" s="157" t="s">
        <v>46</v>
      </c>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v>51</v>
      </c>
      <c r="AO8" s="44">
        <v>108</v>
      </c>
      <c r="AP8" s="44">
        <v>171</v>
      </c>
      <c r="AQ8" s="44">
        <v>168</v>
      </c>
      <c r="AR8" s="44">
        <v>172</v>
      </c>
      <c r="AS8" s="42">
        <f t="shared" si="6"/>
        <v>619</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4</v>
      </c>
      <c r="BM8" s="17">
        <f t="shared" si="16"/>
        <v>0</v>
      </c>
      <c r="BN8" s="17">
        <f t="shared" si="17"/>
        <v>0</v>
      </c>
      <c r="BO8" s="17">
        <f t="shared" si="18"/>
        <v>4</v>
      </c>
      <c r="BP8" s="17">
        <f t="shared" si="19"/>
        <v>619</v>
      </c>
      <c r="BQ8" s="21">
        <f t="shared" si="20"/>
        <v>154.75</v>
      </c>
    </row>
    <row r="9" spans="1:69" ht="15.75" customHeight="1" x14ac:dyDescent="0.25">
      <c r="A9" s="37"/>
      <c r="B9" s="46" t="s">
        <v>90</v>
      </c>
      <c r="C9" s="47" t="s">
        <v>91</v>
      </c>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t="s">
        <v>83</v>
      </c>
      <c r="C10" s="47" t="s">
        <v>84</v>
      </c>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v>49</v>
      </c>
      <c r="AC10" s="44">
        <v>133</v>
      </c>
      <c r="AD10" s="44">
        <v>156</v>
      </c>
      <c r="AE10" s="44">
        <v>121</v>
      </c>
      <c r="AF10" s="44">
        <v>128</v>
      </c>
      <c r="AG10" s="42">
        <f t="shared" si="4"/>
        <v>538</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4</v>
      </c>
      <c r="BK10" s="17">
        <f t="shared" si="14"/>
        <v>0</v>
      </c>
      <c r="BL10" s="17">
        <f t="shared" si="15"/>
        <v>0</v>
      </c>
      <c r="BM10" s="17">
        <f t="shared" si="16"/>
        <v>0</v>
      </c>
      <c r="BN10" s="17">
        <f t="shared" si="17"/>
        <v>0</v>
      </c>
      <c r="BO10" s="17">
        <f t="shared" si="18"/>
        <v>4</v>
      </c>
      <c r="BP10" s="17">
        <f t="shared" si="19"/>
        <v>538</v>
      </c>
      <c r="BQ10" s="21">
        <f t="shared" si="20"/>
        <v>134.5</v>
      </c>
    </row>
    <row r="11" spans="1:69" ht="15.75" customHeight="1" x14ac:dyDescent="0.25">
      <c r="A11" s="37"/>
      <c r="B11" s="46" t="s">
        <v>88</v>
      </c>
      <c r="C11" s="47" t="s">
        <v>89</v>
      </c>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t="s">
        <v>50</v>
      </c>
      <c r="C12" s="47" t="s">
        <v>51</v>
      </c>
      <c r="D12" s="43"/>
      <c r="E12" s="44"/>
      <c r="F12" s="44"/>
      <c r="G12" s="44"/>
      <c r="H12" s="44"/>
      <c r="I12" s="42">
        <f t="shared" si="0"/>
        <v>0</v>
      </c>
      <c r="J12" s="43">
        <v>39</v>
      </c>
      <c r="K12" s="44">
        <v>158</v>
      </c>
      <c r="L12" s="44">
        <v>156</v>
      </c>
      <c r="M12" s="44">
        <v>163</v>
      </c>
      <c r="N12" s="44">
        <v>182</v>
      </c>
      <c r="O12" s="42">
        <f t="shared" si="1"/>
        <v>659</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4</v>
      </c>
      <c r="BH12" s="17">
        <f t="shared" si="11"/>
        <v>0</v>
      </c>
      <c r="BI12" s="17">
        <f t="shared" si="12"/>
        <v>0</v>
      </c>
      <c r="BJ12" s="17">
        <f t="shared" si="13"/>
        <v>0</v>
      </c>
      <c r="BK12" s="17">
        <f t="shared" si="14"/>
        <v>0</v>
      </c>
      <c r="BL12" s="17">
        <f t="shared" si="15"/>
        <v>0</v>
      </c>
      <c r="BM12" s="17">
        <f t="shared" si="16"/>
        <v>0</v>
      </c>
      <c r="BN12" s="17">
        <f t="shared" si="17"/>
        <v>0</v>
      </c>
      <c r="BO12" s="17">
        <f t="shared" si="18"/>
        <v>4</v>
      </c>
      <c r="BP12" s="17">
        <f t="shared" si="19"/>
        <v>659</v>
      </c>
      <c r="BQ12" s="21">
        <f t="shared" si="20"/>
        <v>164.75</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35</v>
      </c>
      <c r="C14" s="47"/>
      <c r="D14" s="43"/>
      <c r="E14" s="41">
        <f>SUM(E3:E13)</f>
        <v>327</v>
      </c>
      <c r="F14" s="41">
        <f>SUM(F3:F13)</f>
        <v>393</v>
      </c>
      <c r="G14" s="41">
        <f>SUM(G3:G13)</f>
        <v>401</v>
      </c>
      <c r="H14" s="41">
        <f>SUM(H3:H13)</f>
        <v>307</v>
      </c>
      <c r="I14" s="42">
        <f>SUM(I3:I13)</f>
        <v>1428</v>
      </c>
      <c r="J14" s="43"/>
      <c r="K14" s="41">
        <f>SUM(K3:K13)</f>
        <v>325</v>
      </c>
      <c r="L14" s="41">
        <f>SUM(L3:L13)</f>
        <v>325</v>
      </c>
      <c r="M14" s="41">
        <f>SUM(M3:M13)</f>
        <v>316</v>
      </c>
      <c r="N14" s="41">
        <f>SUM(N3:N13)</f>
        <v>328</v>
      </c>
      <c r="O14" s="42">
        <f>SUM(O3:O13)</f>
        <v>1294</v>
      </c>
      <c r="P14" s="43"/>
      <c r="Q14" s="41">
        <f>SUM(Q3:Q13)</f>
        <v>348</v>
      </c>
      <c r="R14" s="41">
        <f>SUM(R3:R13)</f>
        <v>327</v>
      </c>
      <c r="S14" s="41">
        <f>SUM(S3:S13)</f>
        <v>350</v>
      </c>
      <c r="T14" s="41">
        <f>SUM(T3:T13)</f>
        <v>403</v>
      </c>
      <c r="U14" s="42">
        <f>SUM(U3:U13)</f>
        <v>1428</v>
      </c>
      <c r="V14" s="43"/>
      <c r="W14" s="41">
        <f>SUM(W3:W13)</f>
        <v>287</v>
      </c>
      <c r="X14" s="41">
        <f>SUM(X3:X13)</f>
        <v>317</v>
      </c>
      <c r="Y14" s="41">
        <f>SUM(Y3:Y13)</f>
        <v>250</v>
      </c>
      <c r="Z14" s="41">
        <f>SUM(Z3:Z13)</f>
        <v>299</v>
      </c>
      <c r="AA14" s="42">
        <f>SUM(AA3:AA13)</f>
        <v>1153</v>
      </c>
      <c r="AB14" s="43"/>
      <c r="AC14" s="41">
        <f>SUM(AC3:AC13)</f>
        <v>266</v>
      </c>
      <c r="AD14" s="41">
        <f>SUM(AD3:AD13)</f>
        <v>301</v>
      </c>
      <c r="AE14" s="41">
        <f>SUM(AE3:AE13)</f>
        <v>288</v>
      </c>
      <c r="AF14" s="41">
        <f>SUM(AF3:AF13)</f>
        <v>246</v>
      </c>
      <c r="AG14" s="42">
        <f>SUM(AG3:AG13)</f>
        <v>1101</v>
      </c>
      <c r="AH14" s="43"/>
      <c r="AI14" s="41">
        <f>SUM(AI3:AI13)</f>
        <v>324</v>
      </c>
      <c r="AJ14" s="41">
        <f>SUM(AJ3:AJ13)</f>
        <v>338</v>
      </c>
      <c r="AK14" s="41">
        <f>SUM(AK3:AK13)</f>
        <v>349</v>
      </c>
      <c r="AL14" s="41">
        <f>SUM(AL3:AL13)</f>
        <v>298</v>
      </c>
      <c r="AM14" s="42">
        <f>SUM(AM3:AM13)</f>
        <v>1309</v>
      </c>
      <c r="AN14" s="43"/>
      <c r="AO14" s="41">
        <f>SUM(AO3:AO13)</f>
        <v>280</v>
      </c>
      <c r="AP14" s="41">
        <f>SUM(AP3:AP13)</f>
        <v>329</v>
      </c>
      <c r="AQ14" s="41">
        <f>SUM(AQ3:AQ13)</f>
        <v>332</v>
      </c>
      <c r="AR14" s="41">
        <f>SUM(AR3:AR13)</f>
        <v>334</v>
      </c>
      <c r="AS14" s="42">
        <f>SUM(AS3:AS13)</f>
        <v>1275</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4</v>
      </c>
      <c r="BJ14" s="17">
        <f t="shared" si="13"/>
        <v>4</v>
      </c>
      <c r="BK14" s="17">
        <f t="shared" si="14"/>
        <v>4</v>
      </c>
      <c r="BL14" s="17">
        <f t="shared" si="15"/>
        <v>4</v>
      </c>
      <c r="BM14" s="17">
        <f t="shared" si="16"/>
        <v>0</v>
      </c>
      <c r="BN14" s="17">
        <f t="shared" si="17"/>
        <v>0</v>
      </c>
      <c r="BO14" s="17">
        <f t="shared" si="18"/>
        <v>28</v>
      </c>
      <c r="BP14" s="17">
        <f t="shared" si="19"/>
        <v>8988</v>
      </c>
      <c r="BQ14" s="17">
        <f t="shared" si="20"/>
        <v>321</v>
      </c>
    </row>
    <row r="15" spans="1:69" ht="15.75" customHeight="1" x14ac:dyDescent="0.25">
      <c r="A15" s="37"/>
      <c r="B15" s="38" t="s">
        <v>36</v>
      </c>
      <c r="C15" s="47"/>
      <c r="D15" s="40">
        <f>SUM(D3:D13)</f>
        <v>71</v>
      </c>
      <c r="E15" s="41">
        <f>E14+$D$15</f>
        <v>398</v>
      </c>
      <c r="F15" s="41">
        <f>F14+$D$15</f>
        <v>464</v>
      </c>
      <c r="G15" s="41">
        <f>G14+$D$15</f>
        <v>472</v>
      </c>
      <c r="H15" s="41">
        <f>H14+$D$15</f>
        <v>378</v>
      </c>
      <c r="I15" s="42">
        <f>SUM(E15:H15)</f>
        <v>1712</v>
      </c>
      <c r="J15" s="40">
        <f>SUM(J3:J13)</f>
        <v>69</v>
      </c>
      <c r="K15" s="41">
        <f>K14+$J$15</f>
        <v>394</v>
      </c>
      <c r="L15" s="41">
        <f>L14+$J$15</f>
        <v>394</v>
      </c>
      <c r="M15" s="41">
        <f>M14+$J$15</f>
        <v>385</v>
      </c>
      <c r="N15" s="41">
        <f>N14+$J$15</f>
        <v>397</v>
      </c>
      <c r="O15" s="42">
        <f>SUM(K15:N15)</f>
        <v>1570</v>
      </c>
      <c r="P15" s="40">
        <f>SUM(P3:P13)</f>
        <v>70</v>
      </c>
      <c r="Q15" s="41">
        <f>Q14+$P$15</f>
        <v>418</v>
      </c>
      <c r="R15" s="41">
        <f>R14+$P$15</f>
        <v>397</v>
      </c>
      <c r="S15" s="41">
        <f>S14+$P$15</f>
        <v>420</v>
      </c>
      <c r="T15" s="41">
        <f>T14+$P$15</f>
        <v>473</v>
      </c>
      <c r="U15" s="42">
        <f>SUM(Q15:T15)</f>
        <v>1708</v>
      </c>
      <c r="V15" s="40">
        <f>SUM(V3:V13)</f>
        <v>92</v>
      </c>
      <c r="W15" s="41">
        <f>W14+$V$15</f>
        <v>379</v>
      </c>
      <c r="X15" s="41">
        <f>X14+$V$15</f>
        <v>409</v>
      </c>
      <c r="Y15" s="41">
        <f>Y14+$V$15</f>
        <v>342</v>
      </c>
      <c r="Z15" s="41">
        <f>Z14+$V$15</f>
        <v>391</v>
      </c>
      <c r="AA15" s="42">
        <f>SUM(W15:Z15)</f>
        <v>1521</v>
      </c>
      <c r="AB15" s="40">
        <f>SUM(AB3:AB13)</f>
        <v>97</v>
      </c>
      <c r="AC15" s="41">
        <f>AC14+$AB$15</f>
        <v>363</v>
      </c>
      <c r="AD15" s="41">
        <f>AD14+$AB$15</f>
        <v>398</v>
      </c>
      <c r="AE15" s="41">
        <f>AE14+$AB$15</f>
        <v>385</v>
      </c>
      <c r="AF15" s="41">
        <f>AF14+$AB$15</f>
        <v>343</v>
      </c>
      <c r="AG15" s="42">
        <f>SUM(AC15:AF15)</f>
        <v>1489</v>
      </c>
      <c r="AH15" s="40">
        <f>SUM(AH3:AH13)</f>
        <v>87</v>
      </c>
      <c r="AI15" s="41">
        <f>AI14+$AH$15</f>
        <v>411</v>
      </c>
      <c r="AJ15" s="41">
        <f>AJ14+$AH$15</f>
        <v>425</v>
      </c>
      <c r="AK15" s="41">
        <f>AK14+$AH$15</f>
        <v>436</v>
      </c>
      <c r="AL15" s="41">
        <f>AL14+$AH$15</f>
        <v>385</v>
      </c>
      <c r="AM15" s="42">
        <f>SUM(AI15:AL15)</f>
        <v>1657</v>
      </c>
      <c r="AN15" s="40">
        <f>SUM(AN3:AN13)</f>
        <v>81</v>
      </c>
      <c r="AO15" s="41">
        <f>AO14+$AN$15</f>
        <v>361</v>
      </c>
      <c r="AP15" s="41">
        <f>AP14+$AN$15</f>
        <v>410</v>
      </c>
      <c r="AQ15" s="41">
        <f>AQ14+$AN$15</f>
        <v>413</v>
      </c>
      <c r="AR15" s="41">
        <f>AR14+$AN$15</f>
        <v>415</v>
      </c>
      <c r="AS15" s="42">
        <f>SUM(AO15:AR15)</f>
        <v>1599</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4</v>
      </c>
      <c r="BJ15" s="17">
        <f t="shared" si="13"/>
        <v>4</v>
      </c>
      <c r="BK15" s="17">
        <f t="shared" si="14"/>
        <v>4</v>
      </c>
      <c r="BL15" s="17">
        <f t="shared" si="15"/>
        <v>4</v>
      </c>
      <c r="BM15" s="17">
        <f t="shared" si="16"/>
        <v>0</v>
      </c>
      <c r="BN15" s="17">
        <f t="shared" si="17"/>
        <v>0</v>
      </c>
      <c r="BO15" s="17">
        <f t="shared" si="18"/>
        <v>28</v>
      </c>
      <c r="BP15" s="17">
        <f t="shared" si="19"/>
        <v>11256</v>
      </c>
      <c r="BQ15" s="17">
        <f t="shared" si="20"/>
        <v>402</v>
      </c>
    </row>
    <row r="16" spans="1:69" ht="15.75" customHeight="1" x14ac:dyDescent="0.25">
      <c r="A16" s="37"/>
      <c r="B16" s="38" t="s">
        <v>37</v>
      </c>
      <c r="C16" s="47"/>
      <c r="D16" s="43"/>
      <c r="E16" s="41">
        <f t="shared" ref="E16:I17" si="21">IF($D$15&gt;0,IF(E14=E28,0.5,IF(E14&gt;E28,1,0)),0)</f>
        <v>1</v>
      </c>
      <c r="F16" s="41">
        <f t="shared" si="21"/>
        <v>1</v>
      </c>
      <c r="G16" s="41">
        <f t="shared" si="21"/>
        <v>1</v>
      </c>
      <c r="H16" s="41">
        <f t="shared" si="21"/>
        <v>1</v>
      </c>
      <c r="I16" s="42">
        <f t="shared" si="21"/>
        <v>1</v>
      </c>
      <c r="J16" s="43"/>
      <c r="K16" s="41">
        <f>IF($J$15&gt;0,IF(K14=K85,0.5,IF(K14&gt;K85,1,0)),0)</f>
        <v>1</v>
      </c>
      <c r="L16" s="41">
        <f>IF($J$15&gt;0,IF(L14=L85,0.5,IF(L14&gt;L85,1,0)),0)</f>
        <v>1</v>
      </c>
      <c r="M16" s="41">
        <f>IF($J$15&gt;0,IF(M14=M85,0.5,IF(M14&gt;M85,1,0)),0)</f>
        <v>0</v>
      </c>
      <c r="N16" s="41">
        <f>IF($J$15&gt;0,IF(N14=N85,0.5,IF(N14&gt;N85,1,0)),0)</f>
        <v>0</v>
      </c>
      <c r="O16" s="42">
        <f>IF($J$15&gt;0,IF(O14=O85,0.5,IF(O14&gt;O85,1,0)),0)</f>
        <v>1</v>
      </c>
      <c r="P16" s="43"/>
      <c r="Q16" s="41">
        <f>IF($P$15&gt;0,IF(Q14=Q147,0.5,IF(Q14&gt;Q147,1,0)),0)</f>
        <v>1</v>
      </c>
      <c r="R16" s="41">
        <f>IF($P$15&gt;0,IF(R14=R147,0.5,IF(R14&gt;R147,1,0)),0)</f>
        <v>1</v>
      </c>
      <c r="S16" s="41">
        <f>IF($P$15&gt;0,IF(S14=S147,0.5,IF(S14&gt;S147,1,0)),0)</f>
        <v>1</v>
      </c>
      <c r="T16" s="41">
        <f>IF($P$15&gt;0,IF(T14=T147,0.5,IF(T14&gt;T147,1,0)),0)</f>
        <v>1</v>
      </c>
      <c r="U16" s="42">
        <f>IF($P$15&gt;0,IF(U14=U147,0.5,IF(U14&gt;U147,1,0)),0)</f>
        <v>1</v>
      </c>
      <c r="V16" s="43"/>
      <c r="W16" s="41">
        <f>IF($V$15&gt;0,IF(W14=W131,0.5,IF(W14&gt;W131,1,0)),0)</f>
        <v>1</v>
      </c>
      <c r="X16" s="41">
        <f>IF($V$15&gt;0,IF(X14=X131,0.5,IF(X14&gt;X131,1,0)),0)</f>
        <v>0</v>
      </c>
      <c r="Y16" s="41">
        <f>IF($V$15&gt;0,IF(Y14=Y131,0.5,IF(Y14&gt;Y131,1,0)),0)</f>
        <v>0</v>
      </c>
      <c r="Z16" s="41">
        <f>IF($V$15&gt;0,IF(Z14=Z131,0.5,IF(Z14&gt;Z131,1,0)),0)</f>
        <v>0</v>
      </c>
      <c r="AA16" s="42">
        <f>IF($V$15&gt;0,IF(AA14=AA131,0.5,IF(AA14&gt;AA131,1,0)),0)</f>
        <v>0</v>
      </c>
      <c r="AB16" s="43"/>
      <c r="AC16" s="41">
        <f>IF($AB$15&gt;0,IF(AC14=AC56,0.5,IF(AC14&gt;AC56,1,0)),0)</f>
        <v>0</v>
      </c>
      <c r="AD16" s="41">
        <f>IF($AB$15&gt;0,IF(AD14=AD56,0.5,IF(AD14&gt;AD56,1,0)),0)</f>
        <v>1</v>
      </c>
      <c r="AE16" s="41">
        <f>IF($AB$15&gt;0,IF(AE14=AE56,0.5,IF(AE14&gt;AE56,1,0)),0)</f>
        <v>0</v>
      </c>
      <c r="AF16" s="41">
        <f>IF($AB$15&gt;0,IF(AF14=AF56,0.5,IF(AF14&gt;AF56,1,0)),0)</f>
        <v>0</v>
      </c>
      <c r="AG16" s="42">
        <f>IF($AB$15&gt;0,IF(AG14=AG56,0.5,IF(AG14&gt;AG56,1,0)),0)</f>
        <v>0</v>
      </c>
      <c r="AH16" s="43"/>
      <c r="AI16" s="41">
        <f t="shared" ref="AI16:AM17" si="22">IF($AH$15&gt;0,IF(AI14=AI41,0.5,IF(AI14&gt;AI41,1,0)),0)</f>
        <v>1</v>
      </c>
      <c r="AJ16" s="41">
        <f t="shared" si="22"/>
        <v>1</v>
      </c>
      <c r="AK16" s="41">
        <f t="shared" si="22"/>
        <v>0</v>
      </c>
      <c r="AL16" s="41">
        <f t="shared" si="22"/>
        <v>0</v>
      </c>
      <c r="AM16" s="42">
        <f t="shared" si="22"/>
        <v>1</v>
      </c>
      <c r="AN16" s="43"/>
      <c r="AO16" s="41">
        <f>IF($AN$15&gt;0,IF(AO14=AO69,0.5,IF(AO14&gt;AO69,1,0)),0)</f>
        <v>0</v>
      </c>
      <c r="AP16" s="41">
        <f>IF($AN$15&gt;0,IF(AP14=AP69,0.5,IF(AP14&gt;AP69,1,0)),0)</f>
        <v>0</v>
      </c>
      <c r="AQ16" s="41">
        <f>IF($AN$15&gt;0,IF(AQ14=AQ69,0.5,IF(AQ14&gt;AQ69,1,0)),0)</f>
        <v>1</v>
      </c>
      <c r="AR16" s="41">
        <f>IF($AN$15&gt;0,IF(AR14=AR69,0.5,IF(AR14&gt;AR69,1,0)),0)</f>
        <v>0</v>
      </c>
      <c r="AS16" s="42">
        <f>IF($AN$15&gt;0,IF(AS14=AS69,0.5,IF(AS14&gt;AS69,1,0)),0)</f>
        <v>0</v>
      </c>
      <c r="AT16" s="43"/>
      <c r="AU16" s="41">
        <f>IF($AT$15&gt;0,IF(AU14=AU119,0.5,IF(AU14&gt;AU119,1,0)),0)</f>
        <v>0</v>
      </c>
      <c r="AV16" s="41">
        <f>IF($AT$15&gt;0,IF(AV14=AV119,0.5,IF(AV14&gt;AV119,1,0)),0)</f>
        <v>0</v>
      </c>
      <c r="AW16" s="41">
        <f>IF($AT$15&gt;0,IF(AW14=AW119,0.5,IF(AW14&gt;AW119,1,0)),0)</f>
        <v>0</v>
      </c>
      <c r="AX16" s="41">
        <f>IF($AT$15&gt;0,IF(AX14=AX119,0.5,IF(AX14&gt;AX119,1,0)),0)</f>
        <v>0</v>
      </c>
      <c r="AY16" s="42">
        <f>IF($AT$15&gt;0,IF(AY14=AY119,0.5,IF(AY14&gt;AY119,1,0)),0)</f>
        <v>0</v>
      </c>
      <c r="AZ16" s="43"/>
      <c r="BA16" s="41">
        <f>IF($AZ$15&gt;0,IF(BA14=BA103,0.5,IF(BA14&gt;BA103,1,0)),0)</f>
        <v>0</v>
      </c>
      <c r="BB16" s="41">
        <f>IF($AZ$15&gt;0,IF(BB14=BB103,0.5,IF(BB14&gt;BB103,1,0)),0)</f>
        <v>0</v>
      </c>
      <c r="BC16" s="41">
        <f>IF($AZ$15&gt;0,IF(BC14=BC103,0.5,IF(BC14&gt;BC103,1,0)),0)</f>
        <v>0</v>
      </c>
      <c r="BD16" s="41">
        <f>IF($AZ$15&gt;0,IF(BD14=BD103,0.5,IF(BD14&gt;BD103,1,0)),0)</f>
        <v>0</v>
      </c>
      <c r="BE16" s="42">
        <f>IF($AZ$15&gt;0,IF(BE14=BE103,0.5,IF(BE14&gt;BE103,1,0)),0)</f>
        <v>0</v>
      </c>
      <c r="BF16" s="48"/>
      <c r="BG16" s="21"/>
      <c r="BH16" s="21"/>
      <c r="BI16" s="21"/>
      <c r="BJ16" s="21"/>
      <c r="BK16" s="21"/>
      <c r="BL16" s="21"/>
      <c r="BM16" s="21"/>
      <c r="BN16" s="21"/>
      <c r="BO16" s="21"/>
      <c r="BP16" s="17">
        <f t="shared" si="19"/>
        <v>4</v>
      </c>
      <c r="BQ16" s="21"/>
    </row>
    <row r="17" spans="1:69" ht="15.75" customHeight="1" x14ac:dyDescent="0.25">
      <c r="A17" s="37"/>
      <c r="B17" s="38" t="s">
        <v>38</v>
      </c>
      <c r="C17" s="47"/>
      <c r="D17" s="43"/>
      <c r="E17" s="41">
        <f t="shared" si="21"/>
        <v>0</v>
      </c>
      <c r="F17" s="41">
        <f t="shared" si="21"/>
        <v>1</v>
      </c>
      <c r="G17" s="41">
        <f t="shared" si="21"/>
        <v>1</v>
      </c>
      <c r="H17" s="41">
        <f t="shared" si="21"/>
        <v>1</v>
      </c>
      <c r="I17" s="42">
        <f t="shared" si="21"/>
        <v>1</v>
      </c>
      <c r="J17" s="43"/>
      <c r="K17" s="41">
        <f>IF($J$15&gt;0,IF(K15=K86,0.5,IF(K15&gt;K86,1,0)),0)</f>
        <v>1</v>
      </c>
      <c r="L17" s="41">
        <f>IF($J$15&gt;0,IF(L15=L86,0.5,IF(L15&gt;L86,1,0)),0)</f>
        <v>1</v>
      </c>
      <c r="M17" s="41">
        <f>IF($J$15&gt;0,IF(M15=M86,0.5,IF(M15&gt;M86,1,0)),0)</f>
        <v>0</v>
      </c>
      <c r="N17" s="41">
        <f>IF($J$15&gt;0,IF(N15=N86,0.5,IF(N15&gt;N86,1,0)),0)</f>
        <v>0</v>
      </c>
      <c r="O17" s="42">
        <f>IF($J$15&gt;0,IF(O15=O86,0.5,IF(O15&gt;O86,1,0)),0)</f>
        <v>0</v>
      </c>
      <c r="P17" s="43"/>
      <c r="Q17" s="41">
        <f>IF($P$15&gt;0,IF(Q15=Q148,0.5,IF(Q15&gt;Q148,1,0)),0)</f>
        <v>1</v>
      </c>
      <c r="R17" s="41">
        <f>IF($P$15&gt;0,IF(R15=R148,0.5,IF(R15&gt;R148,1,0)),0)</f>
        <v>1</v>
      </c>
      <c r="S17" s="41">
        <f>IF($P$15&gt;0,IF(S15=S148,0.5,IF(S15&gt;S148,1,0)),0)</f>
        <v>0.5</v>
      </c>
      <c r="T17" s="41">
        <f>IF($P$15&gt;0,IF(T15=T148,0.5,IF(T15&gt;T148,1,0)),0)</f>
        <v>1</v>
      </c>
      <c r="U17" s="42">
        <f>IF($P$15&gt;0,IF(U15=U148,0.5,IF(U15&gt;U148,1,0)),0)</f>
        <v>1</v>
      </c>
      <c r="V17" s="43"/>
      <c r="W17" s="41">
        <f>IF($V$15&gt;0,IF(W15=W132,0.5,IF(W15&gt;W132,1,0)),0)</f>
        <v>1</v>
      </c>
      <c r="X17" s="41">
        <f>IF($V$15&gt;0,IF(X15=X132,0.5,IF(X15&gt;X132,1,0)),0)</f>
        <v>0</v>
      </c>
      <c r="Y17" s="41">
        <f>IF($V$15&gt;0,IF(Y15=Y132,0.5,IF(Y15&gt;Y132,1,0)),0)</f>
        <v>0</v>
      </c>
      <c r="Z17" s="41">
        <f>IF($V$15&gt;0,IF(Z15=Z132,0.5,IF(Z15&gt;Z132,1,0)),0)</f>
        <v>1</v>
      </c>
      <c r="AA17" s="42">
        <f>IF($V$15&gt;0,IF(AA15=AA132,0.5,IF(AA15&gt;AA132,1,0)),0)</f>
        <v>0</v>
      </c>
      <c r="AB17" s="43"/>
      <c r="AC17" s="41">
        <f>IF($AB$15&gt;0,IF(AC15=AC57,0.5,IF(AC15&gt;AC57,1,0)),0)</f>
        <v>0</v>
      </c>
      <c r="AD17" s="41">
        <f>IF($AB$15&gt;0,IF(AD15=AD57,0.5,IF(AD15&gt;AD57,1,0)),0)</f>
        <v>1</v>
      </c>
      <c r="AE17" s="41">
        <f>IF($AB$15&gt;0,IF(AE15=AE57,0.5,IF(AE15&gt;AE57,1,0)),0)</f>
        <v>0</v>
      </c>
      <c r="AF17" s="41">
        <f>IF($AB$15&gt;0,IF(AF15=AF57,0.5,IF(AF15&gt;AF57,1,0)),0)</f>
        <v>0</v>
      </c>
      <c r="AG17" s="42">
        <f>IF($AB$15&gt;0,IF(AG15=AG57,0.5,IF(AG15&gt;AG57,1,0)),0)</f>
        <v>0</v>
      </c>
      <c r="AH17" s="43"/>
      <c r="AI17" s="41">
        <f t="shared" si="22"/>
        <v>1</v>
      </c>
      <c r="AJ17" s="41">
        <f t="shared" si="22"/>
        <v>1</v>
      </c>
      <c r="AK17" s="41">
        <f t="shared" si="22"/>
        <v>1</v>
      </c>
      <c r="AL17" s="41">
        <f t="shared" si="22"/>
        <v>0</v>
      </c>
      <c r="AM17" s="42">
        <f t="shared" si="22"/>
        <v>1</v>
      </c>
      <c r="AN17" s="43"/>
      <c r="AO17" s="41">
        <f>IF($AN$15&gt;0,IF(AO15=AO70,0.5,IF(AO15&gt;AO70,1,0)),0)</f>
        <v>0</v>
      </c>
      <c r="AP17" s="41">
        <f>IF($AN$15&gt;0,IF(AP15=AP70,0.5,IF(AP15&gt;AP70,1,0)),0)</f>
        <v>0</v>
      </c>
      <c r="AQ17" s="41">
        <f>IF($AN$15&gt;0,IF(AQ15=AQ70,0.5,IF(AQ15&gt;AQ70,1,0)),0)</f>
        <v>1</v>
      </c>
      <c r="AR17" s="41">
        <f>IF($AN$15&gt;0,IF(AR15=AR70,0.5,IF(AR15&gt;AR70,1,0)),0)</f>
        <v>0</v>
      </c>
      <c r="AS17" s="42">
        <f>IF($AN$15&gt;0,IF(AS15=AS70,0.5,IF(AS15&gt;AS70,1,0)),0)</f>
        <v>0</v>
      </c>
      <c r="AT17" s="43"/>
      <c r="AU17" s="41">
        <f>IF($AT$15&gt;0,IF(AU15=AU120,0.5,IF(AU15&gt;AU120,1,0)),0)</f>
        <v>0</v>
      </c>
      <c r="AV17" s="41">
        <f>IF($AT$15&gt;0,IF(AV15=AV120,0.5,IF(AV15&gt;AV120,1,0)),0)</f>
        <v>0</v>
      </c>
      <c r="AW17" s="41">
        <f>IF($AT$15&gt;0,IF(AW15=AW120,0.5,IF(AW15&gt;AW120,1,0)),0)</f>
        <v>0</v>
      </c>
      <c r="AX17" s="41">
        <f>IF($AT$15&gt;0,IF(AX15=AX120,0.5,IF(AX15&gt;AX120,1,0)),0)</f>
        <v>0</v>
      </c>
      <c r="AY17" s="42">
        <f>IF($AT$15&gt;0,IF(AY15=AY120,0.5,IF(AY15&gt;AY120,1,0)),0)</f>
        <v>0</v>
      </c>
      <c r="AZ17" s="43"/>
      <c r="BA17" s="41">
        <f>IF($AZ$15&gt;0,IF(BA15=BA104,0.5,IF(BA15&gt;BA104,1,0)),0)</f>
        <v>0</v>
      </c>
      <c r="BB17" s="41">
        <f>IF($AZ$15&gt;0,IF(BB15=BB104,0.5,IF(BB15&gt;BB104,1,0)),0)</f>
        <v>0</v>
      </c>
      <c r="BC17" s="41">
        <f>IF($AZ$15&gt;0,IF(BC15=BC104,0.5,IF(BC15&gt;BC104,1,0)),0)</f>
        <v>0</v>
      </c>
      <c r="BD17" s="41">
        <f>IF($AZ$15&gt;0,IF(BD15=BD104,0.5,IF(BD15&gt;BD104,1,0)),0)</f>
        <v>0</v>
      </c>
      <c r="BE17" s="42">
        <f>IF($AZ$15&gt;0,IF(BE15=BE104,0.5,IF(BE15&gt;BE104,1,0)),0)</f>
        <v>0</v>
      </c>
      <c r="BF17" s="48"/>
      <c r="BG17" s="21"/>
      <c r="BH17" s="21"/>
      <c r="BI17" s="21"/>
      <c r="BJ17" s="21"/>
      <c r="BK17" s="21"/>
      <c r="BL17" s="21"/>
      <c r="BM17" s="21"/>
      <c r="BN17" s="21"/>
      <c r="BO17" s="21"/>
      <c r="BP17" s="17">
        <f t="shared" si="19"/>
        <v>3</v>
      </c>
      <c r="BQ17" s="21"/>
    </row>
    <row r="18" spans="1:69" ht="14.25" customHeight="1" x14ac:dyDescent="0.25">
      <c r="A18" s="49"/>
      <c r="B18" s="50" t="s">
        <v>39</v>
      </c>
      <c r="C18" s="51"/>
      <c r="D18" s="52"/>
      <c r="E18" s="53"/>
      <c r="F18" s="53"/>
      <c r="G18" s="53"/>
      <c r="H18" s="53"/>
      <c r="I18" s="54">
        <f>SUM(E16+F16+G16+H16+I16+E17+F17+G17+H17+I17)</f>
        <v>9</v>
      </c>
      <c r="J18" s="52"/>
      <c r="K18" s="53"/>
      <c r="L18" s="53"/>
      <c r="M18" s="53"/>
      <c r="N18" s="53"/>
      <c r="O18" s="54">
        <f>SUM(K16+L16+M16+N16+O16+K17+L17+M17+N17+O17)</f>
        <v>5</v>
      </c>
      <c r="P18" s="52"/>
      <c r="Q18" s="53"/>
      <c r="R18" s="53"/>
      <c r="S18" s="53"/>
      <c r="T18" s="53"/>
      <c r="U18" s="54">
        <f>SUM(Q16+R16+S16+T16+U16+Q17+R17+S17+T17+U17)</f>
        <v>9.5</v>
      </c>
      <c r="V18" s="52"/>
      <c r="W18" s="53"/>
      <c r="X18" s="53"/>
      <c r="Y18" s="53"/>
      <c r="Z18" s="53"/>
      <c r="AA18" s="54">
        <f>SUM(W16+X16+Y16+Z16+AA16+W17+X17+Y17+Z17+AA17)</f>
        <v>3</v>
      </c>
      <c r="AB18" s="52"/>
      <c r="AC18" s="53"/>
      <c r="AD18" s="53"/>
      <c r="AE18" s="53"/>
      <c r="AF18" s="53"/>
      <c r="AG18" s="54">
        <f>SUM(AC16+AD16+AE16+AF16+AG16+AC17+AD17+AE17+AF17+AG17)</f>
        <v>2</v>
      </c>
      <c r="AH18" s="52"/>
      <c r="AI18" s="53"/>
      <c r="AJ18" s="53"/>
      <c r="AK18" s="53"/>
      <c r="AL18" s="53"/>
      <c r="AM18" s="54">
        <f>SUM(AI16+AJ16+AK16+AL16+AM16+AI17+AJ17+AK17+AL17+AM17)</f>
        <v>7</v>
      </c>
      <c r="AN18" s="52"/>
      <c r="AO18" s="53"/>
      <c r="AP18" s="53"/>
      <c r="AQ18" s="53"/>
      <c r="AR18" s="53"/>
      <c r="AS18" s="54">
        <f>SUM(AO16+AP16+AQ16+AR16+AS16+AO17+AP17+AQ17+AR17+AS17)</f>
        <v>2</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37.5</v>
      </c>
      <c r="BQ18" s="56"/>
    </row>
    <row r="19" spans="1:69" ht="27" customHeight="1" x14ac:dyDescent="0.25">
      <c r="A19" s="31">
        <v>2</v>
      </c>
      <c r="B19" s="189" t="s">
        <v>77</v>
      </c>
      <c r="C19" s="191"/>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40</v>
      </c>
      <c r="C20" s="39" t="s">
        <v>41</v>
      </c>
      <c r="D20" s="40"/>
      <c r="E20" s="41"/>
      <c r="F20" s="41"/>
      <c r="G20" s="41"/>
      <c r="H20" s="41"/>
      <c r="I20" s="42">
        <f t="shared" ref="I20:I27" si="23">SUM(E20:H20)</f>
        <v>0</v>
      </c>
      <c r="J20" s="43"/>
      <c r="K20" s="44"/>
      <c r="L20" s="44"/>
      <c r="M20" s="44"/>
      <c r="N20" s="44"/>
      <c r="O20" s="42">
        <f t="shared" ref="O20:O27" si="24">SUM(K20:N20)</f>
        <v>0</v>
      </c>
      <c r="P20" s="43"/>
      <c r="Q20" s="44"/>
      <c r="R20" s="44"/>
      <c r="S20" s="44"/>
      <c r="T20" s="44"/>
      <c r="U20" s="42">
        <f t="shared" ref="U20:U27" si="25">SUM(Q20:T20)</f>
        <v>0</v>
      </c>
      <c r="V20" s="43"/>
      <c r="W20" s="44"/>
      <c r="X20" s="44"/>
      <c r="Y20" s="44"/>
      <c r="Z20" s="44"/>
      <c r="AA20" s="42">
        <f t="shared" ref="AA20:AA27" si="26">SUM(W20:Z20)</f>
        <v>0</v>
      </c>
      <c r="AB20" s="43"/>
      <c r="AC20" s="44"/>
      <c r="AD20" s="44"/>
      <c r="AE20" s="44"/>
      <c r="AF20" s="44"/>
      <c r="AG20" s="42">
        <f t="shared" ref="AG20:AG27" si="27">SUM(AC20:AF20)</f>
        <v>0</v>
      </c>
      <c r="AH20" s="43"/>
      <c r="AI20" s="44"/>
      <c r="AJ20" s="44"/>
      <c r="AK20" s="44"/>
      <c r="AL20" s="44"/>
      <c r="AM20" s="42">
        <f t="shared" ref="AM20:AM27" si="28">SUM(AI20:AL20)</f>
        <v>0</v>
      </c>
      <c r="AN20" s="43"/>
      <c r="AO20" s="44"/>
      <c r="AP20" s="44"/>
      <c r="AQ20" s="44"/>
      <c r="AR20" s="44"/>
      <c r="AS20" s="42">
        <f t="shared" ref="AS20:AS27" si="29">SUM(AO20:AR20)</f>
        <v>0</v>
      </c>
      <c r="AT20" s="43"/>
      <c r="AU20" s="44"/>
      <c r="AV20" s="44"/>
      <c r="AW20" s="44"/>
      <c r="AX20" s="44"/>
      <c r="AY20" s="42">
        <f t="shared" ref="AY20:AY27" si="30">SUM(AU20:AX20)</f>
        <v>0</v>
      </c>
      <c r="AZ20" s="43"/>
      <c r="BA20" s="44"/>
      <c r="BB20" s="44"/>
      <c r="BC20" s="44"/>
      <c r="BD20" s="44"/>
      <c r="BE20" s="42">
        <f t="shared" ref="BE20:BE27" si="31">SUM(BA20:BD20)</f>
        <v>0</v>
      </c>
      <c r="BF20" s="45">
        <f t="shared" ref="BF20:BF29" si="32">SUM((IF(E20&gt;0,1,0)+(IF(F20&gt;0,1,0)+(IF(G20&gt;0,1,0)+(IF(H20&gt;0,1,0))))))</f>
        <v>0</v>
      </c>
      <c r="BG20" s="17">
        <f t="shared" ref="BG20:BG29" si="33">SUM((IF(K20&gt;0,1,0)+(IF(L20&gt;0,1,0)+(IF(M20&gt;0,1,0)+(IF(N20&gt;0,1,0))))))</f>
        <v>0</v>
      </c>
      <c r="BH20" s="17">
        <f t="shared" ref="BH20:BH29" si="34">SUM((IF(Q20&gt;0,1,0)+(IF(R20&gt;0,1,0)+(IF(S20&gt;0,1,0)+(IF(T20&gt;0,1,0))))))</f>
        <v>0</v>
      </c>
      <c r="BI20" s="17">
        <f t="shared" ref="BI20:BI29" si="35">SUM((IF(W20&gt;0,1,0)+(IF(X20&gt;0,1,0)+(IF(Y20&gt;0,1,0)+(IF(Z20&gt;0,1,0))))))</f>
        <v>0</v>
      </c>
      <c r="BJ20" s="17">
        <f t="shared" ref="BJ20:BJ29" si="36">SUM((IF(AC20&gt;0,1,0)+(IF(AD20&gt;0,1,0)+(IF(AE20&gt;0,1,0)+(IF(AF20&gt;0,1,0))))))</f>
        <v>0</v>
      </c>
      <c r="BK20" s="17">
        <f t="shared" ref="BK20:BK29" si="37">SUM((IF(AI20&gt;0,1,0)+(IF(AJ20&gt;0,1,0)+(IF(AK20&gt;0,1,0)+(IF(AL20&gt;0,1,0))))))</f>
        <v>0</v>
      </c>
      <c r="BL20" s="17">
        <f t="shared" ref="BL20:BL29" si="38">SUM((IF(AO20&gt;0,1,0)+(IF(AP20&gt;0,1,0)+(IF(AQ20&gt;0,1,0)+(IF(AR20&gt;0,1,0))))))</f>
        <v>0</v>
      </c>
      <c r="BM20" s="17">
        <f t="shared" ref="BM20:BM29" si="39">SUM((IF(AU20&gt;0,1,0)+(IF(AV20&gt;0,1,0)+(IF(AW20&gt;0,1,0)+(IF(AX20&gt;0,1,0))))))</f>
        <v>0</v>
      </c>
      <c r="BN20" s="17">
        <f t="shared" ref="BN20:BN29" si="40">SUM((IF(BA20&gt;0,1,0)+(IF(BB20&gt;0,1,0)+(IF(BC20&gt;0,1,0)+(IF(BD20&gt;0,1,0))))))</f>
        <v>0</v>
      </c>
      <c r="BO20" s="17">
        <f t="shared" ref="BO20:BO29" si="41">SUM(BF20:BN20)</f>
        <v>0</v>
      </c>
      <c r="BP20" s="17">
        <f t="shared" ref="BP20:BP32" si="42">I20+O20+U20+AA20+AG20+AM20+AS20+AY20+BE20</f>
        <v>0</v>
      </c>
      <c r="BQ20" s="17" t="e">
        <f t="shared" ref="BQ20:BQ29" si="43">BP20/BO20</f>
        <v>#DIV/0!</v>
      </c>
    </row>
    <row r="21" spans="1:69" ht="15.75" customHeight="1" x14ac:dyDescent="0.25">
      <c r="A21" s="37"/>
      <c r="B21" s="38" t="s">
        <v>42</v>
      </c>
      <c r="C21" s="39" t="s">
        <v>43</v>
      </c>
      <c r="D21" s="40"/>
      <c r="E21" s="41"/>
      <c r="F21" s="41"/>
      <c r="G21" s="41"/>
      <c r="H21" s="41"/>
      <c r="I21" s="42">
        <f t="shared" si="23"/>
        <v>0</v>
      </c>
      <c r="J21" s="43"/>
      <c r="K21" s="44"/>
      <c r="L21" s="44"/>
      <c r="M21" s="44"/>
      <c r="N21" s="44"/>
      <c r="O21" s="42">
        <f t="shared" si="24"/>
        <v>0</v>
      </c>
      <c r="P21" s="43"/>
      <c r="Q21" s="44"/>
      <c r="R21" s="44"/>
      <c r="S21" s="44"/>
      <c r="T21" s="44"/>
      <c r="U21" s="42">
        <f t="shared" si="25"/>
        <v>0</v>
      </c>
      <c r="V21" s="43"/>
      <c r="W21" s="44"/>
      <c r="X21" s="44"/>
      <c r="Y21" s="44"/>
      <c r="Z21" s="44"/>
      <c r="AA21" s="42">
        <f t="shared" si="26"/>
        <v>0</v>
      </c>
      <c r="AB21" s="43"/>
      <c r="AC21" s="44"/>
      <c r="AD21" s="44"/>
      <c r="AE21" s="44"/>
      <c r="AF21" s="44"/>
      <c r="AG21" s="42">
        <f t="shared" si="27"/>
        <v>0</v>
      </c>
      <c r="AH21" s="43"/>
      <c r="AI21" s="44"/>
      <c r="AJ21" s="44"/>
      <c r="AK21" s="44"/>
      <c r="AL21" s="44"/>
      <c r="AM21" s="42">
        <f t="shared" si="28"/>
        <v>0</v>
      </c>
      <c r="AN21" s="43"/>
      <c r="AO21" s="44"/>
      <c r="AP21" s="44"/>
      <c r="AQ21" s="44"/>
      <c r="AR21" s="44"/>
      <c r="AS21" s="42">
        <f t="shared" si="29"/>
        <v>0</v>
      </c>
      <c r="AT21" s="43"/>
      <c r="AU21" s="44"/>
      <c r="AV21" s="44"/>
      <c r="AW21" s="44"/>
      <c r="AX21" s="44"/>
      <c r="AY21" s="42">
        <f t="shared" si="30"/>
        <v>0</v>
      </c>
      <c r="AZ21" s="43"/>
      <c r="BA21" s="44"/>
      <c r="BB21" s="44"/>
      <c r="BC21" s="44"/>
      <c r="BD21" s="44"/>
      <c r="BE21" s="42">
        <f t="shared" si="31"/>
        <v>0</v>
      </c>
      <c r="BF21" s="45">
        <f t="shared" si="32"/>
        <v>0</v>
      </c>
      <c r="BG21" s="17">
        <f t="shared" si="33"/>
        <v>0</v>
      </c>
      <c r="BH21" s="17">
        <f t="shared" si="34"/>
        <v>0</v>
      </c>
      <c r="BI21" s="17">
        <f t="shared" si="35"/>
        <v>0</v>
      </c>
      <c r="BJ21" s="17">
        <f t="shared" si="36"/>
        <v>0</v>
      </c>
      <c r="BK21" s="17">
        <f t="shared" si="37"/>
        <v>0</v>
      </c>
      <c r="BL21" s="17">
        <f t="shared" si="38"/>
        <v>0</v>
      </c>
      <c r="BM21" s="17">
        <f t="shared" si="39"/>
        <v>0</v>
      </c>
      <c r="BN21" s="17">
        <f t="shared" si="40"/>
        <v>0</v>
      </c>
      <c r="BO21" s="17">
        <f t="shared" si="41"/>
        <v>0</v>
      </c>
      <c r="BP21" s="17">
        <f t="shared" si="42"/>
        <v>0</v>
      </c>
      <c r="BQ21" s="17" t="e">
        <f t="shared" si="43"/>
        <v>#DIV/0!</v>
      </c>
    </row>
    <row r="22" spans="1:69" ht="15.75" customHeight="1" x14ac:dyDescent="0.25">
      <c r="A22" s="37"/>
      <c r="B22" s="46" t="s">
        <v>81</v>
      </c>
      <c r="C22" s="39" t="s">
        <v>82</v>
      </c>
      <c r="D22" s="43">
        <v>39</v>
      </c>
      <c r="E22" s="44">
        <v>145</v>
      </c>
      <c r="F22" s="44">
        <v>178</v>
      </c>
      <c r="G22" s="44">
        <v>162</v>
      </c>
      <c r="H22" s="44">
        <v>139</v>
      </c>
      <c r="I22" s="42">
        <f t="shared" si="23"/>
        <v>624</v>
      </c>
      <c r="J22" s="43">
        <v>40</v>
      </c>
      <c r="K22" s="44">
        <v>150</v>
      </c>
      <c r="L22" s="44">
        <v>160</v>
      </c>
      <c r="M22" s="44">
        <v>143</v>
      </c>
      <c r="N22" s="44">
        <v>137</v>
      </c>
      <c r="O22" s="42">
        <f t="shared" si="24"/>
        <v>590</v>
      </c>
      <c r="P22" s="43">
        <v>40</v>
      </c>
      <c r="Q22" s="44">
        <v>174</v>
      </c>
      <c r="R22" s="44">
        <v>173</v>
      </c>
      <c r="S22" s="44">
        <v>137</v>
      </c>
      <c r="T22" s="44">
        <v>132</v>
      </c>
      <c r="U22" s="42">
        <f t="shared" si="25"/>
        <v>616</v>
      </c>
      <c r="V22" s="43">
        <v>41</v>
      </c>
      <c r="W22" s="44">
        <v>113</v>
      </c>
      <c r="X22" s="44">
        <v>138</v>
      </c>
      <c r="Y22" s="44">
        <v>188</v>
      </c>
      <c r="Z22" s="44">
        <v>145</v>
      </c>
      <c r="AA22" s="42">
        <f t="shared" si="26"/>
        <v>584</v>
      </c>
      <c r="AB22" s="43"/>
      <c r="AC22" s="44"/>
      <c r="AD22" s="44"/>
      <c r="AE22" s="44"/>
      <c r="AF22" s="44"/>
      <c r="AG22" s="42">
        <f t="shared" si="27"/>
        <v>0</v>
      </c>
      <c r="AH22" s="43"/>
      <c r="AI22" s="44"/>
      <c r="AJ22" s="44"/>
      <c r="AK22" s="44"/>
      <c r="AL22" s="44"/>
      <c r="AM22" s="42">
        <f t="shared" si="28"/>
        <v>0</v>
      </c>
      <c r="AN22" s="43">
        <v>41</v>
      </c>
      <c r="AO22" s="44">
        <v>179</v>
      </c>
      <c r="AP22" s="44">
        <v>146</v>
      </c>
      <c r="AQ22" s="44">
        <v>182</v>
      </c>
      <c r="AR22" s="44">
        <v>160</v>
      </c>
      <c r="AS22" s="42">
        <f t="shared" si="29"/>
        <v>667</v>
      </c>
      <c r="AT22" s="43"/>
      <c r="AU22" s="44"/>
      <c r="AV22" s="44"/>
      <c r="AW22" s="44"/>
      <c r="AX22" s="44"/>
      <c r="AY22" s="42">
        <f t="shared" si="30"/>
        <v>0</v>
      </c>
      <c r="AZ22" s="43"/>
      <c r="BA22" s="44"/>
      <c r="BB22" s="44"/>
      <c r="BC22" s="44"/>
      <c r="BD22" s="44"/>
      <c r="BE22" s="42">
        <f t="shared" si="31"/>
        <v>0</v>
      </c>
      <c r="BF22" s="45">
        <f t="shared" si="32"/>
        <v>4</v>
      </c>
      <c r="BG22" s="17">
        <f t="shared" si="33"/>
        <v>4</v>
      </c>
      <c r="BH22" s="17">
        <f t="shared" si="34"/>
        <v>4</v>
      </c>
      <c r="BI22" s="17">
        <f t="shared" si="35"/>
        <v>4</v>
      </c>
      <c r="BJ22" s="17">
        <f t="shared" si="36"/>
        <v>0</v>
      </c>
      <c r="BK22" s="17">
        <f t="shared" si="37"/>
        <v>0</v>
      </c>
      <c r="BL22" s="17">
        <f t="shared" si="38"/>
        <v>4</v>
      </c>
      <c r="BM22" s="17">
        <f t="shared" si="39"/>
        <v>0</v>
      </c>
      <c r="BN22" s="17">
        <f t="shared" si="40"/>
        <v>0</v>
      </c>
      <c r="BO22" s="17">
        <f t="shared" si="41"/>
        <v>20</v>
      </c>
      <c r="BP22" s="17">
        <f t="shared" si="42"/>
        <v>3081</v>
      </c>
      <c r="BQ22" s="21">
        <f t="shared" si="43"/>
        <v>154.05000000000001</v>
      </c>
    </row>
    <row r="23" spans="1:69" ht="15.75" customHeight="1" x14ac:dyDescent="0.25">
      <c r="A23" s="37"/>
      <c r="B23" s="46" t="s">
        <v>83</v>
      </c>
      <c r="C23" s="47" t="s">
        <v>84</v>
      </c>
      <c r="D23" s="43"/>
      <c r="E23" s="44"/>
      <c r="F23" s="44"/>
      <c r="G23" s="44"/>
      <c r="H23" s="44"/>
      <c r="I23" s="42">
        <f t="shared" si="23"/>
        <v>0</v>
      </c>
      <c r="J23" s="43"/>
      <c r="K23" s="44"/>
      <c r="L23" s="44"/>
      <c r="M23" s="44"/>
      <c r="N23" s="44"/>
      <c r="O23" s="42">
        <f t="shared" si="24"/>
        <v>0</v>
      </c>
      <c r="P23" s="43"/>
      <c r="Q23" s="44"/>
      <c r="R23" s="44"/>
      <c r="S23" s="44"/>
      <c r="T23" s="44"/>
      <c r="U23" s="42">
        <f t="shared" si="25"/>
        <v>0</v>
      </c>
      <c r="V23" s="43"/>
      <c r="W23" s="44"/>
      <c r="X23" s="44"/>
      <c r="Y23" s="44"/>
      <c r="Z23" s="44"/>
      <c r="AA23" s="42">
        <f t="shared" si="26"/>
        <v>0</v>
      </c>
      <c r="AB23" s="43"/>
      <c r="AC23" s="44"/>
      <c r="AD23" s="44"/>
      <c r="AE23" s="44"/>
      <c r="AF23" s="44"/>
      <c r="AG23" s="42">
        <f t="shared" si="27"/>
        <v>0</v>
      </c>
      <c r="AH23" s="43">
        <v>49</v>
      </c>
      <c r="AI23" s="44">
        <v>147</v>
      </c>
      <c r="AJ23" s="44">
        <v>157</v>
      </c>
      <c r="AK23" s="44">
        <v>150</v>
      </c>
      <c r="AL23" s="44">
        <v>148</v>
      </c>
      <c r="AM23" s="42">
        <f t="shared" si="28"/>
        <v>602</v>
      </c>
      <c r="AN23" s="43"/>
      <c r="AO23" s="44"/>
      <c r="AP23" s="44"/>
      <c r="AQ23" s="44"/>
      <c r="AR23" s="44"/>
      <c r="AS23" s="42">
        <f t="shared" si="29"/>
        <v>0</v>
      </c>
      <c r="AT23" s="43"/>
      <c r="AU23" s="44"/>
      <c r="AV23" s="44"/>
      <c r="AW23" s="44"/>
      <c r="AX23" s="44"/>
      <c r="AY23" s="42">
        <f t="shared" si="30"/>
        <v>0</v>
      </c>
      <c r="AZ23" s="43"/>
      <c r="BA23" s="44"/>
      <c r="BB23" s="44"/>
      <c r="BC23" s="44"/>
      <c r="BD23" s="44"/>
      <c r="BE23" s="42">
        <f t="shared" si="31"/>
        <v>0</v>
      </c>
      <c r="BF23" s="45">
        <f t="shared" si="32"/>
        <v>0</v>
      </c>
      <c r="BG23" s="17">
        <f t="shared" si="33"/>
        <v>0</v>
      </c>
      <c r="BH23" s="17">
        <f t="shared" si="34"/>
        <v>0</v>
      </c>
      <c r="BI23" s="17">
        <f t="shared" si="35"/>
        <v>0</v>
      </c>
      <c r="BJ23" s="17">
        <f t="shared" si="36"/>
        <v>0</v>
      </c>
      <c r="BK23" s="17">
        <f t="shared" si="37"/>
        <v>4</v>
      </c>
      <c r="BL23" s="17">
        <f t="shared" si="38"/>
        <v>0</v>
      </c>
      <c r="BM23" s="17">
        <f t="shared" si="39"/>
        <v>0</v>
      </c>
      <c r="BN23" s="17">
        <f t="shared" si="40"/>
        <v>0</v>
      </c>
      <c r="BO23" s="17">
        <f t="shared" si="41"/>
        <v>4</v>
      </c>
      <c r="BP23" s="17">
        <f t="shared" si="42"/>
        <v>602</v>
      </c>
      <c r="BQ23" s="21">
        <f t="shared" si="43"/>
        <v>150.5</v>
      </c>
    </row>
    <row r="24" spans="1:69" ht="15.75" customHeight="1" x14ac:dyDescent="0.25">
      <c r="A24" s="37"/>
      <c r="B24" s="46" t="s">
        <v>88</v>
      </c>
      <c r="C24" s="47" t="s">
        <v>89</v>
      </c>
      <c r="D24" s="43"/>
      <c r="E24" s="44"/>
      <c r="F24" s="44"/>
      <c r="G24" s="44"/>
      <c r="H24" s="44"/>
      <c r="I24" s="42"/>
      <c r="J24" s="43"/>
      <c r="K24" s="44"/>
      <c r="L24" s="44"/>
      <c r="M24" s="44"/>
      <c r="N24" s="44"/>
      <c r="O24" s="42"/>
      <c r="P24" s="43"/>
      <c r="Q24" s="44"/>
      <c r="R24" s="44"/>
      <c r="S24" s="44"/>
      <c r="T24" s="44"/>
      <c r="U24" s="42"/>
      <c r="V24" s="43"/>
      <c r="W24" s="44"/>
      <c r="X24" s="44"/>
      <c r="Y24" s="44"/>
      <c r="Z24" s="44"/>
      <c r="AA24" s="42"/>
      <c r="AB24" s="43">
        <v>31</v>
      </c>
      <c r="AC24" s="44">
        <v>202</v>
      </c>
      <c r="AD24" s="44">
        <v>150</v>
      </c>
      <c r="AE24" s="44">
        <v>166</v>
      </c>
      <c r="AF24" s="44">
        <v>224</v>
      </c>
      <c r="AG24" s="42">
        <f t="shared" si="27"/>
        <v>742</v>
      </c>
      <c r="AH24" s="43"/>
      <c r="AI24" s="44"/>
      <c r="AJ24" s="44"/>
      <c r="AK24" s="44"/>
      <c r="AL24" s="44"/>
      <c r="AM24" s="42">
        <f t="shared" si="28"/>
        <v>0</v>
      </c>
      <c r="AN24" s="43"/>
      <c r="AO24" s="44"/>
      <c r="AP24" s="44"/>
      <c r="AQ24" s="44"/>
      <c r="AR24" s="44"/>
      <c r="AS24" s="42">
        <f t="shared" si="29"/>
        <v>0</v>
      </c>
      <c r="AT24" s="43"/>
      <c r="AU24" s="44"/>
      <c r="AV24" s="44"/>
      <c r="AW24" s="44"/>
      <c r="AX24" s="44"/>
      <c r="AY24" s="42">
        <f t="shared" si="30"/>
        <v>0</v>
      </c>
      <c r="AZ24" s="43"/>
      <c r="BA24" s="44"/>
      <c r="BB24" s="44"/>
      <c r="BC24" s="44"/>
      <c r="BD24" s="44"/>
      <c r="BE24" s="42"/>
      <c r="BF24" s="45">
        <f t="shared" ref="BF24:BF25" si="44">SUM((IF(E24&gt;0,1,0)+(IF(F24&gt;0,1,0)+(IF(G24&gt;0,1,0)+(IF(H24&gt;0,1,0))))))</f>
        <v>0</v>
      </c>
      <c r="BG24" s="17">
        <f t="shared" ref="BG24:BG25" si="45">SUM((IF(K24&gt;0,1,0)+(IF(L24&gt;0,1,0)+(IF(M24&gt;0,1,0)+(IF(N24&gt;0,1,0))))))</f>
        <v>0</v>
      </c>
      <c r="BH24" s="17">
        <f t="shared" ref="BH24:BH25" si="46">SUM((IF(Q24&gt;0,1,0)+(IF(R24&gt;0,1,0)+(IF(S24&gt;0,1,0)+(IF(T24&gt;0,1,0))))))</f>
        <v>0</v>
      </c>
      <c r="BI24" s="17">
        <f t="shared" ref="BI24:BI25" si="47">SUM((IF(W24&gt;0,1,0)+(IF(X24&gt;0,1,0)+(IF(Y24&gt;0,1,0)+(IF(Z24&gt;0,1,0))))))</f>
        <v>0</v>
      </c>
      <c r="BJ24" s="17">
        <f t="shared" ref="BJ24:BJ25" si="48">SUM((IF(AC24&gt;0,1,0)+(IF(AD24&gt;0,1,0)+(IF(AE24&gt;0,1,0)+(IF(AF24&gt;0,1,0))))))</f>
        <v>4</v>
      </c>
      <c r="BK24" s="17">
        <f t="shared" ref="BK24:BK25" si="49">SUM((IF(AI24&gt;0,1,0)+(IF(AJ24&gt;0,1,0)+(IF(AK24&gt;0,1,0)+(IF(AL24&gt;0,1,0))))))</f>
        <v>0</v>
      </c>
      <c r="BL24" s="17">
        <f t="shared" ref="BL24:BL25" si="50">SUM((IF(AO24&gt;0,1,0)+(IF(AP24&gt;0,1,0)+(IF(AQ24&gt;0,1,0)+(IF(AR24&gt;0,1,0))))))</f>
        <v>0</v>
      </c>
      <c r="BM24" s="17">
        <f t="shared" ref="BM24:BM25" si="51">SUM((IF(AU24&gt;0,1,0)+(IF(AV24&gt;0,1,0)+(IF(AW24&gt;0,1,0)+(IF(AX24&gt;0,1,0))))))</f>
        <v>0</v>
      </c>
      <c r="BN24" s="17">
        <f t="shared" ref="BN24:BN25" si="52">SUM((IF(BA24&gt;0,1,0)+(IF(BB24&gt;0,1,0)+(IF(BC24&gt;0,1,0)+(IF(BD24&gt;0,1,0))))))</f>
        <v>0</v>
      </c>
      <c r="BO24" s="17">
        <f t="shared" ref="BO24:BO25" si="53">SUM(BF24:BN24)</f>
        <v>4</v>
      </c>
      <c r="BP24" s="17">
        <f t="shared" ref="BP24:BP25" si="54">I24+O24+U24+AA24+AG24+AM24+AS24+AY24+BE24</f>
        <v>742</v>
      </c>
      <c r="BQ24" s="21">
        <f t="shared" ref="BQ24:BQ25" si="55">BP24/BO24</f>
        <v>185.5</v>
      </c>
    </row>
    <row r="25" spans="1:69" ht="15.75" customHeight="1" x14ac:dyDescent="0.25">
      <c r="A25" s="37"/>
      <c r="B25" s="46" t="s">
        <v>85</v>
      </c>
      <c r="C25" s="47" t="s">
        <v>107</v>
      </c>
      <c r="D25" s="43"/>
      <c r="E25" s="44"/>
      <c r="F25" s="44"/>
      <c r="G25" s="44"/>
      <c r="H25" s="44"/>
      <c r="I25" s="42"/>
      <c r="J25" s="43"/>
      <c r="K25" s="44"/>
      <c r="L25" s="44"/>
      <c r="M25" s="44"/>
      <c r="N25" s="44"/>
      <c r="O25" s="42"/>
      <c r="P25" s="43"/>
      <c r="Q25" s="44"/>
      <c r="R25" s="44"/>
      <c r="S25" s="44"/>
      <c r="T25" s="44"/>
      <c r="U25" s="42"/>
      <c r="V25" s="43"/>
      <c r="W25" s="44"/>
      <c r="X25" s="44"/>
      <c r="Y25" s="44"/>
      <c r="Z25" s="44"/>
      <c r="AA25" s="42"/>
      <c r="AB25" s="43">
        <v>25</v>
      </c>
      <c r="AC25" s="44">
        <v>214</v>
      </c>
      <c r="AD25" s="44">
        <v>205</v>
      </c>
      <c r="AE25" s="44">
        <v>202</v>
      </c>
      <c r="AF25" s="44">
        <v>189</v>
      </c>
      <c r="AG25" s="42">
        <f t="shared" si="27"/>
        <v>810</v>
      </c>
      <c r="AH25" s="43"/>
      <c r="AI25" s="44"/>
      <c r="AJ25" s="44"/>
      <c r="AK25" s="44"/>
      <c r="AL25" s="44"/>
      <c r="AM25" s="42">
        <f t="shared" si="28"/>
        <v>0</v>
      </c>
      <c r="AN25" s="43"/>
      <c r="AO25" s="44"/>
      <c r="AP25" s="44"/>
      <c r="AQ25" s="44"/>
      <c r="AR25" s="44"/>
      <c r="AS25" s="42">
        <f t="shared" si="29"/>
        <v>0</v>
      </c>
      <c r="AT25" s="43"/>
      <c r="AU25" s="44"/>
      <c r="AV25" s="44"/>
      <c r="AW25" s="44"/>
      <c r="AX25" s="44"/>
      <c r="AY25" s="42">
        <f t="shared" si="30"/>
        <v>0</v>
      </c>
      <c r="AZ25" s="43"/>
      <c r="BA25" s="44"/>
      <c r="BB25" s="44"/>
      <c r="BC25" s="44"/>
      <c r="BD25" s="44"/>
      <c r="BE25" s="42"/>
      <c r="BF25" s="45">
        <f t="shared" si="44"/>
        <v>0</v>
      </c>
      <c r="BG25" s="17">
        <f t="shared" si="45"/>
        <v>0</v>
      </c>
      <c r="BH25" s="17">
        <f t="shared" si="46"/>
        <v>0</v>
      </c>
      <c r="BI25" s="17">
        <f t="shared" si="47"/>
        <v>0</v>
      </c>
      <c r="BJ25" s="17">
        <f t="shared" si="48"/>
        <v>4</v>
      </c>
      <c r="BK25" s="17">
        <f t="shared" si="49"/>
        <v>0</v>
      </c>
      <c r="BL25" s="17">
        <f t="shared" si="50"/>
        <v>0</v>
      </c>
      <c r="BM25" s="17">
        <f t="shared" si="51"/>
        <v>0</v>
      </c>
      <c r="BN25" s="17">
        <f t="shared" si="52"/>
        <v>0</v>
      </c>
      <c r="BO25" s="17">
        <f t="shared" si="53"/>
        <v>4</v>
      </c>
      <c r="BP25" s="17">
        <f t="shared" si="54"/>
        <v>810</v>
      </c>
      <c r="BQ25" s="21">
        <f t="shared" si="55"/>
        <v>202.5</v>
      </c>
    </row>
    <row r="26" spans="1:69" ht="15.75" customHeight="1" x14ac:dyDescent="0.25">
      <c r="A26" s="37"/>
      <c r="B26" s="46" t="s">
        <v>52</v>
      </c>
      <c r="C26" s="47" t="s">
        <v>46</v>
      </c>
      <c r="D26" s="43">
        <v>51</v>
      </c>
      <c r="E26" s="44">
        <v>174</v>
      </c>
      <c r="F26" s="44">
        <v>177</v>
      </c>
      <c r="G26" s="44">
        <v>166</v>
      </c>
      <c r="H26" s="44">
        <v>126</v>
      </c>
      <c r="I26" s="42">
        <f t="shared" si="23"/>
        <v>643</v>
      </c>
      <c r="J26" s="43"/>
      <c r="K26" s="44"/>
      <c r="L26" s="44"/>
      <c r="M26" s="44"/>
      <c r="N26" s="44"/>
      <c r="O26" s="42">
        <f t="shared" si="24"/>
        <v>0</v>
      </c>
      <c r="P26" s="43">
        <v>51</v>
      </c>
      <c r="Q26" s="44">
        <v>164</v>
      </c>
      <c r="R26" s="44">
        <v>135</v>
      </c>
      <c r="S26" s="44">
        <v>155</v>
      </c>
      <c r="T26" s="44">
        <v>150</v>
      </c>
      <c r="U26" s="42">
        <f t="shared" si="25"/>
        <v>604</v>
      </c>
      <c r="V26" s="43">
        <v>50</v>
      </c>
      <c r="W26" s="44">
        <v>124</v>
      </c>
      <c r="X26" s="44">
        <v>130</v>
      </c>
      <c r="Y26" s="44">
        <v>168</v>
      </c>
      <c r="Z26" s="44">
        <v>152</v>
      </c>
      <c r="AA26" s="42">
        <f t="shared" si="26"/>
        <v>574</v>
      </c>
      <c r="AB26" s="43"/>
      <c r="AC26" s="44"/>
      <c r="AD26" s="44"/>
      <c r="AE26" s="44"/>
      <c r="AF26" s="44"/>
      <c r="AG26" s="42">
        <f t="shared" si="27"/>
        <v>0</v>
      </c>
      <c r="AH26" s="43">
        <v>51</v>
      </c>
      <c r="AI26" s="44">
        <v>162</v>
      </c>
      <c r="AJ26" s="44">
        <v>159</v>
      </c>
      <c r="AK26" s="44">
        <v>152</v>
      </c>
      <c r="AL26" s="44">
        <v>160</v>
      </c>
      <c r="AM26" s="42">
        <f t="shared" si="28"/>
        <v>633</v>
      </c>
      <c r="AN26" s="43"/>
      <c r="AO26" s="44"/>
      <c r="AP26" s="44"/>
      <c r="AQ26" s="44"/>
      <c r="AR26" s="44"/>
      <c r="AS26" s="42">
        <f t="shared" si="29"/>
        <v>0</v>
      </c>
      <c r="AT26" s="43"/>
      <c r="AU26" s="44"/>
      <c r="AV26" s="44"/>
      <c r="AW26" s="44"/>
      <c r="AX26" s="44"/>
      <c r="AY26" s="42">
        <f t="shared" si="30"/>
        <v>0</v>
      </c>
      <c r="AZ26" s="43"/>
      <c r="BA26" s="44"/>
      <c r="BB26" s="44"/>
      <c r="BC26" s="44"/>
      <c r="BD26" s="44"/>
      <c r="BE26" s="42">
        <f t="shared" si="31"/>
        <v>0</v>
      </c>
      <c r="BF26" s="45">
        <f t="shared" si="32"/>
        <v>4</v>
      </c>
      <c r="BG26" s="17">
        <f t="shared" si="33"/>
        <v>0</v>
      </c>
      <c r="BH26" s="17">
        <f t="shared" si="34"/>
        <v>4</v>
      </c>
      <c r="BI26" s="17">
        <f t="shared" si="35"/>
        <v>4</v>
      </c>
      <c r="BJ26" s="17">
        <f t="shared" si="36"/>
        <v>0</v>
      </c>
      <c r="BK26" s="17">
        <f t="shared" si="37"/>
        <v>4</v>
      </c>
      <c r="BL26" s="17">
        <f t="shared" si="38"/>
        <v>0</v>
      </c>
      <c r="BM26" s="17">
        <f t="shared" si="39"/>
        <v>0</v>
      </c>
      <c r="BN26" s="17">
        <f t="shared" si="40"/>
        <v>0</v>
      </c>
      <c r="BO26" s="17">
        <f t="shared" si="41"/>
        <v>16</v>
      </c>
      <c r="BP26" s="17">
        <f t="shared" si="42"/>
        <v>2454</v>
      </c>
      <c r="BQ26" s="21">
        <f t="shared" si="43"/>
        <v>153.375</v>
      </c>
    </row>
    <row r="27" spans="1:69" ht="15.75" customHeight="1" x14ac:dyDescent="0.25">
      <c r="A27" s="37"/>
      <c r="B27" s="46" t="s">
        <v>31</v>
      </c>
      <c r="C27" s="47" t="s">
        <v>32</v>
      </c>
      <c r="D27" s="43"/>
      <c r="E27" s="44"/>
      <c r="F27" s="44"/>
      <c r="G27" s="44"/>
      <c r="H27" s="44"/>
      <c r="I27" s="42">
        <f t="shared" si="23"/>
        <v>0</v>
      </c>
      <c r="J27" s="43">
        <v>40</v>
      </c>
      <c r="K27" s="44">
        <v>135</v>
      </c>
      <c r="L27" s="44">
        <v>143</v>
      </c>
      <c r="M27" s="44">
        <v>192</v>
      </c>
      <c r="N27" s="44">
        <v>182</v>
      </c>
      <c r="O27" s="42">
        <f t="shared" si="24"/>
        <v>652</v>
      </c>
      <c r="P27" s="43"/>
      <c r="Q27" s="44"/>
      <c r="R27" s="44"/>
      <c r="S27" s="44"/>
      <c r="T27" s="44"/>
      <c r="U27" s="42">
        <f t="shared" si="25"/>
        <v>0</v>
      </c>
      <c r="V27" s="43"/>
      <c r="W27" s="44"/>
      <c r="X27" s="44"/>
      <c r="Y27" s="44"/>
      <c r="Z27" s="44"/>
      <c r="AA27" s="42">
        <f t="shared" si="26"/>
        <v>0</v>
      </c>
      <c r="AB27" s="43"/>
      <c r="AC27" s="44"/>
      <c r="AD27" s="44"/>
      <c r="AE27" s="44"/>
      <c r="AF27" s="44"/>
      <c r="AG27" s="42">
        <f t="shared" si="27"/>
        <v>0</v>
      </c>
      <c r="AH27" s="43"/>
      <c r="AI27" s="44"/>
      <c r="AJ27" s="44"/>
      <c r="AK27" s="44"/>
      <c r="AL27" s="44"/>
      <c r="AM27" s="42">
        <f t="shared" si="28"/>
        <v>0</v>
      </c>
      <c r="AN27" s="43">
        <v>39</v>
      </c>
      <c r="AO27" s="44">
        <v>160</v>
      </c>
      <c r="AP27" s="44">
        <v>163</v>
      </c>
      <c r="AQ27" s="44">
        <v>139</v>
      </c>
      <c r="AR27" s="44">
        <v>135</v>
      </c>
      <c r="AS27" s="42">
        <f t="shared" si="29"/>
        <v>597</v>
      </c>
      <c r="AT27" s="43"/>
      <c r="AU27" s="44"/>
      <c r="AV27" s="44"/>
      <c r="AW27" s="44"/>
      <c r="AX27" s="44"/>
      <c r="AY27" s="42">
        <f t="shared" si="30"/>
        <v>0</v>
      </c>
      <c r="AZ27" s="43"/>
      <c r="BA27" s="44"/>
      <c r="BB27" s="44"/>
      <c r="BC27" s="44"/>
      <c r="BD27" s="44"/>
      <c r="BE27" s="42">
        <f t="shared" si="31"/>
        <v>0</v>
      </c>
      <c r="BF27" s="45">
        <f t="shared" si="32"/>
        <v>0</v>
      </c>
      <c r="BG27" s="17">
        <f t="shared" si="33"/>
        <v>4</v>
      </c>
      <c r="BH27" s="17">
        <f t="shared" si="34"/>
        <v>0</v>
      </c>
      <c r="BI27" s="17">
        <f t="shared" si="35"/>
        <v>0</v>
      </c>
      <c r="BJ27" s="17">
        <f t="shared" si="36"/>
        <v>0</v>
      </c>
      <c r="BK27" s="17">
        <f t="shared" si="37"/>
        <v>0</v>
      </c>
      <c r="BL27" s="17">
        <f t="shared" si="38"/>
        <v>4</v>
      </c>
      <c r="BM27" s="17">
        <f t="shared" si="39"/>
        <v>0</v>
      </c>
      <c r="BN27" s="17">
        <f t="shared" si="40"/>
        <v>0</v>
      </c>
      <c r="BO27" s="17">
        <f t="shared" si="41"/>
        <v>8</v>
      </c>
      <c r="BP27" s="17">
        <f t="shared" si="42"/>
        <v>1249</v>
      </c>
      <c r="BQ27" s="21">
        <f t="shared" si="43"/>
        <v>156.125</v>
      </c>
    </row>
    <row r="28" spans="1:69" ht="15.75" customHeight="1" x14ac:dyDescent="0.25">
      <c r="A28" s="37"/>
      <c r="B28" s="38" t="s">
        <v>35</v>
      </c>
      <c r="C28" s="47"/>
      <c r="D28" s="43"/>
      <c r="E28" s="41">
        <f>SUM(E20:E27)</f>
        <v>319</v>
      </c>
      <c r="F28" s="41">
        <f>SUM(F20:F27)</f>
        <v>355</v>
      </c>
      <c r="G28" s="41">
        <f>SUM(G20:G27)</f>
        <v>328</v>
      </c>
      <c r="H28" s="41">
        <f>SUM(H20:H27)</f>
        <v>265</v>
      </c>
      <c r="I28" s="42">
        <f>SUM(I20:I27)</f>
        <v>1267</v>
      </c>
      <c r="J28" s="43"/>
      <c r="K28" s="41">
        <f>SUM(K20:K27)</f>
        <v>285</v>
      </c>
      <c r="L28" s="41">
        <f>SUM(L20:L27)</f>
        <v>303</v>
      </c>
      <c r="M28" s="41">
        <f>SUM(M20:M27)</f>
        <v>335</v>
      </c>
      <c r="N28" s="41">
        <f>SUM(N20:N27)</f>
        <v>319</v>
      </c>
      <c r="O28" s="42">
        <f>SUM(O20:O27)</f>
        <v>1242</v>
      </c>
      <c r="P28" s="43"/>
      <c r="Q28" s="41">
        <f>SUM(Q20:Q27)</f>
        <v>338</v>
      </c>
      <c r="R28" s="41">
        <f>SUM(R20:R27)</f>
        <v>308</v>
      </c>
      <c r="S28" s="41">
        <f>SUM(S20:S27)</f>
        <v>292</v>
      </c>
      <c r="T28" s="41">
        <f>SUM(T20:T27)</f>
        <v>282</v>
      </c>
      <c r="U28" s="42">
        <f>SUM(U20:U27)</f>
        <v>1220</v>
      </c>
      <c r="V28" s="43"/>
      <c r="W28" s="41">
        <f>SUM(W20:W27)</f>
        <v>237</v>
      </c>
      <c r="X28" s="41">
        <f>SUM(X20:X27)</f>
        <v>268</v>
      </c>
      <c r="Y28" s="41">
        <f>SUM(Y20:Y27)</f>
        <v>356</v>
      </c>
      <c r="Z28" s="41">
        <f>SUM(Z20:Z27)</f>
        <v>297</v>
      </c>
      <c r="AA28" s="42">
        <f>SUM(AA20:AA27)</f>
        <v>1158</v>
      </c>
      <c r="AB28" s="43"/>
      <c r="AC28" s="41">
        <f>SUM(AC20:AC27)</f>
        <v>416</v>
      </c>
      <c r="AD28" s="41">
        <f>SUM(AD20:AD27)</f>
        <v>355</v>
      </c>
      <c r="AE28" s="41">
        <f>SUM(AE20:AE27)</f>
        <v>368</v>
      </c>
      <c r="AF28" s="41">
        <f>SUM(AF20:AF27)</f>
        <v>413</v>
      </c>
      <c r="AG28" s="42">
        <f>SUM(AG20:AG27)</f>
        <v>1552</v>
      </c>
      <c r="AH28" s="43"/>
      <c r="AI28" s="41">
        <f>SUM(AI20:AI27)</f>
        <v>309</v>
      </c>
      <c r="AJ28" s="41">
        <f>SUM(AJ20:AJ27)</f>
        <v>316</v>
      </c>
      <c r="AK28" s="41">
        <f>SUM(AK20:AK27)</f>
        <v>302</v>
      </c>
      <c r="AL28" s="41">
        <f>SUM(AL20:AL27)</f>
        <v>308</v>
      </c>
      <c r="AM28" s="42">
        <f>SUM(AM20:AM27)</f>
        <v>1235</v>
      </c>
      <c r="AN28" s="43"/>
      <c r="AO28" s="41">
        <f>SUM(AO20:AO27)</f>
        <v>339</v>
      </c>
      <c r="AP28" s="41">
        <f>SUM(AP20:AP27)</f>
        <v>309</v>
      </c>
      <c r="AQ28" s="41">
        <f>SUM(AQ20:AQ27)</f>
        <v>321</v>
      </c>
      <c r="AR28" s="41">
        <f>SUM(AR20:AR27)</f>
        <v>295</v>
      </c>
      <c r="AS28" s="42">
        <f>SUM(AS20:AS27)</f>
        <v>1264</v>
      </c>
      <c r="AT28" s="43"/>
      <c r="AU28" s="41">
        <f>SUM(AU20:AU27)</f>
        <v>0</v>
      </c>
      <c r="AV28" s="41">
        <f>SUM(AV20:AV27)</f>
        <v>0</v>
      </c>
      <c r="AW28" s="41">
        <f>SUM(AW20:AW27)</f>
        <v>0</v>
      </c>
      <c r="AX28" s="41">
        <f>SUM(AX20:AX27)</f>
        <v>0</v>
      </c>
      <c r="AY28" s="42">
        <f>SUM(AY20:AY27)</f>
        <v>0</v>
      </c>
      <c r="AZ28" s="43"/>
      <c r="BA28" s="41">
        <f>SUM(BA20:BA27)</f>
        <v>0</v>
      </c>
      <c r="BB28" s="41">
        <f>SUM(BB20:BB27)</f>
        <v>0</v>
      </c>
      <c r="BC28" s="41">
        <f>SUM(BC20:BC27)</f>
        <v>0</v>
      </c>
      <c r="BD28" s="41">
        <f>SUM(BD20:BD27)</f>
        <v>0</v>
      </c>
      <c r="BE28" s="42">
        <f>SUM(BE20:BE27)</f>
        <v>0</v>
      </c>
      <c r="BF28" s="45">
        <f t="shared" si="32"/>
        <v>4</v>
      </c>
      <c r="BG28" s="17">
        <f t="shared" si="33"/>
        <v>4</v>
      </c>
      <c r="BH28" s="17">
        <f t="shared" si="34"/>
        <v>4</v>
      </c>
      <c r="BI28" s="17">
        <f t="shared" si="35"/>
        <v>4</v>
      </c>
      <c r="BJ28" s="17">
        <f t="shared" si="36"/>
        <v>4</v>
      </c>
      <c r="BK28" s="17">
        <f t="shared" si="37"/>
        <v>4</v>
      </c>
      <c r="BL28" s="17">
        <f t="shared" si="38"/>
        <v>4</v>
      </c>
      <c r="BM28" s="17">
        <f t="shared" si="39"/>
        <v>0</v>
      </c>
      <c r="BN28" s="17">
        <f t="shared" si="40"/>
        <v>0</v>
      </c>
      <c r="BO28" s="17">
        <f t="shared" si="41"/>
        <v>28</v>
      </c>
      <c r="BP28" s="17">
        <f t="shared" si="42"/>
        <v>8938</v>
      </c>
      <c r="BQ28" s="17">
        <f t="shared" si="43"/>
        <v>319.21428571428572</v>
      </c>
    </row>
    <row r="29" spans="1:69" ht="15.75" customHeight="1" x14ac:dyDescent="0.25">
      <c r="A29" s="37"/>
      <c r="B29" s="38" t="s">
        <v>36</v>
      </c>
      <c r="C29" s="47"/>
      <c r="D29" s="40">
        <f>SUM(D20:D27)</f>
        <v>90</v>
      </c>
      <c r="E29" s="41">
        <f>E28+$D$29</f>
        <v>409</v>
      </c>
      <c r="F29" s="41">
        <f>F28+$D$29</f>
        <v>445</v>
      </c>
      <c r="G29" s="41">
        <f>G28+$D$29</f>
        <v>418</v>
      </c>
      <c r="H29" s="41">
        <f>H28+$D$29</f>
        <v>355</v>
      </c>
      <c r="I29" s="42">
        <f>SUM(E29:H29)</f>
        <v>1627</v>
      </c>
      <c r="J29" s="40">
        <f>SUM(J20:J27)</f>
        <v>80</v>
      </c>
      <c r="K29" s="41">
        <f>K28+$J$29</f>
        <v>365</v>
      </c>
      <c r="L29" s="41">
        <f>L28+$J$29</f>
        <v>383</v>
      </c>
      <c r="M29" s="41">
        <f>M28+$J$29</f>
        <v>415</v>
      </c>
      <c r="N29" s="41">
        <f>N28+$J$29</f>
        <v>399</v>
      </c>
      <c r="O29" s="42">
        <f>SUM(K29:N29)</f>
        <v>1562</v>
      </c>
      <c r="P29" s="40">
        <f>SUM(P20:P27)</f>
        <v>91</v>
      </c>
      <c r="Q29" s="41">
        <f>Q28+$P$29</f>
        <v>429</v>
      </c>
      <c r="R29" s="41">
        <f>R28+$P$29</f>
        <v>399</v>
      </c>
      <c r="S29" s="41">
        <f>S28+$P$29</f>
        <v>383</v>
      </c>
      <c r="T29" s="41">
        <f>T28+$P$29</f>
        <v>373</v>
      </c>
      <c r="U29" s="42">
        <f>SUM(Q29:T29)</f>
        <v>1584</v>
      </c>
      <c r="V29" s="40">
        <f>SUM(V20:V27)</f>
        <v>91</v>
      </c>
      <c r="W29" s="41">
        <f>W28+$V$29</f>
        <v>328</v>
      </c>
      <c r="X29" s="41">
        <f>X28+$V$29</f>
        <v>359</v>
      </c>
      <c r="Y29" s="41">
        <f>Y28+$V$29</f>
        <v>447</v>
      </c>
      <c r="Z29" s="41">
        <f>Z28+$V$29</f>
        <v>388</v>
      </c>
      <c r="AA29" s="42">
        <f>SUM(W29:Z29)</f>
        <v>1522</v>
      </c>
      <c r="AB29" s="40">
        <f>SUM(AB20:AB27)</f>
        <v>56</v>
      </c>
      <c r="AC29" s="41">
        <f>AC28+$AB$29</f>
        <v>472</v>
      </c>
      <c r="AD29" s="41">
        <f>AD28+$AB$29</f>
        <v>411</v>
      </c>
      <c r="AE29" s="41">
        <f>AE28+$AB$29</f>
        <v>424</v>
      </c>
      <c r="AF29" s="41">
        <f>AF28+$AB$29</f>
        <v>469</v>
      </c>
      <c r="AG29" s="42">
        <f>SUM(AC29:AF29)</f>
        <v>1776</v>
      </c>
      <c r="AH29" s="40">
        <f>SUM(AH20:AH27)</f>
        <v>100</v>
      </c>
      <c r="AI29" s="41">
        <f>AI28+$AH$29</f>
        <v>409</v>
      </c>
      <c r="AJ29" s="41">
        <f>AJ28+$AH$29</f>
        <v>416</v>
      </c>
      <c r="AK29" s="41">
        <f>AK28+$AH$29</f>
        <v>402</v>
      </c>
      <c r="AL29" s="41">
        <f>AL28+$AH$29</f>
        <v>408</v>
      </c>
      <c r="AM29" s="42">
        <f>SUM(AI29:AL29)</f>
        <v>1635</v>
      </c>
      <c r="AN29" s="40">
        <f>SUM(AN20:AN27)</f>
        <v>80</v>
      </c>
      <c r="AO29" s="41">
        <f>AO28+$AN$29</f>
        <v>419</v>
      </c>
      <c r="AP29" s="41">
        <f>AP28+$AN$29</f>
        <v>389</v>
      </c>
      <c r="AQ29" s="41">
        <f>AQ28+$AN$29</f>
        <v>401</v>
      </c>
      <c r="AR29" s="41">
        <f>AR28+$AN$29</f>
        <v>375</v>
      </c>
      <c r="AS29" s="42">
        <f>SUM(AO29:AR29)</f>
        <v>1584</v>
      </c>
      <c r="AT29" s="40">
        <f>SUM(AT20:AT27)</f>
        <v>0</v>
      </c>
      <c r="AU29" s="41">
        <f>AU28+$AT$29</f>
        <v>0</v>
      </c>
      <c r="AV29" s="41">
        <f>AV28+$AT$29</f>
        <v>0</v>
      </c>
      <c r="AW29" s="41">
        <f>AW28+$AT$29</f>
        <v>0</v>
      </c>
      <c r="AX29" s="41">
        <f>AX28+$AT$29</f>
        <v>0</v>
      </c>
      <c r="AY29" s="42">
        <f>SUM(AU29:AX29)</f>
        <v>0</v>
      </c>
      <c r="AZ29" s="40">
        <f>SUM(AZ20:AZ27)</f>
        <v>0</v>
      </c>
      <c r="BA29" s="41">
        <f>BA28+$AZ$29</f>
        <v>0</v>
      </c>
      <c r="BB29" s="41">
        <f>BB28+$AZ$29</f>
        <v>0</v>
      </c>
      <c r="BC29" s="41">
        <f>BC28+$AZ$29</f>
        <v>0</v>
      </c>
      <c r="BD29" s="41">
        <f>BD28+$AZ$29</f>
        <v>0</v>
      </c>
      <c r="BE29" s="42">
        <f>SUM(BA29:BD29)</f>
        <v>0</v>
      </c>
      <c r="BF29" s="45">
        <f t="shared" si="32"/>
        <v>4</v>
      </c>
      <c r="BG29" s="17">
        <f t="shared" si="33"/>
        <v>4</v>
      </c>
      <c r="BH29" s="17">
        <f t="shared" si="34"/>
        <v>4</v>
      </c>
      <c r="BI29" s="17">
        <f t="shared" si="35"/>
        <v>4</v>
      </c>
      <c r="BJ29" s="17">
        <f t="shared" si="36"/>
        <v>4</v>
      </c>
      <c r="BK29" s="17">
        <f t="shared" si="37"/>
        <v>4</v>
      </c>
      <c r="BL29" s="17">
        <f t="shared" si="38"/>
        <v>4</v>
      </c>
      <c r="BM29" s="17">
        <f t="shared" si="39"/>
        <v>0</v>
      </c>
      <c r="BN29" s="17">
        <f t="shared" si="40"/>
        <v>0</v>
      </c>
      <c r="BO29" s="17">
        <f t="shared" si="41"/>
        <v>28</v>
      </c>
      <c r="BP29" s="17">
        <f t="shared" si="42"/>
        <v>11290</v>
      </c>
      <c r="BQ29" s="17">
        <f t="shared" si="43"/>
        <v>403.21428571428572</v>
      </c>
    </row>
    <row r="30" spans="1:69" ht="15.75" customHeight="1" x14ac:dyDescent="0.25">
      <c r="A30" s="37"/>
      <c r="B30" s="38" t="s">
        <v>37</v>
      </c>
      <c r="C30" s="47"/>
      <c r="D30" s="43"/>
      <c r="E30" s="41">
        <f t="shared" ref="E30:I31" si="56">IF($D$29&gt;0,IF(E28=E14,0.5,IF(E28&gt;E14,1,0)),0)</f>
        <v>0</v>
      </c>
      <c r="F30" s="41">
        <f t="shared" si="56"/>
        <v>0</v>
      </c>
      <c r="G30" s="41">
        <f t="shared" si="56"/>
        <v>0</v>
      </c>
      <c r="H30" s="41">
        <f t="shared" si="56"/>
        <v>0</v>
      </c>
      <c r="I30" s="42">
        <f t="shared" si="56"/>
        <v>0</v>
      </c>
      <c r="J30" s="43"/>
      <c r="K30" s="41">
        <f>IF($J$29&gt;0,IF(K28=K131,0.5,IF(K28&gt;K131,1,0)),0)</f>
        <v>0</v>
      </c>
      <c r="L30" s="41">
        <f>IF($J$29&gt;0,IF(L28=L131,0.5,IF(L28&gt;L131,1,0)),0)</f>
        <v>1</v>
      </c>
      <c r="M30" s="41">
        <f>IF($J$29&gt;0,IF(M28=M131,0.5,IF(M28&gt;M131,1,0)),0)</f>
        <v>1</v>
      </c>
      <c r="N30" s="41">
        <f>IF($J$29&gt;0,IF(N28=N131,0.5,IF(N28&gt;N131,1,0)),0)</f>
        <v>0</v>
      </c>
      <c r="O30" s="42">
        <f>IF($J$29&gt;0,IF(O28=O131,0.5,IF(O28&gt;O131,1,0)),0)</f>
        <v>0</v>
      </c>
      <c r="P30" s="43"/>
      <c r="Q30" s="41">
        <f t="shared" ref="Q30:U31" si="57">IF($P$29&gt;0,IF(Q28=Q41,0.5,IF(Q28&gt;Q41,1,0)),0)</f>
        <v>0</v>
      </c>
      <c r="R30" s="41">
        <f t="shared" si="57"/>
        <v>1</v>
      </c>
      <c r="S30" s="41">
        <f t="shared" si="57"/>
        <v>0</v>
      </c>
      <c r="T30" s="41">
        <f t="shared" si="57"/>
        <v>0</v>
      </c>
      <c r="U30" s="42">
        <f t="shared" si="57"/>
        <v>0</v>
      </c>
      <c r="V30" s="43"/>
      <c r="W30" s="41">
        <f>IF($V$29&gt;0,IF(W28=W147,0.5,IF(W28&gt;W147,1,0)),0)</f>
        <v>0</v>
      </c>
      <c r="X30" s="41">
        <f>IF($V$29&gt;0,IF(X28=X147,0.5,IF(X28&gt;X147,1,0)),0)</f>
        <v>0</v>
      </c>
      <c r="Y30" s="41">
        <f>IF($V$29&gt;0,IF(Y28=Y147,0.5,IF(Y28&gt;Y147,1,0)),0)</f>
        <v>1</v>
      </c>
      <c r="Z30" s="41">
        <f>IF($V$29&gt;0,IF(Z28=Z147,0.5,IF(Z28&gt;Z147,1,0)),0)</f>
        <v>0</v>
      </c>
      <c r="AA30" s="42">
        <f>IF($V$29&gt;0,IF(AA28=AA147,0.5,IF(AA28&gt;AA147,1,0)),0)</f>
        <v>0</v>
      </c>
      <c r="AB30" s="43"/>
      <c r="AC30" s="41">
        <f>IF($AB$29&gt;0,IF(AC28=AC85,0.5,IF(AC28&gt;AC85,1,0)),0)</f>
        <v>1</v>
      </c>
      <c r="AD30" s="41">
        <f>IF($AB$29&gt;0,IF(AD28=AD85,0.5,IF(AD28&gt;AD85,1,0)),0)</f>
        <v>1</v>
      </c>
      <c r="AE30" s="41">
        <f>IF($AB$29&gt;0,IF(AE28=AE85,0.5,IF(AE28&gt;AE85,1,0)),0)</f>
        <v>1</v>
      </c>
      <c r="AF30" s="41">
        <f>IF($AB$29&gt;0,IF(AF28=AF85,0.5,IF(AF28&gt;AF85,1,0)),0)</f>
        <v>1</v>
      </c>
      <c r="AG30" s="42">
        <f>IF($AB$29&gt;0,IF(AG28=AG85,0.5,IF(AG28&gt;AG85,1,0)),0)</f>
        <v>1</v>
      </c>
      <c r="AH30" s="43"/>
      <c r="AI30" s="41">
        <f>IF($AH$29&gt;0,IF(AI28=AI103,0.5,IF(AI28&gt;AI103,1,0)),0)</f>
        <v>0</v>
      </c>
      <c r="AJ30" s="41">
        <f>IF($AH$29&gt;0,IF(AJ28=AJ103,0.5,IF(AJ28&gt;AJ103,1,0)),0)</f>
        <v>1</v>
      </c>
      <c r="AK30" s="41">
        <f>IF($AH$29&gt;0,IF(AK28=AK103,0.5,IF(AK28&gt;AK103,1,0)),0)</f>
        <v>1</v>
      </c>
      <c r="AL30" s="41">
        <f>IF($AH$29&gt;0,IF(AL28=AL103,0.5,IF(AL28&gt;AL103,1,0)),0)</f>
        <v>1</v>
      </c>
      <c r="AM30" s="42">
        <f>IF($AH$29&gt;0,IF(AM28=AM103,0.5,IF(AM28&gt;AM103,1,0)),0)</f>
        <v>1</v>
      </c>
      <c r="AN30" s="43"/>
      <c r="AO30" s="41">
        <f>IF($AN$29&gt;0,IF(AO28=AO119,0.5,IF(AO28&gt;AO119,1,0)),0)</f>
        <v>1</v>
      </c>
      <c r="AP30" s="41">
        <f>IF($AN$29&gt;0,IF(AP28=AP119,0.5,IF(AP28&gt;AP119,1,0)),0)</f>
        <v>0</v>
      </c>
      <c r="AQ30" s="41">
        <f>IF($AN$29&gt;0,IF(AQ28=AQ119,0.5,IF(AQ28&gt;AQ119,1,0)),0)</f>
        <v>1</v>
      </c>
      <c r="AR30" s="41">
        <f>IF($AN$29&gt;0,IF(AR28=AR119,0.5,IF(AR28&gt;AR119,1,0)),0)</f>
        <v>0</v>
      </c>
      <c r="AS30" s="42">
        <f>IF($AN$29&gt;0,IF(AS28=AS119,0.5,IF(AS28&gt;AS119,1,0)),0)</f>
        <v>0</v>
      </c>
      <c r="AT30" s="43"/>
      <c r="AU30" s="41">
        <f>IF($AT$29&gt;0,IF(AU28=AU56,0.5,IF(AU28&gt;AU56,1,0)),0)</f>
        <v>0</v>
      </c>
      <c r="AV30" s="41">
        <f>IF($AT$29&gt;0,IF(AV28=AV56,0.5,IF(AV28&gt;AV56,1,0)),0)</f>
        <v>0</v>
      </c>
      <c r="AW30" s="41">
        <f>IF($AT$29&gt;0,IF(AW28=AW56,0.5,IF(AW28&gt;AW56,1,0)),0)</f>
        <v>0</v>
      </c>
      <c r="AX30" s="41">
        <f>IF($AT$29&gt;0,IF(AX28=AX56,0.5,IF(AX28&gt;AX56,1,0)),0)</f>
        <v>0</v>
      </c>
      <c r="AY30" s="42">
        <f>IF($AT$29&gt;0,IF(AY28=AY56,0.5,IF(AY28&gt;AY56,1,0)),0)</f>
        <v>0</v>
      </c>
      <c r="AZ30" s="43"/>
      <c r="BA30" s="41">
        <f>IF($AZ$29&gt;0,IF(BA28=BA69,0.5,IF(BA28&gt;BA69,1,0)),0)</f>
        <v>0</v>
      </c>
      <c r="BB30" s="41">
        <f>IF($AZ$29&gt;0,IF(BB28=BB69,0.5,IF(BB28&gt;BB69,1,0)),0)</f>
        <v>0</v>
      </c>
      <c r="BC30" s="41">
        <f>IF($AZ$29&gt;0,IF(BC28=BC69,0.5,IF(BC28&gt;BC69,1,0)),0)</f>
        <v>0</v>
      </c>
      <c r="BD30" s="41">
        <f>IF($AZ$29&gt;0,IF(BD28=BD69,0.5,IF(BD28&gt;BD69,1,0)),0)</f>
        <v>0</v>
      </c>
      <c r="BE30" s="42">
        <f>IF($AZ$29&gt;0,IF(BE28=BE69,0.5,IF(BE28&gt;BE69,1,0)),0)</f>
        <v>0</v>
      </c>
      <c r="BF30" s="48"/>
      <c r="BG30" s="21"/>
      <c r="BH30" s="21"/>
      <c r="BI30" s="21"/>
      <c r="BJ30" s="21"/>
      <c r="BK30" s="21"/>
      <c r="BL30" s="21"/>
      <c r="BM30" s="21"/>
      <c r="BN30" s="21"/>
      <c r="BO30" s="21"/>
      <c r="BP30" s="17">
        <f t="shared" si="42"/>
        <v>2</v>
      </c>
      <c r="BQ30" s="21"/>
    </row>
    <row r="31" spans="1:69" ht="15.75" customHeight="1" x14ac:dyDescent="0.25">
      <c r="A31" s="37"/>
      <c r="B31" s="38" t="s">
        <v>38</v>
      </c>
      <c r="C31" s="47"/>
      <c r="D31" s="43"/>
      <c r="E31" s="41">
        <f t="shared" si="56"/>
        <v>1</v>
      </c>
      <c r="F31" s="41">
        <f t="shared" si="56"/>
        <v>0</v>
      </c>
      <c r="G31" s="41">
        <f t="shared" si="56"/>
        <v>0</v>
      </c>
      <c r="H31" s="41">
        <f t="shared" si="56"/>
        <v>0</v>
      </c>
      <c r="I31" s="42">
        <f t="shared" si="56"/>
        <v>0</v>
      </c>
      <c r="J31" s="43"/>
      <c r="K31" s="41">
        <f>IF($J$29&gt;0,IF(K29=K132,0.5,IF(K29&gt;K132,1,0)),0)</f>
        <v>0</v>
      </c>
      <c r="L31" s="41">
        <f>IF($J$29&gt;0,IF(L29=L132,0.5,IF(L29&gt;L132,1,0)),0)</f>
        <v>1</v>
      </c>
      <c r="M31" s="41">
        <f>IF($J$29&gt;0,IF(M29=M132,0.5,IF(M29&gt;M132,1,0)),0)</f>
        <v>1</v>
      </c>
      <c r="N31" s="41">
        <f>IF($J$29&gt;0,IF(N29=N132,0.5,IF(N29&gt;N132,1,0)),0)</f>
        <v>0</v>
      </c>
      <c r="O31" s="42">
        <f>IF($J$29&gt;0,IF(O29=O132,0.5,IF(O29&gt;O132,1,0)),0)</f>
        <v>0</v>
      </c>
      <c r="P31" s="43"/>
      <c r="Q31" s="41">
        <f t="shared" si="57"/>
        <v>1</v>
      </c>
      <c r="R31" s="41">
        <f t="shared" si="57"/>
        <v>1</v>
      </c>
      <c r="S31" s="41">
        <f t="shared" si="57"/>
        <v>0</v>
      </c>
      <c r="T31" s="41">
        <f t="shared" si="57"/>
        <v>0</v>
      </c>
      <c r="U31" s="42">
        <f t="shared" si="57"/>
        <v>1</v>
      </c>
      <c r="V31" s="43"/>
      <c r="W31" s="41">
        <f>IF($V$29&gt;0,IF(W29=W148,0.5,IF(W29&gt;W148,1,0)),0)</f>
        <v>0</v>
      </c>
      <c r="X31" s="41">
        <f>IF($V$29&gt;0,IF(X29=X148,0.5,IF(X29&gt;X148,1,0)),0)</f>
        <v>0</v>
      </c>
      <c r="Y31" s="41">
        <f>IF($V$29&gt;0,IF(Y29=Y148,0.5,IF(Y29&gt;Y148,1,0)),0)</f>
        <v>1</v>
      </c>
      <c r="Z31" s="41">
        <f>IF($V$29&gt;0,IF(Z29=Z148,0.5,IF(Z29&gt;Z148,1,0)),0)</f>
        <v>0</v>
      </c>
      <c r="AA31" s="42">
        <f>IF($V$29&gt;0,IF(AA29=AA148,0.5,IF(AA29&gt;AA148,1,0)),0)</f>
        <v>1</v>
      </c>
      <c r="AB31" s="43"/>
      <c r="AC31" s="41">
        <f>IF($AB$29&gt;0,IF(AC29=AC86,0.5,IF(AC29&gt;AC86,1,0)),0)</f>
        <v>1</v>
      </c>
      <c r="AD31" s="41">
        <f>IF($AB$29&gt;0,IF(AD29=AD86,0.5,IF(AD29&gt;AD86,1,0)),0)</f>
        <v>0</v>
      </c>
      <c r="AE31" s="41">
        <f>IF($AB$29&gt;0,IF(AE29=AE86,0.5,IF(AE29&gt;AE86,1,0)),0)</f>
        <v>1</v>
      </c>
      <c r="AF31" s="41">
        <f>IF($AB$29&gt;0,IF(AF29=AF86,0.5,IF(AF29&gt;AF86,1,0)),0)</f>
        <v>1</v>
      </c>
      <c r="AG31" s="42">
        <f>IF($AB$29&gt;0,IF(AG29=AG86,0.5,IF(AG29&gt;AG86,1,0)),0)</f>
        <v>1</v>
      </c>
      <c r="AH31" s="43"/>
      <c r="AI31" s="41">
        <f>IF($AH$29&gt;0,IF(AI29=AI104,0.5,IF(AI29&gt;AI104,1,0)),0)</f>
        <v>0</v>
      </c>
      <c r="AJ31" s="41">
        <f>IF($AH$29&gt;0,IF(AJ29=AJ104,0.5,IF(AJ29&gt;AJ104,1,0)),0)</f>
        <v>1</v>
      </c>
      <c r="AK31" s="41">
        <f>IF($AH$29&gt;0,IF(AK29=AK104,0.5,IF(AK29&gt;AK104,1,0)),0)</f>
        <v>1</v>
      </c>
      <c r="AL31" s="41">
        <f>IF($AH$29&gt;0,IF(AL29=AL104,0.5,IF(AL29&gt;AL104,1,0)),0)</f>
        <v>1</v>
      </c>
      <c r="AM31" s="42">
        <f>IF($AH$29&gt;0,IF(AM29=AM104,0.5,IF(AM29&gt;AM104,1,0)),0)</f>
        <v>1</v>
      </c>
      <c r="AN31" s="43"/>
      <c r="AO31" s="41">
        <f>IF($AN$29&gt;0,IF(AO29=AO120,0.5,IF(AO29&gt;AO120,1,0)),0)</f>
        <v>1</v>
      </c>
      <c r="AP31" s="41">
        <f>IF($AN$29&gt;0,IF(AP29=AP120,0.5,IF(AP29&gt;AP120,1,0)),0)</f>
        <v>0</v>
      </c>
      <c r="AQ31" s="41">
        <f>IF($AN$29&gt;0,IF(AQ29=AQ120,0.5,IF(AQ29&gt;AQ120,1,0)),0)</f>
        <v>1</v>
      </c>
      <c r="AR31" s="41">
        <f>IF($AN$29&gt;0,IF(AR29=AR120,0.5,IF(AR29&gt;AR120,1,0)),0)</f>
        <v>0</v>
      </c>
      <c r="AS31" s="42">
        <f>IF($AN$29&gt;0,IF(AS29=AS120,0.5,IF(AS29&gt;AS120,1,0)),0)</f>
        <v>0</v>
      </c>
      <c r="AT31" s="43"/>
      <c r="AU31" s="41">
        <f>IF($AT$29&gt;0,IF(AU29=AU57,0.5,IF(AU29&gt;AU57,1,0)),0)</f>
        <v>0</v>
      </c>
      <c r="AV31" s="41">
        <f>IF($AT$29&gt;0,IF(AV29=AV57,0.5,IF(AV29&gt;AV57,1,0)),0)</f>
        <v>0</v>
      </c>
      <c r="AW31" s="41">
        <f>IF($AT$29&gt;0,IF(AW29=AW57,0.5,IF(AW29&gt;AW57,1,0)),0)</f>
        <v>0</v>
      </c>
      <c r="AX31" s="41">
        <f>IF($AT$29&gt;0,IF(AX29=AX57,0.5,IF(AX29&gt;AX57,1,0)),0)</f>
        <v>0</v>
      </c>
      <c r="AY31" s="42">
        <f>IF($AT$29&gt;0,IF(AY29=AY57,0.5,IF(AY29&gt;AY57,1,0)),0)</f>
        <v>0</v>
      </c>
      <c r="AZ31" s="43"/>
      <c r="BA31" s="41">
        <f>IF($AZ$29&gt;0,IF(BA29=BA70,0.5,IF(BA29&gt;BA70,1,0)),0)</f>
        <v>0</v>
      </c>
      <c r="BB31" s="41">
        <f>IF($AZ$29&gt;0,IF(BB29=BB70,0.5,IF(BB29&gt;BB70,1,0)),0)</f>
        <v>0</v>
      </c>
      <c r="BC31" s="41">
        <f>IF($AZ$29&gt;0,IF(BC29=BC70,0.5,IF(BC29&gt;BC70,1,0)),0)</f>
        <v>0</v>
      </c>
      <c r="BD31" s="41">
        <f>IF($AZ$29&gt;0,IF(BD29=BD70,0.5,IF(BD29&gt;BD70,1,0)),0)</f>
        <v>0</v>
      </c>
      <c r="BE31" s="42">
        <f>IF($AZ$29&gt;0,IF(BE29=BE70,0.5,IF(BE29&gt;BE70,1,0)),0)</f>
        <v>0</v>
      </c>
      <c r="BF31" s="48"/>
      <c r="BG31" s="21"/>
      <c r="BH31" s="21"/>
      <c r="BI31" s="21"/>
      <c r="BJ31" s="21"/>
      <c r="BK31" s="21"/>
      <c r="BL31" s="21"/>
      <c r="BM31" s="21"/>
      <c r="BN31" s="21"/>
      <c r="BO31" s="21"/>
      <c r="BP31" s="17">
        <f t="shared" si="42"/>
        <v>4</v>
      </c>
      <c r="BQ31" s="21"/>
    </row>
    <row r="32" spans="1:69" ht="14.25" customHeight="1" x14ac:dyDescent="0.25">
      <c r="A32" s="49"/>
      <c r="B32" s="50" t="s">
        <v>39</v>
      </c>
      <c r="C32" s="51"/>
      <c r="D32" s="52"/>
      <c r="E32" s="53"/>
      <c r="F32" s="53"/>
      <c r="G32" s="53"/>
      <c r="H32" s="53"/>
      <c r="I32" s="54">
        <f>SUM(E30+F30+G30+H30+I30+E31+F31+G31+H31+I31)</f>
        <v>1</v>
      </c>
      <c r="J32" s="52"/>
      <c r="K32" s="53"/>
      <c r="L32" s="53"/>
      <c r="M32" s="53"/>
      <c r="N32" s="53"/>
      <c r="O32" s="54">
        <f>SUM(K30+L30+M30+N30+O30+K31+L31+M31+N31+O31)</f>
        <v>4</v>
      </c>
      <c r="P32" s="52"/>
      <c r="Q32" s="53"/>
      <c r="R32" s="53"/>
      <c r="S32" s="53"/>
      <c r="T32" s="53"/>
      <c r="U32" s="54">
        <f>SUM(Q30+R30+S30+T30+U30+Q31+R31+S31+T31+U31)</f>
        <v>4</v>
      </c>
      <c r="V32" s="52"/>
      <c r="W32" s="53"/>
      <c r="X32" s="53"/>
      <c r="Y32" s="53"/>
      <c r="Z32" s="53"/>
      <c r="AA32" s="54">
        <f>SUM(W30+X30+Y30+Z30+AA30+W31+X31+Y31+Z31+AA31)</f>
        <v>3</v>
      </c>
      <c r="AB32" s="52"/>
      <c r="AC32" s="53"/>
      <c r="AD32" s="53"/>
      <c r="AE32" s="53"/>
      <c r="AF32" s="53"/>
      <c r="AG32" s="54">
        <f>SUM(AC30+AD30+AE30+AF30+AG30+AC31+AD31+AE31+AF31+AG31)</f>
        <v>9</v>
      </c>
      <c r="AH32" s="52"/>
      <c r="AI32" s="53"/>
      <c r="AJ32" s="53"/>
      <c r="AK32" s="53"/>
      <c r="AL32" s="53"/>
      <c r="AM32" s="54">
        <f>SUM(AI30+AJ30+AK30+AL30+AM30+AI31+AJ31+AK31+AL31+AM31)</f>
        <v>8</v>
      </c>
      <c r="AN32" s="52"/>
      <c r="AO32" s="53"/>
      <c r="AP32" s="53"/>
      <c r="AQ32" s="53"/>
      <c r="AR32" s="53"/>
      <c r="AS32" s="54">
        <f>SUM(AO30+AP30+AQ30+AR30+AS30+AO31+AP31+AQ31+AR31+AS31)</f>
        <v>4</v>
      </c>
      <c r="AT32" s="52"/>
      <c r="AU32" s="53"/>
      <c r="AV32" s="53"/>
      <c r="AW32" s="53"/>
      <c r="AX32" s="53"/>
      <c r="AY32" s="54">
        <f>SUM(AU30+AV30+AW30+AX30+AY30+AU31+AV31+AW31+AX31+AY31)</f>
        <v>0</v>
      </c>
      <c r="AZ32" s="52"/>
      <c r="BA32" s="53"/>
      <c r="BB32" s="53"/>
      <c r="BC32" s="53"/>
      <c r="BD32" s="53"/>
      <c r="BE32" s="54">
        <f>SUM(BA30+BB30+BC30+BD30+BE30+BA31+BB31+BC31+BD31+BE31)</f>
        <v>0</v>
      </c>
      <c r="BF32" s="55"/>
      <c r="BG32" s="56"/>
      <c r="BH32" s="56"/>
      <c r="BI32" s="56"/>
      <c r="BJ32" s="56"/>
      <c r="BK32" s="56"/>
      <c r="BL32" s="56"/>
      <c r="BM32" s="56"/>
      <c r="BN32" s="56"/>
      <c r="BO32" s="56"/>
      <c r="BP32" s="57">
        <f t="shared" si="42"/>
        <v>33</v>
      </c>
      <c r="BQ32" s="56"/>
    </row>
    <row r="33" spans="1:69" ht="27" customHeight="1" x14ac:dyDescent="0.25">
      <c r="A33" s="31">
        <v>3</v>
      </c>
      <c r="B33" s="189" t="s">
        <v>44</v>
      </c>
      <c r="C33" s="191"/>
      <c r="D33" s="32" t="s">
        <v>26</v>
      </c>
      <c r="E33" s="33" t="s">
        <v>27</v>
      </c>
      <c r="F33" s="33" t="s">
        <v>28</v>
      </c>
      <c r="G33" s="33" t="s">
        <v>29</v>
      </c>
      <c r="H33" s="33" t="s">
        <v>30</v>
      </c>
      <c r="I33" s="34" t="s">
        <v>23</v>
      </c>
      <c r="J33" s="32" t="s">
        <v>26</v>
      </c>
      <c r="K33" s="33" t="s">
        <v>27</v>
      </c>
      <c r="L33" s="33" t="s">
        <v>28</v>
      </c>
      <c r="M33" s="33" t="s">
        <v>29</v>
      </c>
      <c r="N33" s="33" t="s">
        <v>30</v>
      </c>
      <c r="O33" s="34" t="s">
        <v>23</v>
      </c>
      <c r="P33" s="32" t="s">
        <v>26</v>
      </c>
      <c r="Q33" s="33" t="s">
        <v>27</v>
      </c>
      <c r="R33" s="33" t="s">
        <v>28</v>
      </c>
      <c r="S33" s="33" t="s">
        <v>29</v>
      </c>
      <c r="T33" s="33" t="s">
        <v>30</v>
      </c>
      <c r="U33" s="34" t="s">
        <v>23</v>
      </c>
      <c r="V33" s="32" t="s">
        <v>26</v>
      </c>
      <c r="W33" s="33" t="s">
        <v>27</v>
      </c>
      <c r="X33" s="33" t="s">
        <v>28</v>
      </c>
      <c r="Y33" s="33" t="s">
        <v>29</v>
      </c>
      <c r="Z33" s="33" t="s">
        <v>30</v>
      </c>
      <c r="AA33" s="34" t="s">
        <v>23</v>
      </c>
      <c r="AB33" s="32" t="s">
        <v>26</v>
      </c>
      <c r="AC33" s="33" t="s">
        <v>27</v>
      </c>
      <c r="AD33" s="33" t="s">
        <v>28</v>
      </c>
      <c r="AE33" s="33" t="s">
        <v>29</v>
      </c>
      <c r="AF33" s="33" t="s">
        <v>30</v>
      </c>
      <c r="AG33" s="34" t="s">
        <v>23</v>
      </c>
      <c r="AH33" s="32" t="s">
        <v>26</v>
      </c>
      <c r="AI33" s="33" t="s">
        <v>27</v>
      </c>
      <c r="AJ33" s="33" t="s">
        <v>28</v>
      </c>
      <c r="AK33" s="33" t="s">
        <v>29</v>
      </c>
      <c r="AL33" s="33" t="s">
        <v>30</v>
      </c>
      <c r="AM33" s="34" t="s">
        <v>23</v>
      </c>
      <c r="AN33" s="32" t="s">
        <v>26</v>
      </c>
      <c r="AO33" s="33" t="s">
        <v>27</v>
      </c>
      <c r="AP33" s="33" t="s">
        <v>28</v>
      </c>
      <c r="AQ33" s="33" t="s">
        <v>29</v>
      </c>
      <c r="AR33" s="33" t="s">
        <v>30</v>
      </c>
      <c r="AS33" s="34" t="s">
        <v>23</v>
      </c>
      <c r="AT33" s="32" t="s">
        <v>26</v>
      </c>
      <c r="AU33" s="33" t="s">
        <v>27</v>
      </c>
      <c r="AV33" s="33" t="s">
        <v>28</v>
      </c>
      <c r="AW33" s="33" t="s">
        <v>29</v>
      </c>
      <c r="AX33" s="33" t="s">
        <v>30</v>
      </c>
      <c r="AY33" s="34" t="s">
        <v>23</v>
      </c>
      <c r="AZ33" s="32" t="s">
        <v>26</v>
      </c>
      <c r="BA33" s="33" t="s">
        <v>27</v>
      </c>
      <c r="BB33" s="33" t="s">
        <v>28</v>
      </c>
      <c r="BC33" s="33" t="s">
        <v>29</v>
      </c>
      <c r="BD33" s="33" t="s">
        <v>30</v>
      </c>
      <c r="BE33" s="34" t="s">
        <v>23</v>
      </c>
      <c r="BF33" s="35"/>
      <c r="BG33" s="36"/>
      <c r="BH33" s="36"/>
      <c r="BI33" s="36"/>
      <c r="BJ33" s="36"/>
      <c r="BK33" s="36"/>
      <c r="BL33" s="36"/>
      <c r="BM33" s="36"/>
      <c r="BN33" s="36"/>
      <c r="BO33" s="36"/>
      <c r="BP33" s="58"/>
      <c r="BQ33" s="36"/>
    </row>
    <row r="34" spans="1:69" ht="15.75" customHeight="1" x14ac:dyDescent="0.25">
      <c r="A34" s="37"/>
      <c r="B34" s="38" t="s">
        <v>45</v>
      </c>
      <c r="C34" s="39" t="s">
        <v>46</v>
      </c>
      <c r="D34" s="40">
        <v>40</v>
      </c>
      <c r="E34" s="41">
        <v>147</v>
      </c>
      <c r="F34" s="41">
        <v>188</v>
      </c>
      <c r="G34" s="41">
        <v>191</v>
      </c>
      <c r="H34" s="41">
        <v>167</v>
      </c>
      <c r="I34" s="42">
        <f t="shared" ref="I34:I39" si="58">SUM(E34:H34)</f>
        <v>693</v>
      </c>
      <c r="J34" s="43">
        <v>40</v>
      </c>
      <c r="K34" s="44">
        <v>168</v>
      </c>
      <c r="L34" s="44">
        <v>150</v>
      </c>
      <c r="M34" s="44">
        <v>159</v>
      </c>
      <c r="N34" s="44">
        <v>204</v>
      </c>
      <c r="O34" s="42">
        <f t="shared" ref="O34:O39" si="59">SUM(K34:N34)</f>
        <v>681</v>
      </c>
      <c r="P34" s="43">
        <v>39</v>
      </c>
      <c r="Q34" s="44">
        <v>198</v>
      </c>
      <c r="R34" s="44">
        <v>135</v>
      </c>
      <c r="S34" s="44">
        <v>157</v>
      </c>
      <c r="T34" s="44">
        <v>168</v>
      </c>
      <c r="U34" s="42">
        <f t="shared" ref="U34:U39" si="60">SUM(Q34:T34)</f>
        <v>658</v>
      </c>
      <c r="V34" s="43">
        <v>39</v>
      </c>
      <c r="W34" s="44">
        <v>138</v>
      </c>
      <c r="X34" s="44">
        <v>154</v>
      </c>
      <c r="Y34" s="44">
        <v>171</v>
      </c>
      <c r="Z34" s="44">
        <v>181</v>
      </c>
      <c r="AA34" s="42">
        <f t="shared" ref="AA34:AA40" si="61">SUM(W34:Z34)</f>
        <v>644</v>
      </c>
      <c r="AB34" s="43">
        <v>39</v>
      </c>
      <c r="AC34" s="44">
        <v>175</v>
      </c>
      <c r="AD34" s="44">
        <v>168</v>
      </c>
      <c r="AE34" s="44">
        <v>189</v>
      </c>
      <c r="AF34" s="44">
        <v>179</v>
      </c>
      <c r="AG34" s="42">
        <f t="shared" ref="AG34:AG39" si="62">SUM(AC34:AF34)</f>
        <v>711</v>
      </c>
      <c r="AH34" s="43">
        <v>39</v>
      </c>
      <c r="AI34" s="44">
        <v>134</v>
      </c>
      <c r="AJ34" s="44">
        <v>127</v>
      </c>
      <c r="AK34" s="44">
        <v>191</v>
      </c>
      <c r="AL34" s="44">
        <v>178</v>
      </c>
      <c r="AM34" s="42">
        <f t="shared" ref="AM34:AM39" si="63">SUM(AI34:AL34)</f>
        <v>630</v>
      </c>
      <c r="AN34" s="43">
        <v>39</v>
      </c>
      <c r="AO34" s="44">
        <v>192</v>
      </c>
      <c r="AP34" s="44">
        <v>195</v>
      </c>
      <c r="AQ34" s="44">
        <v>168</v>
      </c>
      <c r="AR34" s="44">
        <v>189</v>
      </c>
      <c r="AS34" s="42">
        <f t="shared" ref="AS34:AS39" si="64">SUM(AO34:AR34)</f>
        <v>744</v>
      </c>
      <c r="AT34" s="43"/>
      <c r="AU34" s="44"/>
      <c r="AV34" s="44"/>
      <c r="AW34" s="44"/>
      <c r="AX34" s="44"/>
      <c r="AY34" s="42">
        <f t="shared" ref="AY34:AY39" si="65">SUM(AU34:AX34)</f>
        <v>0</v>
      </c>
      <c r="AZ34" s="43"/>
      <c r="BA34" s="44"/>
      <c r="BB34" s="44"/>
      <c r="BC34" s="44"/>
      <c r="BD34" s="44"/>
      <c r="BE34" s="42">
        <f t="shared" ref="BE34:BE39" si="66">SUM(BA34:BD34)</f>
        <v>0</v>
      </c>
      <c r="BF34" s="45">
        <f t="shared" ref="BF34:BF39" si="67">SUM((IF(E34&gt;0,1,0)+(IF(F34&gt;0,1,0)+(IF(G34&gt;0,1,0)+(IF(H34&gt;0,1,0))))))</f>
        <v>4</v>
      </c>
      <c r="BG34" s="17">
        <f t="shared" ref="BG34:BG39" si="68">SUM((IF(K34&gt;0,1,0)+(IF(L34&gt;0,1,0)+(IF(M34&gt;0,1,0)+(IF(N34&gt;0,1,0))))))</f>
        <v>4</v>
      </c>
      <c r="BH34" s="17">
        <f t="shared" ref="BH34:BH39" si="69">SUM((IF(Q34&gt;0,1,0)+(IF(R34&gt;0,1,0)+(IF(S34&gt;0,1,0)+(IF(T34&gt;0,1,0))))))</f>
        <v>4</v>
      </c>
      <c r="BI34" s="17">
        <f t="shared" ref="BI34:BI39" si="70">SUM((IF(W34&gt;0,1,0)+(IF(X34&gt;0,1,0)+(IF(Y34&gt;0,1,0)+(IF(Z34&gt;0,1,0))))))</f>
        <v>4</v>
      </c>
      <c r="BJ34" s="17">
        <f t="shared" ref="BJ34:BJ39" si="71">SUM((IF(AC34&gt;0,1,0)+(IF(AD34&gt;0,1,0)+(IF(AE34&gt;0,1,0)+(IF(AF34&gt;0,1,0))))))</f>
        <v>4</v>
      </c>
      <c r="BK34" s="17">
        <f t="shared" ref="BK34:BK39" si="72">SUM((IF(AI34&gt;0,1,0)+(IF(AJ34&gt;0,1,0)+(IF(AK34&gt;0,1,0)+(IF(AL34&gt;0,1,0))))))</f>
        <v>4</v>
      </c>
      <c r="BL34" s="17">
        <f t="shared" ref="BL34:BL39" si="73">SUM((IF(AO34&gt;0,1,0)+(IF(AP34&gt;0,1,0)+(IF(AQ34&gt;0,1,0)+(IF(AR34&gt;0,1,0))))))</f>
        <v>4</v>
      </c>
      <c r="BM34" s="17">
        <f t="shared" ref="BM34:BM39" si="74">SUM((IF(AU34&gt;0,1,0)+(IF(AV34&gt;0,1,0)+(IF(AW34&gt;0,1,0)+(IF(AX34&gt;0,1,0))))))</f>
        <v>0</v>
      </c>
      <c r="BN34" s="17">
        <f t="shared" ref="BN34:BN39" si="75">SUM((IF(BA34&gt;0,1,0)+(IF(BB34&gt;0,1,0)+(IF(BC34&gt;0,1,0)+(IF(BD34&gt;0,1,0))))))</f>
        <v>0</v>
      </c>
      <c r="BO34" s="17">
        <f t="shared" ref="BO34:BO39" si="76">SUM(BF34:BN34)</f>
        <v>28</v>
      </c>
      <c r="BP34" s="17">
        <f t="shared" ref="BP34:BP39" si="77">I34+O34+U34+AA34+AG34+AM34+AS34+AY34+BE34</f>
        <v>4761</v>
      </c>
      <c r="BQ34" s="17">
        <f t="shared" ref="BQ34:BQ39" si="78">BP34/BO34</f>
        <v>170.03571428571428</v>
      </c>
    </row>
    <row r="35" spans="1:69" ht="15.75" customHeight="1" x14ac:dyDescent="0.25">
      <c r="A35" s="37"/>
      <c r="B35" s="38" t="s">
        <v>47</v>
      </c>
      <c r="C35" s="39" t="s">
        <v>32</v>
      </c>
      <c r="D35" s="40">
        <v>30</v>
      </c>
      <c r="E35" s="41">
        <v>185</v>
      </c>
      <c r="F35" s="41">
        <v>158</v>
      </c>
      <c r="G35" s="41">
        <v>157</v>
      </c>
      <c r="H35" s="41">
        <v>158</v>
      </c>
      <c r="I35" s="42">
        <f t="shared" si="58"/>
        <v>658</v>
      </c>
      <c r="J35" s="43">
        <v>30</v>
      </c>
      <c r="K35" s="44">
        <v>171</v>
      </c>
      <c r="L35" s="44">
        <v>157</v>
      </c>
      <c r="M35" s="44">
        <v>167</v>
      </c>
      <c r="N35" s="44">
        <v>169</v>
      </c>
      <c r="O35" s="42">
        <f t="shared" si="59"/>
        <v>664</v>
      </c>
      <c r="P35" s="43">
        <v>31</v>
      </c>
      <c r="Q35" s="44">
        <v>153</v>
      </c>
      <c r="R35" s="44">
        <v>156</v>
      </c>
      <c r="S35" s="44">
        <v>165</v>
      </c>
      <c r="T35" s="44">
        <v>153</v>
      </c>
      <c r="U35" s="42">
        <f t="shared" si="60"/>
        <v>627</v>
      </c>
      <c r="V35" s="43">
        <v>32</v>
      </c>
      <c r="W35" s="44">
        <v>167</v>
      </c>
      <c r="X35" s="44">
        <v>198</v>
      </c>
      <c r="Y35" s="44">
        <v>201</v>
      </c>
      <c r="Z35" s="44">
        <v>162</v>
      </c>
      <c r="AA35" s="42">
        <f t="shared" si="61"/>
        <v>728</v>
      </c>
      <c r="AB35" s="43"/>
      <c r="AC35" s="44"/>
      <c r="AD35" s="44"/>
      <c r="AE35" s="44"/>
      <c r="AF35" s="44"/>
      <c r="AG35" s="42">
        <f t="shared" si="62"/>
        <v>0</v>
      </c>
      <c r="AH35" s="43">
        <v>32</v>
      </c>
      <c r="AI35" s="44">
        <v>127</v>
      </c>
      <c r="AJ35" s="44">
        <v>139</v>
      </c>
      <c r="AK35" s="44">
        <v>169</v>
      </c>
      <c r="AL35" s="44">
        <v>157</v>
      </c>
      <c r="AM35" s="42">
        <f t="shared" si="63"/>
        <v>592</v>
      </c>
      <c r="AN35" s="43">
        <v>32</v>
      </c>
      <c r="AO35" s="44">
        <v>151</v>
      </c>
      <c r="AP35" s="44">
        <v>202</v>
      </c>
      <c r="AQ35" s="44">
        <v>160</v>
      </c>
      <c r="AR35" s="44">
        <v>147</v>
      </c>
      <c r="AS35" s="42">
        <f t="shared" si="64"/>
        <v>660</v>
      </c>
      <c r="AT35" s="43"/>
      <c r="AU35" s="44"/>
      <c r="AV35" s="44"/>
      <c r="AW35" s="44"/>
      <c r="AX35" s="44"/>
      <c r="AY35" s="42">
        <f t="shared" si="65"/>
        <v>0</v>
      </c>
      <c r="AZ35" s="43"/>
      <c r="BA35" s="44"/>
      <c r="BB35" s="44"/>
      <c r="BC35" s="44"/>
      <c r="BD35" s="44"/>
      <c r="BE35" s="42">
        <f t="shared" si="66"/>
        <v>0</v>
      </c>
      <c r="BF35" s="45">
        <f t="shared" si="67"/>
        <v>4</v>
      </c>
      <c r="BG35" s="17">
        <f t="shared" si="68"/>
        <v>4</v>
      </c>
      <c r="BH35" s="17">
        <f t="shared" si="69"/>
        <v>4</v>
      </c>
      <c r="BI35" s="17">
        <f t="shared" si="70"/>
        <v>4</v>
      </c>
      <c r="BJ35" s="17">
        <f t="shared" si="71"/>
        <v>0</v>
      </c>
      <c r="BK35" s="17">
        <f t="shared" si="72"/>
        <v>4</v>
      </c>
      <c r="BL35" s="17">
        <f t="shared" si="73"/>
        <v>4</v>
      </c>
      <c r="BM35" s="17">
        <f t="shared" si="74"/>
        <v>0</v>
      </c>
      <c r="BN35" s="17">
        <f t="shared" si="75"/>
        <v>0</v>
      </c>
      <c r="BO35" s="17">
        <f t="shared" si="76"/>
        <v>24</v>
      </c>
      <c r="BP35" s="17">
        <f t="shared" si="77"/>
        <v>3929</v>
      </c>
      <c r="BQ35" s="17">
        <f t="shared" si="78"/>
        <v>163.70833333333334</v>
      </c>
    </row>
    <row r="36" spans="1:69" ht="15.75" customHeight="1" x14ac:dyDescent="0.25">
      <c r="A36" s="37"/>
      <c r="B36" s="46" t="s">
        <v>56</v>
      </c>
      <c r="C36" s="39" t="s">
        <v>58</v>
      </c>
      <c r="D36" s="43"/>
      <c r="E36" s="44"/>
      <c r="F36" s="44"/>
      <c r="G36" s="44"/>
      <c r="H36" s="44"/>
      <c r="I36" s="42">
        <f t="shared" si="58"/>
        <v>0</v>
      </c>
      <c r="J36" s="43"/>
      <c r="K36" s="44"/>
      <c r="L36" s="44"/>
      <c r="M36" s="44"/>
      <c r="N36" s="44"/>
      <c r="O36" s="42">
        <f t="shared" si="59"/>
        <v>0</v>
      </c>
      <c r="P36" s="43"/>
      <c r="Q36" s="44"/>
      <c r="R36" s="44"/>
      <c r="S36" s="44"/>
      <c r="T36" s="44"/>
      <c r="U36" s="42">
        <f t="shared" si="60"/>
        <v>0</v>
      </c>
      <c r="V36" s="43"/>
      <c r="W36" s="44"/>
      <c r="X36" s="44"/>
      <c r="Y36" s="44"/>
      <c r="Z36" s="44"/>
      <c r="AA36" s="42">
        <f t="shared" si="61"/>
        <v>0</v>
      </c>
      <c r="AB36" s="43"/>
      <c r="AC36" s="44"/>
      <c r="AD36" s="44"/>
      <c r="AE36" s="44"/>
      <c r="AF36" s="44"/>
      <c r="AG36" s="42">
        <f t="shared" si="62"/>
        <v>0</v>
      </c>
      <c r="AH36" s="43"/>
      <c r="AI36" s="44"/>
      <c r="AJ36" s="44"/>
      <c r="AK36" s="44"/>
      <c r="AL36" s="44"/>
      <c r="AM36" s="42">
        <f t="shared" si="63"/>
        <v>0</v>
      </c>
      <c r="AN36" s="43"/>
      <c r="AO36" s="44"/>
      <c r="AP36" s="44"/>
      <c r="AQ36" s="44"/>
      <c r="AR36" s="44"/>
      <c r="AS36" s="42">
        <f t="shared" si="64"/>
        <v>0</v>
      </c>
      <c r="AT36" s="43"/>
      <c r="AU36" s="44"/>
      <c r="AV36" s="44"/>
      <c r="AW36" s="44"/>
      <c r="AX36" s="44"/>
      <c r="AY36" s="42">
        <f t="shared" si="65"/>
        <v>0</v>
      </c>
      <c r="AZ36" s="43"/>
      <c r="BA36" s="44"/>
      <c r="BB36" s="44"/>
      <c r="BC36" s="44"/>
      <c r="BD36" s="44"/>
      <c r="BE36" s="42">
        <f t="shared" si="66"/>
        <v>0</v>
      </c>
      <c r="BF36" s="45">
        <f t="shared" si="67"/>
        <v>0</v>
      </c>
      <c r="BG36" s="17">
        <f t="shared" si="68"/>
        <v>0</v>
      </c>
      <c r="BH36" s="17">
        <f t="shared" si="69"/>
        <v>0</v>
      </c>
      <c r="BI36" s="17">
        <f t="shared" si="70"/>
        <v>0</v>
      </c>
      <c r="BJ36" s="17">
        <f t="shared" si="71"/>
        <v>0</v>
      </c>
      <c r="BK36" s="17">
        <f t="shared" si="72"/>
        <v>0</v>
      </c>
      <c r="BL36" s="17">
        <f t="shared" si="73"/>
        <v>0</v>
      </c>
      <c r="BM36" s="17">
        <f t="shared" si="74"/>
        <v>0</v>
      </c>
      <c r="BN36" s="17">
        <f t="shared" si="75"/>
        <v>0</v>
      </c>
      <c r="BO36" s="17">
        <f t="shared" si="76"/>
        <v>0</v>
      </c>
      <c r="BP36" s="17">
        <f t="shared" si="77"/>
        <v>0</v>
      </c>
      <c r="BQ36" s="21" t="e">
        <f t="shared" si="78"/>
        <v>#DIV/0!</v>
      </c>
    </row>
    <row r="37" spans="1:69" ht="15.75" customHeight="1" x14ac:dyDescent="0.25">
      <c r="A37" s="37"/>
      <c r="B37" s="46" t="s">
        <v>108</v>
      </c>
      <c r="C37" s="47" t="s">
        <v>109</v>
      </c>
      <c r="D37" s="43"/>
      <c r="E37" s="44"/>
      <c r="F37" s="44"/>
      <c r="G37" s="44"/>
      <c r="H37" s="44"/>
      <c r="I37" s="42">
        <f t="shared" si="58"/>
        <v>0</v>
      </c>
      <c r="J37" s="43"/>
      <c r="K37" s="44"/>
      <c r="L37" s="44"/>
      <c r="M37" s="44"/>
      <c r="N37" s="44"/>
      <c r="O37" s="42">
        <f t="shared" si="59"/>
        <v>0</v>
      </c>
      <c r="P37" s="43"/>
      <c r="Q37" s="44"/>
      <c r="R37" s="44"/>
      <c r="S37" s="44"/>
      <c r="T37" s="44"/>
      <c r="U37" s="42">
        <f t="shared" si="60"/>
        <v>0</v>
      </c>
      <c r="V37" s="43"/>
      <c r="W37" s="44"/>
      <c r="X37" s="44"/>
      <c r="Y37" s="44"/>
      <c r="Z37" s="44"/>
      <c r="AA37" s="42">
        <f t="shared" si="61"/>
        <v>0</v>
      </c>
      <c r="AB37" s="43">
        <v>39</v>
      </c>
      <c r="AC37" s="44">
        <v>176</v>
      </c>
      <c r="AD37" s="44">
        <v>155</v>
      </c>
      <c r="AE37" s="44">
        <v>151</v>
      </c>
      <c r="AF37" s="44">
        <v>170</v>
      </c>
      <c r="AG37" s="42">
        <f t="shared" si="62"/>
        <v>652</v>
      </c>
      <c r="AH37" s="43"/>
      <c r="AI37" s="44"/>
      <c r="AJ37" s="44"/>
      <c r="AK37" s="44"/>
      <c r="AL37" s="44"/>
      <c r="AM37" s="42">
        <f t="shared" si="63"/>
        <v>0</v>
      </c>
      <c r="AN37" s="43"/>
      <c r="AO37" s="44"/>
      <c r="AP37" s="44"/>
      <c r="AQ37" s="44"/>
      <c r="AR37" s="44"/>
      <c r="AS37" s="42">
        <f t="shared" si="64"/>
        <v>0</v>
      </c>
      <c r="AT37" s="43"/>
      <c r="AU37" s="44"/>
      <c r="AV37" s="44"/>
      <c r="AW37" s="44"/>
      <c r="AX37" s="44"/>
      <c r="AY37" s="42">
        <f t="shared" si="65"/>
        <v>0</v>
      </c>
      <c r="AZ37" s="43"/>
      <c r="BA37" s="44"/>
      <c r="BB37" s="44"/>
      <c r="BC37" s="44"/>
      <c r="BD37" s="44"/>
      <c r="BE37" s="42">
        <f t="shared" si="66"/>
        <v>0</v>
      </c>
      <c r="BF37" s="45">
        <f t="shared" si="67"/>
        <v>0</v>
      </c>
      <c r="BG37" s="17">
        <f t="shared" si="68"/>
        <v>0</v>
      </c>
      <c r="BH37" s="17">
        <f t="shared" si="69"/>
        <v>0</v>
      </c>
      <c r="BI37" s="17">
        <f t="shared" si="70"/>
        <v>0</v>
      </c>
      <c r="BJ37" s="17">
        <f t="shared" si="71"/>
        <v>4</v>
      </c>
      <c r="BK37" s="17">
        <f t="shared" si="72"/>
        <v>0</v>
      </c>
      <c r="BL37" s="17">
        <f t="shared" si="73"/>
        <v>0</v>
      </c>
      <c r="BM37" s="17">
        <f t="shared" si="74"/>
        <v>0</v>
      </c>
      <c r="BN37" s="17">
        <f t="shared" si="75"/>
        <v>0</v>
      </c>
      <c r="BO37" s="17">
        <f t="shared" si="76"/>
        <v>4</v>
      </c>
      <c r="BP37" s="17">
        <f t="shared" si="77"/>
        <v>652</v>
      </c>
      <c r="BQ37" s="21">
        <f t="shared" si="78"/>
        <v>163</v>
      </c>
    </row>
    <row r="38" spans="1:69" ht="15.75" customHeight="1" x14ac:dyDescent="0.25">
      <c r="A38" s="37"/>
      <c r="B38" s="46">
        <v>5</v>
      </c>
      <c r="C38" s="47"/>
      <c r="D38" s="43"/>
      <c r="E38" s="44"/>
      <c r="F38" s="44"/>
      <c r="G38" s="44"/>
      <c r="H38" s="44"/>
      <c r="I38" s="42">
        <f t="shared" si="58"/>
        <v>0</v>
      </c>
      <c r="J38" s="43"/>
      <c r="K38" s="44"/>
      <c r="L38" s="44"/>
      <c r="M38" s="44"/>
      <c r="N38" s="44"/>
      <c r="O38" s="42">
        <f t="shared" si="59"/>
        <v>0</v>
      </c>
      <c r="P38" s="43"/>
      <c r="Q38" s="44"/>
      <c r="R38" s="44"/>
      <c r="S38" s="44"/>
      <c r="T38" s="44"/>
      <c r="U38" s="42">
        <f t="shared" si="60"/>
        <v>0</v>
      </c>
      <c r="V38" s="43"/>
      <c r="W38" s="44"/>
      <c r="X38" s="44"/>
      <c r="Y38" s="44"/>
      <c r="Z38" s="44"/>
      <c r="AA38" s="42">
        <f t="shared" si="61"/>
        <v>0</v>
      </c>
      <c r="AB38" s="43"/>
      <c r="AC38" s="44"/>
      <c r="AD38" s="44"/>
      <c r="AE38" s="44"/>
      <c r="AF38" s="44"/>
      <c r="AG38" s="42">
        <f t="shared" si="62"/>
        <v>0</v>
      </c>
      <c r="AH38" s="43"/>
      <c r="AI38" s="44"/>
      <c r="AJ38" s="44"/>
      <c r="AK38" s="44"/>
      <c r="AL38" s="44"/>
      <c r="AM38" s="42">
        <f t="shared" si="63"/>
        <v>0</v>
      </c>
      <c r="AN38" s="43"/>
      <c r="AO38" s="44"/>
      <c r="AP38" s="44"/>
      <c r="AQ38" s="44"/>
      <c r="AR38" s="44"/>
      <c r="AS38" s="42">
        <f t="shared" si="64"/>
        <v>0</v>
      </c>
      <c r="AT38" s="43"/>
      <c r="AU38" s="44"/>
      <c r="AV38" s="44"/>
      <c r="AW38" s="44"/>
      <c r="AX38" s="44"/>
      <c r="AY38" s="42">
        <f t="shared" si="65"/>
        <v>0</v>
      </c>
      <c r="AZ38" s="43"/>
      <c r="BA38" s="44"/>
      <c r="BB38" s="44"/>
      <c r="BC38" s="44"/>
      <c r="BD38" s="44"/>
      <c r="BE38" s="42">
        <f t="shared" si="66"/>
        <v>0</v>
      </c>
      <c r="BF38" s="45">
        <f t="shared" si="67"/>
        <v>0</v>
      </c>
      <c r="BG38" s="17">
        <f t="shared" si="68"/>
        <v>0</v>
      </c>
      <c r="BH38" s="17">
        <f t="shared" si="69"/>
        <v>0</v>
      </c>
      <c r="BI38" s="17">
        <f t="shared" si="70"/>
        <v>0</v>
      </c>
      <c r="BJ38" s="17">
        <f t="shared" si="71"/>
        <v>0</v>
      </c>
      <c r="BK38" s="17">
        <f t="shared" si="72"/>
        <v>0</v>
      </c>
      <c r="BL38" s="17">
        <f t="shared" si="73"/>
        <v>0</v>
      </c>
      <c r="BM38" s="17">
        <f t="shared" si="74"/>
        <v>0</v>
      </c>
      <c r="BN38" s="17">
        <f t="shared" si="75"/>
        <v>0</v>
      </c>
      <c r="BO38" s="17">
        <f t="shared" si="76"/>
        <v>0</v>
      </c>
      <c r="BP38" s="17">
        <f t="shared" si="77"/>
        <v>0</v>
      </c>
      <c r="BQ38" s="21" t="e">
        <f t="shared" si="78"/>
        <v>#DIV/0!</v>
      </c>
    </row>
    <row r="39" spans="1:69" ht="15.75" customHeight="1" x14ac:dyDescent="0.25">
      <c r="A39" s="37"/>
      <c r="B39" s="46">
        <v>6</v>
      </c>
      <c r="C39" s="47"/>
      <c r="D39" s="43"/>
      <c r="E39" s="44"/>
      <c r="F39" s="44"/>
      <c r="G39" s="44"/>
      <c r="H39" s="44"/>
      <c r="I39" s="42">
        <f t="shared" si="58"/>
        <v>0</v>
      </c>
      <c r="J39" s="43"/>
      <c r="K39" s="44"/>
      <c r="L39" s="44"/>
      <c r="M39" s="44"/>
      <c r="N39" s="44"/>
      <c r="O39" s="42">
        <f t="shared" si="59"/>
        <v>0</v>
      </c>
      <c r="P39" s="43"/>
      <c r="Q39" s="44"/>
      <c r="R39" s="44"/>
      <c r="S39" s="44"/>
      <c r="T39" s="44"/>
      <c r="U39" s="42">
        <f t="shared" si="60"/>
        <v>0</v>
      </c>
      <c r="V39" s="43"/>
      <c r="W39" s="44"/>
      <c r="X39" s="44"/>
      <c r="Y39" s="44"/>
      <c r="Z39" s="44"/>
      <c r="AA39" s="42">
        <f t="shared" si="61"/>
        <v>0</v>
      </c>
      <c r="AB39" s="43"/>
      <c r="AC39" s="44"/>
      <c r="AD39" s="44"/>
      <c r="AE39" s="44"/>
      <c r="AF39" s="44"/>
      <c r="AG39" s="42">
        <f t="shared" si="62"/>
        <v>0</v>
      </c>
      <c r="AH39" s="43"/>
      <c r="AI39" s="44"/>
      <c r="AJ39" s="44"/>
      <c r="AK39" s="44"/>
      <c r="AL39" s="44"/>
      <c r="AM39" s="42">
        <f t="shared" si="63"/>
        <v>0</v>
      </c>
      <c r="AN39" s="43"/>
      <c r="AO39" s="44"/>
      <c r="AP39" s="44"/>
      <c r="AQ39" s="44"/>
      <c r="AR39" s="44"/>
      <c r="AS39" s="42">
        <f t="shared" si="64"/>
        <v>0</v>
      </c>
      <c r="AT39" s="43"/>
      <c r="AU39" s="44"/>
      <c r="AV39" s="44"/>
      <c r="AW39" s="44"/>
      <c r="AX39" s="44"/>
      <c r="AY39" s="42">
        <f t="shared" si="65"/>
        <v>0</v>
      </c>
      <c r="AZ39" s="43"/>
      <c r="BA39" s="44"/>
      <c r="BB39" s="44"/>
      <c r="BC39" s="44"/>
      <c r="BD39" s="44"/>
      <c r="BE39" s="42">
        <f t="shared" si="66"/>
        <v>0</v>
      </c>
      <c r="BF39" s="45">
        <f t="shared" si="67"/>
        <v>0</v>
      </c>
      <c r="BG39" s="17">
        <f t="shared" si="68"/>
        <v>0</v>
      </c>
      <c r="BH39" s="17">
        <f t="shared" si="69"/>
        <v>0</v>
      </c>
      <c r="BI39" s="17">
        <f t="shared" si="70"/>
        <v>0</v>
      </c>
      <c r="BJ39" s="17">
        <f t="shared" si="71"/>
        <v>0</v>
      </c>
      <c r="BK39" s="17">
        <f t="shared" si="72"/>
        <v>0</v>
      </c>
      <c r="BL39" s="17">
        <f t="shared" si="73"/>
        <v>0</v>
      </c>
      <c r="BM39" s="17">
        <f t="shared" si="74"/>
        <v>0</v>
      </c>
      <c r="BN39" s="17">
        <f t="shared" si="75"/>
        <v>0</v>
      </c>
      <c r="BO39" s="17">
        <f t="shared" si="76"/>
        <v>0</v>
      </c>
      <c r="BP39" s="17">
        <f t="shared" si="77"/>
        <v>0</v>
      </c>
      <c r="BQ39" s="21" t="e">
        <f t="shared" si="78"/>
        <v>#DIV/0!</v>
      </c>
    </row>
    <row r="40" spans="1:69" ht="15.75" customHeight="1" x14ac:dyDescent="0.25">
      <c r="A40" s="37"/>
      <c r="B40" s="38" t="s">
        <v>48</v>
      </c>
      <c r="C40" s="47"/>
      <c r="D40" s="43"/>
      <c r="E40" s="44"/>
      <c r="F40" s="44"/>
      <c r="G40" s="44"/>
      <c r="H40" s="44"/>
      <c r="I40" s="59"/>
      <c r="J40" s="43"/>
      <c r="K40" s="44"/>
      <c r="L40" s="44"/>
      <c r="M40" s="44"/>
      <c r="N40" s="44"/>
      <c r="O40" s="59"/>
      <c r="P40" s="43"/>
      <c r="Q40" s="44"/>
      <c r="R40" s="44"/>
      <c r="S40" s="44"/>
      <c r="T40" s="44"/>
      <c r="U40" s="59"/>
      <c r="V40" s="43"/>
      <c r="W40" s="44"/>
      <c r="X40" s="44"/>
      <c r="Y40" s="44"/>
      <c r="Z40" s="44"/>
      <c r="AA40" s="42">
        <f t="shared" si="61"/>
        <v>0</v>
      </c>
      <c r="AB40" s="43"/>
      <c r="AC40" s="44"/>
      <c r="AD40" s="44"/>
      <c r="AE40" s="44"/>
      <c r="AF40" s="44"/>
      <c r="AG40" s="59"/>
      <c r="AH40" s="43"/>
      <c r="AI40" s="44"/>
      <c r="AJ40" s="44"/>
      <c r="AK40" s="44"/>
      <c r="AL40" s="44"/>
      <c r="AM40" s="59"/>
      <c r="AN40" s="43"/>
      <c r="AO40" s="44"/>
      <c r="AP40" s="44"/>
      <c r="AQ40" s="44"/>
      <c r="AR40" s="44"/>
      <c r="AS40" s="59"/>
      <c r="AT40" s="43"/>
      <c r="AU40" s="44"/>
      <c r="AV40" s="44"/>
      <c r="AW40" s="44"/>
      <c r="AX40" s="44"/>
      <c r="AY40" s="59"/>
      <c r="AZ40" s="43"/>
      <c r="BA40" s="44"/>
      <c r="BB40" s="44"/>
      <c r="BC40" s="44"/>
      <c r="BD40" s="44"/>
      <c r="BE40" s="59"/>
      <c r="BF40" s="48"/>
      <c r="BG40" s="21"/>
      <c r="BH40" s="21"/>
      <c r="BI40" s="21"/>
      <c r="BJ40" s="21"/>
      <c r="BK40" s="21"/>
      <c r="BL40" s="21"/>
      <c r="BM40" s="21"/>
      <c r="BN40" s="21"/>
      <c r="BO40" s="21"/>
      <c r="BP40" s="21"/>
      <c r="BQ40" s="21"/>
    </row>
    <row r="41" spans="1:69" ht="15.75" customHeight="1" x14ac:dyDescent="0.25">
      <c r="A41" s="37"/>
      <c r="B41" s="38" t="s">
        <v>35</v>
      </c>
      <c r="C41" s="47"/>
      <c r="D41" s="43"/>
      <c r="E41" s="41">
        <f>SUM(E34:E39)</f>
        <v>332</v>
      </c>
      <c r="F41" s="41">
        <f>SUM(F34:F39)</f>
        <v>346</v>
      </c>
      <c r="G41" s="41">
        <f>SUM(G34:G39)</f>
        <v>348</v>
      </c>
      <c r="H41" s="41">
        <f>SUM(H34:H39)</f>
        <v>325</v>
      </c>
      <c r="I41" s="42">
        <f>SUM(I34:I39)</f>
        <v>1351</v>
      </c>
      <c r="J41" s="43"/>
      <c r="K41" s="41">
        <f>SUM(K34:K39)</f>
        <v>339</v>
      </c>
      <c r="L41" s="41">
        <f>SUM(L34:L39)</f>
        <v>307</v>
      </c>
      <c r="M41" s="41">
        <f>SUM(M34:M39)</f>
        <v>326</v>
      </c>
      <c r="N41" s="41">
        <f>SUM(N34:N39)</f>
        <v>373</v>
      </c>
      <c r="O41" s="42">
        <f>SUM(O34:O39)</f>
        <v>1345</v>
      </c>
      <c r="P41" s="43"/>
      <c r="Q41" s="41">
        <f>SUM(Q34:Q39)</f>
        <v>351</v>
      </c>
      <c r="R41" s="41">
        <f>SUM(R34:R39)</f>
        <v>291</v>
      </c>
      <c r="S41" s="41">
        <f>SUM(S34:S39)</f>
        <v>322</v>
      </c>
      <c r="T41" s="41">
        <f>SUM(T34:T39)</f>
        <v>321</v>
      </c>
      <c r="U41" s="42">
        <f>SUM(U34:U39)</f>
        <v>1285</v>
      </c>
      <c r="V41" s="43"/>
      <c r="W41" s="41">
        <f>SUM(W34:W40)</f>
        <v>305</v>
      </c>
      <c r="X41" s="41">
        <f>SUM(X34:X40)</f>
        <v>352</v>
      </c>
      <c r="Y41" s="41">
        <f>SUM(Y34:Y40)</f>
        <v>372</v>
      </c>
      <c r="Z41" s="41">
        <f>SUM(Z34:Z40)</f>
        <v>343</v>
      </c>
      <c r="AA41" s="42">
        <f>SUM(AA34:AA39)</f>
        <v>1372</v>
      </c>
      <c r="AB41" s="43"/>
      <c r="AC41" s="41">
        <f>SUM(AC34:AC39)</f>
        <v>351</v>
      </c>
      <c r="AD41" s="41">
        <f>SUM(AD34:AD39)</f>
        <v>323</v>
      </c>
      <c r="AE41" s="41">
        <f>SUM(AE34:AE39)</f>
        <v>340</v>
      </c>
      <c r="AF41" s="41">
        <f>SUM(AF34:AF39)</f>
        <v>349</v>
      </c>
      <c r="AG41" s="42">
        <f>SUM(AG34:AG39)</f>
        <v>1363</v>
      </c>
      <c r="AH41" s="43"/>
      <c r="AI41" s="41">
        <f>SUM(AI34:AI39)</f>
        <v>261</v>
      </c>
      <c r="AJ41" s="41">
        <f>SUM(AJ34:AJ39)</f>
        <v>266</v>
      </c>
      <c r="AK41" s="41">
        <f>SUM(AK34:AK39)</f>
        <v>360</v>
      </c>
      <c r="AL41" s="41">
        <f>SUM(AL34:AL39)</f>
        <v>335</v>
      </c>
      <c r="AM41" s="42">
        <f>SUM(AM34:AM39)</f>
        <v>1222</v>
      </c>
      <c r="AN41" s="43"/>
      <c r="AO41" s="41">
        <f>SUM(AO34:AO39)</f>
        <v>343</v>
      </c>
      <c r="AP41" s="41">
        <f>SUM(AP34:AP39)</f>
        <v>397</v>
      </c>
      <c r="AQ41" s="41">
        <f>SUM(AQ34:AQ39)</f>
        <v>328</v>
      </c>
      <c r="AR41" s="41">
        <f>SUM(AR34:AR39)</f>
        <v>336</v>
      </c>
      <c r="AS41" s="42">
        <f>SUM(AS34:AS39)</f>
        <v>1404</v>
      </c>
      <c r="AT41" s="43"/>
      <c r="AU41" s="41">
        <f>SUM(AU34:AU39)</f>
        <v>0</v>
      </c>
      <c r="AV41" s="41">
        <f>SUM(AV34:AV39)</f>
        <v>0</v>
      </c>
      <c r="AW41" s="41">
        <f>SUM(AW34:AW39)</f>
        <v>0</v>
      </c>
      <c r="AX41" s="41">
        <f>SUM(AX34:AX39)</f>
        <v>0</v>
      </c>
      <c r="AY41" s="42">
        <f>SUM(AY34:AY39)</f>
        <v>0</v>
      </c>
      <c r="AZ41" s="43"/>
      <c r="BA41" s="41">
        <f>SUM(BA34:BA39)</f>
        <v>0</v>
      </c>
      <c r="BB41" s="41">
        <f>SUM(BB34:BB39)</f>
        <v>0</v>
      </c>
      <c r="BC41" s="41">
        <f>SUM(BC34:BC39)</f>
        <v>0</v>
      </c>
      <c r="BD41" s="41">
        <f>SUM(BD34:BD39)</f>
        <v>0</v>
      </c>
      <c r="BE41" s="42">
        <f>SUM(BE34:BE39)</f>
        <v>0</v>
      </c>
      <c r="BF41" s="45">
        <f>SUM((IF(E41&gt;0,1,0)+(IF(F41&gt;0,1,0)+(IF(G41&gt;0,1,0)+(IF(H41&gt;0,1,0))))))</f>
        <v>4</v>
      </c>
      <c r="BG41" s="17">
        <f>SUM((IF(K41&gt;0,1,0)+(IF(L41&gt;0,1,0)+(IF(M41&gt;0,1,0)+(IF(N41&gt;0,1,0))))))</f>
        <v>4</v>
      </c>
      <c r="BH41" s="17">
        <f>SUM((IF(Q41&gt;0,1,0)+(IF(R41&gt;0,1,0)+(IF(S41&gt;0,1,0)+(IF(T41&gt;0,1,0))))))</f>
        <v>4</v>
      </c>
      <c r="BI41" s="17">
        <f>SUM((IF(W41&gt;0,1,0)+(IF(X41&gt;0,1,0)+(IF(Y41&gt;0,1,0)+(IF(Z41&gt;0,1,0))))))</f>
        <v>4</v>
      </c>
      <c r="BJ41" s="17">
        <f>SUM((IF(AC41&gt;0,1,0)+(IF(AD41&gt;0,1,0)+(IF(AE41&gt;0,1,0)+(IF(AF41&gt;0,1,0))))))</f>
        <v>4</v>
      </c>
      <c r="BK41" s="17">
        <f>SUM((IF(AI41&gt;0,1,0)+(IF(AJ41&gt;0,1,0)+(IF(AK41&gt;0,1,0)+(IF(AL41&gt;0,1,0))))))</f>
        <v>4</v>
      </c>
      <c r="BL41" s="17">
        <f>SUM((IF(AO41&gt;0,1,0)+(IF(AP41&gt;0,1,0)+(IF(AQ41&gt;0,1,0)+(IF(AR41&gt;0,1,0))))))</f>
        <v>4</v>
      </c>
      <c r="BM41" s="17">
        <f>SUM((IF(AU41&gt;0,1,0)+(IF(AV41&gt;0,1,0)+(IF(AW41&gt;0,1,0)+(IF(AX41&gt;0,1,0))))))</f>
        <v>0</v>
      </c>
      <c r="BN41" s="17">
        <f>SUM((IF(BA41&gt;0,1,0)+(IF(BB41&gt;0,1,0)+(IF(BC41&gt;0,1,0)+(IF(BD41&gt;0,1,0))))))</f>
        <v>0</v>
      </c>
      <c r="BO41" s="17">
        <f>SUM(BF41:BN41)</f>
        <v>28</v>
      </c>
      <c r="BP41" s="17">
        <f>I41+O41+U41+AA41+AG41+AM41+AS41+AY41+BE41</f>
        <v>9342</v>
      </c>
      <c r="BQ41" s="17">
        <f>BP41/BO41</f>
        <v>333.64285714285717</v>
      </c>
    </row>
    <row r="42" spans="1:69" ht="15.75" customHeight="1" x14ac:dyDescent="0.25">
      <c r="A42" s="37"/>
      <c r="B42" s="38" t="s">
        <v>36</v>
      </c>
      <c r="C42" s="47"/>
      <c r="D42" s="40">
        <f>SUM(D34:D39)</f>
        <v>70</v>
      </c>
      <c r="E42" s="41">
        <f>E41+$D$42</f>
        <v>402</v>
      </c>
      <c r="F42" s="41">
        <f>F41+$D$42</f>
        <v>416</v>
      </c>
      <c r="G42" s="41">
        <f>G41+$D$42</f>
        <v>418</v>
      </c>
      <c r="H42" s="41">
        <f>H41+$D$42</f>
        <v>395</v>
      </c>
      <c r="I42" s="42">
        <f>E42+F42+G42+H42</f>
        <v>1631</v>
      </c>
      <c r="J42" s="40">
        <f>SUM(J34:J39)</f>
        <v>70</v>
      </c>
      <c r="K42" s="41">
        <f>K41+$J$42</f>
        <v>409</v>
      </c>
      <c r="L42" s="41">
        <f>L41+$J$42</f>
        <v>377</v>
      </c>
      <c r="M42" s="41">
        <f>M41+$J$42</f>
        <v>396</v>
      </c>
      <c r="N42" s="41">
        <f>N41+$J$42</f>
        <v>443</v>
      </c>
      <c r="O42" s="42">
        <f>K42+L42+M42+N42</f>
        <v>1625</v>
      </c>
      <c r="P42" s="40">
        <f>SUM(P34:P39)</f>
        <v>70</v>
      </c>
      <c r="Q42" s="41">
        <f>Q41+$P$42</f>
        <v>421</v>
      </c>
      <c r="R42" s="41">
        <f>R41+$P$42</f>
        <v>361</v>
      </c>
      <c r="S42" s="41">
        <f>S41+$P$42</f>
        <v>392</v>
      </c>
      <c r="T42" s="41">
        <f>T41+$P$42</f>
        <v>391</v>
      </c>
      <c r="U42" s="42">
        <f>Q42+R42+S42+T42</f>
        <v>1565</v>
      </c>
      <c r="V42" s="40">
        <f>SUM(V34:V39)</f>
        <v>71</v>
      </c>
      <c r="W42" s="41">
        <f>W41+$V$42</f>
        <v>376</v>
      </c>
      <c r="X42" s="41">
        <f>X41+$V$42</f>
        <v>423</v>
      </c>
      <c r="Y42" s="41">
        <f>Y41+$V$42</f>
        <v>443</v>
      </c>
      <c r="Z42" s="41">
        <f>Z41+$V$42</f>
        <v>414</v>
      </c>
      <c r="AA42" s="42">
        <f>W42+X42+Y42+Z42</f>
        <v>1656</v>
      </c>
      <c r="AB42" s="40">
        <f>SUM(AB34:AB39)</f>
        <v>78</v>
      </c>
      <c r="AC42" s="41">
        <f>AC41+$AB$42</f>
        <v>429</v>
      </c>
      <c r="AD42" s="41">
        <f>AD41+$AB$42</f>
        <v>401</v>
      </c>
      <c r="AE42" s="41">
        <f>AE41+$AB$42</f>
        <v>418</v>
      </c>
      <c r="AF42" s="41">
        <f>AF41+$AB$42</f>
        <v>427</v>
      </c>
      <c r="AG42" s="42">
        <f>AC42+AD42+AE42+AF42</f>
        <v>1675</v>
      </c>
      <c r="AH42" s="40">
        <f>SUM(AH34:AH39)</f>
        <v>71</v>
      </c>
      <c r="AI42" s="41">
        <f>AI41+$AH$42</f>
        <v>332</v>
      </c>
      <c r="AJ42" s="41">
        <f>AJ41+$AH$42</f>
        <v>337</v>
      </c>
      <c r="AK42" s="41">
        <f>AK41+$AH$42</f>
        <v>431</v>
      </c>
      <c r="AL42" s="41">
        <f>AL41+$AH$42</f>
        <v>406</v>
      </c>
      <c r="AM42" s="42">
        <f>AI42+AJ42+AK42+AL42</f>
        <v>1506</v>
      </c>
      <c r="AN42" s="40">
        <f>SUM(AN34:AN39)</f>
        <v>71</v>
      </c>
      <c r="AO42" s="41">
        <f>AO41+$AN$42</f>
        <v>414</v>
      </c>
      <c r="AP42" s="41">
        <f>AP41+$AN$42</f>
        <v>468</v>
      </c>
      <c r="AQ42" s="41">
        <f>AQ41+$AN$42</f>
        <v>399</v>
      </c>
      <c r="AR42" s="41">
        <f>AR41+$AN$42</f>
        <v>407</v>
      </c>
      <c r="AS42" s="42">
        <f>AO42+AP42+AQ42+AR42</f>
        <v>1688</v>
      </c>
      <c r="AT42" s="40">
        <f>SUM(AT34:AT39)</f>
        <v>0</v>
      </c>
      <c r="AU42" s="41">
        <f>AU41+$AT$42</f>
        <v>0</v>
      </c>
      <c r="AV42" s="41">
        <f>AV41+$AT$42</f>
        <v>0</v>
      </c>
      <c r="AW42" s="41">
        <f>AW41+$AT$42</f>
        <v>0</v>
      </c>
      <c r="AX42" s="41">
        <f>AX41+$AT$42</f>
        <v>0</v>
      </c>
      <c r="AY42" s="42">
        <f>AU42+AV42+AW42+AX42</f>
        <v>0</v>
      </c>
      <c r="AZ42" s="40">
        <f>SUM(AZ34:AZ39)</f>
        <v>0</v>
      </c>
      <c r="BA42" s="41">
        <f>BA41+$AZ$42</f>
        <v>0</v>
      </c>
      <c r="BB42" s="41">
        <f>BB41+$AZ$42</f>
        <v>0</v>
      </c>
      <c r="BC42" s="41">
        <f>BC41+$AZ$42</f>
        <v>0</v>
      </c>
      <c r="BD42" s="41">
        <f>BD41+$AZ$42</f>
        <v>0</v>
      </c>
      <c r="BE42" s="42">
        <f>BA42+BB42+BC42+BD42</f>
        <v>0</v>
      </c>
      <c r="BF42" s="45">
        <f>SUM((IF(E42&gt;0,1,0)+(IF(F42&gt;0,1,0)+(IF(G42&gt;0,1,0)+(IF(H42&gt;0,1,0))))))</f>
        <v>4</v>
      </c>
      <c r="BG42" s="17">
        <f>SUM((IF(K42&gt;0,1,0)+(IF(L42&gt;0,1,0)+(IF(M42&gt;0,1,0)+(IF(N42&gt;0,1,0))))))</f>
        <v>4</v>
      </c>
      <c r="BH42" s="17">
        <f>SUM((IF(Q42&gt;0,1,0)+(IF(R42&gt;0,1,0)+(IF(S42&gt;0,1,0)+(IF(T42&gt;0,1,0))))))</f>
        <v>4</v>
      </c>
      <c r="BI42" s="17">
        <f>SUM((IF(W42&gt;0,1,0)+(IF(X42&gt;0,1,0)+(IF(Y42&gt;0,1,0)+(IF(Z42&gt;0,1,0))))))</f>
        <v>4</v>
      </c>
      <c r="BJ42" s="17">
        <f>SUM((IF(AC42&gt;0,1,0)+(IF(AD42&gt;0,1,0)+(IF(AE42&gt;0,1,0)+(IF(AF42&gt;0,1,0))))))</f>
        <v>4</v>
      </c>
      <c r="BK42" s="17">
        <f>SUM((IF(AI42&gt;0,1,0)+(IF(AJ42&gt;0,1,0)+(IF(AK42&gt;0,1,0)+(IF(AL42&gt;0,1,0))))))</f>
        <v>4</v>
      </c>
      <c r="BL42" s="17">
        <f>SUM((IF(AO42&gt;0,1,0)+(IF(AP42&gt;0,1,0)+(IF(AQ42&gt;0,1,0)+(IF(AR42&gt;0,1,0))))))</f>
        <v>4</v>
      </c>
      <c r="BM42" s="17">
        <f>SUM((IF(AU42&gt;0,1,0)+(IF(AV42&gt;0,1,0)+(IF(AW42&gt;0,1,0)+(IF(AX42&gt;0,1,0))))))</f>
        <v>0</v>
      </c>
      <c r="BN42" s="17">
        <f>SUM((IF(BA42&gt;0,1,0)+(IF(BB42&gt;0,1,0)+(IF(BC42&gt;0,1,0)+(IF(BD42&gt;0,1,0))))))</f>
        <v>0</v>
      </c>
      <c r="BO42" s="17">
        <f>SUM(BF42:BN42)</f>
        <v>28</v>
      </c>
      <c r="BP42" s="17">
        <f>I42+O42+U42+AA42+AG42+AM42+AS42+AY42+BE42</f>
        <v>11346</v>
      </c>
      <c r="BQ42" s="17">
        <f>BP42/BO42</f>
        <v>405.21428571428572</v>
      </c>
    </row>
    <row r="43" spans="1:69" ht="15.75" customHeight="1" x14ac:dyDescent="0.25">
      <c r="A43" s="37"/>
      <c r="B43" s="38" t="s">
        <v>37</v>
      </c>
      <c r="C43" s="47"/>
      <c r="D43" s="43"/>
      <c r="E43" s="41">
        <f>IF($D$42&gt;0,IF(E41=E56,0.5,IF(E41&gt;E56,1,0)),0)</f>
        <v>1</v>
      </c>
      <c r="F43" s="41">
        <f>IF($D$42&gt;0,IF(F41=F56,0.5,IF(F41&gt;F56,1,0)),0)</f>
        <v>1</v>
      </c>
      <c r="G43" s="41">
        <f>IF($D$42&gt;0,IF(G41=G56,0.5,IF(G41&gt;G56,1,0)),0)</f>
        <v>1</v>
      </c>
      <c r="H43" s="41">
        <f>IF($D$42&gt;0,IF(H41=H56,0.5,IF(H41&gt;H56,1,0)),0)</f>
        <v>1</v>
      </c>
      <c r="I43" s="42">
        <f>IF($D$42&gt;0,IF(I41=I56,0.5,IF(I41&gt;I56,1,0)),0)</f>
        <v>1</v>
      </c>
      <c r="J43" s="43"/>
      <c r="K43" s="41">
        <f>IF($J$42&gt;0,IF(K41=K103,0.5,IF(K41&gt;K103,1,0)),0)</f>
        <v>1</v>
      </c>
      <c r="L43" s="41">
        <f>IF($J$42&gt;0,IF(L41=L103,0.5,IF(L41&gt;L103,1,0)),0)</f>
        <v>1</v>
      </c>
      <c r="M43" s="41">
        <f>IF($J$42&gt;0,IF(M41=M103,0.5,IF(M41&gt;M103,1,0)),0)</f>
        <v>1</v>
      </c>
      <c r="N43" s="41">
        <f>IF($J$42&gt;0,IF(N41=N103,0.5,IF(N41&gt;N103,1,0)),0)</f>
        <v>1</v>
      </c>
      <c r="O43" s="42">
        <f>IF($J$42&gt;0,IF(O41=O103,0.5,IF(O41&gt;O103,1,0)),0)</f>
        <v>1</v>
      </c>
      <c r="P43" s="43"/>
      <c r="Q43" s="41">
        <f t="shared" ref="Q43:U44" si="79">IF($P$42&gt;0,IF(Q41=Q28,0.5,IF(Q41&gt;Q28,1,0)),0)</f>
        <v>1</v>
      </c>
      <c r="R43" s="41">
        <f t="shared" si="79"/>
        <v>0</v>
      </c>
      <c r="S43" s="41">
        <f t="shared" si="79"/>
        <v>1</v>
      </c>
      <c r="T43" s="41">
        <f t="shared" si="79"/>
        <v>1</v>
      </c>
      <c r="U43" s="42">
        <f t="shared" si="79"/>
        <v>1</v>
      </c>
      <c r="V43" s="43"/>
      <c r="W43" s="41">
        <f>IF($V$42&gt;0,IF(W41=W69,0.5,IF(W41&gt;W69,1,0)),0)</f>
        <v>0</v>
      </c>
      <c r="X43" s="41">
        <f>IF($V$42&gt;0,IF(X41=X69,0.5,IF(X41&gt;X69,1,0)),0)</f>
        <v>1</v>
      </c>
      <c r="Y43" s="41">
        <f>IF($V$42&gt;0,IF(Y41=Y69,0.5,IF(Y41&gt;Y69,1,0)),0)</f>
        <v>1</v>
      </c>
      <c r="Z43" s="41">
        <f>IF($V$42&gt;0,IF(Z41=Z69,0.5,IF(Z41&gt;Z69,1,0)),0)</f>
        <v>0</v>
      </c>
      <c r="AA43" s="42">
        <f>IF($V$42&gt;0,IF(AA41=AA69,0.5,IF(AA41&gt;AA69,1,0)),0)</f>
        <v>0</v>
      </c>
      <c r="AB43" s="43"/>
      <c r="AC43" s="41">
        <f>IF($AB$42&gt;0,IF(AC41=AC119,0.5,IF(AC41&gt;AC119,1,0)),0)</f>
        <v>1</v>
      </c>
      <c r="AD43" s="41">
        <f>IF($AB$42&gt;0,IF(AD41=AD119,0.5,IF(AD41&gt;AD119,1,0)),0)</f>
        <v>1</v>
      </c>
      <c r="AE43" s="41">
        <f>IF($AB$42&gt;0,IF(AE41=AE119,0.5,IF(AE41&gt;AE119,1,0)),0)</f>
        <v>1</v>
      </c>
      <c r="AF43" s="41">
        <f>IF($AB$42&gt;0,IF(AF41=AF119,0.5,IF(AF41&gt;AF119,1,0)),0)</f>
        <v>1</v>
      </c>
      <c r="AG43" s="42">
        <f>IF($AB$42&gt;0,IF(AG41=AG119,0.5,IF(AG41&gt;AG119,1,0)),0)</f>
        <v>1</v>
      </c>
      <c r="AH43" s="43"/>
      <c r="AI43" s="41">
        <f t="shared" ref="AI43:AM44" si="80">IF($AH$42&gt;0,IF(AI41=AI14,0.5,IF(AI41&gt;AI14,1,0)),0)</f>
        <v>0</v>
      </c>
      <c r="AJ43" s="41">
        <f t="shared" si="80"/>
        <v>0</v>
      </c>
      <c r="AK43" s="41">
        <f t="shared" si="80"/>
        <v>1</v>
      </c>
      <c r="AL43" s="41">
        <f t="shared" si="80"/>
        <v>1</v>
      </c>
      <c r="AM43" s="42">
        <f t="shared" si="80"/>
        <v>0</v>
      </c>
      <c r="AN43" s="43"/>
      <c r="AO43" s="41">
        <f>IF($AN$42&gt;0,IF(AO41=AO147,0.5,IF(AO41&gt;AO147,1,0)),0)</f>
        <v>0</v>
      </c>
      <c r="AP43" s="41">
        <f>IF($AN$42&gt;0,IF(AP41=AP147,0.5,IF(AP41&gt;AP147,1,0)),0)</f>
        <v>1</v>
      </c>
      <c r="AQ43" s="41">
        <f>IF($AN$42&gt;0,IF(AQ41=AQ147,0.5,IF(AQ41&gt;AQ147,1,0)),0)</f>
        <v>0</v>
      </c>
      <c r="AR43" s="41">
        <f>IF($AN$42&gt;0,IF(AR41=AR147,0.5,IF(AR41&gt;AR147,1,0)),0)</f>
        <v>0</v>
      </c>
      <c r="AS43" s="42">
        <f>IF($AN$42&gt;0,IF(AS41=AS147,0.5,IF(AS41&gt;AS147,1,0)),0)</f>
        <v>1</v>
      </c>
      <c r="AT43" s="43"/>
      <c r="AU43" s="41">
        <f>IF($AT$42&gt;0,IF(AU41=AU131,0.5,IF(AU41&gt;AU131,1,0)),0)</f>
        <v>0</v>
      </c>
      <c r="AV43" s="41">
        <f>IF($AT$42&gt;0,IF(AV41=AV131,0.5,IF(AV41&gt;AV131,1,0)),0)</f>
        <v>0</v>
      </c>
      <c r="AW43" s="41">
        <f>IF($AT$42&gt;0,IF(AW41=AW131,0.5,IF(AW41&gt;AW131,1,0)),0)</f>
        <v>0</v>
      </c>
      <c r="AX43" s="41">
        <f>IF($AT$42&gt;0,IF(AX41=AX131,0.5,IF(AX41&gt;AX131,1,0)),0)</f>
        <v>0</v>
      </c>
      <c r="AY43" s="42">
        <f>IF($AT$42&gt;0,IF(AY41=AY131,0.5,IF(AY41&gt;AY131,1,0)),0)</f>
        <v>0</v>
      </c>
      <c r="AZ43" s="43"/>
      <c r="BA43" s="41">
        <f>IF($AZ$42&gt;0,IF(BA41=BA85,0.5,IF(BA41&gt;BA85,1,0)),0)</f>
        <v>0</v>
      </c>
      <c r="BB43" s="41">
        <f>IF($AZ$42&gt;0,IF(BB41=BB85,0.5,IF(BB41&gt;BB85,1,0)),0)</f>
        <v>0</v>
      </c>
      <c r="BC43" s="41">
        <f>IF($AZ$42&gt;0,IF(BC41=BC85,0.5,IF(BC41&gt;BC85,1,0)),0)</f>
        <v>0</v>
      </c>
      <c r="BD43" s="41">
        <f>IF($AZ$42&gt;0,IF(BD41=BD85,0.5,IF(BD41&gt;BD85,1,0)),0)</f>
        <v>0</v>
      </c>
      <c r="BE43" s="42">
        <f>IF($AZ$42&gt;0,IF(BE41=BE85,0.5,IF(BE41&gt;BE85,1,0)),0)</f>
        <v>0</v>
      </c>
      <c r="BF43" s="48"/>
      <c r="BG43" s="21"/>
      <c r="BH43" s="21"/>
      <c r="BI43" s="21"/>
      <c r="BJ43" s="21"/>
      <c r="BK43" s="21"/>
      <c r="BL43" s="21"/>
      <c r="BM43" s="21"/>
      <c r="BN43" s="21"/>
      <c r="BO43" s="21"/>
      <c r="BP43" s="17">
        <f>I43+O43+U43+AA43+AG43+AM43+AS43+AY43+BE43</f>
        <v>5</v>
      </c>
      <c r="BQ43" s="21"/>
    </row>
    <row r="44" spans="1:69" ht="15.75" customHeight="1" x14ac:dyDescent="0.25">
      <c r="A44" s="37"/>
      <c r="B44" s="38" t="s">
        <v>38</v>
      </c>
      <c r="C44" s="47"/>
      <c r="D44" s="43"/>
      <c r="E44" s="41">
        <f>IF($D$42&gt;0,IF(E42=E57,0.5,IF(E42&gt;E57,1,0)),0)</f>
        <v>1</v>
      </c>
      <c r="F44" s="41">
        <f>IF($D$42&gt;0,IF(F42=F57,0.5,IF(F42&gt;F57,1,0)),0)</f>
        <v>1</v>
      </c>
      <c r="G44" s="41">
        <f>IF($D$42&gt;0,IF(G42=G57,0.5,IF(G42&gt;G57,1,0)),0)</f>
        <v>1</v>
      </c>
      <c r="H44" s="41">
        <f>IF($D$42&gt;0,IF(H42=H57,0.5,IF(H42&gt;H57,1,0)),0)</f>
        <v>1</v>
      </c>
      <c r="I44" s="42">
        <f>IF($D$42&gt;0,IF(I42=I57,0.5,IF(I42&gt;I57,1,0)),0)</f>
        <v>1</v>
      </c>
      <c r="J44" s="43"/>
      <c r="K44" s="41">
        <f>IF($J$42&gt;0,IF(K42=K104,0.5,IF(K42&gt;K104,1,0)),0)</f>
        <v>0</v>
      </c>
      <c r="L44" s="41">
        <f>IF($J$42&gt;0,IF(L42=L104,0.5,IF(L42&gt;L104,1,0)),0)</f>
        <v>0</v>
      </c>
      <c r="M44" s="41">
        <f>IF($J$42&gt;0,IF(M42=M104,0.5,IF(M42&gt;M104,1,0)),0)</f>
        <v>1</v>
      </c>
      <c r="N44" s="41">
        <f>IF($J$42&gt;0,IF(N42=N104,0.5,IF(N42&gt;N104,1,0)),0)</f>
        <v>1</v>
      </c>
      <c r="O44" s="42">
        <f>IF($J$42&gt;0,IF(O42=O104,0.5,IF(O42&gt;O104,1,0)),0)</f>
        <v>1</v>
      </c>
      <c r="P44" s="43"/>
      <c r="Q44" s="41">
        <f t="shared" si="79"/>
        <v>0</v>
      </c>
      <c r="R44" s="41">
        <f t="shared" si="79"/>
        <v>0</v>
      </c>
      <c r="S44" s="41">
        <f t="shared" si="79"/>
        <v>1</v>
      </c>
      <c r="T44" s="41">
        <f t="shared" si="79"/>
        <v>1</v>
      </c>
      <c r="U44" s="42">
        <f t="shared" si="79"/>
        <v>0</v>
      </c>
      <c r="V44" s="43"/>
      <c r="W44" s="41">
        <f>IF($V$42&gt;0,IF(W42=W70,0.5,IF(W42&gt;W70,1,0)),0)</f>
        <v>0</v>
      </c>
      <c r="X44" s="41">
        <f>IF($V$42&gt;0,IF(X42=X70,0.5,IF(X42&gt;X70,1,0)),0)</f>
        <v>0</v>
      </c>
      <c r="Y44" s="41">
        <f>IF($V$42&gt;0,IF(Y42=Y70,0.5,IF(Y42&gt;Y70,1,0)),0)</f>
        <v>0</v>
      </c>
      <c r="Z44" s="41">
        <f>IF($V$42&gt;0,IF(Z42=Z70,0.5,IF(Z42&gt;Z70,1,0)),0)</f>
        <v>0</v>
      </c>
      <c r="AA44" s="42">
        <f>IF($V$42&gt;0,IF(AA42=AA70,0.5,IF(AA42&gt;AA70,1,0)),0)</f>
        <v>0</v>
      </c>
      <c r="AB44" s="43"/>
      <c r="AC44" s="41">
        <f>IF($AB$42&gt;0,IF(AC42=AC120,0.5,IF(AC42&gt;AC120,1,0)),0)</f>
        <v>1</v>
      </c>
      <c r="AD44" s="41">
        <f>IF($AB$42&gt;0,IF(AD42=AD120,0.5,IF(AD42&gt;AD120,1,0)),0)</f>
        <v>1</v>
      </c>
      <c r="AE44" s="41">
        <f>IF($AB$42&gt;0,IF(AE42=AE120,0.5,IF(AE42&gt;AE120,1,0)),0)</f>
        <v>1</v>
      </c>
      <c r="AF44" s="41">
        <f>IF($AB$42&gt;0,IF(AF42=AF120,0.5,IF(AF42&gt;AF120,1,0)),0)</f>
        <v>1</v>
      </c>
      <c r="AG44" s="42">
        <f>IF($AB$42&gt;0,IF(AG42=AG120,0.5,IF(AG42&gt;AG120,1,0)),0)</f>
        <v>1</v>
      </c>
      <c r="AH44" s="43"/>
      <c r="AI44" s="41">
        <f t="shared" si="80"/>
        <v>0</v>
      </c>
      <c r="AJ44" s="41">
        <f t="shared" si="80"/>
        <v>0</v>
      </c>
      <c r="AK44" s="41">
        <f t="shared" si="80"/>
        <v>0</v>
      </c>
      <c r="AL44" s="41">
        <f t="shared" si="80"/>
        <v>1</v>
      </c>
      <c r="AM44" s="42">
        <f t="shared" si="80"/>
        <v>0</v>
      </c>
      <c r="AN44" s="43"/>
      <c r="AO44" s="41">
        <f>IF($AN$42&gt;0,IF(AO42=AO148,0.5,IF(AO42&gt;AO148,1,0)),0)</f>
        <v>0</v>
      </c>
      <c r="AP44" s="41">
        <f>IF($AN$42&gt;0,IF(AP42=AP148,0.5,IF(AP42&gt;AP148,1,0)),0)</f>
        <v>1</v>
      </c>
      <c r="AQ44" s="41">
        <f>IF($AN$42&gt;0,IF(AQ42=AQ148,0.5,IF(AQ42&gt;AQ148,1,0)),0)</f>
        <v>0</v>
      </c>
      <c r="AR44" s="41">
        <f>IF($AN$42&gt;0,IF(AR42=AR148,0.5,IF(AR42&gt;AR148,1,0)),0)</f>
        <v>0</v>
      </c>
      <c r="AS44" s="42">
        <f>IF($AN$42&gt;0,IF(AS42=AS148,0.5,IF(AS42&gt;AS148,1,0)),0)</f>
        <v>0</v>
      </c>
      <c r="AT44" s="43"/>
      <c r="AU44" s="41">
        <f>IF($AT$42&gt;0,IF(AU42=AU132,0.5,IF(AU42&gt;AU132,1,0)),0)</f>
        <v>0</v>
      </c>
      <c r="AV44" s="41">
        <f>IF($AT$42&gt;0,IF(AV42=AV132,0.5,IF(AV42&gt;AV132,1,0)),0)</f>
        <v>0</v>
      </c>
      <c r="AW44" s="41">
        <f>IF($AT$42&gt;0,IF(AW42=AW132,0.5,IF(AW42&gt;AW132,1,0)),0)</f>
        <v>0</v>
      </c>
      <c r="AX44" s="41">
        <f>IF($AT$42&gt;0,IF(AX42=AX132,0.5,IF(AX42&gt;AX132,1,0)),0)</f>
        <v>0</v>
      </c>
      <c r="AY44" s="42">
        <f>IF($AT$42&gt;0,IF(AY42=AY132,0.5,IF(AY42&gt;AY132,1,0)),0)</f>
        <v>0</v>
      </c>
      <c r="AZ44" s="43"/>
      <c r="BA44" s="41">
        <f>IF($AZ$42&gt;0,IF(BA42=BA86,0.5,IF(BA42&gt;BA86,1,0)),0)</f>
        <v>0</v>
      </c>
      <c r="BB44" s="41">
        <f>IF($AZ$42&gt;0,IF(BB42=BB86,0.5,IF(BB42&gt;BB86,1,0)),0)</f>
        <v>0</v>
      </c>
      <c r="BC44" s="41">
        <f>IF($AZ$42&gt;0,IF(BC42=BC86,0.5,IF(BC42&gt;BC86,1,0)),0)</f>
        <v>0</v>
      </c>
      <c r="BD44" s="41">
        <f>IF($AZ$42&gt;0,IF(BD42=BD86,0.5,IF(BD42&gt;BD86,1,0)),0)</f>
        <v>0</v>
      </c>
      <c r="BE44" s="42">
        <f>IF($AZ$42&gt;0,IF(BE42=BE86,0.5,IF(BE42&gt;BE86,1,0)),0)</f>
        <v>0</v>
      </c>
      <c r="BF44" s="48"/>
      <c r="BG44" s="21"/>
      <c r="BH44" s="21"/>
      <c r="BI44" s="21"/>
      <c r="BJ44" s="21"/>
      <c r="BK44" s="21"/>
      <c r="BL44" s="21"/>
      <c r="BM44" s="21"/>
      <c r="BN44" s="21"/>
      <c r="BO44" s="21"/>
      <c r="BP44" s="17">
        <f>I44+O44+U44+AA44+AG44+AM44+AS44+AY44+BE44</f>
        <v>3</v>
      </c>
      <c r="BQ44" s="21"/>
    </row>
    <row r="45" spans="1:69" ht="14.25" customHeight="1" x14ac:dyDescent="0.25">
      <c r="A45" s="49"/>
      <c r="B45" s="50" t="s">
        <v>39</v>
      </c>
      <c r="C45" s="51"/>
      <c r="D45" s="52"/>
      <c r="E45" s="53"/>
      <c r="F45" s="53"/>
      <c r="G45" s="53"/>
      <c r="H45" s="53"/>
      <c r="I45" s="54">
        <f>SUM(E43+F43+G43+H43+I43+E44+F44+G44+H44+I44)</f>
        <v>10</v>
      </c>
      <c r="J45" s="52"/>
      <c r="K45" s="53"/>
      <c r="L45" s="53"/>
      <c r="M45" s="53"/>
      <c r="N45" s="53"/>
      <c r="O45" s="54">
        <f>SUM(K43+L43+M43+N43+O43+K44+L44+M44+N44+O44)</f>
        <v>8</v>
      </c>
      <c r="P45" s="52"/>
      <c r="Q45" s="53"/>
      <c r="R45" s="53"/>
      <c r="S45" s="53"/>
      <c r="T45" s="53"/>
      <c r="U45" s="54">
        <f>SUM(Q43+R43+S43+T43+U43+Q44+R44+S44+T44+U44)</f>
        <v>6</v>
      </c>
      <c r="V45" s="52"/>
      <c r="W45" s="53"/>
      <c r="X45" s="53"/>
      <c r="Y45" s="53"/>
      <c r="Z45" s="53"/>
      <c r="AA45" s="54">
        <f>SUM(W43+X43+Y43+Z43+AA43+W44+X44+Y44+Z44+AA44)</f>
        <v>2</v>
      </c>
      <c r="AB45" s="52"/>
      <c r="AC45" s="53"/>
      <c r="AD45" s="53"/>
      <c r="AE45" s="53"/>
      <c r="AF45" s="53"/>
      <c r="AG45" s="54">
        <f>SUM(AC43+AD43+AE43+AF43+AG43+AC44+AD44+AE44+AF44+AG44)</f>
        <v>10</v>
      </c>
      <c r="AH45" s="52"/>
      <c r="AI45" s="53"/>
      <c r="AJ45" s="53"/>
      <c r="AK45" s="53"/>
      <c r="AL45" s="53"/>
      <c r="AM45" s="54">
        <f>SUM(AI43+AJ43+AK43+AL43+AM43+AI44+AJ44+AK44+AL44+AM44)</f>
        <v>3</v>
      </c>
      <c r="AN45" s="52"/>
      <c r="AO45" s="53"/>
      <c r="AP45" s="53"/>
      <c r="AQ45" s="53"/>
      <c r="AR45" s="53"/>
      <c r="AS45" s="54">
        <f>SUM(AO43+AP43+AQ43+AR43+AS43+AO44+AP44+AQ44+AR44+AS44)</f>
        <v>3</v>
      </c>
      <c r="AT45" s="52"/>
      <c r="AU45" s="53"/>
      <c r="AV45" s="53"/>
      <c r="AW45" s="53"/>
      <c r="AX45" s="53"/>
      <c r="AY45" s="54">
        <f>SUM(AU43+AV43+AW43+AX43+AY43+AU44+AV44+AW44+AX44+AY44)</f>
        <v>0</v>
      </c>
      <c r="AZ45" s="52"/>
      <c r="BA45" s="53"/>
      <c r="BB45" s="53"/>
      <c r="BC45" s="53"/>
      <c r="BD45" s="53"/>
      <c r="BE45" s="54">
        <f>SUM(BA43+BB43+BC43+BD43+BE43+BA44+BB44+BC44+BD44+BE44)</f>
        <v>0</v>
      </c>
      <c r="BF45" s="55"/>
      <c r="BG45" s="56"/>
      <c r="BH45" s="56"/>
      <c r="BI45" s="56"/>
      <c r="BJ45" s="56"/>
      <c r="BK45" s="56"/>
      <c r="BL45" s="56"/>
      <c r="BM45" s="56"/>
      <c r="BN45" s="56"/>
      <c r="BO45" s="56"/>
      <c r="BP45" s="57">
        <f>I45+O45+U45+AA45+AG45+AM45+AS45+AY45+BE45</f>
        <v>42</v>
      </c>
      <c r="BQ45" s="56"/>
    </row>
    <row r="46" spans="1:69" ht="27" customHeight="1" x14ac:dyDescent="0.25">
      <c r="A46" s="31">
        <v>4</v>
      </c>
      <c r="B46" s="189" t="s">
        <v>49</v>
      </c>
      <c r="C46" s="190"/>
      <c r="D46" s="32" t="s">
        <v>26</v>
      </c>
      <c r="E46" s="33" t="s">
        <v>27</v>
      </c>
      <c r="F46" s="33" t="s">
        <v>28</v>
      </c>
      <c r="G46" s="33" t="s">
        <v>29</v>
      </c>
      <c r="H46" s="33" t="s">
        <v>30</v>
      </c>
      <c r="I46" s="34" t="s">
        <v>23</v>
      </c>
      <c r="J46" s="32" t="s">
        <v>26</v>
      </c>
      <c r="K46" s="33" t="s">
        <v>27</v>
      </c>
      <c r="L46" s="33" t="s">
        <v>28</v>
      </c>
      <c r="M46" s="33" t="s">
        <v>29</v>
      </c>
      <c r="N46" s="33" t="s">
        <v>30</v>
      </c>
      <c r="O46" s="34" t="s">
        <v>23</v>
      </c>
      <c r="P46" s="32" t="s">
        <v>26</v>
      </c>
      <c r="Q46" s="33" t="s">
        <v>27</v>
      </c>
      <c r="R46" s="33" t="s">
        <v>28</v>
      </c>
      <c r="S46" s="33" t="s">
        <v>29</v>
      </c>
      <c r="T46" s="33" t="s">
        <v>30</v>
      </c>
      <c r="U46" s="34" t="s">
        <v>23</v>
      </c>
      <c r="V46" s="32" t="s">
        <v>26</v>
      </c>
      <c r="W46" s="33" t="s">
        <v>27</v>
      </c>
      <c r="X46" s="33" t="s">
        <v>28</v>
      </c>
      <c r="Y46" s="33" t="s">
        <v>29</v>
      </c>
      <c r="Z46" s="33" t="s">
        <v>30</v>
      </c>
      <c r="AA46" s="34" t="s">
        <v>23</v>
      </c>
      <c r="AB46" s="32" t="s">
        <v>26</v>
      </c>
      <c r="AC46" s="33" t="s">
        <v>27</v>
      </c>
      <c r="AD46" s="33" t="s">
        <v>28</v>
      </c>
      <c r="AE46" s="33" t="s">
        <v>29</v>
      </c>
      <c r="AF46" s="33" t="s">
        <v>30</v>
      </c>
      <c r="AG46" s="34" t="s">
        <v>23</v>
      </c>
      <c r="AH46" s="32" t="s">
        <v>26</v>
      </c>
      <c r="AI46" s="33" t="s">
        <v>27</v>
      </c>
      <c r="AJ46" s="33" t="s">
        <v>28</v>
      </c>
      <c r="AK46" s="33" t="s">
        <v>29</v>
      </c>
      <c r="AL46" s="33" t="s">
        <v>30</v>
      </c>
      <c r="AM46" s="34" t="s">
        <v>23</v>
      </c>
      <c r="AN46" s="32" t="s">
        <v>26</v>
      </c>
      <c r="AO46" s="33" t="s">
        <v>27</v>
      </c>
      <c r="AP46" s="33" t="s">
        <v>28</v>
      </c>
      <c r="AQ46" s="33" t="s">
        <v>29</v>
      </c>
      <c r="AR46" s="33" t="s">
        <v>30</v>
      </c>
      <c r="AS46" s="34" t="s">
        <v>23</v>
      </c>
      <c r="AT46" s="32" t="s">
        <v>26</v>
      </c>
      <c r="AU46" s="33" t="s">
        <v>27</v>
      </c>
      <c r="AV46" s="33" t="s">
        <v>28</v>
      </c>
      <c r="AW46" s="33" t="s">
        <v>29</v>
      </c>
      <c r="AX46" s="33" t="s">
        <v>30</v>
      </c>
      <c r="AY46" s="34" t="s">
        <v>23</v>
      </c>
      <c r="AZ46" s="32" t="s">
        <v>26</v>
      </c>
      <c r="BA46" s="33" t="s">
        <v>27</v>
      </c>
      <c r="BB46" s="33" t="s">
        <v>28</v>
      </c>
      <c r="BC46" s="33" t="s">
        <v>29</v>
      </c>
      <c r="BD46" s="33" t="s">
        <v>30</v>
      </c>
      <c r="BE46" s="34" t="s">
        <v>23</v>
      </c>
      <c r="BF46" s="35"/>
      <c r="BG46" s="36"/>
      <c r="BH46" s="36"/>
      <c r="BI46" s="36"/>
      <c r="BJ46" s="36"/>
      <c r="BK46" s="36"/>
      <c r="BL46" s="36"/>
      <c r="BM46" s="36"/>
      <c r="BN46" s="36"/>
      <c r="BO46" s="36"/>
      <c r="BP46" s="58"/>
      <c r="BQ46" s="36"/>
    </row>
    <row r="47" spans="1:69" ht="15.75" customHeight="1" x14ac:dyDescent="0.25">
      <c r="A47" s="37"/>
      <c r="B47" s="38" t="s">
        <v>50</v>
      </c>
      <c r="C47" s="39" t="s">
        <v>51</v>
      </c>
      <c r="D47" s="40">
        <v>39</v>
      </c>
      <c r="E47" s="41">
        <v>158</v>
      </c>
      <c r="F47" s="41">
        <v>160</v>
      </c>
      <c r="G47" s="41">
        <v>179</v>
      </c>
      <c r="H47" s="41">
        <v>131</v>
      </c>
      <c r="I47" s="42">
        <f t="shared" ref="I47:I55" si="81">SUM(E47:H47)</f>
        <v>628</v>
      </c>
      <c r="J47" s="43"/>
      <c r="K47" s="44"/>
      <c r="L47" s="44"/>
      <c r="M47" s="44"/>
      <c r="N47" s="44"/>
      <c r="O47" s="42">
        <f t="shared" ref="O47:O55" si="82">SUM(K47:N47)</f>
        <v>0</v>
      </c>
      <c r="P47" s="43">
        <v>39</v>
      </c>
      <c r="Q47" s="44">
        <v>188</v>
      </c>
      <c r="R47" s="44">
        <v>161</v>
      </c>
      <c r="S47" s="44">
        <v>177</v>
      </c>
      <c r="T47" s="44">
        <v>185</v>
      </c>
      <c r="U47" s="42">
        <f t="shared" ref="U47:U55" si="83">SUM(Q47:T47)</f>
        <v>711</v>
      </c>
      <c r="V47" s="43"/>
      <c r="W47" s="44"/>
      <c r="X47" s="44"/>
      <c r="Y47" s="44"/>
      <c r="Z47" s="44"/>
      <c r="AA47" s="42">
        <f t="shared" ref="AA47:AA55" si="84">SUM(W47:Z47)</f>
        <v>0</v>
      </c>
      <c r="AB47" s="43">
        <v>39</v>
      </c>
      <c r="AC47" s="44">
        <v>183</v>
      </c>
      <c r="AD47" s="44">
        <v>136</v>
      </c>
      <c r="AE47" s="44">
        <v>180</v>
      </c>
      <c r="AF47" s="44">
        <v>136</v>
      </c>
      <c r="AG47" s="42">
        <f t="shared" ref="AG47:AG55" si="85">SUM(AC47:AF47)</f>
        <v>635</v>
      </c>
      <c r="AH47" s="43">
        <v>39</v>
      </c>
      <c r="AI47" s="44">
        <v>171</v>
      </c>
      <c r="AJ47" s="44">
        <v>171</v>
      </c>
      <c r="AK47" s="44">
        <v>129</v>
      </c>
      <c r="AL47" s="44">
        <v>163</v>
      </c>
      <c r="AM47" s="42">
        <f t="shared" ref="AM47:AM55" si="86">SUM(AI47:AL47)</f>
        <v>634</v>
      </c>
      <c r="AN47" s="43">
        <v>39</v>
      </c>
      <c r="AO47" s="44">
        <v>156</v>
      </c>
      <c r="AP47" s="44">
        <v>171</v>
      </c>
      <c r="AQ47" s="44">
        <v>173</v>
      </c>
      <c r="AR47" s="44">
        <v>191</v>
      </c>
      <c r="AS47" s="42">
        <f t="shared" ref="AS47:AS55" si="87">SUM(AO47:AR47)</f>
        <v>691</v>
      </c>
      <c r="AT47" s="43"/>
      <c r="AU47" s="44"/>
      <c r="AV47" s="44"/>
      <c r="AW47" s="44"/>
      <c r="AX47" s="44"/>
      <c r="AY47" s="42">
        <f t="shared" ref="AY47:AY55" si="88">SUM(AU47:AX47)</f>
        <v>0</v>
      </c>
      <c r="AZ47" s="43"/>
      <c r="BA47" s="44"/>
      <c r="BB47" s="44"/>
      <c r="BC47" s="44"/>
      <c r="BD47" s="44"/>
      <c r="BE47" s="42">
        <f t="shared" ref="BE47:BE55" si="89">SUM(BA47:BD47)</f>
        <v>0</v>
      </c>
      <c r="BF47" s="45">
        <f t="shared" ref="BF47:BF57" si="90">SUM((IF(E47&gt;0,1,0)+(IF(F47&gt;0,1,0)+(IF(G47&gt;0,1,0)+(IF(H47&gt;0,1,0))))))</f>
        <v>4</v>
      </c>
      <c r="BG47" s="17">
        <f t="shared" ref="BG47:BG57" si="91">SUM((IF(K47&gt;0,1,0)+(IF(L47&gt;0,1,0)+(IF(M47&gt;0,1,0)+(IF(N47&gt;0,1,0))))))</f>
        <v>0</v>
      </c>
      <c r="BH47" s="17">
        <f t="shared" ref="BH47:BH57" si="92">SUM((IF(Q47&gt;0,1,0)+(IF(R47&gt;0,1,0)+(IF(S47&gt;0,1,0)+(IF(T47&gt;0,1,0))))))</f>
        <v>4</v>
      </c>
      <c r="BI47" s="17">
        <f t="shared" ref="BI47:BI57" si="93">SUM((IF(W47&gt;0,1,0)+(IF(X47&gt;0,1,0)+(IF(Y47&gt;0,1,0)+(IF(Z47&gt;0,1,0))))))</f>
        <v>0</v>
      </c>
      <c r="BJ47" s="17">
        <f t="shared" ref="BJ47:BJ57" si="94">SUM((IF(AC47&gt;0,1,0)+(IF(AD47&gt;0,1,0)+(IF(AE47&gt;0,1,0)+(IF(AF47&gt;0,1,0))))))</f>
        <v>4</v>
      </c>
      <c r="BK47" s="17">
        <f t="shared" ref="BK47:BK57" si="95">SUM((IF(AI47&gt;0,1,0)+(IF(AJ47&gt;0,1,0)+(IF(AK47&gt;0,1,0)+(IF(AL47&gt;0,1,0))))))</f>
        <v>4</v>
      </c>
      <c r="BL47" s="17">
        <f t="shared" ref="BL47:BL57" si="96">SUM((IF(AO47&gt;0,1,0)+(IF(AP47&gt;0,1,0)+(IF(AQ47&gt;0,1,0)+(IF(AR47&gt;0,1,0))))))</f>
        <v>4</v>
      </c>
      <c r="BM47" s="17">
        <f t="shared" ref="BM47:BM57" si="97">SUM((IF(AU47&gt;0,1,0)+(IF(AV47&gt;0,1,0)+(IF(AW47&gt;0,1,0)+(IF(AX47&gt;0,1,0))))))</f>
        <v>0</v>
      </c>
      <c r="BN47" s="17">
        <f t="shared" ref="BN47:BN57" si="98">SUM((IF(BA47&gt;0,1,0)+(IF(BB47&gt;0,1,0)+(IF(BC47&gt;0,1,0)+(IF(BD47&gt;0,1,0))))))</f>
        <v>0</v>
      </c>
      <c r="BO47" s="17">
        <f t="shared" ref="BO47:BO57" si="99">SUM(BF47:BN47)</f>
        <v>20</v>
      </c>
      <c r="BP47" s="17">
        <f t="shared" ref="BP47:BP60" si="100">I47+O47+U47+AA47+AG47+AM47+AS47+AY47+BE47</f>
        <v>3299</v>
      </c>
      <c r="BQ47" s="17">
        <f t="shared" ref="BQ47:BQ57" si="101">BP47/BO47</f>
        <v>164.95</v>
      </c>
    </row>
    <row r="48" spans="1:69" ht="15.75" customHeight="1" x14ac:dyDescent="0.25">
      <c r="A48" s="37"/>
      <c r="B48" s="38" t="s">
        <v>52</v>
      </c>
      <c r="C48" s="39" t="s">
        <v>46</v>
      </c>
      <c r="D48" s="40"/>
      <c r="E48" s="41"/>
      <c r="F48" s="41"/>
      <c r="G48" s="41"/>
      <c r="H48" s="41"/>
      <c r="I48" s="42">
        <f t="shared" si="81"/>
        <v>0</v>
      </c>
      <c r="J48" s="43"/>
      <c r="K48" s="44"/>
      <c r="L48" s="44"/>
      <c r="M48" s="44"/>
      <c r="N48" s="44"/>
      <c r="O48" s="42">
        <f t="shared" si="82"/>
        <v>0</v>
      </c>
      <c r="P48" s="43"/>
      <c r="Q48" s="44"/>
      <c r="R48" s="44"/>
      <c r="S48" s="44"/>
      <c r="T48" s="44"/>
      <c r="U48" s="42">
        <f t="shared" si="83"/>
        <v>0</v>
      </c>
      <c r="V48" s="43"/>
      <c r="W48" s="44"/>
      <c r="X48" s="44"/>
      <c r="Y48" s="44"/>
      <c r="Z48" s="44"/>
      <c r="AA48" s="42">
        <f t="shared" si="84"/>
        <v>0</v>
      </c>
      <c r="AB48" s="43">
        <v>51</v>
      </c>
      <c r="AC48" s="44">
        <v>108</v>
      </c>
      <c r="AD48" s="44">
        <v>158</v>
      </c>
      <c r="AE48" s="44">
        <v>158</v>
      </c>
      <c r="AF48" s="44">
        <v>167</v>
      </c>
      <c r="AG48" s="42">
        <f t="shared" si="85"/>
        <v>591</v>
      </c>
      <c r="AH48" s="43"/>
      <c r="AI48" s="44"/>
      <c r="AJ48" s="44"/>
      <c r="AK48" s="44"/>
      <c r="AL48" s="44"/>
      <c r="AM48" s="42">
        <f t="shared" si="86"/>
        <v>0</v>
      </c>
      <c r="AN48" s="43"/>
      <c r="AO48" s="44"/>
      <c r="AP48" s="44"/>
      <c r="AQ48" s="44"/>
      <c r="AR48" s="44"/>
      <c r="AS48" s="42">
        <f t="shared" si="87"/>
        <v>0</v>
      </c>
      <c r="AT48" s="43"/>
      <c r="AU48" s="44"/>
      <c r="AV48" s="44"/>
      <c r="AW48" s="44"/>
      <c r="AX48" s="44"/>
      <c r="AY48" s="42">
        <f t="shared" si="88"/>
        <v>0</v>
      </c>
      <c r="AZ48" s="43"/>
      <c r="BA48" s="44"/>
      <c r="BB48" s="44"/>
      <c r="BC48" s="44"/>
      <c r="BD48" s="44"/>
      <c r="BE48" s="42">
        <f t="shared" si="89"/>
        <v>0</v>
      </c>
      <c r="BF48" s="45">
        <f t="shared" si="90"/>
        <v>0</v>
      </c>
      <c r="BG48" s="17">
        <f t="shared" si="91"/>
        <v>0</v>
      </c>
      <c r="BH48" s="17">
        <f t="shared" si="92"/>
        <v>0</v>
      </c>
      <c r="BI48" s="17">
        <f t="shared" si="93"/>
        <v>0</v>
      </c>
      <c r="BJ48" s="17">
        <f t="shared" si="94"/>
        <v>4</v>
      </c>
      <c r="BK48" s="17">
        <f t="shared" si="95"/>
        <v>0</v>
      </c>
      <c r="BL48" s="17">
        <f t="shared" si="96"/>
        <v>0</v>
      </c>
      <c r="BM48" s="17">
        <f t="shared" si="97"/>
        <v>0</v>
      </c>
      <c r="BN48" s="17">
        <f t="shared" si="98"/>
        <v>0</v>
      </c>
      <c r="BO48" s="17">
        <f t="shared" si="99"/>
        <v>4</v>
      </c>
      <c r="BP48" s="17">
        <f t="shared" si="100"/>
        <v>591</v>
      </c>
      <c r="BQ48" s="17">
        <f t="shared" si="101"/>
        <v>147.75</v>
      </c>
    </row>
    <row r="49" spans="1:69" ht="15.75" customHeight="1" x14ac:dyDescent="0.25">
      <c r="A49" s="37"/>
      <c r="B49" s="46" t="s">
        <v>42</v>
      </c>
      <c r="C49" s="39" t="s">
        <v>43</v>
      </c>
      <c r="D49" s="43">
        <v>72</v>
      </c>
      <c r="E49" s="44">
        <v>92</v>
      </c>
      <c r="F49" s="44">
        <v>117</v>
      </c>
      <c r="G49" s="44">
        <v>92</v>
      </c>
      <c r="H49" s="44">
        <v>116</v>
      </c>
      <c r="I49" s="42">
        <f t="shared" si="81"/>
        <v>417</v>
      </c>
      <c r="J49" s="43">
        <v>72</v>
      </c>
      <c r="K49" s="44">
        <v>106</v>
      </c>
      <c r="L49" s="44">
        <v>105</v>
      </c>
      <c r="M49" s="44">
        <v>114</v>
      </c>
      <c r="N49" s="44">
        <v>110</v>
      </c>
      <c r="O49" s="42">
        <f t="shared" si="82"/>
        <v>435</v>
      </c>
      <c r="P49" s="43"/>
      <c r="Q49" s="44"/>
      <c r="R49" s="44"/>
      <c r="S49" s="44"/>
      <c r="T49" s="44"/>
      <c r="U49" s="42">
        <f t="shared" si="83"/>
        <v>0</v>
      </c>
      <c r="V49" s="43">
        <v>72</v>
      </c>
      <c r="W49" s="44">
        <v>86</v>
      </c>
      <c r="X49" s="44">
        <v>118</v>
      </c>
      <c r="Y49" s="44">
        <v>119</v>
      </c>
      <c r="Z49" s="44">
        <v>118</v>
      </c>
      <c r="AA49" s="42">
        <f t="shared" si="84"/>
        <v>441</v>
      </c>
      <c r="AB49" s="43"/>
      <c r="AC49" s="44"/>
      <c r="AD49" s="44"/>
      <c r="AE49" s="44"/>
      <c r="AF49" s="44"/>
      <c r="AG49" s="42">
        <f t="shared" si="85"/>
        <v>0</v>
      </c>
      <c r="AH49" s="43"/>
      <c r="AI49" s="44"/>
      <c r="AJ49" s="44"/>
      <c r="AK49" s="44"/>
      <c r="AL49" s="44"/>
      <c r="AM49" s="42">
        <f t="shared" si="86"/>
        <v>0</v>
      </c>
      <c r="AN49" s="43">
        <v>72</v>
      </c>
      <c r="AO49" s="44">
        <v>109</v>
      </c>
      <c r="AP49" s="44">
        <v>124</v>
      </c>
      <c r="AQ49" s="44">
        <v>100</v>
      </c>
      <c r="AR49" s="44">
        <v>151</v>
      </c>
      <c r="AS49" s="42">
        <f t="shared" si="87"/>
        <v>484</v>
      </c>
      <c r="AT49" s="43"/>
      <c r="AU49" s="44"/>
      <c r="AV49" s="44"/>
      <c r="AW49" s="44"/>
      <c r="AX49" s="44"/>
      <c r="AY49" s="42">
        <f t="shared" si="88"/>
        <v>0</v>
      </c>
      <c r="AZ49" s="43"/>
      <c r="BA49" s="44"/>
      <c r="BB49" s="44"/>
      <c r="BC49" s="44"/>
      <c r="BD49" s="44"/>
      <c r="BE49" s="42">
        <f t="shared" si="89"/>
        <v>0</v>
      </c>
      <c r="BF49" s="45">
        <f t="shared" si="90"/>
        <v>4</v>
      </c>
      <c r="BG49" s="17">
        <f t="shared" si="91"/>
        <v>4</v>
      </c>
      <c r="BH49" s="17">
        <f t="shared" si="92"/>
        <v>0</v>
      </c>
      <c r="BI49" s="17">
        <f t="shared" si="93"/>
        <v>4</v>
      </c>
      <c r="BJ49" s="17">
        <f t="shared" si="94"/>
        <v>0</v>
      </c>
      <c r="BK49" s="17">
        <f t="shared" si="95"/>
        <v>0</v>
      </c>
      <c r="BL49" s="17">
        <f t="shared" si="96"/>
        <v>4</v>
      </c>
      <c r="BM49" s="17">
        <f t="shared" si="97"/>
        <v>0</v>
      </c>
      <c r="BN49" s="17">
        <f t="shared" si="98"/>
        <v>0</v>
      </c>
      <c r="BO49" s="17">
        <f t="shared" si="99"/>
        <v>16</v>
      </c>
      <c r="BP49" s="17">
        <f t="shared" si="100"/>
        <v>1777</v>
      </c>
      <c r="BQ49" s="21">
        <f t="shared" si="101"/>
        <v>111.0625</v>
      </c>
    </row>
    <row r="50" spans="1:69" ht="15.75" customHeight="1" x14ac:dyDescent="0.25">
      <c r="A50" s="37"/>
      <c r="B50" s="155" t="s">
        <v>97</v>
      </c>
      <c r="C50" s="156" t="s">
        <v>98</v>
      </c>
      <c r="D50" s="43"/>
      <c r="E50" s="44"/>
      <c r="F50" s="44"/>
      <c r="G50" s="44"/>
      <c r="H50" s="44"/>
      <c r="I50" s="42">
        <f t="shared" si="81"/>
        <v>0</v>
      </c>
      <c r="J50" s="43"/>
      <c r="K50" s="44"/>
      <c r="L50" s="44"/>
      <c r="M50" s="44"/>
      <c r="N50" s="44"/>
      <c r="O50" s="42">
        <f t="shared" si="82"/>
        <v>0</v>
      </c>
      <c r="P50" s="43"/>
      <c r="Q50" s="44"/>
      <c r="R50" s="44"/>
      <c r="S50" s="44"/>
      <c r="T50" s="44"/>
      <c r="U50" s="42">
        <f t="shared" si="83"/>
        <v>0</v>
      </c>
      <c r="V50" s="43"/>
      <c r="W50" s="44"/>
      <c r="X50" s="44"/>
      <c r="Y50" s="44"/>
      <c r="Z50" s="44"/>
      <c r="AA50" s="42">
        <f t="shared" si="84"/>
        <v>0</v>
      </c>
      <c r="AB50" s="43"/>
      <c r="AC50" s="44"/>
      <c r="AD50" s="44"/>
      <c r="AE50" s="44"/>
      <c r="AF50" s="44"/>
      <c r="AG50" s="42">
        <f t="shared" si="85"/>
        <v>0</v>
      </c>
      <c r="AH50" s="43"/>
      <c r="AI50" s="44"/>
      <c r="AJ50" s="44"/>
      <c r="AK50" s="44"/>
      <c r="AL50" s="44"/>
      <c r="AM50" s="42">
        <f t="shared" si="86"/>
        <v>0</v>
      </c>
      <c r="AN50" s="43"/>
      <c r="AO50" s="44"/>
      <c r="AP50" s="44"/>
      <c r="AQ50" s="44"/>
      <c r="AR50" s="44"/>
      <c r="AS50" s="42">
        <f t="shared" si="87"/>
        <v>0</v>
      </c>
      <c r="AT50" s="43"/>
      <c r="AU50" s="44"/>
      <c r="AV50" s="44"/>
      <c r="AW50" s="44"/>
      <c r="AX50" s="44"/>
      <c r="AY50" s="42">
        <f t="shared" si="88"/>
        <v>0</v>
      </c>
      <c r="AZ50" s="43"/>
      <c r="BA50" s="44"/>
      <c r="BB50" s="44"/>
      <c r="BC50" s="44"/>
      <c r="BD50" s="44"/>
      <c r="BE50" s="42">
        <f t="shared" si="89"/>
        <v>0</v>
      </c>
      <c r="BF50" s="45">
        <f t="shared" si="90"/>
        <v>0</v>
      </c>
      <c r="BG50" s="17">
        <f t="shared" si="91"/>
        <v>0</v>
      </c>
      <c r="BH50" s="17">
        <f t="shared" si="92"/>
        <v>0</v>
      </c>
      <c r="BI50" s="17">
        <f t="shared" si="93"/>
        <v>0</v>
      </c>
      <c r="BJ50" s="17">
        <f t="shared" si="94"/>
        <v>0</v>
      </c>
      <c r="BK50" s="17">
        <f t="shared" si="95"/>
        <v>0</v>
      </c>
      <c r="BL50" s="17">
        <f t="shared" si="96"/>
        <v>0</v>
      </c>
      <c r="BM50" s="17">
        <f t="shared" si="97"/>
        <v>0</v>
      </c>
      <c r="BN50" s="17">
        <f t="shared" si="98"/>
        <v>0</v>
      </c>
      <c r="BO50" s="17">
        <f t="shared" si="99"/>
        <v>0</v>
      </c>
      <c r="BP50" s="17">
        <f t="shared" si="100"/>
        <v>0</v>
      </c>
      <c r="BQ50" s="21" t="e">
        <f t="shared" si="101"/>
        <v>#DIV/0!</v>
      </c>
    </row>
    <row r="51" spans="1:69" ht="15.75" customHeight="1" x14ac:dyDescent="0.25">
      <c r="A51" s="37"/>
      <c r="B51" s="46" t="s">
        <v>88</v>
      </c>
      <c r="C51" s="39" t="s">
        <v>89</v>
      </c>
      <c r="D51" s="43"/>
      <c r="E51" s="44"/>
      <c r="F51" s="44"/>
      <c r="G51" s="44"/>
      <c r="H51" s="44"/>
      <c r="I51" s="42">
        <f t="shared" si="81"/>
        <v>0</v>
      </c>
      <c r="J51" s="43"/>
      <c r="K51" s="44"/>
      <c r="L51" s="44"/>
      <c r="M51" s="44"/>
      <c r="N51" s="44"/>
      <c r="O51" s="42">
        <f t="shared" si="82"/>
        <v>0</v>
      </c>
      <c r="P51" s="43"/>
      <c r="Q51" s="44"/>
      <c r="R51" s="44"/>
      <c r="S51" s="44"/>
      <c r="T51" s="44"/>
      <c r="U51" s="42">
        <f t="shared" si="83"/>
        <v>0</v>
      </c>
      <c r="V51" s="43"/>
      <c r="W51" s="44"/>
      <c r="X51" s="44"/>
      <c r="Y51" s="44"/>
      <c r="Z51" s="44"/>
      <c r="AA51" s="42">
        <f t="shared" si="84"/>
        <v>0</v>
      </c>
      <c r="AB51" s="43"/>
      <c r="AC51" s="44"/>
      <c r="AD51" s="44"/>
      <c r="AE51" s="44"/>
      <c r="AF51" s="44"/>
      <c r="AG51" s="42">
        <f t="shared" si="85"/>
        <v>0</v>
      </c>
      <c r="AH51" s="43"/>
      <c r="AI51" s="44"/>
      <c r="AJ51" s="44"/>
      <c r="AK51" s="44"/>
      <c r="AL51" s="44"/>
      <c r="AM51" s="42">
        <f t="shared" si="86"/>
        <v>0</v>
      </c>
      <c r="AN51" s="43"/>
      <c r="AO51" s="44"/>
      <c r="AP51" s="44"/>
      <c r="AQ51" s="44"/>
      <c r="AR51" s="44"/>
      <c r="AS51" s="42">
        <f t="shared" si="87"/>
        <v>0</v>
      </c>
      <c r="AT51" s="43"/>
      <c r="AU51" s="44"/>
      <c r="AV51" s="44"/>
      <c r="AW51" s="44"/>
      <c r="AX51" s="44"/>
      <c r="AY51" s="42">
        <f t="shared" si="88"/>
        <v>0</v>
      </c>
      <c r="AZ51" s="43"/>
      <c r="BA51" s="44"/>
      <c r="BB51" s="44"/>
      <c r="BC51" s="44"/>
      <c r="BD51" s="44"/>
      <c r="BE51" s="42">
        <f t="shared" si="89"/>
        <v>0</v>
      </c>
      <c r="BF51" s="45">
        <f t="shared" si="90"/>
        <v>0</v>
      </c>
      <c r="BG51" s="17">
        <f t="shared" si="91"/>
        <v>0</v>
      </c>
      <c r="BH51" s="17">
        <f t="shared" si="92"/>
        <v>0</v>
      </c>
      <c r="BI51" s="17">
        <f t="shared" si="93"/>
        <v>0</v>
      </c>
      <c r="BJ51" s="17">
        <f t="shared" si="94"/>
        <v>0</v>
      </c>
      <c r="BK51" s="17">
        <f t="shared" si="95"/>
        <v>0</v>
      </c>
      <c r="BL51" s="17">
        <f t="shared" si="96"/>
        <v>0</v>
      </c>
      <c r="BM51" s="17">
        <f t="shared" si="97"/>
        <v>0</v>
      </c>
      <c r="BN51" s="17">
        <f t="shared" si="98"/>
        <v>0</v>
      </c>
      <c r="BO51" s="17">
        <f t="shared" si="99"/>
        <v>0</v>
      </c>
      <c r="BP51" s="17">
        <f t="shared" si="100"/>
        <v>0</v>
      </c>
      <c r="BQ51" s="21" t="e">
        <f t="shared" si="101"/>
        <v>#DIV/0!</v>
      </c>
    </row>
    <row r="52" spans="1:69" ht="15.75" customHeight="1" x14ac:dyDescent="0.25">
      <c r="A52" s="37"/>
      <c r="B52" s="46" t="s">
        <v>83</v>
      </c>
      <c r="C52" s="39" t="s">
        <v>84</v>
      </c>
      <c r="D52" s="43"/>
      <c r="E52" s="44"/>
      <c r="F52" s="44"/>
      <c r="G52" s="44"/>
      <c r="H52" s="44"/>
      <c r="I52" s="42">
        <f t="shared" si="81"/>
        <v>0</v>
      </c>
      <c r="J52" s="43"/>
      <c r="K52" s="44"/>
      <c r="L52" s="44"/>
      <c r="M52" s="44"/>
      <c r="N52" s="44"/>
      <c r="O52" s="42">
        <f t="shared" si="82"/>
        <v>0</v>
      </c>
      <c r="P52" s="43"/>
      <c r="Q52" s="44"/>
      <c r="R52" s="44"/>
      <c r="S52" s="44"/>
      <c r="T52" s="44"/>
      <c r="U52" s="42">
        <f t="shared" si="83"/>
        <v>0</v>
      </c>
      <c r="V52" s="43">
        <v>49</v>
      </c>
      <c r="W52" s="44">
        <v>175</v>
      </c>
      <c r="X52" s="44">
        <v>136</v>
      </c>
      <c r="Y52" s="44">
        <v>155</v>
      </c>
      <c r="Z52" s="44">
        <v>126</v>
      </c>
      <c r="AA52" s="42">
        <f t="shared" si="84"/>
        <v>592</v>
      </c>
      <c r="AB52" s="43"/>
      <c r="AC52" s="44"/>
      <c r="AD52" s="44"/>
      <c r="AE52" s="44"/>
      <c r="AF52" s="44"/>
      <c r="AG52" s="42">
        <f t="shared" si="85"/>
        <v>0</v>
      </c>
      <c r="AH52" s="43"/>
      <c r="AI52" s="44"/>
      <c r="AJ52" s="44"/>
      <c r="AK52" s="44"/>
      <c r="AL52" s="44"/>
      <c r="AM52" s="42">
        <f t="shared" si="86"/>
        <v>0</v>
      </c>
      <c r="AN52" s="43"/>
      <c r="AO52" s="44"/>
      <c r="AP52" s="44"/>
      <c r="AQ52" s="44"/>
      <c r="AR52" s="44"/>
      <c r="AS52" s="42">
        <f t="shared" si="87"/>
        <v>0</v>
      </c>
      <c r="AT52" s="43"/>
      <c r="AU52" s="44"/>
      <c r="AV52" s="44"/>
      <c r="AW52" s="44"/>
      <c r="AX52" s="44"/>
      <c r="AY52" s="42">
        <f t="shared" si="88"/>
        <v>0</v>
      </c>
      <c r="AZ52" s="43"/>
      <c r="BA52" s="44"/>
      <c r="BB52" s="44"/>
      <c r="BC52" s="44"/>
      <c r="BD52" s="44"/>
      <c r="BE52" s="42">
        <f t="shared" si="89"/>
        <v>0</v>
      </c>
      <c r="BF52" s="45">
        <f t="shared" si="90"/>
        <v>0</v>
      </c>
      <c r="BG52" s="17">
        <f t="shared" si="91"/>
        <v>0</v>
      </c>
      <c r="BH52" s="17">
        <f t="shared" si="92"/>
        <v>0</v>
      </c>
      <c r="BI52" s="17">
        <f t="shared" si="93"/>
        <v>4</v>
      </c>
      <c r="BJ52" s="17">
        <f t="shared" si="94"/>
        <v>0</v>
      </c>
      <c r="BK52" s="17">
        <f t="shared" si="95"/>
        <v>0</v>
      </c>
      <c r="BL52" s="17">
        <f t="shared" si="96"/>
        <v>0</v>
      </c>
      <c r="BM52" s="17">
        <f t="shared" si="97"/>
        <v>0</v>
      </c>
      <c r="BN52" s="17">
        <f t="shared" si="98"/>
        <v>0</v>
      </c>
      <c r="BO52" s="17">
        <f t="shared" si="99"/>
        <v>4</v>
      </c>
      <c r="BP52" s="17">
        <f t="shared" si="100"/>
        <v>592</v>
      </c>
      <c r="BQ52" s="21">
        <f t="shared" si="101"/>
        <v>148</v>
      </c>
    </row>
    <row r="53" spans="1:69" ht="15.75" customHeight="1" x14ac:dyDescent="0.25">
      <c r="A53" s="37"/>
      <c r="B53" s="46" t="s">
        <v>31</v>
      </c>
      <c r="C53" s="39" t="s">
        <v>32</v>
      </c>
      <c r="D53" s="43"/>
      <c r="E53" s="44"/>
      <c r="F53" s="44"/>
      <c r="G53" s="44"/>
      <c r="H53" s="44"/>
      <c r="I53" s="42"/>
      <c r="J53" s="43"/>
      <c r="K53" s="44"/>
      <c r="L53" s="44"/>
      <c r="M53" s="44"/>
      <c r="N53" s="44"/>
      <c r="O53" s="42"/>
      <c r="P53" s="43"/>
      <c r="Q53" s="44"/>
      <c r="R53" s="44"/>
      <c r="S53" s="44"/>
      <c r="T53" s="44"/>
      <c r="U53" s="42"/>
      <c r="V53" s="43"/>
      <c r="W53" s="44"/>
      <c r="X53" s="44"/>
      <c r="Y53" s="44"/>
      <c r="Z53" s="44"/>
      <c r="AA53" s="42"/>
      <c r="AB53" s="43"/>
      <c r="AC53" s="44"/>
      <c r="AD53" s="44"/>
      <c r="AE53" s="44"/>
      <c r="AF53" s="44"/>
      <c r="AG53" s="42"/>
      <c r="AH53" s="43">
        <v>39</v>
      </c>
      <c r="AI53" s="44">
        <v>192</v>
      </c>
      <c r="AJ53" s="44">
        <v>178</v>
      </c>
      <c r="AK53" s="44">
        <v>153</v>
      </c>
      <c r="AL53" s="44">
        <v>159</v>
      </c>
      <c r="AM53" s="42">
        <f t="shared" si="86"/>
        <v>682</v>
      </c>
      <c r="AN53" s="43"/>
      <c r="AO53" s="44"/>
      <c r="AP53" s="44"/>
      <c r="AQ53" s="44"/>
      <c r="AR53" s="44"/>
      <c r="AS53" s="42"/>
      <c r="AT53" s="43"/>
      <c r="AU53" s="44"/>
      <c r="AV53" s="44"/>
      <c r="AW53" s="44"/>
      <c r="AX53" s="44"/>
      <c r="AY53" s="42">
        <f t="shared" si="88"/>
        <v>0</v>
      </c>
      <c r="AZ53" s="43"/>
      <c r="BA53" s="44"/>
      <c r="BB53" s="44"/>
      <c r="BC53" s="44"/>
      <c r="BD53" s="44"/>
      <c r="BE53" s="42">
        <f t="shared" si="89"/>
        <v>0</v>
      </c>
      <c r="BF53" s="45">
        <f t="shared" ref="BF53" si="102">SUM((IF(E53&gt;0,1,0)+(IF(F53&gt;0,1,0)+(IF(G53&gt;0,1,0)+(IF(H53&gt;0,1,0))))))</f>
        <v>0</v>
      </c>
      <c r="BG53" s="17">
        <f t="shared" ref="BG53" si="103">SUM((IF(K53&gt;0,1,0)+(IF(L53&gt;0,1,0)+(IF(M53&gt;0,1,0)+(IF(N53&gt;0,1,0))))))</f>
        <v>0</v>
      </c>
      <c r="BH53" s="17">
        <f t="shared" ref="BH53" si="104">SUM((IF(Q53&gt;0,1,0)+(IF(R53&gt;0,1,0)+(IF(S53&gt;0,1,0)+(IF(T53&gt;0,1,0))))))</f>
        <v>0</v>
      </c>
      <c r="BI53" s="17">
        <f t="shared" ref="BI53" si="105">SUM((IF(W53&gt;0,1,0)+(IF(X53&gt;0,1,0)+(IF(Y53&gt;0,1,0)+(IF(Z53&gt;0,1,0))))))</f>
        <v>0</v>
      </c>
      <c r="BJ53" s="17">
        <f t="shared" ref="BJ53" si="106">SUM((IF(AC53&gt;0,1,0)+(IF(AD53&gt;0,1,0)+(IF(AE53&gt;0,1,0)+(IF(AF53&gt;0,1,0))))))</f>
        <v>0</v>
      </c>
      <c r="BK53" s="17">
        <f t="shared" ref="BK53" si="107">SUM((IF(AI53&gt;0,1,0)+(IF(AJ53&gt;0,1,0)+(IF(AK53&gt;0,1,0)+(IF(AL53&gt;0,1,0))))))</f>
        <v>4</v>
      </c>
      <c r="BL53" s="17">
        <f t="shared" ref="BL53" si="108">SUM((IF(AO53&gt;0,1,0)+(IF(AP53&gt;0,1,0)+(IF(AQ53&gt;0,1,0)+(IF(AR53&gt;0,1,0))))))</f>
        <v>0</v>
      </c>
      <c r="BM53" s="17">
        <f t="shared" ref="BM53" si="109">SUM((IF(AU53&gt;0,1,0)+(IF(AV53&gt;0,1,0)+(IF(AW53&gt;0,1,0)+(IF(AX53&gt;0,1,0))))))</f>
        <v>0</v>
      </c>
      <c r="BN53" s="17">
        <f t="shared" ref="BN53" si="110">SUM((IF(BA53&gt;0,1,0)+(IF(BB53&gt;0,1,0)+(IF(BC53&gt;0,1,0)+(IF(BD53&gt;0,1,0))))))</f>
        <v>0</v>
      </c>
      <c r="BO53" s="17">
        <f t="shared" ref="BO53" si="111">SUM(BF53:BN53)</f>
        <v>4</v>
      </c>
      <c r="BP53" s="17">
        <f t="shared" ref="BP53" si="112">I53+O53+U53+AA53+AG53+AM53+AS53+AY53+BE53</f>
        <v>682</v>
      </c>
      <c r="BQ53" s="21">
        <f t="shared" ref="BQ53" si="113">BP53/BO53</f>
        <v>170.5</v>
      </c>
    </row>
    <row r="54" spans="1:69" ht="15.75" customHeight="1" x14ac:dyDescent="0.25">
      <c r="A54" s="37"/>
      <c r="B54" s="46" t="s">
        <v>104</v>
      </c>
      <c r="C54" s="39" t="s">
        <v>91</v>
      </c>
      <c r="D54" s="43"/>
      <c r="E54" s="44"/>
      <c r="F54" s="44"/>
      <c r="G54" s="44"/>
      <c r="H54" s="44"/>
      <c r="I54" s="42">
        <f t="shared" si="81"/>
        <v>0</v>
      </c>
      <c r="J54" s="43"/>
      <c r="K54" s="44"/>
      <c r="L54" s="44"/>
      <c r="M54" s="44"/>
      <c r="N54" s="44"/>
      <c r="O54" s="42">
        <f t="shared" si="82"/>
        <v>0</v>
      </c>
      <c r="P54" s="43"/>
      <c r="Q54" s="44"/>
      <c r="R54" s="44"/>
      <c r="S54" s="44"/>
      <c r="T54" s="44"/>
      <c r="U54" s="42">
        <f t="shared" si="83"/>
        <v>0</v>
      </c>
      <c r="V54" s="43"/>
      <c r="W54" s="44"/>
      <c r="X54" s="44"/>
      <c r="Y54" s="44"/>
      <c r="Z54" s="44"/>
      <c r="AA54" s="42">
        <f t="shared" si="84"/>
        <v>0</v>
      </c>
      <c r="AB54" s="43"/>
      <c r="AC54" s="44"/>
      <c r="AD54" s="44"/>
      <c r="AE54" s="44"/>
      <c r="AF54" s="44"/>
      <c r="AG54" s="42">
        <f t="shared" si="85"/>
        <v>0</v>
      </c>
      <c r="AH54" s="43"/>
      <c r="AI54" s="44"/>
      <c r="AJ54" s="44"/>
      <c r="AK54" s="44"/>
      <c r="AL54" s="44"/>
      <c r="AM54" s="42">
        <f t="shared" si="86"/>
        <v>0</v>
      </c>
      <c r="AN54" s="43"/>
      <c r="AO54" s="44"/>
      <c r="AP54" s="44"/>
      <c r="AQ54" s="44"/>
      <c r="AR54" s="44"/>
      <c r="AS54" s="42">
        <f t="shared" si="87"/>
        <v>0</v>
      </c>
      <c r="AT54" s="43"/>
      <c r="AU54" s="44"/>
      <c r="AV54" s="44"/>
      <c r="AW54" s="44"/>
      <c r="AX54" s="44"/>
      <c r="AY54" s="42">
        <f t="shared" si="88"/>
        <v>0</v>
      </c>
      <c r="AZ54" s="43"/>
      <c r="BA54" s="44"/>
      <c r="BB54" s="44"/>
      <c r="BC54" s="44"/>
      <c r="BD54" s="44"/>
      <c r="BE54" s="42">
        <f t="shared" si="89"/>
        <v>0</v>
      </c>
      <c r="BF54" s="45">
        <f t="shared" si="90"/>
        <v>0</v>
      </c>
      <c r="BG54" s="17">
        <f t="shared" si="91"/>
        <v>0</v>
      </c>
      <c r="BH54" s="17">
        <f t="shared" si="92"/>
        <v>0</v>
      </c>
      <c r="BI54" s="17">
        <f t="shared" si="93"/>
        <v>0</v>
      </c>
      <c r="BJ54" s="17">
        <f t="shared" si="94"/>
        <v>0</v>
      </c>
      <c r="BK54" s="17">
        <f t="shared" si="95"/>
        <v>0</v>
      </c>
      <c r="BL54" s="17">
        <f t="shared" si="96"/>
        <v>0</v>
      </c>
      <c r="BM54" s="17">
        <f t="shared" si="97"/>
        <v>0</v>
      </c>
      <c r="BN54" s="17">
        <f t="shared" si="98"/>
        <v>0</v>
      </c>
      <c r="BO54" s="17">
        <f t="shared" si="99"/>
        <v>0</v>
      </c>
      <c r="BP54" s="17">
        <f t="shared" si="100"/>
        <v>0</v>
      </c>
      <c r="BQ54" s="21" t="e">
        <f t="shared" si="101"/>
        <v>#DIV/0!</v>
      </c>
    </row>
    <row r="55" spans="1:69" ht="15.75" customHeight="1" x14ac:dyDescent="0.25">
      <c r="A55" s="37"/>
      <c r="B55" s="46" t="s">
        <v>33</v>
      </c>
      <c r="C55" s="39" t="s">
        <v>87</v>
      </c>
      <c r="D55" s="43"/>
      <c r="E55" s="44"/>
      <c r="F55" s="44"/>
      <c r="G55" s="44"/>
      <c r="H55" s="44"/>
      <c r="I55" s="42">
        <f t="shared" si="81"/>
        <v>0</v>
      </c>
      <c r="J55" s="43">
        <v>59</v>
      </c>
      <c r="K55" s="44">
        <v>120</v>
      </c>
      <c r="L55" s="44">
        <v>129</v>
      </c>
      <c r="M55" s="44">
        <v>141</v>
      </c>
      <c r="N55" s="44">
        <v>130</v>
      </c>
      <c r="O55" s="42">
        <f t="shared" si="82"/>
        <v>520</v>
      </c>
      <c r="P55" s="43">
        <v>59</v>
      </c>
      <c r="Q55" s="44">
        <v>154</v>
      </c>
      <c r="R55" s="44">
        <v>139</v>
      </c>
      <c r="S55" s="44">
        <v>161</v>
      </c>
      <c r="T55" s="44">
        <v>125</v>
      </c>
      <c r="U55" s="42">
        <f t="shared" si="83"/>
        <v>579</v>
      </c>
      <c r="V55" s="43"/>
      <c r="W55" s="44"/>
      <c r="X55" s="44"/>
      <c r="Y55" s="44"/>
      <c r="Z55" s="44"/>
      <c r="AA55" s="42">
        <f t="shared" si="84"/>
        <v>0</v>
      </c>
      <c r="AB55" s="43"/>
      <c r="AC55" s="44"/>
      <c r="AD55" s="44"/>
      <c r="AE55" s="44"/>
      <c r="AF55" s="44"/>
      <c r="AG55" s="42">
        <f t="shared" si="85"/>
        <v>0</v>
      </c>
      <c r="AH55" s="43"/>
      <c r="AI55" s="44"/>
      <c r="AJ55" s="44"/>
      <c r="AK55" s="44"/>
      <c r="AL55" s="44"/>
      <c r="AM55" s="42">
        <f t="shared" si="86"/>
        <v>0</v>
      </c>
      <c r="AN55" s="43"/>
      <c r="AO55" s="44"/>
      <c r="AP55" s="44"/>
      <c r="AQ55" s="44"/>
      <c r="AR55" s="44"/>
      <c r="AS55" s="42">
        <f t="shared" si="87"/>
        <v>0</v>
      </c>
      <c r="AT55" s="43"/>
      <c r="AU55" s="44"/>
      <c r="AV55" s="44"/>
      <c r="AW55" s="44"/>
      <c r="AX55" s="44"/>
      <c r="AY55" s="42">
        <f t="shared" si="88"/>
        <v>0</v>
      </c>
      <c r="AZ55" s="43"/>
      <c r="BA55" s="44"/>
      <c r="BB55" s="44"/>
      <c r="BC55" s="44"/>
      <c r="BD55" s="44"/>
      <c r="BE55" s="42">
        <f t="shared" si="89"/>
        <v>0</v>
      </c>
      <c r="BF55" s="45">
        <f t="shared" si="90"/>
        <v>0</v>
      </c>
      <c r="BG55" s="17">
        <f t="shared" si="91"/>
        <v>4</v>
      </c>
      <c r="BH55" s="17">
        <f t="shared" si="92"/>
        <v>4</v>
      </c>
      <c r="BI55" s="17">
        <f t="shared" si="93"/>
        <v>0</v>
      </c>
      <c r="BJ55" s="17">
        <f t="shared" si="94"/>
        <v>0</v>
      </c>
      <c r="BK55" s="17">
        <f t="shared" si="95"/>
        <v>0</v>
      </c>
      <c r="BL55" s="17">
        <f t="shared" si="96"/>
        <v>0</v>
      </c>
      <c r="BM55" s="17">
        <f t="shared" si="97"/>
        <v>0</v>
      </c>
      <c r="BN55" s="17">
        <f t="shared" si="98"/>
        <v>0</v>
      </c>
      <c r="BO55" s="17">
        <f t="shared" si="99"/>
        <v>8</v>
      </c>
      <c r="BP55" s="17">
        <f t="shared" si="100"/>
        <v>1099</v>
      </c>
      <c r="BQ55" s="21">
        <f t="shared" si="101"/>
        <v>137.375</v>
      </c>
    </row>
    <row r="56" spans="1:69" ht="15.75" customHeight="1" x14ac:dyDescent="0.25">
      <c r="A56" s="37"/>
      <c r="B56" s="38" t="s">
        <v>35</v>
      </c>
      <c r="C56" s="47"/>
      <c r="D56" s="43"/>
      <c r="E56" s="41">
        <f>SUM(E47:E55)</f>
        <v>250</v>
      </c>
      <c r="F56" s="41">
        <f>SUM(F47:F55)</f>
        <v>277</v>
      </c>
      <c r="G56" s="41">
        <f>SUM(G47:G55)</f>
        <v>271</v>
      </c>
      <c r="H56" s="41">
        <f>SUM(H47:H55)</f>
        <v>247</v>
      </c>
      <c r="I56" s="42">
        <f>SUM(I47:I55)</f>
        <v>1045</v>
      </c>
      <c r="J56" s="43"/>
      <c r="K56" s="41">
        <f>SUM(K47:K55)</f>
        <v>226</v>
      </c>
      <c r="L56" s="41">
        <f>SUM(L47:L55)</f>
        <v>234</v>
      </c>
      <c r="M56" s="41">
        <f>SUM(M47:M55)</f>
        <v>255</v>
      </c>
      <c r="N56" s="41">
        <f>SUM(N47:N55)</f>
        <v>240</v>
      </c>
      <c r="O56" s="42">
        <f>SUM(O47:O55)</f>
        <v>955</v>
      </c>
      <c r="P56" s="43"/>
      <c r="Q56" s="41">
        <f>SUM(Q47:Q55)</f>
        <v>342</v>
      </c>
      <c r="R56" s="41">
        <f>SUM(R47:R55)</f>
        <v>300</v>
      </c>
      <c r="S56" s="41">
        <f>SUM(S47:S55)</f>
        <v>338</v>
      </c>
      <c r="T56" s="41">
        <f>SUM(T47:T55)</f>
        <v>310</v>
      </c>
      <c r="U56" s="42">
        <f>SUM(U47:U55)</f>
        <v>1290</v>
      </c>
      <c r="V56" s="43"/>
      <c r="W56" s="41">
        <f>SUM(W47:W55)</f>
        <v>261</v>
      </c>
      <c r="X56" s="41">
        <f>SUM(X47:X55)</f>
        <v>254</v>
      </c>
      <c r="Y56" s="41">
        <f>SUM(Y47:Y55)</f>
        <v>274</v>
      </c>
      <c r="Z56" s="41">
        <f>SUM(Z47:Z55)</f>
        <v>244</v>
      </c>
      <c r="AA56" s="42">
        <f>SUM(AA47:AA55)</f>
        <v>1033</v>
      </c>
      <c r="AB56" s="43"/>
      <c r="AC56" s="41">
        <f>SUM(AC47:AC55)</f>
        <v>291</v>
      </c>
      <c r="AD56" s="41">
        <f>SUM(AD47:AD55)</f>
        <v>294</v>
      </c>
      <c r="AE56" s="41">
        <f>SUM(AE47:AE55)</f>
        <v>338</v>
      </c>
      <c r="AF56" s="41">
        <f>SUM(AF47:AF55)</f>
        <v>303</v>
      </c>
      <c r="AG56" s="42">
        <f>SUM(AG47:AG55)</f>
        <v>1226</v>
      </c>
      <c r="AH56" s="43"/>
      <c r="AI56" s="41">
        <f>SUM(AI47:AI55)</f>
        <v>363</v>
      </c>
      <c r="AJ56" s="41">
        <f>SUM(AJ47:AJ55)</f>
        <v>349</v>
      </c>
      <c r="AK56" s="41">
        <f>SUM(AK47:AK55)</f>
        <v>282</v>
      </c>
      <c r="AL56" s="41">
        <f>SUM(AL47:AL55)</f>
        <v>322</v>
      </c>
      <c r="AM56" s="42">
        <f>SUM(AM47:AM55)</f>
        <v>1316</v>
      </c>
      <c r="AN56" s="43"/>
      <c r="AO56" s="41">
        <f>SUM(AO47:AO55)</f>
        <v>265</v>
      </c>
      <c r="AP56" s="41">
        <f>SUM(AP47:AP55)</f>
        <v>295</v>
      </c>
      <c r="AQ56" s="41">
        <f>SUM(AQ47:AQ55)</f>
        <v>273</v>
      </c>
      <c r="AR56" s="41">
        <f>SUM(AR47:AR55)</f>
        <v>342</v>
      </c>
      <c r="AS56" s="42">
        <f>SUM(AS47:AS55)</f>
        <v>1175</v>
      </c>
      <c r="AT56" s="43"/>
      <c r="AU56" s="41">
        <f>SUM(AU47:AU55)</f>
        <v>0</v>
      </c>
      <c r="AV56" s="41">
        <f>SUM(AV47:AV55)</f>
        <v>0</v>
      </c>
      <c r="AW56" s="41">
        <f>SUM(AW47:AW55)</f>
        <v>0</v>
      </c>
      <c r="AX56" s="41">
        <f>SUM(AX47:AX55)</f>
        <v>0</v>
      </c>
      <c r="AY56" s="42">
        <f>SUM(AY47:AY55)</f>
        <v>0</v>
      </c>
      <c r="AZ56" s="43"/>
      <c r="BA56" s="41">
        <f>SUM(BA47:BA55)</f>
        <v>0</v>
      </c>
      <c r="BB56" s="41">
        <f>SUM(BB47:BB55)</f>
        <v>0</v>
      </c>
      <c r="BC56" s="41">
        <f>SUM(BC47:BC55)</f>
        <v>0</v>
      </c>
      <c r="BD56" s="41">
        <f>SUM(BD47:BD55)</f>
        <v>0</v>
      </c>
      <c r="BE56" s="42">
        <f>SUM(BE47:BE55)</f>
        <v>0</v>
      </c>
      <c r="BF56" s="45">
        <f t="shared" si="90"/>
        <v>4</v>
      </c>
      <c r="BG56" s="17">
        <f t="shared" si="91"/>
        <v>4</v>
      </c>
      <c r="BH56" s="17">
        <f t="shared" si="92"/>
        <v>4</v>
      </c>
      <c r="BI56" s="17">
        <f t="shared" si="93"/>
        <v>4</v>
      </c>
      <c r="BJ56" s="17">
        <f t="shared" si="94"/>
        <v>4</v>
      </c>
      <c r="BK56" s="17">
        <f t="shared" si="95"/>
        <v>4</v>
      </c>
      <c r="BL56" s="17">
        <f t="shared" si="96"/>
        <v>4</v>
      </c>
      <c r="BM56" s="17">
        <f t="shared" si="97"/>
        <v>0</v>
      </c>
      <c r="BN56" s="17">
        <f t="shared" si="98"/>
        <v>0</v>
      </c>
      <c r="BO56" s="17">
        <f t="shared" si="99"/>
        <v>28</v>
      </c>
      <c r="BP56" s="17">
        <f t="shared" si="100"/>
        <v>8040</v>
      </c>
      <c r="BQ56" s="17">
        <f t="shared" si="101"/>
        <v>287.14285714285717</v>
      </c>
    </row>
    <row r="57" spans="1:69" ht="15.75" customHeight="1" x14ac:dyDescent="0.25">
      <c r="A57" s="37"/>
      <c r="B57" s="38" t="s">
        <v>36</v>
      </c>
      <c r="C57" s="47"/>
      <c r="D57" s="40">
        <f>SUM(D47:D55)</f>
        <v>111</v>
      </c>
      <c r="E57" s="41">
        <f>E56+$D$57</f>
        <v>361</v>
      </c>
      <c r="F57" s="41">
        <f>F56+$D$57</f>
        <v>388</v>
      </c>
      <c r="G57" s="41">
        <f>G56+$D$57</f>
        <v>382</v>
      </c>
      <c r="H57" s="41">
        <f>H56+$D$57</f>
        <v>358</v>
      </c>
      <c r="I57" s="42">
        <f>E57+F57+G57+H57</f>
        <v>1489</v>
      </c>
      <c r="J57" s="40">
        <f>SUM(J47:J55)</f>
        <v>131</v>
      </c>
      <c r="K57" s="41">
        <f>K56+$J$57</f>
        <v>357</v>
      </c>
      <c r="L57" s="41">
        <f>L56+$J$57</f>
        <v>365</v>
      </c>
      <c r="M57" s="41">
        <f>M56+$J$57</f>
        <v>386</v>
      </c>
      <c r="N57" s="41">
        <f>N56+$J$57</f>
        <v>371</v>
      </c>
      <c r="O57" s="42">
        <f>K57+L57+M57+N57</f>
        <v>1479</v>
      </c>
      <c r="P57" s="40">
        <f>SUM(P47:P55)</f>
        <v>98</v>
      </c>
      <c r="Q57" s="41">
        <f>Q56+$P$57</f>
        <v>440</v>
      </c>
      <c r="R57" s="41">
        <f>R56+$P$57</f>
        <v>398</v>
      </c>
      <c r="S57" s="41">
        <f>S56+$P$57</f>
        <v>436</v>
      </c>
      <c r="T57" s="41">
        <f>T56+$P$57</f>
        <v>408</v>
      </c>
      <c r="U57" s="42">
        <f>Q57+R57+S57+T57</f>
        <v>1682</v>
      </c>
      <c r="V57" s="40">
        <f>SUM(V47:V55)</f>
        <v>121</v>
      </c>
      <c r="W57" s="41">
        <f>W56+$V$57</f>
        <v>382</v>
      </c>
      <c r="X57" s="41">
        <f>X56+$V$57</f>
        <v>375</v>
      </c>
      <c r="Y57" s="41">
        <f>Y56+$V$57</f>
        <v>395</v>
      </c>
      <c r="Z57" s="41">
        <f>Z56+$V$57</f>
        <v>365</v>
      </c>
      <c r="AA57" s="42">
        <f>W57+X57+Y57+Z57</f>
        <v>1517</v>
      </c>
      <c r="AB57" s="40">
        <f>SUM(AB47:AB55)</f>
        <v>90</v>
      </c>
      <c r="AC57" s="41">
        <f>AC56+$AB$57</f>
        <v>381</v>
      </c>
      <c r="AD57" s="41">
        <f>AD56+$AB$57</f>
        <v>384</v>
      </c>
      <c r="AE57" s="41">
        <f>AE56+$AB$57</f>
        <v>428</v>
      </c>
      <c r="AF57" s="41">
        <f>AF56+$AB$57</f>
        <v>393</v>
      </c>
      <c r="AG57" s="42">
        <f>AC57+AD57+AE57+AF57</f>
        <v>1586</v>
      </c>
      <c r="AH57" s="40">
        <f>SUM(AH47:AH55)</f>
        <v>78</v>
      </c>
      <c r="AI57" s="41">
        <f>AI56+$AH$57</f>
        <v>441</v>
      </c>
      <c r="AJ57" s="41">
        <f>AJ56+$AH$57</f>
        <v>427</v>
      </c>
      <c r="AK57" s="41">
        <f>AK56+$AH$57</f>
        <v>360</v>
      </c>
      <c r="AL57" s="41">
        <f>AL56+$AH$57</f>
        <v>400</v>
      </c>
      <c r="AM57" s="42">
        <f>AI57+AJ57+AK57+AL57</f>
        <v>1628</v>
      </c>
      <c r="AN57" s="40">
        <f>SUM(AN47:AN55)</f>
        <v>111</v>
      </c>
      <c r="AO57" s="41">
        <f>AO56+$AN$57</f>
        <v>376</v>
      </c>
      <c r="AP57" s="41">
        <f>AP56+$AN$57</f>
        <v>406</v>
      </c>
      <c r="AQ57" s="41">
        <f>AQ56+$AN$57</f>
        <v>384</v>
      </c>
      <c r="AR57" s="41">
        <f>AR56+$AN$57</f>
        <v>453</v>
      </c>
      <c r="AS57" s="42">
        <f>AO57+AP57+AQ57+AR57</f>
        <v>1619</v>
      </c>
      <c r="AT57" s="40">
        <f>SUM(AT47:AT55)</f>
        <v>0</v>
      </c>
      <c r="AU57" s="41">
        <f>AU56+$AT$57</f>
        <v>0</v>
      </c>
      <c r="AV57" s="41">
        <f>AV56+$AT$57</f>
        <v>0</v>
      </c>
      <c r="AW57" s="41">
        <f>AW56+$AT$57</f>
        <v>0</v>
      </c>
      <c r="AX57" s="41">
        <f>AX56+$AT$57</f>
        <v>0</v>
      </c>
      <c r="AY57" s="42">
        <f>AU57+AV57+AW57+AX57</f>
        <v>0</v>
      </c>
      <c r="AZ57" s="40">
        <f>SUM(AZ47:AZ55)</f>
        <v>0</v>
      </c>
      <c r="BA57" s="41">
        <f>BA56+$AZ$57</f>
        <v>0</v>
      </c>
      <c r="BB57" s="41">
        <f>BB56+$AZ$57</f>
        <v>0</v>
      </c>
      <c r="BC57" s="41">
        <f>BC56+$AZ$57</f>
        <v>0</v>
      </c>
      <c r="BD57" s="41">
        <f>BD56+$AZ$57</f>
        <v>0</v>
      </c>
      <c r="BE57" s="42">
        <f>BA57+BB57+BC57+BD57</f>
        <v>0</v>
      </c>
      <c r="BF57" s="45">
        <f t="shared" si="90"/>
        <v>4</v>
      </c>
      <c r="BG57" s="17">
        <f t="shared" si="91"/>
        <v>4</v>
      </c>
      <c r="BH57" s="17">
        <f t="shared" si="92"/>
        <v>4</v>
      </c>
      <c r="BI57" s="17">
        <f t="shared" si="93"/>
        <v>4</v>
      </c>
      <c r="BJ57" s="17">
        <f t="shared" si="94"/>
        <v>4</v>
      </c>
      <c r="BK57" s="17">
        <f t="shared" si="95"/>
        <v>4</v>
      </c>
      <c r="BL57" s="17">
        <f t="shared" si="96"/>
        <v>4</v>
      </c>
      <c r="BM57" s="17">
        <f t="shared" si="97"/>
        <v>0</v>
      </c>
      <c r="BN57" s="17">
        <f t="shared" si="98"/>
        <v>0</v>
      </c>
      <c r="BO57" s="17">
        <f t="shared" si="99"/>
        <v>28</v>
      </c>
      <c r="BP57" s="17">
        <f t="shared" si="100"/>
        <v>11000</v>
      </c>
      <c r="BQ57" s="17">
        <f t="shared" si="101"/>
        <v>392.85714285714283</v>
      </c>
    </row>
    <row r="58" spans="1:69" ht="15.75" customHeight="1" x14ac:dyDescent="0.25">
      <c r="A58" s="37"/>
      <c r="B58" s="38" t="s">
        <v>37</v>
      </c>
      <c r="C58" s="47"/>
      <c r="D58" s="43"/>
      <c r="E58" s="41">
        <f>IF($D$57&gt;0,IF(E56=E41,0.5,IF(E56&gt;E41,1,0)),0)</f>
        <v>0</v>
      </c>
      <c r="F58" s="41">
        <f>IF($D$57&gt;0,IF(F56=F41,0.5,IF(F56&gt;F41,1,0)),0)</f>
        <v>0</v>
      </c>
      <c r="G58" s="41">
        <f>IF($D$57&gt;0,IF(G56=G41,0.5,IF(G56&gt;G41,1,0)),0)</f>
        <v>0</v>
      </c>
      <c r="H58" s="41">
        <f>IF($D$57&gt;0,IF(H56=H41,0.5,IF(H56&gt;H41,1,0)),0)</f>
        <v>0</v>
      </c>
      <c r="I58" s="42">
        <f>IF($D$57&gt;0,IF(I56=I41,0.5,IF(I56&gt;I41,1,0)),0)</f>
        <v>0</v>
      </c>
      <c r="J58" s="43"/>
      <c r="K58" s="41">
        <f t="shared" ref="K58:O59" si="114">IF($J$57&gt;0,IF(K56=K119,0.5,IF(K56&gt;K119,1,0)),0)</f>
        <v>0</v>
      </c>
      <c r="L58" s="41">
        <f t="shared" si="114"/>
        <v>0</v>
      </c>
      <c r="M58" s="41">
        <f t="shared" si="114"/>
        <v>0</v>
      </c>
      <c r="N58" s="41">
        <f t="shared" si="114"/>
        <v>0</v>
      </c>
      <c r="O58" s="42">
        <f t="shared" si="114"/>
        <v>0</v>
      </c>
      <c r="P58" s="43"/>
      <c r="Q58" s="41">
        <f t="shared" ref="Q58:U59" si="115">IF($P$57&gt;0,IF(Q56=Q69,0.5,IF(Q56&gt;Q69,1,0)),0)</f>
        <v>1</v>
      </c>
      <c r="R58" s="41">
        <f t="shared" si="115"/>
        <v>1</v>
      </c>
      <c r="S58" s="41">
        <f t="shared" si="115"/>
        <v>1</v>
      </c>
      <c r="T58" s="41">
        <f t="shared" si="115"/>
        <v>0</v>
      </c>
      <c r="U58" s="42">
        <f t="shared" si="115"/>
        <v>0</v>
      </c>
      <c r="V58" s="43"/>
      <c r="W58" s="41">
        <f t="shared" ref="W58:AA59" si="116">IF($V$57&gt;0,IF(W56=W103,0.5,IF(W56&gt;W103,1,0)),0)</f>
        <v>0</v>
      </c>
      <c r="X58" s="41">
        <f t="shared" si="116"/>
        <v>0</v>
      </c>
      <c r="Y58" s="41">
        <f t="shared" si="116"/>
        <v>0</v>
      </c>
      <c r="Z58" s="41">
        <f t="shared" si="116"/>
        <v>0</v>
      </c>
      <c r="AA58" s="42">
        <f t="shared" si="116"/>
        <v>0</v>
      </c>
      <c r="AB58" s="43"/>
      <c r="AC58" s="41">
        <f>IF($AB$57&gt;0,IF(AC56=AC14,0.5,IF(AC56&gt;AC14,1,0)),0)</f>
        <v>1</v>
      </c>
      <c r="AD58" s="41">
        <f>IF($AB$57&gt;0,IF(AD56=AD14,0.5,IF(AD56&gt;AD14,1,0)),0)</f>
        <v>0</v>
      </c>
      <c r="AE58" s="41">
        <f>IF($AB$57&gt;0,IF(AE56=AE14,0.5,IF(AE56&gt;AE14,1,0)),0)</f>
        <v>1</v>
      </c>
      <c r="AF58" s="41">
        <f>IF($AB$57&gt;0,IF(AF56=AF14,0.5,IF(AF56&gt;AF14,1,0)),0)</f>
        <v>1</v>
      </c>
      <c r="AG58" s="42">
        <f>IF($AB$57&gt;0,IF(AG56=AG14,0.5,IF(AG56&gt;AG14,1,0)),0)</f>
        <v>1</v>
      </c>
      <c r="AH58" s="43"/>
      <c r="AI58" s="41">
        <f t="shared" ref="AI58:AM59" si="117">IF($AH$57&gt;0,IF(AI56=AI147,0.5,IF(AI56&gt;AI147,1,0)),0)</f>
        <v>1</v>
      </c>
      <c r="AJ58" s="41">
        <f t="shared" si="117"/>
        <v>1</v>
      </c>
      <c r="AK58" s="41">
        <f t="shared" si="117"/>
        <v>0</v>
      </c>
      <c r="AL58" s="41">
        <f t="shared" si="117"/>
        <v>1</v>
      </c>
      <c r="AM58" s="42">
        <f t="shared" si="117"/>
        <v>1</v>
      </c>
      <c r="AN58" s="43"/>
      <c r="AO58" s="41">
        <f t="shared" ref="AO58:AS59" si="118">IF($AN$57&gt;0,IF(AO56=AO85,0.5,IF(AO56&gt;AO85,1,0)),0)</f>
        <v>0</v>
      </c>
      <c r="AP58" s="41">
        <f t="shared" si="118"/>
        <v>0</v>
      </c>
      <c r="AQ58" s="41">
        <f t="shared" si="118"/>
        <v>0</v>
      </c>
      <c r="AR58" s="41">
        <f t="shared" si="118"/>
        <v>1</v>
      </c>
      <c r="AS58" s="42">
        <f t="shared" si="118"/>
        <v>0</v>
      </c>
      <c r="AT58" s="43"/>
      <c r="AU58" s="41">
        <f>IF($AT$57&gt;0,IF(AU56=AU28,0.5,IF(AU56&gt;AU28,1,0)),0)</f>
        <v>0</v>
      </c>
      <c r="AV58" s="41">
        <f>IF($AT$57&gt;0,IF(AV56=AV28,0.5,IF(AV56&gt;AV28,1,0)),0)</f>
        <v>0</v>
      </c>
      <c r="AW58" s="41">
        <f>IF($AT$57&gt;0,IF(AW56=AW28,0.5,IF(AW56&gt;AW28,1,0)),0)</f>
        <v>0</v>
      </c>
      <c r="AX58" s="41">
        <f>IF($AT$57&gt;0,IF(AX56=AX28,0.5,IF(AX56&gt;AX28,1,0)),0)</f>
        <v>0</v>
      </c>
      <c r="AY58" s="42">
        <f>IF($AT$57&gt;0,IF(AY56=AY28,0.5,IF(AY56&gt;AY28,1,0)),0)</f>
        <v>0</v>
      </c>
      <c r="AZ58" s="43"/>
      <c r="BA58" s="41">
        <f t="shared" ref="BA58:BE59" si="119">IF($AZ$57&gt;0,IF(BA56=BA131,0.5,IF(BA56&gt;BA131,1,0)),0)</f>
        <v>0</v>
      </c>
      <c r="BB58" s="41">
        <f t="shared" si="119"/>
        <v>0</v>
      </c>
      <c r="BC58" s="41">
        <f t="shared" si="119"/>
        <v>0</v>
      </c>
      <c r="BD58" s="41">
        <f t="shared" si="119"/>
        <v>0</v>
      </c>
      <c r="BE58" s="42">
        <f t="shared" si="119"/>
        <v>0</v>
      </c>
      <c r="BF58" s="48"/>
      <c r="BG58" s="21"/>
      <c r="BH58" s="21"/>
      <c r="BI58" s="21"/>
      <c r="BJ58" s="21"/>
      <c r="BK58" s="21"/>
      <c r="BL58" s="21"/>
      <c r="BM58" s="21"/>
      <c r="BN58" s="21"/>
      <c r="BO58" s="21"/>
      <c r="BP58" s="17">
        <f t="shared" si="100"/>
        <v>2</v>
      </c>
      <c r="BQ58" s="21"/>
    </row>
    <row r="59" spans="1:69" ht="15.75" customHeight="1" x14ac:dyDescent="0.25">
      <c r="A59" s="37"/>
      <c r="B59" s="38" t="s">
        <v>38</v>
      </c>
      <c r="C59" s="47"/>
      <c r="D59" s="43"/>
      <c r="E59" s="41">
        <f>IF($D$57&gt;0,IF(E57=E42,0.5,IF(E57&gt;E42,1,0)),0)</f>
        <v>0</v>
      </c>
      <c r="F59" s="41">
        <f>IF($D$57&gt;0,IF(F57=F42,0.5,IF(F57&gt;F42,1,0)),0)</f>
        <v>0</v>
      </c>
      <c r="G59" s="41">
        <f>IF($D$57&gt;0,IF(G57=G42,0.5,IF(G57&gt;G42,1,0)),0)</f>
        <v>0</v>
      </c>
      <c r="H59" s="41">
        <f>IF($D$57&gt;0,IF(H57=H42,0.5,IF(H57&gt;H42,1,0)),0)</f>
        <v>0</v>
      </c>
      <c r="I59" s="42">
        <f>IF($D$57&gt;0,IF(I57=I42,0.5,IF(I57&gt;I42,1,0)),0)</f>
        <v>0</v>
      </c>
      <c r="J59" s="43"/>
      <c r="K59" s="41">
        <f t="shared" si="114"/>
        <v>0</v>
      </c>
      <c r="L59" s="41">
        <f t="shared" si="114"/>
        <v>0</v>
      </c>
      <c r="M59" s="41">
        <f t="shared" si="114"/>
        <v>0</v>
      </c>
      <c r="N59" s="41">
        <f t="shared" si="114"/>
        <v>0</v>
      </c>
      <c r="O59" s="42">
        <f t="shared" si="114"/>
        <v>0</v>
      </c>
      <c r="P59" s="43"/>
      <c r="Q59" s="41">
        <f t="shared" si="115"/>
        <v>1</v>
      </c>
      <c r="R59" s="41">
        <f t="shared" si="115"/>
        <v>1</v>
      </c>
      <c r="S59" s="41">
        <f t="shared" si="115"/>
        <v>1</v>
      </c>
      <c r="T59" s="41">
        <f t="shared" si="115"/>
        <v>0</v>
      </c>
      <c r="U59" s="42">
        <f t="shared" si="115"/>
        <v>0</v>
      </c>
      <c r="V59" s="43"/>
      <c r="W59" s="41">
        <f t="shared" si="116"/>
        <v>0</v>
      </c>
      <c r="X59" s="41">
        <f t="shared" si="116"/>
        <v>0.5</v>
      </c>
      <c r="Y59" s="41">
        <f t="shared" si="116"/>
        <v>0</v>
      </c>
      <c r="Z59" s="41">
        <f t="shared" si="116"/>
        <v>0</v>
      </c>
      <c r="AA59" s="42">
        <f t="shared" si="116"/>
        <v>0</v>
      </c>
      <c r="AB59" s="43"/>
      <c r="AC59" s="41">
        <f>IF($AB$57&gt;0,IF(AC57=AC15,0.5,IF(AC57&gt;AC15,1,0)),0)</f>
        <v>1</v>
      </c>
      <c r="AD59" s="41">
        <f>IF($AB$57&gt;0,IF(AD57=AD15,0.5,IF(AD57&gt;AD15,1,0)),0)</f>
        <v>0</v>
      </c>
      <c r="AE59" s="41">
        <f>IF($AB$57&gt;0,IF(AE57=AE15,0.5,IF(AE57&gt;AE15,1,0)),0)</f>
        <v>1</v>
      </c>
      <c r="AF59" s="41">
        <f>IF($AB$57&gt;0,IF(AF57=AF15,0.5,IF(AF57&gt;AF15,1,0)),0)</f>
        <v>1</v>
      </c>
      <c r="AG59" s="42">
        <f>IF($AB$57&gt;0,IF(AG57=AG15,0.5,IF(AG57&gt;AG15,1,0)),0)</f>
        <v>1</v>
      </c>
      <c r="AH59" s="43"/>
      <c r="AI59" s="41">
        <f t="shared" si="117"/>
        <v>1</v>
      </c>
      <c r="AJ59" s="41">
        <f t="shared" si="117"/>
        <v>1</v>
      </c>
      <c r="AK59" s="41">
        <f t="shared" si="117"/>
        <v>0</v>
      </c>
      <c r="AL59" s="41">
        <f t="shared" si="117"/>
        <v>1</v>
      </c>
      <c r="AM59" s="42">
        <f t="shared" si="117"/>
        <v>1</v>
      </c>
      <c r="AN59" s="43"/>
      <c r="AO59" s="41">
        <f t="shared" si="118"/>
        <v>0</v>
      </c>
      <c r="AP59" s="41">
        <f t="shared" si="118"/>
        <v>1</v>
      </c>
      <c r="AQ59" s="41">
        <f t="shared" si="118"/>
        <v>0</v>
      </c>
      <c r="AR59" s="41">
        <f t="shared" si="118"/>
        <v>1</v>
      </c>
      <c r="AS59" s="42">
        <f t="shared" si="118"/>
        <v>1</v>
      </c>
      <c r="AT59" s="43"/>
      <c r="AU59" s="41">
        <f>IF($AT$57&gt;0,IF(AU57=AU29,0.5,IF(AU57&gt;AU29,1,0)),0)</f>
        <v>0</v>
      </c>
      <c r="AV59" s="41">
        <f>IF($AT$57&gt;0,IF(AV57=AV29,0.5,IF(AV57&gt;AV29,1,0)),0)</f>
        <v>0</v>
      </c>
      <c r="AW59" s="41">
        <f>IF($AT$57&gt;0,IF(AW57=AW29,0.5,IF(AW57&gt;AW29,1,0)),0)</f>
        <v>0</v>
      </c>
      <c r="AX59" s="41">
        <f>IF($AT$57&gt;0,IF(AX57=AX29,0.5,IF(AX57&gt;AX29,1,0)),0)</f>
        <v>0</v>
      </c>
      <c r="AY59" s="42">
        <f>IF($AT$57&gt;0,IF(AY57=AY29,0.5,IF(AY57&gt;AY29,1,0)),0)</f>
        <v>0</v>
      </c>
      <c r="AZ59" s="43"/>
      <c r="BA59" s="41">
        <f t="shared" si="119"/>
        <v>0</v>
      </c>
      <c r="BB59" s="41">
        <f t="shared" si="119"/>
        <v>0</v>
      </c>
      <c r="BC59" s="41">
        <f t="shared" si="119"/>
        <v>0</v>
      </c>
      <c r="BD59" s="41">
        <f t="shared" si="119"/>
        <v>0</v>
      </c>
      <c r="BE59" s="42">
        <f t="shared" si="119"/>
        <v>0</v>
      </c>
      <c r="BF59" s="48"/>
      <c r="BG59" s="21"/>
      <c r="BH59" s="21"/>
      <c r="BI59" s="21"/>
      <c r="BJ59" s="21"/>
      <c r="BK59" s="21"/>
      <c r="BL59" s="21"/>
      <c r="BM59" s="21"/>
      <c r="BN59" s="21"/>
      <c r="BO59" s="21"/>
      <c r="BP59" s="17">
        <f t="shared" si="100"/>
        <v>3</v>
      </c>
      <c r="BQ59" s="21"/>
    </row>
    <row r="60" spans="1:69" ht="14.25" customHeight="1" x14ac:dyDescent="0.25">
      <c r="A60" s="49"/>
      <c r="B60" s="50" t="s">
        <v>39</v>
      </c>
      <c r="C60" s="51"/>
      <c r="D60" s="52"/>
      <c r="E60" s="53"/>
      <c r="F60" s="53"/>
      <c r="G60" s="53"/>
      <c r="H60" s="53"/>
      <c r="I60" s="54">
        <f>SUM(E58+F58+G58+H58+I58+E59+F59+G59+H59+I59)</f>
        <v>0</v>
      </c>
      <c r="J60" s="52"/>
      <c r="K60" s="53"/>
      <c r="L60" s="53"/>
      <c r="M60" s="53"/>
      <c r="N60" s="53"/>
      <c r="O60" s="54">
        <f>SUM(K58+L58+M58+N58+O58+K59+L59+M59+N59+O59)</f>
        <v>0</v>
      </c>
      <c r="P60" s="52"/>
      <c r="Q60" s="53"/>
      <c r="R60" s="53"/>
      <c r="S60" s="53"/>
      <c r="T60" s="53"/>
      <c r="U60" s="54">
        <f>SUM(Q58+R58+S58+T58+U58+Q59+R59+S59+T59+U59)</f>
        <v>6</v>
      </c>
      <c r="V60" s="52"/>
      <c r="W60" s="53"/>
      <c r="X60" s="53"/>
      <c r="Y60" s="53"/>
      <c r="Z60" s="53"/>
      <c r="AA60" s="54">
        <f>SUM(W58+X58+Y58+Z58+AA58+W59+X59+Y59+Z59+AA59)</f>
        <v>0.5</v>
      </c>
      <c r="AB60" s="52"/>
      <c r="AC60" s="53"/>
      <c r="AD60" s="53"/>
      <c r="AE60" s="53"/>
      <c r="AF60" s="53"/>
      <c r="AG60" s="54">
        <f>SUM(AC58+AD58+AE58+AF58+AG58+AC59+AD59+AE59+AF59+AG59)</f>
        <v>8</v>
      </c>
      <c r="AH60" s="52"/>
      <c r="AI60" s="53"/>
      <c r="AJ60" s="53"/>
      <c r="AK60" s="53"/>
      <c r="AL60" s="53"/>
      <c r="AM60" s="54">
        <f>SUM(AI58+AJ58+AK58+AL58+AM58+AI59+AJ59+AK59+AL59+AM59)</f>
        <v>8</v>
      </c>
      <c r="AN60" s="52"/>
      <c r="AO60" s="53"/>
      <c r="AP60" s="53"/>
      <c r="AQ60" s="53"/>
      <c r="AR60" s="53"/>
      <c r="AS60" s="54">
        <f>SUM(AO58+AP58+AQ58+AR58+AS58+AO59+AP59+AQ59+AR59+AS59)</f>
        <v>4</v>
      </c>
      <c r="AT60" s="52"/>
      <c r="AU60" s="53"/>
      <c r="AV60" s="53"/>
      <c r="AW60" s="53"/>
      <c r="AX60" s="53"/>
      <c r="AY60" s="54">
        <f>SUM(AU58+AV58+AW58+AX58+AY58+AU59+AV59+AW59+AX59+AY59)</f>
        <v>0</v>
      </c>
      <c r="AZ60" s="52"/>
      <c r="BA60" s="53"/>
      <c r="BB60" s="53"/>
      <c r="BC60" s="53"/>
      <c r="BD60" s="53"/>
      <c r="BE60" s="54">
        <f>SUM(BA58+BB58+BC58+BD58+BE58+BA59+BB59+BC59+BD59+BE59)</f>
        <v>0</v>
      </c>
      <c r="BF60" s="55"/>
      <c r="BG60" s="56"/>
      <c r="BH60" s="56"/>
      <c r="BI60" s="56"/>
      <c r="BJ60" s="56"/>
      <c r="BK60" s="56"/>
      <c r="BL60" s="56"/>
      <c r="BM60" s="56"/>
      <c r="BN60" s="56"/>
      <c r="BO60" s="56"/>
      <c r="BP60" s="57">
        <f t="shared" si="100"/>
        <v>26.5</v>
      </c>
      <c r="BQ60" s="56"/>
    </row>
    <row r="61" spans="1:69" ht="27" customHeight="1" x14ac:dyDescent="0.25">
      <c r="A61" s="31">
        <v>5</v>
      </c>
      <c r="B61" s="189" t="s">
        <v>53</v>
      </c>
      <c r="C61" s="191"/>
      <c r="D61" s="32" t="s">
        <v>26</v>
      </c>
      <c r="E61" s="33" t="s">
        <v>27</v>
      </c>
      <c r="F61" s="33" t="s">
        <v>28</v>
      </c>
      <c r="G61" s="33" t="s">
        <v>29</v>
      </c>
      <c r="H61" s="33" t="s">
        <v>30</v>
      </c>
      <c r="I61" s="34" t="s">
        <v>23</v>
      </c>
      <c r="J61" s="32" t="s">
        <v>26</v>
      </c>
      <c r="K61" s="33" t="s">
        <v>27</v>
      </c>
      <c r="L61" s="33" t="s">
        <v>28</v>
      </c>
      <c r="M61" s="33" t="s">
        <v>29</v>
      </c>
      <c r="N61" s="33" t="s">
        <v>30</v>
      </c>
      <c r="O61" s="34" t="s">
        <v>23</v>
      </c>
      <c r="P61" s="32" t="s">
        <v>26</v>
      </c>
      <c r="Q61" s="33" t="s">
        <v>27</v>
      </c>
      <c r="R61" s="33" t="s">
        <v>28</v>
      </c>
      <c r="S61" s="33" t="s">
        <v>29</v>
      </c>
      <c r="T61" s="33" t="s">
        <v>30</v>
      </c>
      <c r="U61" s="34" t="s">
        <v>23</v>
      </c>
      <c r="V61" s="32" t="s">
        <v>26</v>
      </c>
      <c r="W61" s="33" t="s">
        <v>27</v>
      </c>
      <c r="X61" s="33" t="s">
        <v>28</v>
      </c>
      <c r="Y61" s="33" t="s">
        <v>29</v>
      </c>
      <c r="Z61" s="33" t="s">
        <v>30</v>
      </c>
      <c r="AA61" s="34" t="s">
        <v>23</v>
      </c>
      <c r="AB61" s="32" t="s">
        <v>26</v>
      </c>
      <c r="AC61" s="33" t="s">
        <v>27</v>
      </c>
      <c r="AD61" s="33" t="s">
        <v>28</v>
      </c>
      <c r="AE61" s="33" t="s">
        <v>29</v>
      </c>
      <c r="AF61" s="33" t="s">
        <v>30</v>
      </c>
      <c r="AG61" s="34" t="s">
        <v>23</v>
      </c>
      <c r="AH61" s="32" t="s">
        <v>26</v>
      </c>
      <c r="AI61" s="33" t="s">
        <v>27</v>
      </c>
      <c r="AJ61" s="33" t="s">
        <v>28</v>
      </c>
      <c r="AK61" s="33" t="s">
        <v>29</v>
      </c>
      <c r="AL61" s="33" t="s">
        <v>30</v>
      </c>
      <c r="AM61" s="34" t="s">
        <v>23</v>
      </c>
      <c r="AN61" s="32" t="s">
        <v>26</v>
      </c>
      <c r="AO61" s="33" t="s">
        <v>27</v>
      </c>
      <c r="AP61" s="33" t="s">
        <v>28</v>
      </c>
      <c r="AQ61" s="33" t="s">
        <v>29</v>
      </c>
      <c r="AR61" s="33" t="s">
        <v>30</v>
      </c>
      <c r="AS61" s="34" t="s">
        <v>23</v>
      </c>
      <c r="AT61" s="32" t="s">
        <v>26</v>
      </c>
      <c r="AU61" s="33" t="s">
        <v>27</v>
      </c>
      <c r="AV61" s="33" t="s">
        <v>28</v>
      </c>
      <c r="AW61" s="33" t="s">
        <v>29</v>
      </c>
      <c r="AX61" s="33" t="s">
        <v>30</v>
      </c>
      <c r="AY61" s="34" t="s">
        <v>23</v>
      </c>
      <c r="AZ61" s="32" t="s">
        <v>26</v>
      </c>
      <c r="BA61" s="33" t="s">
        <v>27</v>
      </c>
      <c r="BB61" s="33" t="s">
        <v>28</v>
      </c>
      <c r="BC61" s="33" t="s">
        <v>29</v>
      </c>
      <c r="BD61" s="33" t="s">
        <v>30</v>
      </c>
      <c r="BE61" s="34" t="s">
        <v>23</v>
      </c>
      <c r="BF61" s="35"/>
      <c r="BG61" s="36"/>
      <c r="BH61" s="36"/>
      <c r="BI61" s="36"/>
      <c r="BJ61" s="36"/>
      <c r="BK61" s="36"/>
      <c r="BL61" s="36"/>
      <c r="BM61" s="36"/>
      <c r="BN61" s="36"/>
      <c r="BO61" s="36"/>
      <c r="BP61" s="58"/>
      <c r="BQ61" s="36"/>
    </row>
    <row r="62" spans="1:69" ht="15.75" customHeight="1" x14ac:dyDescent="0.25">
      <c r="A62" s="37"/>
      <c r="B62" s="38" t="s">
        <v>54</v>
      </c>
      <c r="C62" s="39" t="s">
        <v>55</v>
      </c>
      <c r="D62" s="40"/>
      <c r="E62" s="41"/>
      <c r="F62" s="41"/>
      <c r="G62" s="41"/>
      <c r="H62" s="41"/>
      <c r="I62" s="42">
        <f t="shared" ref="I62:I68" si="120">SUM(E62:H62)</f>
        <v>0</v>
      </c>
      <c r="J62" s="43">
        <v>56</v>
      </c>
      <c r="K62" s="44">
        <v>169</v>
      </c>
      <c r="L62" s="44">
        <v>158</v>
      </c>
      <c r="M62" s="44">
        <v>155</v>
      </c>
      <c r="N62" s="44">
        <v>113</v>
      </c>
      <c r="O62" s="42">
        <f t="shared" ref="O62:O68" si="121">SUM(K62:N62)</f>
        <v>595</v>
      </c>
      <c r="P62" s="43">
        <v>56</v>
      </c>
      <c r="Q62" s="44">
        <v>152</v>
      </c>
      <c r="R62" s="44">
        <v>144</v>
      </c>
      <c r="S62" s="44">
        <v>148</v>
      </c>
      <c r="T62" s="44">
        <v>222</v>
      </c>
      <c r="U62" s="42">
        <f t="shared" ref="U62:U68" si="122">SUM(Q62:T62)</f>
        <v>666</v>
      </c>
      <c r="V62" s="43">
        <v>51</v>
      </c>
      <c r="W62" s="44">
        <v>170</v>
      </c>
      <c r="X62" s="44">
        <v>168</v>
      </c>
      <c r="Y62" s="44">
        <v>202</v>
      </c>
      <c r="Z62" s="44">
        <v>211</v>
      </c>
      <c r="AA62" s="42">
        <f t="shared" ref="AA62:AA68" si="123">SUM(W62:Z62)</f>
        <v>751</v>
      </c>
      <c r="AB62" s="43"/>
      <c r="AC62" s="44"/>
      <c r="AD62" s="44"/>
      <c r="AE62" s="44"/>
      <c r="AF62" s="44"/>
      <c r="AG62" s="42">
        <f t="shared" ref="AG62:AG68" si="124">SUM(AC62:AF62)</f>
        <v>0</v>
      </c>
      <c r="AH62" s="43"/>
      <c r="AI62" s="44"/>
      <c r="AJ62" s="44"/>
      <c r="AK62" s="44"/>
      <c r="AL62" s="44"/>
      <c r="AM62" s="42">
        <f t="shared" ref="AM62:AM68" si="125">SUM(AI62:AL62)</f>
        <v>0</v>
      </c>
      <c r="AN62" s="43"/>
      <c r="AO62" s="44"/>
      <c r="AP62" s="44"/>
      <c r="AQ62" s="44"/>
      <c r="AR62" s="44"/>
      <c r="AS62" s="42">
        <f t="shared" ref="AS62:AS68" si="126">SUM(AO62:AR62)</f>
        <v>0</v>
      </c>
      <c r="AT62" s="43"/>
      <c r="AU62" s="44"/>
      <c r="AV62" s="44"/>
      <c r="AW62" s="44"/>
      <c r="AX62" s="44"/>
      <c r="AY62" s="42">
        <f>SUM(AU62:AX62)</f>
        <v>0</v>
      </c>
      <c r="AZ62" s="43"/>
      <c r="BA62" s="44"/>
      <c r="BB62" s="44"/>
      <c r="BC62" s="44"/>
      <c r="BD62" s="44"/>
      <c r="BE62" s="42">
        <f t="shared" ref="BE62:BE68" si="127">SUM(BA62:BD62)</f>
        <v>0</v>
      </c>
      <c r="BF62" s="45">
        <f t="shared" ref="BF62:BF70" si="128">SUM((IF(E62&gt;0,1,0)+(IF(F62&gt;0,1,0)+(IF(G62&gt;0,1,0)+(IF(H62&gt;0,1,0))))))</f>
        <v>0</v>
      </c>
      <c r="BG62" s="17">
        <f t="shared" ref="BG62:BG70" si="129">SUM((IF(K62&gt;0,1,0)+(IF(L62&gt;0,1,0)+(IF(M62&gt;0,1,0)+(IF(N62&gt;0,1,0))))))</f>
        <v>4</v>
      </c>
      <c r="BH62" s="17">
        <f t="shared" ref="BH62:BH70" si="130">SUM((IF(Q62&gt;0,1,0)+(IF(R62&gt;0,1,0)+(IF(S62&gt;0,1,0)+(IF(T62&gt;0,1,0))))))</f>
        <v>4</v>
      </c>
      <c r="BI62" s="17">
        <f t="shared" ref="BI62:BI70" si="131">SUM((IF(W62&gt;0,1,0)+(IF(X62&gt;0,1,0)+(IF(Y62&gt;0,1,0)+(IF(Z62&gt;0,1,0))))))</f>
        <v>4</v>
      </c>
      <c r="BJ62" s="17">
        <f t="shared" ref="BJ62:BJ70" si="132">SUM((IF(AC62&gt;0,1,0)+(IF(AD62&gt;0,1,0)+(IF(AE62&gt;0,1,0)+(IF(AF62&gt;0,1,0))))))</f>
        <v>0</v>
      </c>
      <c r="BK62" s="17">
        <f t="shared" ref="BK62:BK70" si="133">SUM((IF(AI62&gt;0,1,0)+(IF(AJ62&gt;0,1,0)+(IF(AK62&gt;0,1,0)+(IF(AL62&gt;0,1,0))))))</f>
        <v>0</v>
      </c>
      <c r="BL62" s="17">
        <f t="shared" ref="BL62:BL70" si="134">SUM((IF(AO62&gt;0,1,0)+(IF(AP62&gt;0,1,0)+(IF(AQ62&gt;0,1,0)+(IF(AR62&gt;0,1,0))))))</f>
        <v>0</v>
      </c>
      <c r="BM62" s="17">
        <f t="shared" ref="BM62:BM70" si="135">SUM((IF(AU62&gt;0,1,0)+(IF(AV62&gt;0,1,0)+(IF(AW62&gt;0,1,0)+(IF(AX62&gt;0,1,0))))))</f>
        <v>0</v>
      </c>
      <c r="BN62" s="17">
        <f t="shared" ref="BN62:BN70" si="136">SUM((IF(BA62&gt;0,1,0)+(IF(BB62&gt;0,1,0)+(IF(BC62&gt;0,1,0)+(IF(BD62&gt;0,1,0))))))</f>
        <v>0</v>
      </c>
      <c r="BO62" s="17">
        <f t="shared" ref="BO62:BO70" si="137">SUM(BF62:BN62)</f>
        <v>12</v>
      </c>
      <c r="BP62" s="17">
        <f t="shared" ref="BP62:BP73" si="138">I62+O62+U62+AA62+AG62+AM62+AS62+AY62+BE62</f>
        <v>2012</v>
      </c>
      <c r="BQ62" s="17">
        <f t="shared" ref="BQ62:BQ70" si="139">BP62/BO62</f>
        <v>167.66666666666666</v>
      </c>
    </row>
    <row r="63" spans="1:69" ht="15.75" customHeight="1" x14ac:dyDescent="0.25">
      <c r="A63" s="37"/>
      <c r="B63" s="38" t="s">
        <v>56</v>
      </c>
      <c r="C63" s="39" t="s">
        <v>32</v>
      </c>
      <c r="D63" s="40">
        <v>40</v>
      </c>
      <c r="E63" s="41">
        <v>137</v>
      </c>
      <c r="F63" s="41">
        <v>161</v>
      </c>
      <c r="G63" s="41">
        <v>183</v>
      </c>
      <c r="H63" s="41">
        <v>158</v>
      </c>
      <c r="I63" s="42">
        <f t="shared" si="120"/>
        <v>639</v>
      </c>
      <c r="J63" s="43">
        <v>40</v>
      </c>
      <c r="K63" s="44">
        <v>167</v>
      </c>
      <c r="L63" s="44">
        <v>170</v>
      </c>
      <c r="M63" s="44">
        <v>172</v>
      </c>
      <c r="N63" s="44">
        <v>203</v>
      </c>
      <c r="O63" s="42">
        <f t="shared" si="121"/>
        <v>712</v>
      </c>
      <c r="P63" s="43">
        <v>39</v>
      </c>
      <c r="Q63" s="44">
        <v>173</v>
      </c>
      <c r="R63" s="44">
        <v>153</v>
      </c>
      <c r="S63" s="44">
        <v>136</v>
      </c>
      <c r="T63" s="44">
        <v>186</v>
      </c>
      <c r="U63" s="42">
        <f t="shared" si="122"/>
        <v>648</v>
      </c>
      <c r="V63" s="43">
        <v>39</v>
      </c>
      <c r="W63" s="44">
        <v>157</v>
      </c>
      <c r="X63" s="44">
        <v>175</v>
      </c>
      <c r="Y63" s="44">
        <v>160</v>
      </c>
      <c r="Z63" s="44">
        <v>168</v>
      </c>
      <c r="AA63" s="42">
        <f t="shared" si="123"/>
        <v>660</v>
      </c>
      <c r="AB63" s="43">
        <v>39</v>
      </c>
      <c r="AC63" s="44">
        <v>140</v>
      </c>
      <c r="AD63" s="44">
        <v>181</v>
      </c>
      <c r="AE63" s="44">
        <v>139</v>
      </c>
      <c r="AF63" s="44">
        <v>156</v>
      </c>
      <c r="AG63" s="42">
        <f t="shared" si="124"/>
        <v>616</v>
      </c>
      <c r="AH63" s="43">
        <v>39</v>
      </c>
      <c r="AI63" s="44">
        <v>134</v>
      </c>
      <c r="AJ63" s="44">
        <v>147</v>
      </c>
      <c r="AK63" s="44">
        <v>150</v>
      </c>
      <c r="AL63" s="44">
        <v>170</v>
      </c>
      <c r="AM63" s="42">
        <f t="shared" si="125"/>
        <v>601</v>
      </c>
      <c r="AN63" s="43">
        <v>39</v>
      </c>
      <c r="AO63" s="44">
        <v>198</v>
      </c>
      <c r="AP63" s="44">
        <v>158</v>
      </c>
      <c r="AQ63" s="44">
        <v>165</v>
      </c>
      <c r="AR63" s="44">
        <v>163</v>
      </c>
      <c r="AS63" s="42">
        <f t="shared" si="126"/>
        <v>684</v>
      </c>
      <c r="AT63" s="43"/>
      <c r="AU63" s="44"/>
      <c r="AV63" s="44"/>
      <c r="AW63" s="44"/>
      <c r="AX63" s="44"/>
      <c r="AY63" s="42">
        <f t="shared" ref="AY63:AY68" si="140">SUM(AU63:AX63)</f>
        <v>0</v>
      </c>
      <c r="AZ63" s="43"/>
      <c r="BA63" s="44"/>
      <c r="BB63" s="44"/>
      <c r="BC63" s="44"/>
      <c r="BD63" s="44"/>
      <c r="BE63" s="42">
        <f t="shared" si="127"/>
        <v>0</v>
      </c>
      <c r="BF63" s="45">
        <f t="shared" si="128"/>
        <v>4</v>
      </c>
      <c r="BG63" s="17">
        <f t="shared" si="129"/>
        <v>4</v>
      </c>
      <c r="BH63" s="17">
        <f t="shared" si="130"/>
        <v>4</v>
      </c>
      <c r="BI63" s="17">
        <f t="shared" si="131"/>
        <v>4</v>
      </c>
      <c r="BJ63" s="17">
        <f t="shared" si="132"/>
        <v>4</v>
      </c>
      <c r="BK63" s="17">
        <f t="shared" si="133"/>
        <v>4</v>
      </c>
      <c r="BL63" s="17">
        <f t="shared" si="134"/>
        <v>4</v>
      </c>
      <c r="BM63" s="17">
        <f t="shared" si="135"/>
        <v>0</v>
      </c>
      <c r="BN63" s="17">
        <f t="shared" si="136"/>
        <v>0</v>
      </c>
      <c r="BO63" s="17">
        <f t="shared" si="137"/>
        <v>28</v>
      </c>
      <c r="BP63" s="17">
        <f t="shared" si="138"/>
        <v>4560</v>
      </c>
      <c r="BQ63" s="17">
        <f t="shared" si="139"/>
        <v>162.85714285714286</v>
      </c>
    </row>
    <row r="64" spans="1:69" ht="15.75" customHeight="1" x14ac:dyDescent="0.25">
      <c r="A64" s="37"/>
      <c r="B64" s="46" t="s">
        <v>92</v>
      </c>
      <c r="C64" s="47" t="s">
        <v>32</v>
      </c>
      <c r="D64" s="43">
        <v>49</v>
      </c>
      <c r="E64" s="44">
        <v>190</v>
      </c>
      <c r="F64" s="44">
        <v>182</v>
      </c>
      <c r="G64" s="44">
        <v>212</v>
      </c>
      <c r="H64" s="44">
        <v>164</v>
      </c>
      <c r="I64" s="42">
        <f t="shared" si="120"/>
        <v>748</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v>44</v>
      </c>
      <c r="AC64" s="44">
        <v>146</v>
      </c>
      <c r="AD64" s="44">
        <v>151</v>
      </c>
      <c r="AE64" s="44">
        <v>173</v>
      </c>
      <c r="AF64" s="44">
        <v>170</v>
      </c>
      <c r="AG64" s="42">
        <f t="shared" si="124"/>
        <v>640</v>
      </c>
      <c r="AH64" s="43">
        <v>45</v>
      </c>
      <c r="AI64" s="44">
        <v>124</v>
      </c>
      <c r="AJ64" s="44">
        <v>194</v>
      </c>
      <c r="AK64" s="44">
        <v>148</v>
      </c>
      <c r="AL64" s="44">
        <v>141</v>
      </c>
      <c r="AM64" s="42">
        <f t="shared" si="125"/>
        <v>607</v>
      </c>
      <c r="AN64" s="43">
        <v>46</v>
      </c>
      <c r="AO64" s="44">
        <v>158</v>
      </c>
      <c r="AP64" s="44">
        <v>182</v>
      </c>
      <c r="AQ64" s="44">
        <v>157</v>
      </c>
      <c r="AR64" s="44">
        <v>179</v>
      </c>
      <c r="AS64" s="42">
        <f t="shared" si="126"/>
        <v>676</v>
      </c>
      <c r="AT64" s="43"/>
      <c r="AU64" s="44"/>
      <c r="AV64" s="44"/>
      <c r="AW64" s="44"/>
      <c r="AX64" s="44"/>
      <c r="AY64" s="42">
        <f t="shared" si="140"/>
        <v>0</v>
      </c>
      <c r="AZ64" s="43"/>
      <c r="BA64" s="44"/>
      <c r="BB64" s="44"/>
      <c r="BC64" s="44"/>
      <c r="BD64" s="44"/>
      <c r="BE64" s="42">
        <f t="shared" si="127"/>
        <v>0</v>
      </c>
      <c r="BF64" s="45">
        <f t="shared" si="128"/>
        <v>4</v>
      </c>
      <c r="BG64" s="17">
        <f t="shared" si="129"/>
        <v>0</v>
      </c>
      <c r="BH64" s="17">
        <f t="shared" si="130"/>
        <v>0</v>
      </c>
      <c r="BI64" s="17">
        <f t="shared" si="131"/>
        <v>0</v>
      </c>
      <c r="BJ64" s="17">
        <f t="shared" si="132"/>
        <v>4</v>
      </c>
      <c r="BK64" s="17">
        <f t="shared" si="133"/>
        <v>4</v>
      </c>
      <c r="BL64" s="17">
        <f t="shared" si="134"/>
        <v>4</v>
      </c>
      <c r="BM64" s="17">
        <f t="shared" si="135"/>
        <v>0</v>
      </c>
      <c r="BN64" s="17">
        <f t="shared" si="136"/>
        <v>0</v>
      </c>
      <c r="BO64" s="17">
        <f t="shared" si="137"/>
        <v>16</v>
      </c>
      <c r="BP64" s="17">
        <f t="shared" si="138"/>
        <v>2671</v>
      </c>
      <c r="BQ64" s="21">
        <f t="shared" si="139"/>
        <v>166.9375</v>
      </c>
    </row>
    <row r="65" spans="1:69" ht="15.75" customHeight="1" x14ac:dyDescent="0.25">
      <c r="A65" s="37"/>
      <c r="B65" s="46" t="s">
        <v>48</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46">
        <v>5</v>
      </c>
      <c r="C66" s="47"/>
      <c r="D66" s="43"/>
      <c r="E66" s="44"/>
      <c r="F66" s="44"/>
      <c r="G66" s="44"/>
      <c r="H66" s="44"/>
      <c r="I66" s="42">
        <f t="shared" si="120"/>
        <v>0</v>
      </c>
      <c r="J66" s="43"/>
      <c r="K66" s="44"/>
      <c r="L66" s="44"/>
      <c r="M66" s="44"/>
      <c r="N66" s="44"/>
      <c r="O66" s="42">
        <f t="shared" si="121"/>
        <v>0</v>
      </c>
      <c r="P66" s="43"/>
      <c r="Q66" s="44"/>
      <c r="R66" s="44"/>
      <c r="S66" s="44"/>
      <c r="T66" s="44"/>
      <c r="U66" s="42">
        <f t="shared" si="122"/>
        <v>0</v>
      </c>
      <c r="V66" s="43"/>
      <c r="W66" s="44"/>
      <c r="X66" s="44"/>
      <c r="Y66" s="44"/>
      <c r="Z66" s="44"/>
      <c r="AA66" s="42">
        <f t="shared" si="123"/>
        <v>0</v>
      </c>
      <c r="AB66" s="43"/>
      <c r="AC66" s="44"/>
      <c r="AD66" s="44"/>
      <c r="AE66" s="44"/>
      <c r="AF66" s="44"/>
      <c r="AG66" s="42">
        <f t="shared" si="124"/>
        <v>0</v>
      </c>
      <c r="AH66" s="43"/>
      <c r="AI66" s="44"/>
      <c r="AJ66" s="44"/>
      <c r="AK66" s="44"/>
      <c r="AL66" s="44"/>
      <c r="AM66" s="42">
        <f t="shared" si="125"/>
        <v>0</v>
      </c>
      <c r="AN66" s="43"/>
      <c r="AO66" s="44"/>
      <c r="AP66" s="44"/>
      <c r="AQ66" s="44"/>
      <c r="AR66" s="44"/>
      <c r="AS66" s="42">
        <f t="shared" si="126"/>
        <v>0</v>
      </c>
      <c r="AT66" s="43"/>
      <c r="AU66" s="44"/>
      <c r="AV66" s="44"/>
      <c r="AW66" s="44"/>
      <c r="AX66" s="44"/>
      <c r="AY66" s="42">
        <f t="shared" si="140"/>
        <v>0</v>
      </c>
      <c r="AZ66" s="43"/>
      <c r="BA66" s="44"/>
      <c r="BB66" s="44"/>
      <c r="BC66" s="44"/>
      <c r="BD66" s="44"/>
      <c r="BE66" s="42">
        <f t="shared" si="127"/>
        <v>0</v>
      </c>
      <c r="BF66" s="45">
        <f t="shared" si="128"/>
        <v>0</v>
      </c>
      <c r="BG66" s="17">
        <f t="shared" si="129"/>
        <v>0</v>
      </c>
      <c r="BH66" s="17">
        <f t="shared" si="130"/>
        <v>0</v>
      </c>
      <c r="BI66" s="17">
        <f t="shared" si="131"/>
        <v>0</v>
      </c>
      <c r="BJ66" s="17">
        <f t="shared" si="132"/>
        <v>0</v>
      </c>
      <c r="BK66" s="17">
        <f t="shared" si="133"/>
        <v>0</v>
      </c>
      <c r="BL66" s="17">
        <f t="shared" si="134"/>
        <v>0</v>
      </c>
      <c r="BM66" s="17">
        <f t="shared" si="135"/>
        <v>0</v>
      </c>
      <c r="BN66" s="17">
        <f t="shared" si="136"/>
        <v>0</v>
      </c>
      <c r="BO66" s="17">
        <f t="shared" si="137"/>
        <v>0</v>
      </c>
      <c r="BP66" s="17">
        <f t="shared" si="138"/>
        <v>0</v>
      </c>
      <c r="BQ66" s="21" t="e">
        <f t="shared" si="139"/>
        <v>#DIV/0!</v>
      </c>
    </row>
    <row r="67" spans="1:69" ht="15.75" customHeight="1" x14ac:dyDescent="0.25">
      <c r="A67" s="37"/>
      <c r="B67" s="46">
        <v>6</v>
      </c>
      <c r="C67" s="47"/>
      <c r="D67" s="43"/>
      <c r="E67" s="44"/>
      <c r="F67" s="44"/>
      <c r="G67" s="44"/>
      <c r="H67" s="44"/>
      <c r="I67" s="42">
        <f t="shared" si="120"/>
        <v>0</v>
      </c>
      <c r="J67" s="43"/>
      <c r="K67" s="44"/>
      <c r="L67" s="44"/>
      <c r="M67" s="44"/>
      <c r="N67" s="44"/>
      <c r="O67" s="42">
        <f t="shared" si="121"/>
        <v>0</v>
      </c>
      <c r="P67" s="43"/>
      <c r="Q67" s="44"/>
      <c r="R67" s="44"/>
      <c r="S67" s="44"/>
      <c r="T67" s="44"/>
      <c r="U67" s="42">
        <f t="shared" si="122"/>
        <v>0</v>
      </c>
      <c r="V67" s="43"/>
      <c r="W67" s="44"/>
      <c r="X67" s="44"/>
      <c r="Y67" s="44"/>
      <c r="Z67" s="44"/>
      <c r="AA67" s="42">
        <f t="shared" si="123"/>
        <v>0</v>
      </c>
      <c r="AB67" s="43"/>
      <c r="AC67" s="44"/>
      <c r="AD67" s="44"/>
      <c r="AE67" s="44"/>
      <c r="AF67" s="44"/>
      <c r="AG67" s="42">
        <f t="shared" si="124"/>
        <v>0</v>
      </c>
      <c r="AH67" s="43"/>
      <c r="AI67" s="44"/>
      <c r="AJ67" s="44"/>
      <c r="AK67" s="44"/>
      <c r="AL67" s="44"/>
      <c r="AM67" s="42">
        <f t="shared" si="125"/>
        <v>0</v>
      </c>
      <c r="AN67" s="43"/>
      <c r="AO67" s="44"/>
      <c r="AP67" s="44"/>
      <c r="AQ67" s="44"/>
      <c r="AR67" s="44"/>
      <c r="AS67" s="42">
        <f t="shared" si="126"/>
        <v>0</v>
      </c>
      <c r="AT67" s="43"/>
      <c r="AU67" s="44"/>
      <c r="AV67" s="44"/>
      <c r="AW67" s="44"/>
      <c r="AX67" s="44"/>
      <c r="AY67" s="42">
        <f t="shared" si="140"/>
        <v>0</v>
      </c>
      <c r="AZ67" s="43"/>
      <c r="BA67" s="44"/>
      <c r="BB67" s="44"/>
      <c r="BC67" s="44"/>
      <c r="BD67" s="44"/>
      <c r="BE67" s="42">
        <f t="shared" si="127"/>
        <v>0</v>
      </c>
      <c r="BF67" s="45">
        <f t="shared" si="128"/>
        <v>0</v>
      </c>
      <c r="BG67" s="17">
        <f t="shared" si="129"/>
        <v>0</v>
      </c>
      <c r="BH67" s="17">
        <f t="shared" si="130"/>
        <v>0</v>
      </c>
      <c r="BI67" s="17">
        <f t="shared" si="131"/>
        <v>0</v>
      </c>
      <c r="BJ67" s="17">
        <f t="shared" si="132"/>
        <v>0</v>
      </c>
      <c r="BK67" s="17">
        <f t="shared" si="133"/>
        <v>0</v>
      </c>
      <c r="BL67" s="17">
        <f t="shared" si="134"/>
        <v>0</v>
      </c>
      <c r="BM67" s="17">
        <f t="shared" si="135"/>
        <v>0</v>
      </c>
      <c r="BN67" s="17">
        <f t="shared" si="136"/>
        <v>0</v>
      </c>
      <c r="BO67" s="17">
        <f t="shared" si="137"/>
        <v>0</v>
      </c>
      <c r="BP67" s="17">
        <f t="shared" si="138"/>
        <v>0</v>
      </c>
      <c r="BQ67" s="21" t="e">
        <f t="shared" si="139"/>
        <v>#DIV/0!</v>
      </c>
    </row>
    <row r="68" spans="1:69" ht="15.75" customHeight="1" x14ac:dyDescent="0.25">
      <c r="A68" s="37"/>
      <c r="B68" s="46">
        <v>7</v>
      </c>
      <c r="C68" s="47"/>
      <c r="D68" s="43"/>
      <c r="E68" s="44"/>
      <c r="F68" s="44"/>
      <c r="G68" s="44"/>
      <c r="H68" s="44"/>
      <c r="I68" s="42">
        <f t="shared" si="120"/>
        <v>0</v>
      </c>
      <c r="J68" s="43"/>
      <c r="K68" s="44"/>
      <c r="L68" s="44"/>
      <c r="M68" s="44"/>
      <c r="N68" s="44"/>
      <c r="O68" s="42">
        <f t="shared" si="121"/>
        <v>0</v>
      </c>
      <c r="P68" s="43"/>
      <c r="Q68" s="44"/>
      <c r="R68" s="44"/>
      <c r="S68" s="44"/>
      <c r="T68" s="44"/>
      <c r="U68" s="42">
        <f t="shared" si="122"/>
        <v>0</v>
      </c>
      <c r="V68" s="43"/>
      <c r="W68" s="44"/>
      <c r="X68" s="44"/>
      <c r="Y68" s="44"/>
      <c r="Z68" s="44"/>
      <c r="AA68" s="42">
        <f t="shared" si="123"/>
        <v>0</v>
      </c>
      <c r="AB68" s="43"/>
      <c r="AC68" s="44"/>
      <c r="AD68" s="44"/>
      <c r="AE68" s="44"/>
      <c r="AF68" s="44"/>
      <c r="AG68" s="42">
        <f t="shared" si="124"/>
        <v>0</v>
      </c>
      <c r="AH68" s="43"/>
      <c r="AI68" s="44"/>
      <c r="AJ68" s="44"/>
      <c r="AK68" s="44"/>
      <c r="AL68" s="44"/>
      <c r="AM68" s="42">
        <f t="shared" si="125"/>
        <v>0</v>
      </c>
      <c r="AN68" s="43"/>
      <c r="AO68" s="44"/>
      <c r="AP68" s="44"/>
      <c r="AQ68" s="44"/>
      <c r="AR68" s="44"/>
      <c r="AS68" s="42">
        <f t="shared" si="126"/>
        <v>0</v>
      </c>
      <c r="AT68" s="43"/>
      <c r="AU68" s="44"/>
      <c r="AV68" s="44"/>
      <c r="AW68" s="44"/>
      <c r="AX68" s="44"/>
      <c r="AY68" s="42">
        <f t="shared" si="140"/>
        <v>0</v>
      </c>
      <c r="AZ68" s="43"/>
      <c r="BA68" s="44"/>
      <c r="BB68" s="44"/>
      <c r="BC68" s="44"/>
      <c r="BD68" s="44"/>
      <c r="BE68" s="42">
        <f t="shared" si="127"/>
        <v>0</v>
      </c>
      <c r="BF68" s="45">
        <f t="shared" si="128"/>
        <v>0</v>
      </c>
      <c r="BG68" s="17">
        <f t="shared" si="129"/>
        <v>0</v>
      </c>
      <c r="BH68" s="17">
        <f t="shared" si="130"/>
        <v>0</v>
      </c>
      <c r="BI68" s="17">
        <f t="shared" si="131"/>
        <v>0</v>
      </c>
      <c r="BJ68" s="17">
        <f t="shared" si="132"/>
        <v>0</v>
      </c>
      <c r="BK68" s="17">
        <f t="shared" si="133"/>
        <v>0</v>
      </c>
      <c r="BL68" s="17">
        <f t="shared" si="134"/>
        <v>0</v>
      </c>
      <c r="BM68" s="17">
        <f t="shared" si="135"/>
        <v>0</v>
      </c>
      <c r="BN68" s="17">
        <f t="shared" si="136"/>
        <v>0</v>
      </c>
      <c r="BO68" s="17">
        <f t="shared" si="137"/>
        <v>0</v>
      </c>
      <c r="BP68" s="17">
        <f t="shared" si="138"/>
        <v>0</v>
      </c>
      <c r="BQ68" s="21" t="e">
        <f t="shared" si="139"/>
        <v>#DIV/0!</v>
      </c>
    </row>
    <row r="69" spans="1:69" ht="15.75" customHeight="1" x14ac:dyDescent="0.25">
      <c r="A69" s="37"/>
      <c r="B69" s="38" t="s">
        <v>35</v>
      </c>
      <c r="C69" s="47"/>
      <c r="D69" s="43"/>
      <c r="E69" s="41">
        <f>SUM(E62:E68)</f>
        <v>327</v>
      </c>
      <c r="F69" s="41">
        <f>SUM(F62:F68)</f>
        <v>343</v>
      </c>
      <c r="G69" s="41">
        <f>SUM(G62:G68)</f>
        <v>395</v>
      </c>
      <c r="H69" s="41">
        <f>SUM(H62:H68)</f>
        <v>322</v>
      </c>
      <c r="I69" s="42">
        <f>SUM(I62:I68)</f>
        <v>1387</v>
      </c>
      <c r="J69" s="43"/>
      <c r="K69" s="41">
        <f>SUM(K62:K68)</f>
        <v>336</v>
      </c>
      <c r="L69" s="41">
        <f>SUM(L62:L68)</f>
        <v>328</v>
      </c>
      <c r="M69" s="41">
        <f>SUM(M62:M68)</f>
        <v>327</v>
      </c>
      <c r="N69" s="41">
        <f>SUM(N62:N68)</f>
        <v>316</v>
      </c>
      <c r="O69" s="42">
        <f>SUM(O62:O68)</f>
        <v>1307</v>
      </c>
      <c r="P69" s="43"/>
      <c r="Q69" s="41">
        <f>SUM(Q62:Q68)</f>
        <v>325</v>
      </c>
      <c r="R69" s="41">
        <f>SUM(R62:R68)</f>
        <v>297</v>
      </c>
      <c r="S69" s="41">
        <f>SUM(S62:S68)</f>
        <v>284</v>
      </c>
      <c r="T69" s="41">
        <f>SUM(T62:T68)</f>
        <v>408</v>
      </c>
      <c r="U69" s="42">
        <f>SUM(U62:U68)</f>
        <v>1314</v>
      </c>
      <c r="V69" s="43"/>
      <c r="W69" s="41">
        <f>SUM(W62:W68)</f>
        <v>327</v>
      </c>
      <c r="X69" s="41">
        <f>SUM(X62:X68)</f>
        <v>343</v>
      </c>
      <c r="Y69" s="41">
        <f>SUM(Y62:Y68)</f>
        <v>362</v>
      </c>
      <c r="Z69" s="41">
        <f>SUM(Z62:Z68)</f>
        <v>379</v>
      </c>
      <c r="AA69" s="42">
        <f>SUM(AA62:AA68)</f>
        <v>1411</v>
      </c>
      <c r="AB69" s="43"/>
      <c r="AC69" s="41">
        <f>SUM(AC62:AC68)</f>
        <v>286</v>
      </c>
      <c r="AD69" s="41">
        <f>SUM(AD62:AD68)</f>
        <v>332</v>
      </c>
      <c r="AE69" s="41">
        <f>SUM(AE62:AE68)</f>
        <v>312</v>
      </c>
      <c r="AF69" s="41">
        <f>SUM(AF62:AF68)</f>
        <v>326</v>
      </c>
      <c r="AG69" s="42">
        <f>SUM(AG62:AG68)</f>
        <v>1256</v>
      </c>
      <c r="AH69" s="43"/>
      <c r="AI69" s="41">
        <f>SUM(AI62:AI68)</f>
        <v>258</v>
      </c>
      <c r="AJ69" s="41">
        <f>SUM(AJ62:AJ68)</f>
        <v>341</v>
      </c>
      <c r="AK69" s="41">
        <f>SUM(AK62:AK68)</f>
        <v>298</v>
      </c>
      <c r="AL69" s="41">
        <f>SUM(AL62:AL68)</f>
        <v>311</v>
      </c>
      <c r="AM69" s="42">
        <f>SUM(AM62:AM68)</f>
        <v>1208</v>
      </c>
      <c r="AN69" s="43"/>
      <c r="AO69" s="41">
        <f>SUM(AO62:AO68)</f>
        <v>356</v>
      </c>
      <c r="AP69" s="41">
        <f>SUM(AP62:AP68)</f>
        <v>340</v>
      </c>
      <c r="AQ69" s="41">
        <f>SUM(AQ62:AQ68)</f>
        <v>322</v>
      </c>
      <c r="AR69" s="41">
        <f>SUM(AR62:AR68)</f>
        <v>342</v>
      </c>
      <c r="AS69" s="42">
        <f>SUM(AS62:AS68)</f>
        <v>1360</v>
      </c>
      <c r="AT69" s="43"/>
      <c r="AU69" s="41">
        <f>SUM(AU62:AU68)</f>
        <v>0</v>
      </c>
      <c r="AV69" s="41">
        <f>SUM(AV62:AV68)</f>
        <v>0</v>
      </c>
      <c r="AW69" s="41">
        <f>SUM(AW62:AW68)</f>
        <v>0</v>
      </c>
      <c r="AX69" s="41">
        <f>SUM(AX62:AX68)</f>
        <v>0</v>
      </c>
      <c r="AY69" s="42">
        <f>SUM(AY62:AY68)</f>
        <v>0</v>
      </c>
      <c r="AZ69" s="43"/>
      <c r="BA69" s="41">
        <f>SUM(BA62:BA68)</f>
        <v>0</v>
      </c>
      <c r="BB69" s="41">
        <f>SUM(BB62:BB68)</f>
        <v>0</v>
      </c>
      <c r="BC69" s="41">
        <f>SUM(BC62:BC68)</f>
        <v>0</v>
      </c>
      <c r="BD69" s="41">
        <f>SUM(BD62:BD68)</f>
        <v>0</v>
      </c>
      <c r="BE69" s="42">
        <f>SUM(BE62:BE68)</f>
        <v>0</v>
      </c>
      <c r="BF69" s="45">
        <f t="shared" si="128"/>
        <v>4</v>
      </c>
      <c r="BG69" s="17">
        <f t="shared" si="129"/>
        <v>4</v>
      </c>
      <c r="BH69" s="17">
        <f t="shared" si="130"/>
        <v>4</v>
      </c>
      <c r="BI69" s="17">
        <f t="shared" si="131"/>
        <v>4</v>
      </c>
      <c r="BJ69" s="17">
        <f t="shared" si="132"/>
        <v>4</v>
      </c>
      <c r="BK69" s="17">
        <f t="shared" si="133"/>
        <v>4</v>
      </c>
      <c r="BL69" s="17">
        <f t="shared" si="134"/>
        <v>4</v>
      </c>
      <c r="BM69" s="17">
        <f t="shared" si="135"/>
        <v>0</v>
      </c>
      <c r="BN69" s="17">
        <f t="shared" si="136"/>
        <v>0</v>
      </c>
      <c r="BO69" s="17">
        <f t="shared" si="137"/>
        <v>28</v>
      </c>
      <c r="BP69" s="17">
        <f t="shared" si="138"/>
        <v>9243</v>
      </c>
      <c r="BQ69" s="17">
        <f t="shared" si="139"/>
        <v>330.10714285714283</v>
      </c>
    </row>
    <row r="70" spans="1:69" ht="15.75" customHeight="1" x14ac:dyDescent="0.25">
      <c r="A70" s="37"/>
      <c r="B70" s="38" t="s">
        <v>36</v>
      </c>
      <c r="C70" s="47"/>
      <c r="D70" s="40">
        <f>SUM(D62:D68)</f>
        <v>89</v>
      </c>
      <c r="E70" s="41">
        <f>E69+$D$70</f>
        <v>416</v>
      </c>
      <c r="F70" s="41">
        <f>F69+$D$70</f>
        <v>432</v>
      </c>
      <c r="G70" s="41">
        <f>G69+$D$70</f>
        <v>484</v>
      </c>
      <c r="H70" s="41">
        <f>H69+$D$70</f>
        <v>411</v>
      </c>
      <c r="I70" s="42">
        <f>E70+F70+G70+H70</f>
        <v>1743</v>
      </c>
      <c r="J70" s="40">
        <f>SUM(J62:J68)</f>
        <v>96</v>
      </c>
      <c r="K70" s="41">
        <f>K69+$J$70</f>
        <v>432</v>
      </c>
      <c r="L70" s="41">
        <f>L69+$J$70</f>
        <v>424</v>
      </c>
      <c r="M70" s="41">
        <f>M69+$J$70</f>
        <v>423</v>
      </c>
      <c r="N70" s="41">
        <f>N69+$J$70</f>
        <v>412</v>
      </c>
      <c r="O70" s="42">
        <f>K70+L70+M70+N70</f>
        <v>1691</v>
      </c>
      <c r="P70" s="40">
        <f>SUM(P62:P68)</f>
        <v>95</v>
      </c>
      <c r="Q70" s="41">
        <f>Q69+$P$70</f>
        <v>420</v>
      </c>
      <c r="R70" s="41">
        <f>R69+$P$70</f>
        <v>392</v>
      </c>
      <c r="S70" s="41">
        <f>S69+$P$70</f>
        <v>379</v>
      </c>
      <c r="T70" s="41">
        <f>T69+$P$70</f>
        <v>503</v>
      </c>
      <c r="U70" s="42">
        <f>Q70+R70+S70+T70</f>
        <v>1694</v>
      </c>
      <c r="V70" s="40">
        <f>SUM(V62:V68)</f>
        <v>90</v>
      </c>
      <c r="W70" s="41">
        <f>W69+$V$70</f>
        <v>417</v>
      </c>
      <c r="X70" s="41">
        <f>X69+$V$70</f>
        <v>433</v>
      </c>
      <c r="Y70" s="41">
        <f>Y69+$V$70</f>
        <v>452</v>
      </c>
      <c r="Z70" s="41">
        <f>Z69+$V$70</f>
        <v>469</v>
      </c>
      <c r="AA70" s="42">
        <f>W70+X70+Y70+Z70</f>
        <v>1771</v>
      </c>
      <c r="AB70" s="40">
        <f>SUM(AB62:AB68)</f>
        <v>83</v>
      </c>
      <c r="AC70" s="41">
        <f>AC69+$AB$70</f>
        <v>369</v>
      </c>
      <c r="AD70" s="41">
        <f>AD69+$AB$70</f>
        <v>415</v>
      </c>
      <c r="AE70" s="41">
        <f>AE69+$AB$70</f>
        <v>395</v>
      </c>
      <c r="AF70" s="41">
        <f>AF69+$AB$70</f>
        <v>409</v>
      </c>
      <c r="AG70" s="42">
        <f>AC70+AD70+AE70+AF70</f>
        <v>1588</v>
      </c>
      <c r="AH70" s="40">
        <f>SUM(AH62:AH68)</f>
        <v>84</v>
      </c>
      <c r="AI70" s="41">
        <f>AI69+$AH$70</f>
        <v>342</v>
      </c>
      <c r="AJ70" s="41">
        <f>AJ69+$AH$70</f>
        <v>425</v>
      </c>
      <c r="AK70" s="41">
        <f>AK69+$AH$70</f>
        <v>382</v>
      </c>
      <c r="AL70" s="41">
        <f>AL69+$AH$70</f>
        <v>395</v>
      </c>
      <c r="AM70" s="42">
        <f>AI70+AJ70+AK70+AL70</f>
        <v>1544</v>
      </c>
      <c r="AN70" s="40">
        <f>SUM(AN62:AN68)</f>
        <v>85</v>
      </c>
      <c r="AO70" s="41">
        <f>AO69+$AN$70</f>
        <v>441</v>
      </c>
      <c r="AP70" s="41">
        <f>AP69+$AN$70</f>
        <v>425</v>
      </c>
      <c r="AQ70" s="41">
        <f>AQ69+$AN$70</f>
        <v>407</v>
      </c>
      <c r="AR70" s="41">
        <f>AR69+$AN$70</f>
        <v>427</v>
      </c>
      <c r="AS70" s="42">
        <f>AO70+AP70+AQ70+AR70</f>
        <v>1700</v>
      </c>
      <c r="AT70" s="40">
        <f>SUM(AT62:AT68)</f>
        <v>0</v>
      </c>
      <c r="AU70" s="41">
        <f>AU69+$AT$70</f>
        <v>0</v>
      </c>
      <c r="AV70" s="41">
        <f>AV69+$AT$70</f>
        <v>0</v>
      </c>
      <c r="AW70" s="41">
        <f>AW69+$AT$70</f>
        <v>0</v>
      </c>
      <c r="AX70" s="41">
        <f>AX69+$AT$70</f>
        <v>0</v>
      </c>
      <c r="AY70" s="42">
        <f>AU70+AV70+AW70+AX70</f>
        <v>0</v>
      </c>
      <c r="AZ70" s="40">
        <f>SUM(AZ62:AZ68)</f>
        <v>0</v>
      </c>
      <c r="BA70" s="41">
        <f>BA69+$AZ$70</f>
        <v>0</v>
      </c>
      <c r="BB70" s="41">
        <f>BB69+$AZ$70</f>
        <v>0</v>
      </c>
      <c r="BC70" s="41">
        <f>BC69+$AZ$70</f>
        <v>0</v>
      </c>
      <c r="BD70" s="41">
        <f>BD69+$AZ$70</f>
        <v>0</v>
      </c>
      <c r="BE70" s="42">
        <f>BA70+BB70+BC70+BD70</f>
        <v>0</v>
      </c>
      <c r="BF70" s="45">
        <f t="shared" si="128"/>
        <v>4</v>
      </c>
      <c r="BG70" s="17">
        <f t="shared" si="129"/>
        <v>4</v>
      </c>
      <c r="BH70" s="17">
        <f t="shared" si="130"/>
        <v>4</v>
      </c>
      <c r="BI70" s="17">
        <f t="shared" si="131"/>
        <v>4</v>
      </c>
      <c r="BJ70" s="17">
        <f t="shared" si="132"/>
        <v>4</v>
      </c>
      <c r="BK70" s="17">
        <f t="shared" si="133"/>
        <v>4</v>
      </c>
      <c r="BL70" s="17">
        <f t="shared" si="134"/>
        <v>4</v>
      </c>
      <c r="BM70" s="17">
        <f t="shared" si="135"/>
        <v>0</v>
      </c>
      <c r="BN70" s="17">
        <f t="shared" si="136"/>
        <v>0</v>
      </c>
      <c r="BO70" s="17">
        <f t="shared" si="137"/>
        <v>28</v>
      </c>
      <c r="BP70" s="17">
        <f t="shared" si="138"/>
        <v>11731</v>
      </c>
      <c r="BQ70" s="17">
        <f t="shared" si="139"/>
        <v>418.96428571428572</v>
      </c>
    </row>
    <row r="71" spans="1:69" ht="15.75" customHeight="1" x14ac:dyDescent="0.25">
      <c r="A71" s="37"/>
      <c r="B71" s="38" t="s">
        <v>37</v>
      </c>
      <c r="C71" s="47"/>
      <c r="D71" s="43"/>
      <c r="E71" s="41">
        <f t="shared" ref="E71:I72" si="141">IF($D$70&gt;0,IF(E69=E85,0.5,IF(E69&gt;E85,1,0)),0)</f>
        <v>1</v>
      </c>
      <c r="F71" s="41">
        <f t="shared" si="141"/>
        <v>1</v>
      </c>
      <c r="G71" s="41">
        <f t="shared" si="141"/>
        <v>1</v>
      </c>
      <c r="H71" s="41">
        <f t="shared" si="141"/>
        <v>1</v>
      </c>
      <c r="I71" s="42">
        <f t="shared" si="141"/>
        <v>1</v>
      </c>
      <c r="J71" s="43"/>
      <c r="K71" s="41">
        <f t="shared" ref="K71:O72" si="142">IF($J$70&gt;0,IF(K69=K147,0.5,IF(K69&gt;K147,1,0)),0)</f>
        <v>0</v>
      </c>
      <c r="L71" s="41">
        <f t="shared" si="142"/>
        <v>1</v>
      </c>
      <c r="M71" s="41">
        <f t="shared" si="142"/>
        <v>0</v>
      </c>
      <c r="N71" s="41">
        <f t="shared" si="142"/>
        <v>0</v>
      </c>
      <c r="O71" s="42">
        <f t="shared" si="142"/>
        <v>0</v>
      </c>
      <c r="P71" s="43"/>
      <c r="Q71" s="41">
        <f t="shared" ref="Q71:U72" si="143">IF($P$70&gt;0,IF(Q69=Q56,0.5,IF(Q69&gt;Q56,1,0)),0)</f>
        <v>0</v>
      </c>
      <c r="R71" s="41">
        <f t="shared" si="143"/>
        <v>0</v>
      </c>
      <c r="S71" s="41">
        <f t="shared" si="143"/>
        <v>0</v>
      </c>
      <c r="T71" s="41">
        <f t="shared" si="143"/>
        <v>1</v>
      </c>
      <c r="U71" s="42">
        <f t="shared" si="143"/>
        <v>1</v>
      </c>
      <c r="V71" s="43"/>
      <c r="W71" s="41">
        <f>IF($V$70&gt;0,IF(W69=W41,0.5,IF(W69&gt;W41,1,0)),0)</f>
        <v>1</v>
      </c>
      <c r="X71" s="41">
        <f>IF($V$70&gt;0,IF(X69=X41,0.5,IF(X69&gt;X41,1,0)),0)</f>
        <v>0</v>
      </c>
      <c r="Y71" s="41">
        <f>IF($V$70&gt;0,IF(Y69=Y41,0.5,IF(Y69&gt;Y41,1,0)),0)</f>
        <v>0</v>
      </c>
      <c r="Z71" s="41">
        <f>IF($V$70&gt;0,IF(Z69=Z41,0.5,IF(Z69&gt;Z41,1,0)),0)</f>
        <v>1</v>
      </c>
      <c r="AA71" s="42">
        <f>IF($V$70&gt;0,IF(AA69=AA41,0.5,IF(AA69&gt;AA41,1,0)),0)</f>
        <v>1</v>
      </c>
      <c r="AB71" s="43"/>
      <c r="AC71" s="41">
        <f t="shared" ref="AC71:AG72" si="144">IF($AB$70&gt;0,IF(AC69=AC131,0.5,IF(AC69&gt;AC131,1,0)),0)</f>
        <v>0</v>
      </c>
      <c r="AD71" s="41">
        <f t="shared" si="144"/>
        <v>1</v>
      </c>
      <c r="AE71" s="41">
        <f t="shared" si="144"/>
        <v>0</v>
      </c>
      <c r="AF71" s="41">
        <f t="shared" si="144"/>
        <v>1</v>
      </c>
      <c r="AG71" s="42">
        <f t="shared" si="144"/>
        <v>0</v>
      </c>
      <c r="AH71" s="43"/>
      <c r="AI71" s="41">
        <f t="shared" ref="AI71:AM72" si="145">IF($AH$70&gt;0,IF(AI69=AI119,0.5,IF(AI69&gt;AI119,1,0)),0)</f>
        <v>0</v>
      </c>
      <c r="AJ71" s="41">
        <f t="shared" si="145"/>
        <v>1</v>
      </c>
      <c r="AK71" s="41">
        <f t="shared" si="145"/>
        <v>1</v>
      </c>
      <c r="AL71" s="41">
        <f t="shared" si="145"/>
        <v>0</v>
      </c>
      <c r="AM71" s="42">
        <f t="shared" si="145"/>
        <v>1</v>
      </c>
      <c r="AN71" s="43"/>
      <c r="AO71" s="41">
        <f>IF($AN$70&gt;0,IF(AO69=AO14,0.5,IF(AO69&gt;AO14,1,0)),0)</f>
        <v>1</v>
      </c>
      <c r="AP71" s="41">
        <f>IF($AN$70&gt;0,IF(AP69=AP14,0.5,IF(AP69&gt;AP14,1,0)),0)</f>
        <v>1</v>
      </c>
      <c r="AQ71" s="41">
        <f>IF($AN$70&gt;0,IF(AQ69=AQ14,0.5,IF(AQ69&gt;AQ14,1,0)),0)</f>
        <v>0</v>
      </c>
      <c r="AR71" s="41">
        <f>IF($AN$70&gt;0,IF(AR69=AR14,0.5,IF(AR69&gt;AR14,1,0)),0)</f>
        <v>1</v>
      </c>
      <c r="AS71" s="42">
        <f>IF($AN$70&gt;0,IF(AS69=AS14,0.5,IF(AS69&gt;AS14,1,0)),0)</f>
        <v>1</v>
      </c>
      <c r="AT71" s="43"/>
      <c r="AU71" s="41">
        <f t="shared" ref="AU71:AY72" si="146">IF($AT$70&gt;0,IF(AU69=AU103,0.5,IF(AU69&gt;AU103,1,0)),0)</f>
        <v>0</v>
      </c>
      <c r="AV71" s="41">
        <f t="shared" si="146"/>
        <v>0</v>
      </c>
      <c r="AW71" s="41">
        <f t="shared" si="146"/>
        <v>0</v>
      </c>
      <c r="AX71" s="41">
        <f t="shared" si="146"/>
        <v>0</v>
      </c>
      <c r="AY71" s="42">
        <f t="shared" si="146"/>
        <v>0</v>
      </c>
      <c r="AZ71" s="43"/>
      <c r="BA71" s="41">
        <f>IF($AZ$70&gt;0,IF(BA69=BA28,0.5,IF(BA69&gt;BA28,1,0)),0)</f>
        <v>0</v>
      </c>
      <c r="BB71" s="41">
        <f>IF($AZ$70&gt;0,IF(BB69=BB28,0.5,IF(BB69&gt;BB28,1,0)),0)</f>
        <v>0</v>
      </c>
      <c r="BC71" s="41">
        <f>IF($AZ$70&gt;0,IF(BC69=BC28,0.5,IF(BC69&gt;BC28,1,0)),0)</f>
        <v>0</v>
      </c>
      <c r="BD71" s="41">
        <f>IF($AZ$70&gt;0,IF(BD69=BD28,0.5,IF(BD69&gt;BD28,1,0)),0)</f>
        <v>0</v>
      </c>
      <c r="BE71" s="42">
        <f>IF($AZ$70&gt;0,IF(BE69=BE28,0.5,IF(BE69&gt;BE28,1,0)),0)</f>
        <v>0</v>
      </c>
      <c r="BF71" s="48"/>
      <c r="BG71" s="21"/>
      <c r="BH71" s="21"/>
      <c r="BI71" s="21"/>
      <c r="BJ71" s="21"/>
      <c r="BK71" s="21"/>
      <c r="BL71" s="21"/>
      <c r="BM71" s="21"/>
      <c r="BN71" s="21"/>
      <c r="BO71" s="21"/>
      <c r="BP71" s="17">
        <f t="shared" si="138"/>
        <v>5</v>
      </c>
      <c r="BQ71" s="21"/>
    </row>
    <row r="72" spans="1:69" ht="15.75" customHeight="1" x14ac:dyDescent="0.25">
      <c r="A72" s="37"/>
      <c r="B72" s="38" t="s">
        <v>38</v>
      </c>
      <c r="C72" s="47"/>
      <c r="D72" s="43"/>
      <c r="E72" s="41">
        <f t="shared" si="141"/>
        <v>1</v>
      </c>
      <c r="F72" s="41">
        <f t="shared" si="141"/>
        <v>1</v>
      </c>
      <c r="G72" s="41">
        <f t="shared" si="141"/>
        <v>1</v>
      </c>
      <c r="H72" s="41">
        <f t="shared" si="141"/>
        <v>1</v>
      </c>
      <c r="I72" s="42">
        <f t="shared" si="141"/>
        <v>1</v>
      </c>
      <c r="J72" s="43"/>
      <c r="K72" s="41">
        <f t="shared" si="142"/>
        <v>0</v>
      </c>
      <c r="L72" s="41">
        <f t="shared" si="142"/>
        <v>1</v>
      </c>
      <c r="M72" s="41">
        <f t="shared" si="142"/>
        <v>1</v>
      </c>
      <c r="N72" s="41">
        <f t="shared" si="142"/>
        <v>0</v>
      </c>
      <c r="O72" s="42">
        <f t="shared" si="142"/>
        <v>0</v>
      </c>
      <c r="P72" s="43"/>
      <c r="Q72" s="41">
        <f t="shared" si="143"/>
        <v>0</v>
      </c>
      <c r="R72" s="41">
        <f t="shared" si="143"/>
        <v>0</v>
      </c>
      <c r="S72" s="41">
        <f t="shared" si="143"/>
        <v>0</v>
      </c>
      <c r="T72" s="41">
        <f t="shared" si="143"/>
        <v>1</v>
      </c>
      <c r="U72" s="42">
        <f t="shared" si="143"/>
        <v>1</v>
      </c>
      <c r="V72" s="43"/>
      <c r="W72" s="41">
        <f>IF($V$70&gt;0,IF(W70=W42,0.5,IF(W70&gt;W42,1,0)),0)</f>
        <v>1</v>
      </c>
      <c r="X72" s="41">
        <f>IF($V$70&gt;0,IF(X70=X42,0.5,IF(X70&gt;X42,1,0)),0)</f>
        <v>1</v>
      </c>
      <c r="Y72" s="41">
        <f>IF($V$70&gt;0,IF(Y70=Y42,0.5,IF(Y70&gt;Y42,1,0)),0)</f>
        <v>1</v>
      </c>
      <c r="Z72" s="41">
        <f>IF($V$70&gt;0,IF(Z70=Z42,0.5,IF(Z70&gt;Z42,1,0)),0)</f>
        <v>1</v>
      </c>
      <c r="AA72" s="42">
        <f>IF($V$70&gt;0,IF(AA70=AA42,0.5,IF(AA70&gt;AA42,1,0)),0)</f>
        <v>1</v>
      </c>
      <c r="AB72" s="43"/>
      <c r="AC72" s="41">
        <f t="shared" si="144"/>
        <v>1</v>
      </c>
      <c r="AD72" s="41">
        <f t="shared" si="144"/>
        <v>1</v>
      </c>
      <c r="AE72" s="41">
        <f t="shared" si="144"/>
        <v>0</v>
      </c>
      <c r="AF72" s="41">
        <f t="shared" si="144"/>
        <v>1</v>
      </c>
      <c r="AG72" s="42">
        <f t="shared" si="144"/>
        <v>0</v>
      </c>
      <c r="AH72" s="43"/>
      <c r="AI72" s="41">
        <f t="shared" si="145"/>
        <v>0</v>
      </c>
      <c r="AJ72" s="41">
        <f t="shared" si="145"/>
        <v>1</v>
      </c>
      <c r="AK72" s="41">
        <f t="shared" si="145"/>
        <v>1</v>
      </c>
      <c r="AL72" s="41">
        <f t="shared" si="145"/>
        <v>0</v>
      </c>
      <c r="AM72" s="42">
        <f t="shared" si="145"/>
        <v>0</v>
      </c>
      <c r="AN72" s="43"/>
      <c r="AO72" s="41">
        <f>IF($AN$70&gt;0,IF(AO70=AO15,0.5,IF(AO70&gt;AO15,1,0)),0)</f>
        <v>1</v>
      </c>
      <c r="AP72" s="41">
        <f>IF($AN$70&gt;0,IF(AP70=AP15,0.5,IF(AP70&gt;AP15,1,0)),0)</f>
        <v>1</v>
      </c>
      <c r="AQ72" s="41">
        <f>IF($AN$70&gt;0,IF(AQ70=AQ15,0.5,IF(AQ70&gt;AQ15,1,0)),0)</f>
        <v>0</v>
      </c>
      <c r="AR72" s="41">
        <f>IF($AN$70&gt;0,IF(AR70=AR15,0.5,IF(AR70&gt;AR15,1,0)),0)</f>
        <v>1</v>
      </c>
      <c r="AS72" s="42">
        <f>IF($AN$70&gt;0,IF(AS70=AS15,0.5,IF(AS70&gt;AS15,1,0)),0)</f>
        <v>1</v>
      </c>
      <c r="AT72" s="43"/>
      <c r="AU72" s="41">
        <f t="shared" si="146"/>
        <v>0</v>
      </c>
      <c r="AV72" s="41">
        <f t="shared" si="146"/>
        <v>0</v>
      </c>
      <c r="AW72" s="41">
        <f t="shared" si="146"/>
        <v>0</v>
      </c>
      <c r="AX72" s="41">
        <f t="shared" si="146"/>
        <v>0</v>
      </c>
      <c r="AY72" s="42">
        <f t="shared" si="146"/>
        <v>0</v>
      </c>
      <c r="AZ72" s="43"/>
      <c r="BA72" s="41">
        <f>IF($AZ$70&gt;0,IF(BA70=BA29,0.5,IF(BA70&gt;BA29,1,0)),0)</f>
        <v>0</v>
      </c>
      <c r="BB72" s="41">
        <f>IF($AZ$70&gt;0,IF(BB70=BB29,0.5,IF(BB70&gt;BB29,1,0)),0)</f>
        <v>0</v>
      </c>
      <c r="BC72" s="41">
        <f>IF($AZ$70&gt;0,IF(BC70=BC29,0.5,IF(BC70&gt;BC29,1,0)),0)</f>
        <v>0</v>
      </c>
      <c r="BD72" s="41">
        <f>IF($AZ$70&gt;0,IF(BD70=BD29,0.5,IF(BD70&gt;BD29,1,0)),0)</f>
        <v>0</v>
      </c>
      <c r="BE72" s="42">
        <f>IF($AZ$70&gt;0,IF(BE70=BE29,0.5,IF(BE70&gt;BE29,1,0)),0)</f>
        <v>0</v>
      </c>
      <c r="BF72" s="48"/>
      <c r="BG72" s="21"/>
      <c r="BH72" s="21"/>
      <c r="BI72" s="21"/>
      <c r="BJ72" s="21"/>
      <c r="BK72" s="21"/>
      <c r="BL72" s="21"/>
      <c r="BM72" s="21"/>
      <c r="BN72" s="21"/>
      <c r="BO72" s="21"/>
      <c r="BP72" s="17">
        <f t="shared" si="138"/>
        <v>4</v>
      </c>
      <c r="BQ72" s="21"/>
    </row>
    <row r="73" spans="1:69" ht="14.25" customHeight="1" x14ac:dyDescent="0.25">
      <c r="A73" s="49"/>
      <c r="B73" s="50" t="s">
        <v>39</v>
      </c>
      <c r="C73" s="51"/>
      <c r="D73" s="52"/>
      <c r="E73" s="53"/>
      <c r="F73" s="53"/>
      <c r="G73" s="53"/>
      <c r="H73" s="53"/>
      <c r="I73" s="54">
        <f>SUM(E71+F71+G71+H71+I71+E72+F72+G72+H72+I72)</f>
        <v>10</v>
      </c>
      <c r="J73" s="52"/>
      <c r="K73" s="53"/>
      <c r="L73" s="53"/>
      <c r="M73" s="53"/>
      <c r="N73" s="53"/>
      <c r="O73" s="54">
        <f>SUM(K71+L71+M71+N71+O71+K72+L72+M72+N72+O72)</f>
        <v>3</v>
      </c>
      <c r="P73" s="52"/>
      <c r="Q73" s="53"/>
      <c r="R73" s="53"/>
      <c r="S73" s="53"/>
      <c r="T73" s="53"/>
      <c r="U73" s="54">
        <f>SUM(Q71+R71+S71+T71+U71+Q72+R72+S72+T72+U72)</f>
        <v>4</v>
      </c>
      <c r="V73" s="52"/>
      <c r="W73" s="53"/>
      <c r="X73" s="53"/>
      <c r="Y73" s="53"/>
      <c r="Z73" s="53"/>
      <c r="AA73" s="54">
        <f>SUM(W71+X71+Y71+Z71+AA71+W72+X72+Y72+Z72+AA72)</f>
        <v>8</v>
      </c>
      <c r="AB73" s="52"/>
      <c r="AC73" s="53"/>
      <c r="AD73" s="53"/>
      <c r="AE73" s="53"/>
      <c r="AF73" s="53"/>
      <c r="AG73" s="54">
        <f>SUM(AC71+AD71+AE71+AF71+AG71+AC72+AD72+AE72+AF72+AG72)</f>
        <v>5</v>
      </c>
      <c r="AH73" s="52"/>
      <c r="AI73" s="53"/>
      <c r="AJ73" s="53"/>
      <c r="AK73" s="53"/>
      <c r="AL73" s="53"/>
      <c r="AM73" s="54">
        <f>SUM(AI71+AJ71+AK71+AL71+AM71+AI72+AJ72+AK72+AL72+AM72)</f>
        <v>5</v>
      </c>
      <c r="AN73" s="52"/>
      <c r="AO73" s="53"/>
      <c r="AP73" s="53"/>
      <c r="AQ73" s="53"/>
      <c r="AR73" s="53"/>
      <c r="AS73" s="54">
        <f>SUM(AO71+AP71+AQ71+AR71+AS71+AO72+AP72+AQ72+AR72+AS72)</f>
        <v>8</v>
      </c>
      <c r="AT73" s="52"/>
      <c r="AU73" s="53"/>
      <c r="AV73" s="53"/>
      <c r="AW73" s="53"/>
      <c r="AX73" s="53"/>
      <c r="AY73" s="54">
        <f>SUM(AU71+AV71+AW71+AX71+AY71+AU72+AV72+AW72+AX72+AY72)</f>
        <v>0</v>
      </c>
      <c r="AZ73" s="52"/>
      <c r="BA73" s="53"/>
      <c r="BB73" s="53"/>
      <c r="BC73" s="53"/>
      <c r="BD73" s="53"/>
      <c r="BE73" s="54">
        <f>SUM(BA71+BB71+BC71+BD71+BE71+BA72+BB72+BC72+BD72+BE72)</f>
        <v>0</v>
      </c>
      <c r="BF73" s="55"/>
      <c r="BG73" s="56"/>
      <c r="BH73" s="56"/>
      <c r="BI73" s="56"/>
      <c r="BJ73" s="56"/>
      <c r="BK73" s="56"/>
      <c r="BL73" s="56"/>
      <c r="BM73" s="56"/>
      <c r="BN73" s="56"/>
      <c r="BO73" s="56"/>
      <c r="BP73" s="57">
        <f t="shared" si="138"/>
        <v>43</v>
      </c>
      <c r="BQ73" s="56"/>
    </row>
    <row r="74" spans="1:69" ht="27" customHeight="1" x14ac:dyDescent="0.25">
      <c r="A74" s="31">
        <v>6</v>
      </c>
      <c r="B74" s="189" t="s">
        <v>57</v>
      </c>
      <c r="C74" s="191"/>
      <c r="D74" s="32" t="s">
        <v>26</v>
      </c>
      <c r="E74" s="33" t="s">
        <v>27</v>
      </c>
      <c r="F74" s="33" t="s">
        <v>28</v>
      </c>
      <c r="G74" s="33" t="s">
        <v>29</v>
      </c>
      <c r="H74" s="33" t="s">
        <v>30</v>
      </c>
      <c r="I74" s="34" t="s">
        <v>23</v>
      </c>
      <c r="J74" s="32" t="s">
        <v>26</v>
      </c>
      <c r="K74" s="33" t="s">
        <v>27</v>
      </c>
      <c r="L74" s="33" t="s">
        <v>28</v>
      </c>
      <c r="M74" s="33" t="s">
        <v>29</v>
      </c>
      <c r="N74" s="33" t="s">
        <v>30</v>
      </c>
      <c r="O74" s="34" t="s">
        <v>23</v>
      </c>
      <c r="P74" s="32" t="s">
        <v>26</v>
      </c>
      <c r="Q74" s="33" t="s">
        <v>27</v>
      </c>
      <c r="R74" s="33" t="s">
        <v>28</v>
      </c>
      <c r="S74" s="33" t="s">
        <v>29</v>
      </c>
      <c r="T74" s="33" t="s">
        <v>30</v>
      </c>
      <c r="U74" s="34" t="s">
        <v>23</v>
      </c>
      <c r="V74" s="32" t="s">
        <v>26</v>
      </c>
      <c r="W74" s="33" t="s">
        <v>27</v>
      </c>
      <c r="X74" s="33" t="s">
        <v>28</v>
      </c>
      <c r="Y74" s="33" t="s">
        <v>29</v>
      </c>
      <c r="Z74" s="33" t="s">
        <v>30</v>
      </c>
      <c r="AA74" s="34" t="s">
        <v>23</v>
      </c>
      <c r="AB74" s="32" t="s">
        <v>26</v>
      </c>
      <c r="AC74" s="33" t="s">
        <v>27</v>
      </c>
      <c r="AD74" s="33" t="s">
        <v>28</v>
      </c>
      <c r="AE74" s="33" t="s">
        <v>29</v>
      </c>
      <c r="AF74" s="33" t="s">
        <v>30</v>
      </c>
      <c r="AG74" s="34" t="s">
        <v>23</v>
      </c>
      <c r="AH74" s="32" t="s">
        <v>26</v>
      </c>
      <c r="AI74" s="33" t="s">
        <v>27</v>
      </c>
      <c r="AJ74" s="33" t="s">
        <v>28</v>
      </c>
      <c r="AK74" s="33" t="s">
        <v>29</v>
      </c>
      <c r="AL74" s="33" t="s">
        <v>30</v>
      </c>
      <c r="AM74" s="34" t="s">
        <v>23</v>
      </c>
      <c r="AN74" s="32" t="s">
        <v>26</v>
      </c>
      <c r="AO74" s="33" t="s">
        <v>27</v>
      </c>
      <c r="AP74" s="33" t="s">
        <v>28</v>
      </c>
      <c r="AQ74" s="33" t="s">
        <v>29</v>
      </c>
      <c r="AR74" s="33" t="s">
        <v>30</v>
      </c>
      <c r="AS74" s="34" t="s">
        <v>23</v>
      </c>
      <c r="AT74" s="32" t="s">
        <v>26</v>
      </c>
      <c r="AU74" s="33" t="s">
        <v>27</v>
      </c>
      <c r="AV74" s="33" t="s">
        <v>28</v>
      </c>
      <c r="AW74" s="33" t="s">
        <v>29</v>
      </c>
      <c r="AX74" s="33" t="s">
        <v>30</v>
      </c>
      <c r="AY74" s="34" t="s">
        <v>23</v>
      </c>
      <c r="AZ74" s="32" t="s">
        <v>26</v>
      </c>
      <c r="BA74" s="33" t="s">
        <v>27</v>
      </c>
      <c r="BB74" s="33" t="s">
        <v>28</v>
      </c>
      <c r="BC74" s="33" t="s">
        <v>29</v>
      </c>
      <c r="BD74" s="33" t="s">
        <v>30</v>
      </c>
      <c r="BE74" s="34" t="s">
        <v>23</v>
      </c>
      <c r="BF74" s="35"/>
      <c r="BG74" s="36"/>
      <c r="BH74" s="36"/>
      <c r="BI74" s="36"/>
      <c r="BJ74" s="36"/>
      <c r="BK74" s="36"/>
      <c r="BL74" s="36"/>
      <c r="BM74" s="36"/>
      <c r="BN74" s="36"/>
      <c r="BO74" s="36"/>
      <c r="BP74" s="58"/>
      <c r="BQ74" s="36"/>
    </row>
    <row r="75" spans="1:69" ht="15.75" customHeight="1" x14ac:dyDescent="0.25">
      <c r="A75" s="37"/>
      <c r="B75" s="38" t="s">
        <v>56</v>
      </c>
      <c r="C75" s="39" t="s">
        <v>58</v>
      </c>
      <c r="D75" s="40">
        <v>37</v>
      </c>
      <c r="E75" s="41">
        <v>171</v>
      </c>
      <c r="F75" s="41">
        <v>171</v>
      </c>
      <c r="G75" s="41">
        <v>139</v>
      </c>
      <c r="H75" s="41">
        <v>134</v>
      </c>
      <c r="I75" s="42">
        <f t="shared" ref="I75:I84" si="147">SUM(E75:H75)</f>
        <v>615</v>
      </c>
      <c r="J75" s="43">
        <v>37</v>
      </c>
      <c r="K75" s="44">
        <v>158</v>
      </c>
      <c r="L75" s="44">
        <v>134</v>
      </c>
      <c r="M75" s="44">
        <v>168</v>
      </c>
      <c r="N75" s="44">
        <v>180</v>
      </c>
      <c r="O75" s="42">
        <f t="shared" ref="O75:O84" si="148">SUM(K75:N75)</f>
        <v>640</v>
      </c>
      <c r="P75" s="43">
        <v>38</v>
      </c>
      <c r="Q75" s="44">
        <v>146</v>
      </c>
      <c r="R75" s="44">
        <v>175</v>
      </c>
      <c r="S75" s="44">
        <v>185</v>
      </c>
      <c r="T75" s="44">
        <v>185</v>
      </c>
      <c r="U75" s="42">
        <f t="shared" ref="U75:U84" si="149">SUM(Q75:T75)</f>
        <v>691</v>
      </c>
      <c r="V75" s="43">
        <v>37</v>
      </c>
      <c r="W75" s="44">
        <v>167</v>
      </c>
      <c r="X75" s="44">
        <v>220</v>
      </c>
      <c r="Y75" s="44">
        <v>189</v>
      </c>
      <c r="Z75" s="44">
        <v>156</v>
      </c>
      <c r="AA75" s="42">
        <f t="shared" ref="AA75:AA84" si="150">SUM(W75:Z75)</f>
        <v>732</v>
      </c>
      <c r="AB75" s="43">
        <v>37</v>
      </c>
      <c r="AC75" s="44">
        <v>178</v>
      </c>
      <c r="AD75" s="44">
        <v>172</v>
      </c>
      <c r="AE75" s="44">
        <v>156</v>
      </c>
      <c r="AF75" s="44">
        <v>145</v>
      </c>
      <c r="AG75" s="42">
        <f t="shared" ref="AG75:AG84" si="151">SUM(AC75:AF75)</f>
        <v>651</v>
      </c>
      <c r="AH75" s="43">
        <v>37</v>
      </c>
      <c r="AI75" s="44">
        <v>167</v>
      </c>
      <c r="AJ75" s="44">
        <v>145</v>
      </c>
      <c r="AK75" s="44">
        <v>148</v>
      </c>
      <c r="AL75" s="44">
        <v>190</v>
      </c>
      <c r="AM75" s="42">
        <f t="shared" ref="AM75:AM84" si="152">SUM(AI75:AL75)</f>
        <v>650</v>
      </c>
      <c r="AN75" s="43">
        <v>37</v>
      </c>
      <c r="AO75" s="44">
        <v>167</v>
      </c>
      <c r="AP75" s="44">
        <v>161</v>
      </c>
      <c r="AQ75" s="44">
        <v>164</v>
      </c>
      <c r="AR75" s="44">
        <v>172</v>
      </c>
      <c r="AS75" s="42">
        <f t="shared" ref="AS75:AS84" si="153">SUM(AO75:AR75)</f>
        <v>664</v>
      </c>
      <c r="AT75" s="43"/>
      <c r="AU75" s="44"/>
      <c r="AV75" s="44"/>
      <c r="AW75" s="44"/>
      <c r="AX75" s="44"/>
      <c r="AY75" s="42">
        <f t="shared" ref="AY75:AY84" si="154">SUM(AU75:AX75)</f>
        <v>0</v>
      </c>
      <c r="AZ75" s="43"/>
      <c r="BA75" s="44"/>
      <c r="BB75" s="44"/>
      <c r="BC75" s="44"/>
      <c r="BD75" s="44"/>
      <c r="BE75" s="42">
        <f t="shared" ref="BE75:BE84" si="155">SUM(BA75:BD75)</f>
        <v>0</v>
      </c>
      <c r="BF75" s="45">
        <f t="shared" ref="BF75:BF86" si="156">SUM((IF(E75&gt;0,1,0)+(IF(F75&gt;0,1,0)+(IF(G75&gt;0,1,0)+(IF(H75&gt;0,1,0))))))</f>
        <v>4</v>
      </c>
      <c r="BG75" s="17">
        <f t="shared" ref="BG75:BG86" si="157">SUM((IF(K75&gt;0,1,0)+(IF(L75&gt;0,1,0)+(IF(M75&gt;0,1,0)+(IF(N75&gt;0,1,0))))))</f>
        <v>4</v>
      </c>
      <c r="BH75" s="17">
        <f t="shared" ref="BH75:BH86" si="158">SUM((IF(Q75&gt;0,1,0)+(IF(R75&gt;0,1,0)+(IF(S75&gt;0,1,0)+(IF(T75&gt;0,1,0))))))</f>
        <v>4</v>
      </c>
      <c r="BI75" s="17">
        <f t="shared" ref="BI75:BI86" si="159">SUM((IF(W75&gt;0,1,0)+(IF(X75&gt;0,1,0)+(IF(Y75&gt;0,1,0)+(IF(Z75&gt;0,1,0))))))</f>
        <v>4</v>
      </c>
      <c r="BJ75" s="17">
        <f t="shared" ref="BJ75:BJ86" si="160">SUM((IF(AC75&gt;0,1,0)+(IF(AD75&gt;0,1,0)+(IF(AE75&gt;0,1,0)+(IF(AF75&gt;0,1,0))))))</f>
        <v>4</v>
      </c>
      <c r="BK75" s="17">
        <f t="shared" ref="BK75:BK86" si="161">SUM((IF(AI75&gt;0,1,0)+(IF(AJ75&gt;0,1,0)+(IF(AK75&gt;0,1,0)+(IF(AL75&gt;0,1,0))))))</f>
        <v>4</v>
      </c>
      <c r="BL75" s="17">
        <f t="shared" ref="BL75:BL86" si="162">SUM((IF(AO75&gt;0,1,0)+(IF(AP75&gt;0,1,0)+(IF(AQ75&gt;0,1,0)+(IF(AR75&gt;0,1,0))))))</f>
        <v>4</v>
      </c>
      <c r="BM75" s="17">
        <f t="shared" ref="BM75:BM86" si="163">SUM((IF(AU75&gt;0,1,0)+(IF(AV75&gt;0,1,0)+(IF(AW75&gt;0,1,0)+(IF(AX75&gt;0,1,0))))))</f>
        <v>0</v>
      </c>
      <c r="BN75" s="17">
        <f t="shared" ref="BN75:BN86" si="164">SUM((IF(BA75&gt;0,1,0)+(IF(BB75&gt;0,1,0)+(IF(BC75&gt;0,1,0)+(IF(BD75&gt;0,1,0))))))</f>
        <v>0</v>
      </c>
      <c r="BO75" s="17">
        <f t="shared" ref="BO75:BO86" si="165">SUM(BF75:BN75)</f>
        <v>28</v>
      </c>
      <c r="BP75" s="17">
        <f t="shared" ref="BP75:BP89" si="166">I75+O75+U75+AA75+AG75+AM75+AS75+AY75+BE75</f>
        <v>4643</v>
      </c>
      <c r="BQ75" s="17">
        <f t="shared" ref="BQ75:BQ86" si="167">BP75/BO75</f>
        <v>165.82142857142858</v>
      </c>
    </row>
    <row r="76" spans="1:69" ht="15.75" customHeight="1" x14ac:dyDescent="0.25">
      <c r="A76" s="37"/>
      <c r="B76" s="38" t="s">
        <v>59</v>
      </c>
      <c r="C76" s="39" t="s">
        <v>60</v>
      </c>
      <c r="D76" s="40">
        <v>59</v>
      </c>
      <c r="E76" s="41">
        <v>146</v>
      </c>
      <c r="F76" s="41">
        <v>108</v>
      </c>
      <c r="G76" s="41">
        <v>140</v>
      </c>
      <c r="H76" s="41">
        <v>156</v>
      </c>
      <c r="I76" s="42">
        <f t="shared" si="147"/>
        <v>550</v>
      </c>
      <c r="J76" s="43">
        <v>59</v>
      </c>
      <c r="K76" s="44">
        <v>114</v>
      </c>
      <c r="L76" s="44">
        <v>126</v>
      </c>
      <c r="M76" s="44">
        <v>153</v>
      </c>
      <c r="N76" s="44">
        <v>170</v>
      </c>
      <c r="O76" s="42">
        <f t="shared" si="148"/>
        <v>563</v>
      </c>
      <c r="P76" s="43">
        <v>59</v>
      </c>
      <c r="Q76" s="44">
        <v>126</v>
      </c>
      <c r="R76" s="44">
        <v>117</v>
      </c>
      <c r="S76" s="44">
        <v>119</v>
      </c>
      <c r="T76" s="44">
        <v>147</v>
      </c>
      <c r="U76" s="42">
        <f t="shared" si="149"/>
        <v>509</v>
      </c>
      <c r="V76" s="43">
        <v>58</v>
      </c>
      <c r="W76" s="44">
        <v>122</v>
      </c>
      <c r="X76" s="44">
        <v>128</v>
      </c>
      <c r="Y76" s="44">
        <v>128</v>
      </c>
      <c r="Z76" s="44">
        <v>139</v>
      </c>
      <c r="AA76" s="42">
        <f t="shared" si="150"/>
        <v>517</v>
      </c>
      <c r="AB76" s="43">
        <v>59</v>
      </c>
      <c r="AC76" s="44">
        <v>133</v>
      </c>
      <c r="AD76" s="44">
        <v>160</v>
      </c>
      <c r="AE76" s="44">
        <v>136</v>
      </c>
      <c r="AF76" s="44">
        <v>142</v>
      </c>
      <c r="AG76" s="42">
        <f t="shared" si="151"/>
        <v>571</v>
      </c>
      <c r="AH76" s="43">
        <v>59</v>
      </c>
      <c r="AI76" s="44">
        <v>183</v>
      </c>
      <c r="AJ76" s="44">
        <v>136</v>
      </c>
      <c r="AK76" s="44">
        <v>158</v>
      </c>
      <c r="AL76" s="44">
        <v>112</v>
      </c>
      <c r="AM76" s="42">
        <f t="shared" si="152"/>
        <v>589</v>
      </c>
      <c r="AN76" s="43">
        <v>53</v>
      </c>
      <c r="AO76" s="44">
        <v>165</v>
      </c>
      <c r="AP76" s="44">
        <v>141</v>
      </c>
      <c r="AQ76" s="44">
        <v>135</v>
      </c>
      <c r="AR76" s="44">
        <v>144</v>
      </c>
      <c r="AS76" s="42">
        <f t="shared" si="153"/>
        <v>585</v>
      </c>
      <c r="AT76" s="43"/>
      <c r="AU76" s="44"/>
      <c r="AV76" s="44"/>
      <c r="AW76" s="44"/>
      <c r="AX76" s="44"/>
      <c r="AY76" s="42">
        <f t="shared" si="154"/>
        <v>0</v>
      </c>
      <c r="AZ76" s="43"/>
      <c r="BA76" s="44"/>
      <c r="BB76" s="44"/>
      <c r="BC76" s="44"/>
      <c r="BD76" s="44"/>
      <c r="BE76" s="42">
        <f t="shared" si="155"/>
        <v>0</v>
      </c>
      <c r="BF76" s="45">
        <f t="shared" si="156"/>
        <v>4</v>
      </c>
      <c r="BG76" s="17">
        <f t="shared" si="157"/>
        <v>4</v>
      </c>
      <c r="BH76" s="17">
        <f t="shared" si="158"/>
        <v>4</v>
      </c>
      <c r="BI76" s="17">
        <f t="shared" si="159"/>
        <v>4</v>
      </c>
      <c r="BJ76" s="17">
        <f t="shared" si="160"/>
        <v>4</v>
      </c>
      <c r="BK76" s="17">
        <f t="shared" si="161"/>
        <v>4</v>
      </c>
      <c r="BL76" s="17">
        <f t="shared" si="162"/>
        <v>4</v>
      </c>
      <c r="BM76" s="17">
        <f t="shared" si="163"/>
        <v>0</v>
      </c>
      <c r="BN76" s="17">
        <f t="shared" si="164"/>
        <v>0</v>
      </c>
      <c r="BO76" s="17">
        <f t="shared" si="165"/>
        <v>28</v>
      </c>
      <c r="BP76" s="17">
        <f t="shared" si="166"/>
        <v>3884</v>
      </c>
      <c r="BQ76" s="17">
        <f t="shared" si="167"/>
        <v>138.71428571428572</v>
      </c>
    </row>
    <row r="77" spans="1:69" ht="15.75" customHeight="1" x14ac:dyDescent="0.25">
      <c r="A77" s="37"/>
      <c r="B77" s="46" t="s">
        <v>79</v>
      </c>
      <c r="C77" s="47" t="s">
        <v>80</v>
      </c>
      <c r="D77" s="43"/>
      <c r="E77" s="44"/>
      <c r="F77" s="44"/>
      <c r="G77" s="44"/>
      <c r="H77" s="44"/>
      <c r="I77" s="42">
        <f t="shared" si="147"/>
        <v>0</v>
      </c>
      <c r="J77" s="43"/>
      <c r="K77" s="44"/>
      <c r="L77" s="44"/>
      <c r="M77" s="44"/>
      <c r="N77" s="44"/>
      <c r="O77" s="42">
        <f t="shared" si="148"/>
        <v>0</v>
      </c>
      <c r="P77" s="43"/>
      <c r="Q77" s="44"/>
      <c r="R77" s="44"/>
      <c r="S77" s="44"/>
      <c r="T77" s="44"/>
      <c r="U77" s="42">
        <f t="shared" si="149"/>
        <v>0</v>
      </c>
      <c r="V77" s="43"/>
      <c r="W77" s="44"/>
      <c r="X77" s="44"/>
      <c r="Y77" s="44"/>
      <c r="Z77" s="44"/>
      <c r="AA77" s="42">
        <f t="shared" si="150"/>
        <v>0</v>
      </c>
      <c r="AB77" s="43"/>
      <c r="AC77" s="44"/>
      <c r="AD77" s="44"/>
      <c r="AE77" s="44"/>
      <c r="AF77" s="44"/>
      <c r="AG77" s="42">
        <f t="shared" si="151"/>
        <v>0</v>
      </c>
      <c r="AH77" s="43"/>
      <c r="AI77" s="44"/>
      <c r="AJ77" s="44"/>
      <c r="AK77" s="44"/>
      <c r="AL77" s="44"/>
      <c r="AM77" s="42">
        <f t="shared" si="152"/>
        <v>0</v>
      </c>
      <c r="AN77" s="43"/>
      <c r="AO77" s="44"/>
      <c r="AP77" s="44"/>
      <c r="AQ77" s="44"/>
      <c r="AR77" s="44"/>
      <c r="AS77" s="42">
        <f t="shared" si="153"/>
        <v>0</v>
      </c>
      <c r="AT77" s="43"/>
      <c r="AU77" s="44"/>
      <c r="AV77" s="44"/>
      <c r="AW77" s="44"/>
      <c r="AX77" s="44"/>
      <c r="AY77" s="42">
        <f t="shared" si="154"/>
        <v>0</v>
      </c>
      <c r="AZ77" s="43"/>
      <c r="BA77" s="44"/>
      <c r="BB77" s="44"/>
      <c r="BC77" s="44"/>
      <c r="BD77" s="44"/>
      <c r="BE77" s="42">
        <f t="shared" si="155"/>
        <v>0</v>
      </c>
      <c r="BF77" s="45">
        <f t="shared" si="156"/>
        <v>0</v>
      </c>
      <c r="BG77" s="17">
        <f t="shared" si="157"/>
        <v>0</v>
      </c>
      <c r="BH77" s="17">
        <f t="shared" si="158"/>
        <v>0</v>
      </c>
      <c r="BI77" s="17">
        <f t="shared" si="159"/>
        <v>0</v>
      </c>
      <c r="BJ77" s="17">
        <f t="shared" si="160"/>
        <v>0</v>
      </c>
      <c r="BK77" s="17">
        <f t="shared" si="161"/>
        <v>0</v>
      </c>
      <c r="BL77" s="17">
        <f t="shared" si="162"/>
        <v>0</v>
      </c>
      <c r="BM77" s="17">
        <f t="shared" si="163"/>
        <v>0</v>
      </c>
      <c r="BN77" s="17">
        <f t="shared" si="164"/>
        <v>0</v>
      </c>
      <c r="BO77" s="17">
        <f t="shared" si="165"/>
        <v>0</v>
      </c>
      <c r="BP77" s="17">
        <f t="shared" si="166"/>
        <v>0</v>
      </c>
      <c r="BQ77" s="21" t="e">
        <f t="shared" si="167"/>
        <v>#DIV/0!</v>
      </c>
    </row>
    <row r="78" spans="1:69" ht="15.75" customHeight="1" x14ac:dyDescent="0.25">
      <c r="A78" s="37"/>
      <c r="B78" s="46">
        <v>4</v>
      </c>
      <c r="C78" s="47"/>
      <c r="D78" s="43"/>
      <c r="E78" s="44"/>
      <c r="F78" s="44"/>
      <c r="G78" s="44"/>
      <c r="H78" s="44"/>
      <c r="I78" s="42">
        <f t="shared" si="147"/>
        <v>0</v>
      </c>
      <c r="J78" s="43"/>
      <c r="K78" s="44"/>
      <c r="L78" s="44"/>
      <c r="M78" s="44"/>
      <c r="N78" s="44"/>
      <c r="O78" s="42">
        <f t="shared" si="148"/>
        <v>0</v>
      </c>
      <c r="P78" s="43"/>
      <c r="Q78" s="44"/>
      <c r="R78" s="44"/>
      <c r="S78" s="44"/>
      <c r="T78" s="44"/>
      <c r="U78" s="42">
        <f t="shared" si="149"/>
        <v>0</v>
      </c>
      <c r="V78" s="43"/>
      <c r="W78" s="44"/>
      <c r="X78" s="44"/>
      <c r="Y78" s="44"/>
      <c r="Z78" s="44"/>
      <c r="AA78" s="42">
        <f t="shared" si="150"/>
        <v>0</v>
      </c>
      <c r="AB78" s="43"/>
      <c r="AC78" s="44"/>
      <c r="AD78" s="44"/>
      <c r="AE78" s="44"/>
      <c r="AF78" s="44"/>
      <c r="AG78" s="42">
        <f t="shared" si="151"/>
        <v>0</v>
      </c>
      <c r="AH78" s="43"/>
      <c r="AI78" s="44"/>
      <c r="AJ78" s="44"/>
      <c r="AK78" s="44"/>
      <c r="AL78" s="44"/>
      <c r="AM78" s="42">
        <f t="shared" si="152"/>
        <v>0</v>
      </c>
      <c r="AN78" s="43"/>
      <c r="AO78" s="44"/>
      <c r="AP78" s="44"/>
      <c r="AQ78" s="44"/>
      <c r="AR78" s="44"/>
      <c r="AS78" s="42">
        <f t="shared" si="153"/>
        <v>0</v>
      </c>
      <c r="AT78" s="43"/>
      <c r="AU78" s="44"/>
      <c r="AV78" s="44"/>
      <c r="AW78" s="44"/>
      <c r="AX78" s="44"/>
      <c r="AY78" s="42">
        <f t="shared" si="154"/>
        <v>0</v>
      </c>
      <c r="AZ78" s="43"/>
      <c r="BA78" s="44"/>
      <c r="BB78" s="44"/>
      <c r="BC78" s="44"/>
      <c r="BD78" s="44"/>
      <c r="BE78" s="42">
        <f t="shared" si="155"/>
        <v>0</v>
      </c>
      <c r="BF78" s="45">
        <f t="shared" si="156"/>
        <v>0</v>
      </c>
      <c r="BG78" s="17">
        <f t="shared" si="157"/>
        <v>0</v>
      </c>
      <c r="BH78" s="17">
        <f t="shared" si="158"/>
        <v>0</v>
      </c>
      <c r="BI78" s="17">
        <f t="shared" si="159"/>
        <v>0</v>
      </c>
      <c r="BJ78" s="17">
        <f t="shared" si="160"/>
        <v>0</v>
      </c>
      <c r="BK78" s="17">
        <f t="shared" si="161"/>
        <v>0</v>
      </c>
      <c r="BL78" s="17">
        <f t="shared" si="162"/>
        <v>0</v>
      </c>
      <c r="BM78" s="17">
        <f t="shared" si="163"/>
        <v>0</v>
      </c>
      <c r="BN78" s="17">
        <f t="shared" si="164"/>
        <v>0</v>
      </c>
      <c r="BO78" s="17">
        <f t="shared" si="165"/>
        <v>0</v>
      </c>
      <c r="BP78" s="17">
        <f t="shared" si="166"/>
        <v>0</v>
      </c>
      <c r="BQ78" s="21" t="e">
        <f t="shared" si="167"/>
        <v>#DIV/0!</v>
      </c>
    </row>
    <row r="79" spans="1:69" ht="15.75" customHeight="1" x14ac:dyDescent="0.25">
      <c r="A79" s="37"/>
      <c r="B79" s="46">
        <v>5</v>
      </c>
      <c r="C79" s="47"/>
      <c r="D79" s="43"/>
      <c r="E79" s="44"/>
      <c r="F79" s="44"/>
      <c r="G79" s="44"/>
      <c r="H79" s="44"/>
      <c r="I79" s="42">
        <f t="shared" si="147"/>
        <v>0</v>
      </c>
      <c r="J79" s="43"/>
      <c r="K79" s="44"/>
      <c r="L79" s="44"/>
      <c r="M79" s="44"/>
      <c r="N79" s="44"/>
      <c r="O79" s="42">
        <f t="shared" si="148"/>
        <v>0</v>
      </c>
      <c r="P79" s="43"/>
      <c r="Q79" s="44"/>
      <c r="R79" s="44"/>
      <c r="S79" s="44"/>
      <c r="T79" s="44"/>
      <c r="U79" s="42">
        <f t="shared" si="149"/>
        <v>0</v>
      </c>
      <c r="V79" s="43"/>
      <c r="W79" s="44"/>
      <c r="X79" s="44"/>
      <c r="Y79" s="44"/>
      <c r="Z79" s="44"/>
      <c r="AA79" s="42">
        <f t="shared" si="150"/>
        <v>0</v>
      </c>
      <c r="AB79" s="43"/>
      <c r="AC79" s="44"/>
      <c r="AD79" s="44"/>
      <c r="AE79" s="44"/>
      <c r="AF79" s="44"/>
      <c r="AG79" s="42">
        <f t="shared" si="151"/>
        <v>0</v>
      </c>
      <c r="AH79" s="43"/>
      <c r="AI79" s="44"/>
      <c r="AJ79" s="44"/>
      <c r="AK79" s="44"/>
      <c r="AL79" s="44"/>
      <c r="AM79" s="42">
        <f t="shared" si="152"/>
        <v>0</v>
      </c>
      <c r="AN79" s="43"/>
      <c r="AO79" s="44"/>
      <c r="AP79" s="44"/>
      <c r="AQ79" s="44"/>
      <c r="AR79" s="44"/>
      <c r="AS79" s="42">
        <f t="shared" si="153"/>
        <v>0</v>
      </c>
      <c r="AT79" s="43"/>
      <c r="AU79" s="44"/>
      <c r="AV79" s="44"/>
      <c r="AW79" s="44"/>
      <c r="AX79" s="44"/>
      <c r="AY79" s="42">
        <f t="shared" si="154"/>
        <v>0</v>
      </c>
      <c r="AZ79" s="43"/>
      <c r="BA79" s="44"/>
      <c r="BB79" s="44"/>
      <c r="BC79" s="44"/>
      <c r="BD79" s="44"/>
      <c r="BE79" s="42">
        <f t="shared" si="155"/>
        <v>0</v>
      </c>
      <c r="BF79" s="45">
        <f t="shared" si="156"/>
        <v>0</v>
      </c>
      <c r="BG79" s="17">
        <f t="shared" si="157"/>
        <v>0</v>
      </c>
      <c r="BH79" s="17">
        <f t="shared" si="158"/>
        <v>0</v>
      </c>
      <c r="BI79" s="17">
        <f t="shared" si="159"/>
        <v>0</v>
      </c>
      <c r="BJ79" s="17">
        <f t="shared" si="160"/>
        <v>0</v>
      </c>
      <c r="BK79" s="17">
        <f t="shared" si="161"/>
        <v>0</v>
      </c>
      <c r="BL79" s="17">
        <f t="shared" si="162"/>
        <v>0</v>
      </c>
      <c r="BM79" s="17">
        <f t="shared" si="163"/>
        <v>0</v>
      </c>
      <c r="BN79" s="17">
        <f t="shared" si="164"/>
        <v>0</v>
      </c>
      <c r="BO79" s="17">
        <f t="shared" si="165"/>
        <v>0</v>
      </c>
      <c r="BP79" s="17">
        <f t="shared" si="166"/>
        <v>0</v>
      </c>
      <c r="BQ79" s="21" t="e">
        <f t="shared" si="167"/>
        <v>#DIV/0!</v>
      </c>
    </row>
    <row r="80" spans="1:69" ht="15.75" customHeight="1" x14ac:dyDescent="0.25">
      <c r="A80" s="37"/>
      <c r="B80" s="46">
        <v>6</v>
      </c>
      <c r="C80" s="47"/>
      <c r="D80" s="43"/>
      <c r="E80" s="44"/>
      <c r="F80" s="44"/>
      <c r="G80" s="44"/>
      <c r="H80" s="44"/>
      <c r="I80" s="42">
        <f t="shared" si="147"/>
        <v>0</v>
      </c>
      <c r="J80" s="43"/>
      <c r="K80" s="44"/>
      <c r="L80" s="44"/>
      <c r="M80" s="44"/>
      <c r="N80" s="44"/>
      <c r="O80" s="42">
        <f t="shared" si="148"/>
        <v>0</v>
      </c>
      <c r="P80" s="43"/>
      <c r="Q80" s="44"/>
      <c r="R80" s="44"/>
      <c r="S80" s="44"/>
      <c r="T80" s="44"/>
      <c r="U80" s="42">
        <f t="shared" si="149"/>
        <v>0</v>
      </c>
      <c r="V80" s="43"/>
      <c r="W80" s="44"/>
      <c r="X80" s="44"/>
      <c r="Y80" s="44"/>
      <c r="Z80" s="44"/>
      <c r="AA80" s="42">
        <f t="shared" si="150"/>
        <v>0</v>
      </c>
      <c r="AB80" s="43"/>
      <c r="AC80" s="44"/>
      <c r="AD80" s="44"/>
      <c r="AE80" s="44"/>
      <c r="AF80" s="44"/>
      <c r="AG80" s="42">
        <f t="shared" si="151"/>
        <v>0</v>
      </c>
      <c r="AH80" s="43"/>
      <c r="AI80" s="44"/>
      <c r="AJ80" s="44"/>
      <c r="AK80" s="44"/>
      <c r="AL80" s="44"/>
      <c r="AM80" s="42">
        <f t="shared" si="152"/>
        <v>0</v>
      </c>
      <c r="AN80" s="43"/>
      <c r="AO80" s="44"/>
      <c r="AP80" s="44"/>
      <c r="AQ80" s="44"/>
      <c r="AR80" s="44"/>
      <c r="AS80" s="42">
        <f t="shared" si="153"/>
        <v>0</v>
      </c>
      <c r="AT80" s="43"/>
      <c r="AU80" s="44"/>
      <c r="AV80" s="44"/>
      <c r="AW80" s="44"/>
      <c r="AX80" s="44"/>
      <c r="AY80" s="42">
        <f t="shared" si="154"/>
        <v>0</v>
      </c>
      <c r="AZ80" s="43"/>
      <c r="BA80" s="44"/>
      <c r="BB80" s="44"/>
      <c r="BC80" s="44"/>
      <c r="BD80" s="44"/>
      <c r="BE80" s="42">
        <f t="shared" si="155"/>
        <v>0</v>
      </c>
      <c r="BF80" s="45">
        <f t="shared" si="156"/>
        <v>0</v>
      </c>
      <c r="BG80" s="17">
        <f t="shared" si="157"/>
        <v>0</v>
      </c>
      <c r="BH80" s="17">
        <f t="shared" si="158"/>
        <v>0</v>
      </c>
      <c r="BI80" s="17">
        <f t="shared" si="159"/>
        <v>0</v>
      </c>
      <c r="BJ80" s="17">
        <f t="shared" si="160"/>
        <v>0</v>
      </c>
      <c r="BK80" s="17">
        <f t="shared" si="161"/>
        <v>0</v>
      </c>
      <c r="BL80" s="17">
        <f t="shared" si="162"/>
        <v>0</v>
      </c>
      <c r="BM80" s="17">
        <f t="shared" si="163"/>
        <v>0</v>
      </c>
      <c r="BN80" s="17">
        <f t="shared" si="164"/>
        <v>0</v>
      </c>
      <c r="BO80" s="17">
        <f t="shared" si="165"/>
        <v>0</v>
      </c>
      <c r="BP80" s="17">
        <f t="shared" si="166"/>
        <v>0</v>
      </c>
      <c r="BQ80" s="21" t="e">
        <f t="shared" si="167"/>
        <v>#DIV/0!</v>
      </c>
    </row>
    <row r="81" spans="1:69" ht="15.75" customHeight="1" x14ac:dyDescent="0.25">
      <c r="A81" s="37"/>
      <c r="B81" s="46">
        <v>7</v>
      </c>
      <c r="C81" s="47"/>
      <c r="D81" s="43"/>
      <c r="E81" s="44"/>
      <c r="F81" s="44"/>
      <c r="G81" s="44"/>
      <c r="H81" s="44"/>
      <c r="I81" s="42">
        <f t="shared" si="147"/>
        <v>0</v>
      </c>
      <c r="J81" s="43"/>
      <c r="K81" s="44"/>
      <c r="L81" s="44"/>
      <c r="M81" s="44"/>
      <c r="N81" s="44"/>
      <c r="O81" s="42">
        <f t="shared" si="148"/>
        <v>0</v>
      </c>
      <c r="P81" s="43"/>
      <c r="Q81" s="44"/>
      <c r="R81" s="44"/>
      <c r="S81" s="44"/>
      <c r="T81" s="44"/>
      <c r="U81" s="42">
        <f t="shared" si="149"/>
        <v>0</v>
      </c>
      <c r="V81" s="43"/>
      <c r="W81" s="44"/>
      <c r="X81" s="44"/>
      <c r="Y81" s="44"/>
      <c r="Z81" s="44"/>
      <c r="AA81" s="42">
        <f t="shared" si="150"/>
        <v>0</v>
      </c>
      <c r="AB81" s="43"/>
      <c r="AC81" s="44"/>
      <c r="AD81" s="44"/>
      <c r="AE81" s="44"/>
      <c r="AF81" s="44"/>
      <c r="AG81" s="42">
        <f t="shared" si="151"/>
        <v>0</v>
      </c>
      <c r="AH81" s="43"/>
      <c r="AI81" s="44"/>
      <c r="AJ81" s="44"/>
      <c r="AK81" s="44"/>
      <c r="AL81" s="44"/>
      <c r="AM81" s="42">
        <f t="shared" si="152"/>
        <v>0</v>
      </c>
      <c r="AN81" s="43"/>
      <c r="AO81" s="44"/>
      <c r="AP81" s="44"/>
      <c r="AQ81" s="44"/>
      <c r="AR81" s="44"/>
      <c r="AS81" s="42">
        <f t="shared" si="153"/>
        <v>0</v>
      </c>
      <c r="AT81" s="43"/>
      <c r="AU81" s="44"/>
      <c r="AV81" s="44"/>
      <c r="AW81" s="44"/>
      <c r="AX81" s="44"/>
      <c r="AY81" s="42">
        <f t="shared" si="154"/>
        <v>0</v>
      </c>
      <c r="AZ81" s="43"/>
      <c r="BA81" s="44"/>
      <c r="BB81" s="44"/>
      <c r="BC81" s="44"/>
      <c r="BD81" s="44"/>
      <c r="BE81" s="42">
        <f t="shared" si="155"/>
        <v>0</v>
      </c>
      <c r="BF81" s="45">
        <f t="shared" si="156"/>
        <v>0</v>
      </c>
      <c r="BG81" s="17">
        <f t="shared" si="157"/>
        <v>0</v>
      </c>
      <c r="BH81" s="17">
        <f t="shared" si="158"/>
        <v>0</v>
      </c>
      <c r="BI81" s="17">
        <f t="shared" si="159"/>
        <v>0</v>
      </c>
      <c r="BJ81" s="17">
        <f t="shared" si="160"/>
        <v>0</v>
      </c>
      <c r="BK81" s="17">
        <f t="shared" si="161"/>
        <v>0</v>
      </c>
      <c r="BL81" s="17">
        <f t="shared" si="162"/>
        <v>0</v>
      </c>
      <c r="BM81" s="17">
        <f t="shared" si="163"/>
        <v>0</v>
      </c>
      <c r="BN81" s="17">
        <f t="shared" si="164"/>
        <v>0</v>
      </c>
      <c r="BO81" s="17">
        <f t="shared" si="165"/>
        <v>0</v>
      </c>
      <c r="BP81" s="17">
        <f t="shared" si="166"/>
        <v>0</v>
      </c>
      <c r="BQ81" s="21" t="e">
        <f t="shared" si="167"/>
        <v>#DIV/0!</v>
      </c>
    </row>
    <row r="82" spans="1:69" ht="15.75" customHeight="1" x14ac:dyDescent="0.25">
      <c r="A82" s="37"/>
      <c r="B82" s="46">
        <v>8</v>
      </c>
      <c r="C82" s="47"/>
      <c r="D82" s="43"/>
      <c r="E82" s="44"/>
      <c r="F82" s="44"/>
      <c r="G82" s="44"/>
      <c r="H82" s="44"/>
      <c r="I82" s="42">
        <f t="shared" si="147"/>
        <v>0</v>
      </c>
      <c r="J82" s="43"/>
      <c r="K82" s="44"/>
      <c r="L82" s="44"/>
      <c r="M82" s="44"/>
      <c r="N82" s="44"/>
      <c r="O82" s="42">
        <f t="shared" si="148"/>
        <v>0</v>
      </c>
      <c r="P82" s="43"/>
      <c r="Q82" s="44"/>
      <c r="R82" s="44"/>
      <c r="S82" s="44"/>
      <c r="T82" s="44"/>
      <c r="U82" s="42">
        <f t="shared" si="149"/>
        <v>0</v>
      </c>
      <c r="V82" s="43"/>
      <c r="W82" s="44"/>
      <c r="X82" s="44"/>
      <c r="Y82" s="44"/>
      <c r="Z82" s="44"/>
      <c r="AA82" s="42">
        <f t="shared" si="150"/>
        <v>0</v>
      </c>
      <c r="AB82" s="43"/>
      <c r="AC82" s="44"/>
      <c r="AD82" s="44"/>
      <c r="AE82" s="44"/>
      <c r="AF82" s="44"/>
      <c r="AG82" s="42">
        <f t="shared" si="151"/>
        <v>0</v>
      </c>
      <c r="AH82" s="43"/>
      <c r="AI82" s="44"/>
      <c r="AJ82" s="44"/>
      <c r="AK82" s="44"/>
      <c r="AL82" s="44"/>
      <c r="AM82" s="42">
        <f t="shared" si="152"/>
        <v>0</v>
      </c>
      <c r="AN82" s="43"/>
      <c r="AO82" s="44"/>
      <c r="AP82" s="44"/>
      <c r="AQ82" s="44"/>
      <c r="AR82" s="44"/>
      <c r="AS82" s="42">
        <f t="shared" si="153"/>
        <v>0</v>
      </c>
      <c r="AT82" s="43"/>
      <c r="AU82" s="44"/>
      <c r="AV82" s="44"/>
      <c r="AW82" s="44"/>
      <c r="AX82" s="44"/>
      <c r="AY82" s="42">
        <f t="shared" si="154"/>
        <v>0</v>
      </c>
      <c r="AZ82" s="43"/>
      <c r="BA82" s="44"/>
      <c r="BB82" s="44"/>
      <c r="BC82" s="44"/>
      <c r="BD82" s="44"/>
      <c r="BE82" s="42">
        <f t="shared" si="155"/>
        <v>0</v>
      </c>
      <c r="BF82" s="45">
        <f t="shared" si="156"/>
        <v>0</v>
      </c>
      <c r="BG82" s="17">
        <f t="shared" si="157"/>
        <v>0</v>
      </c>
      <c r="BH82" s="17">
        <f t="shared" si="158"/>
        <v>0</v>
      </c>
      <c r="BI82" s="17">
        <f t="shared" si="159"/>
        <v>0</v>
      </c>
      <c r="BJ82" s="17">
        <f t="shared" si="160"/>
        <v>0</v>
      </c>
      <c r="BK82" s="17">
        <f t="shared" si="161"/>
        <v>0</v>
      </c>
      <c r="BL82" s="17">
        <f t="shared" si="162"/>
        <v>0</v>
      </c>
      <c r="BM82" s="17">
        <f t="shared" si="163"/>
        <v>0</v>
      </c>
      <c r="BN82" s="17">
        <f t="shared" si="164"/>
        <v>0</v>
      </c>
      <c r="BO82" s="17">
        <f t="shared" si="165"/>
        <v>0</v>
      </c>
      <c r="BP82" s="17">
        <f t="shared" si="166"/>
        <v>0</v>
      </c>
      <c r="BQ82" s="21" t="e">
        <f t="shared" si="167"/>
        <v>#DIV/0!</v>
      </c>
    </row>
    <row r="83" spans="1:69" ht="15.75" customHeight="1" x14ac:dyDescent="0.25">
      <c r="A83" s="37"/>
      <c r="B83" s="46">
        <v>9</v>
      </c>
      <c r="C83" s="47"/>
      <c r="D83" s="43"/>
      <c r="E83" s="44"/>
      <c r="F83" s="44"/>
      <c r="G83" s="44"/>
      <c r="H83" s="44"/>
      <c r="I83" s="42">
        <f t="shared" si="147"/>
        <v>0</v>
      </c>
      <c r="J83" s="43"/>
      <c r="K83" s="44"/>
      <c r="L83" s="44"/>
      <c r="M83" s="44"/>
      <c r="N83" s="44"/>
      <c r="O83" s="42">
        <f t="shared" si="148"/>
        <v>0</v>
      </c>
      <c r="P83" s="43"/>
      <c r="Q83" s="44"/>
      <c r="R83" s="44"/>
      <c r="S83" s="44"/>
      <c r="T83" s="44"/>
      <c r="U83" s="42">
        <f t="shared" si="149"/>
        <v>0</v>
      </c>
      <c r="V83" s="43"/>
      <c r="W83" s="44"/>
      <c r="X83" s="44"/>
      <c r="Y83" s="44"/>
      <c r="Z83" s="44"/>
      <c r="AA83" s="42">
        <f t="shared" si="150"/>
        <v>0</v>
      </c>
      <c r="AB83" s="43"/>
      <c r="AC83" s="44"/>
      <c r="AD83" s="44"/>
      <c r="AE83" s="44"/>
      <c r="AF83" s="44"/>
      <c r="AG83" s="42">
        <f t="shared" si="151"/>
        <v>0</v>
      </c>
      <c r="AH83" s="43"/>
      <c r="AI83" s="44"/>
      <c r="AJ83" s="44"/>
      <c r="AK83" s="44"/>
      <c r="AL83" s="44"/>
      <c r="AM83" s="42">
        <f t="shared" si="152"/>
        <v>0</v>
      </c>
      <c r="AN83" s="43"/>
      <c r="AO83" s="44"/>
      <c r="AP83" s="44"/>
      <c r="AQ83" s="44"/>
      <c r="AR83" s="44"/>
      <c r="AS83" s="42">
        <f t="shared" si="153"/>
        <v>0</v>
      </c>
      <c r="AT83" s="43"/>
      <c r="AU83" s="44"/>
      <c r="AV83" s="44"/>
      <c r="AW83" s="44"/>
      <c r="AX83" s="44"/>
      <c r="AY83" s="42">
        <f t="shared" si="154"/>
        <v>0</v>
      </c>
      <c r="AZ83" s="43"/>
      <c r="BA83" s="44"/>
      <c r="BB83" s="44"/>
      <c r="BC83" s="44"/>
      <c r="BD83" s="44"/>
      <c r="BE83" s="42">
        <f t="shared" si="155"/>
        <v>0</v>
      </c>
      <c r="BF83" s="45">
        <f t="shared" si="156"/>
        <v>0</v>
      </c>
      <c r="BG83" s="17">
        <f t="shared" si="157"/>
        <v>0</v>
      </c>
      <c r="BH83" s="17">
        <f t="shared" si="158"/>
        <v>0</v>
      </c>
      <c r="BI83" s="17">
        <f t="shared" si="159"/>
        <v>0</v>
      </c>
      <c r="BJ83" s="17">
        <f t="shared" si="160"/>
        <v>0</v>
      </c>
      <c r="BK83" s="17">
        <f t="shared" si="161"/>
        <v>0</v>
      </c>
      <c r="BL83" s="17">
        <f t="shared" si="162"/>
        <v>0</v>
      </c>
      <c r="BM83" s="17">
        <f t="shared" si="163"/>
        <v>0</v>
      </c>
      <c r="BN83" s="17">
        <f t="shared" si="164"/>
        <v>0</v>
      </c>
      <c r="BO83" s="17">
        <f t="shared" si="165"/>
        <v>0</v>
      </c>
      <c r="BP83" s="17">
        <f t="shared" si="166"/>
        <v>0</v>
      </c>
      <c r="BQ83" s="21" t="e">
        <f t="shared" si="167"/>
        <v>#DIV/0!</v>
      </c>
    </row>
    <row r="84" spans="1:69" ht="15.75" customHeight="1" x14ac:dyDescent="0.25">
      <c r="A84" s="37"/>
      <c r="B84" s="46">
        <v>10</v>
      </c>
      <c r="C84" s="47"/>
      <c r="D84" s="43"/>
      <c r="E84" s="44"/>
      <c r="F84" s="44"/>
      <c r="G84" s="44"/>
      <c r="H84" s="44"/>
      <c r="I84" s="42">
        <f t="shared" si="147"/>
        <v>0</v>
      </c>
      <c r="J84" s="43"/>
      <c r="K84" s="44"/>
      <c r="L84" s="44"/>
      <c r="M84" s="44"/>
      <c r="N84" s="44"/>
      <c r="O84" s="42">
        <f t="shared" si="148"/>
        <v>0</v>
      </c>
      <c r="P84" s="43"/>
      <c r="Q84" s="44"/>
      <c r="R84" s="44"/>
      <c r="S84" s="44"/>
      <c r="T84" s="44"/>
      <c r="U84" s="42">
        <f t="shared" si="149"/>
        <v>0</v>
      </c>
      <c r="V84" s="43"/>
      <c r="W84" s="44"/>
      <c r="X84" s="44"/>
      <c r="Y84" s="44"/>
      <c r="Z84" s="44"/>
      <c r="AA84" s="42">
        <f t="shared" si="150"/>
        <v>0</v>
      </c>
      <c r="AB84" s="43"/>
      <c r="AC84" s="44"/>
      <c r="AD84" s="44"/>
      <c r="AE84" s="44"/>
      <c r="AF84" s="44"/>
      <c r="AG84" s="42">
        <f t="shared" si="151"/>
        <v>0</v>
      </c>
      <c r="AH84" s="43"/>
      <c r="AI84" s="44"/>
      <c r="AJ84" s="44"/>
      <c r="AK84" s="44"/>
      <c r="AL84" s="44"/>
      <c r="AM84" s="42">
        <f t="shared" si="152"/>
        <v>0</v>
      </c>
      <c r="AN84" s="43"/>
      <c r="AO84" s="44"/>
      <c r="AP84" s="44"/>
      <c r="AQ84" s="44"/>
      <c r="AR84" s="44"/>
      <c r="AS84" s="42">
        <f t="shared" si="153"/>
        <v>0</v>
      </c>
      <c r="AT84" s="43"/>
      <c r="AU84" s="44"/>
      <c r="AV84" s="44"/>
      <c r="AW84" s="44"/>
      <c r="AX84" s="44"/>
      <c r="AY84" s="42">
        <f t="shared" si="154"/>
        <v>0</v>
      </c>
      <c r="AZ84" s="43"/>
      <c r="BA84" s="44"/>
      <c r="BB84" s="44"/>
      <c r="BC84" s="44"/>
      <c r="BD84" s="44"/>
      <c r="BE84" s="42">
        <f t="shared" si="155"/>
        <v>0</v>
      </c>
      <c r="BF84" s="45">
        <f t="shared" si="156"/>
        <v>0</v>
      </c>
      <c r="BG84" s="17">
        <f t="shared" si="157"/>
        <v>0</v>
      </c>
      <c r="BH84" s="17">
        <f t="shared" si="158"/>
        <v>0</v>
      </c>
      <c r="BI84" s="17">
        <f t="shared" si="159"/>
        <v>0</v>
      </c>
      <c r="BJ84" s="17">
        <f t="shared" si="160"/>
        <v>0</v>
      </c>
      <c r="BK84" s="17">
        <f t="shared" si="161"/>
        <v>0</v>
      </c>
      <c r="BL84" s="17">
        <f t="shared" si="162"/>
        <v>0</v>
      </c>
      <c r="BM84" s="17">
        <f t="shared" si="163"/>
        <v>0</v>
      </c>
      <c r="BN84" s="17">
        <f t="shared" si="164"/>
        <v>0</v>
      </c>
      <c r="BO84" s="17">
        <f t="shared" si="165"/>
        <v>0</v>
      </c>
      <c r="BP84" s="17">
        <f t="shared" si="166"/>
        <v>0</v>
      </c>
      <c r="BQ84" s="21" t="e">
        <f t="shared" si="167"/>
        <v>#DIV/0!</v>
      </c>
    </row>
    <row r="85" spans="1:69" ht="15.75" customHeight="1" x14ac:dyDescent="0.25">
      <c r="A85" s="37"/>
      <c r="B85" s="38" t="s">
        <v>35</v>
      </c>
      <c r="C85" s="47"/>
      <c r="D85" s="43"/>
      <c r="E85" s="41">
        <f>SUM(E75:E84)</f>
        <v>317</v>
      </c>
      <c r="F85" s="41">
        <f>SUM(F75:F84)</f>
        <v>279</v>
      </c>
      <c r="G85" s="41">
        <f>SUM(G75:G84)</f>
        <v>279</v>
      </c>
      <c r="H85" s="41">
        <f>SUM(H75:H84)</f>
        <v>290</v>
      </c>
      <c r="I85" s="42">
        <f>SUM(I75:I84)</f>
        <v>1165</v>
      </c>
      <c r="J85" s="43"/>
      <c r="K85" s="41">
        <f>SUM(K75:K84)</f>
        <v>272</v>
      </c>
      <c r="L85" s="41">
        <f>SUM(L75:L84)</f>
        <v>260</v>
      </c>
      <c r="M85" s="41">
        <f>SUM(M75:M84)</f>
        <v>321</v>
      </c>
      <c r="N85" s="41">
        <f>SUM(N75:N84)</f>
        <v>350</v>
      </c>
      <c r="O85" s="42">
        <f>SUM(O75:O84)</f>
        <v>1203</v>
      </c>
      <c r="P85" s="43"/>
      <c r="Q85" s="41">
        <f>SUM(Q75:Q84)</f>
        <v>272</v>
      </c>
      <c r="R85" s="41">
        <f>SUM(R75:R84)</f>
        <v>292</v>
      </c>
      <c r="S85" s="41">
        <f>SUM(S75:S84)</f>
        <v>304</v>
      </c>
      <c r="T85" s="41">
        <f>SUM(T75:T84)</f>
        <v>332</v>
      </c>
      <c r="U85" s="42">
        <f>SUM(U75:U84)</f>
        <v>1200</v>
      </c>
      <c r="V85" s="43"/>
      <c r="W85" s="41">
        <f>SUM(W75:W84)</f>
        <v>289</v>
      </c>
      <c r="X85" s="41">
        <f>SUM(X75:X84)</f>
        <v>348</v>
      </c>
      <c r="Y85" s="41">
        <f>SUM(Y75:Y84)</f>
        <v>317</v>
      </c>
      <c r="Z85" s="41">
        <f>SUM(Z75:Z84)</f>
        <v>295</v>
      </c>
      <c r="AA85" s="42">
        <f>SUM(AA75:AA84)</f>
        <v>1249</v>
      </c>
      <c r="AB85" s="43"/>
      <c r="AC85" s="41">
        <f>SUM(AC75:AC84)</f>
        <v>311</v>
      </c>
      <c r="AD85" s="41">
        <f>SUM(AD75:AD84)</f>
        <v>332</v>
      </c>
      <c r="AE85" s="41">
        <f>SUM(AE75:AE84)</f>
        <v>292</v>
      </c>
      <c r="AF85" s="41">
        <f>SUM(AF75:AF84)</f>
        <v>287</v>
      </c>
      <c r="AG85" s="42">
        <f>SUM(AG75:AG84)</f>
        <v>1222</v>
      </c>
      <c r="AH85" s="43"/>
      <c r="AI85" s="41">
        <f>SUM(AI75:AI84)</f>
        <v>350</v>
      </c>
      <c r="AJ85" s="41">
        <f>SUM(AJ75:AJ84)</f>
        <v>281</v>
      </c>
      <c r="AK85" s="41">
        <f>SUM(AK75:AK84)</f>
        <v>306</v>
      </c>
      <c r="AL85" s="41">
        <f>SUM(AL75:AL84)</f>
        <v>302</v>
      </c>
      <c r="AM85" s="42">
        <f>SUM(AM75:AM84)</f>
        <v>1239</v>
      </c>
      <c r="AN85" s="43"/>
      <c r="AO85" s="41">
        <f>SUM(AO75:AO84)</f>
        <v>332</v>
      </c>
      <c r="AP85" s="41">
        <f>SUM(AP75:AP84)</f>
        <v>302</v>
      </c>
      <c r="AQ85" s="41">
        <f>SUM(AQ75:AQ84)</f>
        <v>299</v>
      </c>
      <c r="AR85" s="41">
        <f>SUM(AR75:AR84)</f>
        <v>316</v>
      </c>
      <c r="AS85" s="42">
        <f>SUM(AS75:AS84)</f>
        <v>1249</v>
      </c>
      <c r="AT85" s="43"/>
      <c r="AU85" s="41">
        <f>SUM(AU75:AU84)</f>
        <v>0</v>
      </c>
      <c r="AV85" s="41">
        <f>SUM(AV75:AV84)</f>
        <v>0</v>
      </c>
      <c r="AW85" s="41">
        <f>SUM(AW75:AW84)</f>
        <v>0</v>
      </c>
      <c r="AX85" s="41">
        <f>SUM(AX75:AX84)</f>
        <v>0</v>
      </c>
      <c r="AY85" s="42">
        <f>SUM(AY75:AY84)</f>
        <v>0</v>
      </c>
      <c r="AZ85" s="43"/>
      <c r="BA85" s="41">
        <f>SUM(BA75:BA84)</f>
        <v>0</v>
      </c>
      <c r="BB85" s="41">
        <f>SUM(BB75:BB84)</f>
        <v>0</v>
      </c>
      <c r="BC85" s="41">
        <f>SUM(BC75:BC84)</f>
        <v>0</v>
      </c>
      <c r="BD85" s="41">
        <f>SUM(BD75:BD84)</f>
        <v>0</v>
      </c>
      <c r="BE85" s="42">
        <f>SUM(BE75:BE84)</f>
        <v>0</v>
      </c>
      <c r="BF85" s="45">
        <f t="shared" si="156"/>
        <v>4</v>
      </c>
      <c r="BG85" s="17">
        <f t="shared" si="157"/>
        <v>4</v>
      </c>
      <c r="BH85" s="17">
        <f t="shared" si="158"/>
        <v>4</v>
      </c>
      <c r="BI85" s="17">
        <f t="shared" si="159"/>
        <v>4</v>
      </c>
      <c r="BJ85" s="17">
        <f t="shared" si="160"/>
        <v>4</v>
      </c>
      <c r="BK85" s="17">
        <f t="shared" si="161"/>
        <v>4</v>
      </c>
      <c r="BL85" s="17">
        <f t="shared" si="162"/>
        <v>4</v>
      </c>
      <c r="BM85" s="17">
        <f t="shared" si="163"/>
        <v>0</v>
      </c>
      <c r="BN85" s="17">
        <f t="shared" si="164"/>
        <v>0</v>
      </c>
      <c r="BO85" s="17">
        <f t="shared" si="165"/>
        <v>28</v>
      </c>
      <c r="BP85" s="17">
        <f t="shared" si="166"/>
        <v>8527</v>
      </c>
      <c r="BQ85" s="17">
        <f t="shared" si="167"/>
        <v>304.53571428571428</v>
      </c>
    </row>
    <row r="86" spans="1:69" ht="15.75" customHeight="1" x14ac:dyDescent="0.25">
      <c r="A86" s="37"/>
      <c r="B86" s="38" t="s">
        <v>36</v>
      </c>
      <c r="C86" s="47"/>
      <c r="D86" s="40">
        <f>SUM(D75:D84)</f>
        <v>96</v>
      </c>
      <c r="E86" s="41">
        <f>E85+$D$86</f>
        <v>413</v>
      </c>
      <c r="F86" s="41">
        <f>F85+$D$86</f>
        <v>375</v>
      </c>
      <c r="G86" s="41">
        <f>G85+$D$86</f>
        <v>375</v>
      </c>
      <c r="H86" s="41">
        <f>H85+$D$86</f>
        <v>386</v>
      </c>
      <c r="I86" s="42">
        <f>E86+F86+G86+H86</f>
        <v>1549</v>
      </c>
      <c r="J86" s="40">
        <f>SUM(J75:J84)</f>
        <v>96</v>
      </c>
      <c r="K86" s="41">
        <f>K85+$J$86</f>
        <v>368</v>
      </c>
      <c r="L86" s="41">
        <f>L85+$J$86</f>
        <v>356</v>
      </c>
      <c r="M86" s="41">
        <f>M85+$J$86</f>
        <v>417</v>
      </c>
      <c r="N86" s="41">
        <f>N85+$J$86</f>
        <v>446</v>
      </c>
      <c r="O86" s="42">
        <f>K86+L86+M86+N86</f>
        <v>1587</v>
      </c>
      <c r="P86" s="40">
        <f>SUM(P75:P84)</f>
        <v>97</v>
      </c>
      <c r="Q86" s="41">
        <f>Q85+$P$86</f>
        <v>369</v>
      </c>
      <c r="R86" s="41">
        <f>R85+$P$86</f>
        <v>389</v>
      </c>
      <c r="S86" s="41">
        <f>S85+$P$86</f>
        <v>401</v>
      </c>
      <c r="T86" s="41">
        <f>T85+$P$86</f>
        <v>429</v>
      </c>
      <c r="U86" s="42">
        <f>Q86+R86+S86+T86</f>
        <v>1588</v>
      </c>
      <c r="V86" s="40">
        <f>SUM(V75:V84)</f>
        <v>95</v>
      </c>
      <c r="W86" s="41">
        <f>W85+$V$86</f>
        <v>384</v>
      </c>
      <c r="X86" s="41">
        <f>X85+$V$86</f>
        <v>443</v>
      </c>
      <c r="Y86" s="41">
        <f>Y85+$V$86</f>
        <v>412</v>
      </c>
      <c r="Z86" s="41">
        <f>Z85+$V$86</f>
        <v>390</v>
      </c>
      <c r="AA86" s="42">
        <f>W86+X86+Y86+Z86</f>
        <v>1629</v>
      </c>
      <c r="AB86" s="40">
        <f>SUM(AB75:AB84)</f>
        <v>96</v>
      </c>
      <c r="AC86" s="41">
        <f>AC85+$AB$86</f>
        <v>407</v>
      </c>
      <c r="AD86" s="41">
        <f>AD85+$AB$86</f>
        <v>428</v>
      </c>
      <c r="AE86" s="41">
        <f>AE85+$AB$86</f>
        <v>388</v>
      </c>
      <c r="AF86" s="41">
        <f>AF85+$AB$86</f>
        <v>383</v>
      </c>
      <c r="AG86" s="42">
        <f>AC86+AD86+AE86+AF86</f>
        <v>1606</v>
      </c>
      <c r="AH86" s="40">
        <f>SUM(AH75:AH84)</f>
        <v>96</v>
      </c>
      <c r="AI86" s="41">
        <f>AI85+$AH$86</f>
        <v>446</v>
      </c>
      <c r="AJ86" s="41">
        <f>AJ85+$AH$86</f>
        <v>377</v>
      </c>
      <c r="AK86" s="41">
        <f>AK85+$AH$86</f>
        <v>402</v>
      </c>
      <c r="AL86" s="41">
        <f>AL85+$AH$86</f>
        <v>398</v>
      </c>
      <c r="AM86" s="42">
        <f>AI86+AJ86+AK86+AL86</f>
        <v>1623</v>
      </c>
      <c r="AN86" s="40">
        <f>SUM(AN75:AN84)</f>
        <v>90</v>
      </c>
      <c r="AO86" s="41">
        <f>AO85+$AN$86</f>
        <v>422</v>
      </c>
      <c r="AP86" s="41">
        <f>AP85+$AN$86</f>
        <v>392</v>
      </c>
      <c r="AQ86" s="41">
        <f>AQ85+$AN$86</f>
        <v>389</v>
      </c>
      <c r="AR86" s="41">
        <f>AR85+$AN$86</f>
        <v>406</v>
      </c>
      <c r="AS86" s="42">
        <f>AO86+AP86+AQ86+AR86</f>
        <v>1609</v>
      </c>
      <c r="AT86" s="40">
        <f>SUM(AT75:AT84)</f>
        <v>0</v>
      </c>
      <c r="AU86" s="41">
        <f>AU85+$AT$86</f>
        <v>0</v>
      </c>
      <c r="AV86" s="41">
        <f>AV85+$AT$86</f>
        <v>0</v>
      </c>
      <c r="AW86" s="41">
        <f>AW85+$AT$86</f>
        <v>0</v>
      </c>
      <c r="AX86" s="41">
        <f>AX85+$AT$86</f>
        <v>0</v>
      </c>
      <c r="AY86" s="42">
        <f>AU86+AV86+AW86+AX86</f>
        <v>0</v>
      </c>
      <c r="AZ86" s="40">
        <f>SUM(AZ75:AZ84)</f>
        <v>0</v>
      </c>
      <c r="BA86" s="41">
        <f>BA85+$AZ$86</f>
        <v>0</v>
      </c>
      <c r="BB86" s="41">
        <f>BB85+$AZ$86</f>
        <v>0</v>
      </c>
      <c r="BC86" s="41">
        <f>BC85+$AZ$86</f>
        <v>0</v>
      </c>
      <c r="BD86" s="41">
        <f>BD85+$AZ$86</f>
        <v>0</v>
      </c>
      <c r="BE86" s="42">
        <f>BA86+BB86+BC86+BD86</f>
        <v>0</v>
      </c>
      <c r="BF86" s="45">
        <f t="shared" si="156"/>
        <v>4</v>
      </c>
      <c r="BG86" s="17">
        <f t="shared" si="157"/>
        <v>4</v>
      </c>
      <c r="BH86" s="17">
        <f t="shared" si="158"/>
        <v>4</v>
      </c>
      <c r="BI86" s="17">
        <f t="shared" si="159"/>
        <v>4</v>
      </c>
      <c r="BJ86" s="17">
        <f t="shared" si="160"/>
        <v>4</v>
      </c>
      <c r="BK86" s="17">
        <f t="shared" si="161"/>
        <v>4</v>
      </c>
      <c r="BL86" s="17">
        <f t="shared" si="162"/>
        <v>4</v>
      </c>
      <c r="BM86" s="17">
        <f t="shared" si="163"/>
        <v>0</v>
      </c>
      <c r="BN86" s="17">
        <f t="shared" si="164"/>
        <v>0</v>
      </c>
      <c r="BO86" s="17">
        <f t="shared" si="165"/>
        <v>28</v>
      </c>
      <c r="BP86" s="17">
        <f t="shared" si="166"/>
        <v>11191</v>
      </c>
      <c r="BQ86" s="17">
        <f t="shared" si="167"/>
        <v>399.67857142857144</v>
      </c>
    </row>
    <row r="87" spans="1:69" ht="15.75" customHeight="1" x14ac:dyDescent="0.25">
      <c r="A87" s="37"/>
      <c r="B87" s="38" t="s">
        <v>37</v>
      </c>
      <c r="C87" s="47"/>
      <c r="D87" s="43"/>
      <c r="E87" s="41">
        <f t="shared" ref="E87:I88" si="168">IF($D$86&gt;0,IF(E85=E69,0.5,IF(E85&gt;E69,1,0)),0)</f>
        <v>0</v>
      </c>
      <c r="F87" s="41">
        <f t="shared" si="168"/>
        <v>0</v>
      </c>
      <c r="G87" s="41">
        <f t="shared" si="168"/>
        <v>0</v>
      </c>
      <c r="H87" s="41">
        <f t="shared" si="168"/>
        <v>0</v>
      </c>
      <c r="I87" s="42">
        <f t="shared" si="168"/>
        <v>0</v>
      </c>
      <c r="J87" s="43"/>
      <c r="K87" s="41">
        <f>IF($J$86&gt;0,IF(K85=K14,0.5,IF(K85&gt;K14,1,0)),0)</f>
        <v>0</v>
      </c>
      <c r="L87" s="41">
        <f>IF($J$86&gt;0,IF(L85=L14,0.5,IF(L85&gt;L14,1,0)),0)</f>
        <v>0</v>
      </c>
      <c r="M87" s="41">
        <f>IF($J$86&gt;0,IF(M85=M14,0.5,IF(M85&gt;M14,1,0)),0)</f>
        <v>1</v>
      </c>
      <c r="N87" s="41">
        <f>IF($J$86&gt;0,IF(N85=N14,0.5,IF(N85&gt;N14,1,0)),0)</f>
        <v>1</v>
      </c>
      <c r="O87" s="42">
        <f>IF($J$86&gt;0,IF(O85=O14,0.5,IF(O85&gt;O14,1,0)),0)</f>
        <v>0</v>
      </c>
      <c r="P87" s="43"/>
      <c r="Q87" s="41">
        <f t="shared" ref="Q87:U88" si="169">IF($P$86&gt;0,IF(Q85=Q103,0.5,IF(Q85&gt;Q103,1,0)),0)</f>
        <v>0</v>
      </c>
      <c r="R87" s="41">
        <f t="shared" si="169"/>
        <v>1</v>
      </c>
      <c r="S87" s="41">
        <f t="shared" si="169"/>
        <v>0</v>
      </c>
      <c r="T87" s="41">
        <f t="shared" si="169"/>
        <v>1</v>
      </c>
      <c r="U87" s="42">
        <f t="shared" si="169"/>
        <v>1</v>
      </c>
      <c r="V87" s="43"/>
      <c r="W87" s="41">
        <f t="shared" ref="W87:AA88" si="170">IF($V$86&gt;0,IF(W85=W119,0.5,IF(W85&gt;W119,1,0)),0)</f>
        <v>0</v>
      </c>
      <c r="X87" s="41">
        <f t="shared" si="170"/>
        <v>1</v>
      </c>
      <c r="Y87" s="41">
        <f t="shared" si="170"/>
        <v>1</v>
      </c>
      <c r="Z87" s="41">
        <f t="shared" si="170"/>
        <v>1</v>
      </c>
      <c r="AA87" s="42">
        <f t="shared" si="170"/>
        <v>1</v>
      </c>
      <c r="AB87" s="43"/>
      <c r="AC87" s="41">
        <f>IF($AB$86&gt;0,IF(AC85=AC28,0.5,IF(AC85&gt;AC28,1,0)),0)</f>
        <v>0</v>
      </c>
      <c r="AD87" s="41">
        <f>IF($AB$86&gt;0,IF(AD85=AD28,0.5,IF(AD85&gt;AD28,1,0)),0)</f>
        <v>0</v>
      </c>
      <c r="AE87" s="41">
        <f>IF($AB$86&gt;0,IF(AE85=AE28,0.5,IF(AE85&gt;AE28,1,0)),0)</f>
        <v>0</v>
      </c>
      <c r="AF87" s="41">
        <f>IF($AB$86&gt;0,IF(AF85=AF28,0.5,IF(AF85&gt;AF28,1,0)),0)</f>
        <v>0</v>
      </c>
      <c r="AG87" s="42">
        <f>IF($AB$86&gt;0,IF(AG85=AG28,0.5,IF(AG85&gt;AG28,1,0)),0)</f>
        <v>0</v>
      </c>
      <c r="AH87" s="43"/>
      <c r="AI87" s="41">
        <f t="shared" ref="AI87:AM88" si="171">IF($AH$86&gt;0,IF(AI85=AI131,0.5,IF(AI85&gt;AI131,1,0)),0)</f>
        <v>0</v>
      </c>
      <c r="AJ87" s="41">
        <f t="shared" si="171"/>
        <v>0</v>
      </c>
      <c r="AK87" s="41">
        <f t="shared" si="171"/>
        <v>0</v>
      </c>
      <c r="AL87" s="41">
        <f t="shared" si="171"/>
        <v>0</v>
      </c>
      <c r="AM87" s="42">
        <f t="shared" si="171"/>
        <v>0</v>
      </c>
      <c r="AN87" s="43"/>
      <c r="AO87" s="41">
        <f t="shared" ref="AO87:AS88" si="172">IF($AN$86&gt;0,IF(AO85=AO56,0.5,IF(AO85&gt;AO56,1,0)),0)</f>
        <v>1</v>
      </c>
      <c r="AP87" s="41">
        <f t="shared" si="172"/>
        <v>1</v>
      </c>
      <c r="AQ87" s="41">
        <f t="shared" si="172"/>
        <v>1</v>
      </c>
      <c r="AR87" s="41">
        <f t="shared" si="172"/>
        <v>0</v>
      </c>
      <c r="AS87" s="42">
        <f t="shared" si="172"/>
        <v>1</v>
      </c>
      <c r="AT87" s="43"/>
      <c r="AU87" s="41">
        <f t="shared" ref="AU87:AY88" si="173">IF($AT$86&gt;0,IF(AU85=AU147,0.5,IF(AU85&gt;AU147,1,0)),0)</f>
        <v>0</v>
      </c>
      <c r="AV87" s="41">
        <f t="shared" si="173"/>
        <v>0</v>
      </c>
      <c r="AW87" s="41">
        <f t="shared" si="173"/>
        <v>0</v>
      </c>
      <c r="AX87" s="41">
        <f t="shared" si="173"/>
        <v>0</v>
      </c>
      <c r="AY87" s="42">
        <f t="shared" si="173"/>
        <v>0</v>
      </c>
      <c r="AZ87" s="43"/>
      <c r="BA87" s="41">
        <f>IF($AZ$86&gt;0,IF(BA85=BA41,0.5,IF(BA85&gt;BA41,1,0)),0)</f>
        <v>0</v>
      </c>
      <c r="BB87" s="41">
        <f>IF($AZ$86&gt;0,IF(BB85=BB41,0.5,IF(BB85&gt;BB41,1,0)),0)</f>
        <v>0</v>
      </c>
      <c r="BC87" s="41">
        <f>IF($AZ$86&gt;0,IF(BC85=BC41,0.5,IF(BC85&gt;BC41,1,0)),0)</f>
        <v>0</v>
      </c>
      <c r="BD87" s="41">
        <f>IF($AZ$86&gt;0,IF(BD85=BD41,0.5,IF(BD85&gt;BD41,1,0)),0)</f>
        <v>0</v>
      </c>
      <c r="BE87" s="42">
        <f>IF($AZ$86&gt;0,IF(BE85=BE41,0.5,IF(BE85&gt;BE41,1,0)),0)</f>
        <v>0</v>
      </c>
      <c r="BF87" s="48"/>
      <c r="BG87" s="21"/>
      <c r="BH87" s="21"/>
      <c r="BI87" s="21"/>
      <c r="BJ87" s="21"/>
      <c r="BK87" s="21"/>
      <c r="BL87" s="21"/>
      <c r="BM87" s="21"/>
      <c r="BN87" s="21"/>
      <c r="BO87" s="21"/>
      <c r="BP87" s="17">
        <f t="shared" si="166"/>
        <v>3</v>
      </c>
      <c r="BQ87" s="21"/>
    </row>
    <row r="88" spans="1:69" ht="15.75" customHeight="1" x14ac:dyDescent="0.25">
      <c r="A88" s="37"/>
      <c r="B88" s="38" t="s">
        <v>38</v>
      </c>
      <c r="C88" s="47"/>
      <c r="D88" s="43"/>
      <c r="E88" s="41">
        <f t="shared" si="168"/>
        <v>0</v>
      </c>
      <c r="F88" s="41">
        <f t="shared" si="168"/>
        <v>0</v>
      </c>
      <c r="G88" s="41">
        <f t="shared" si="168"/>
        <v>0</v>
      </c>
      <c r="H88" s="41">
        <f t="shared" si="168"/>
        <v>0</v>
      </c>
      <c r="I88" s="42">
        <f t="shared" si="168"/>
        <v>0</v>
      </c>
      <c r="J88" s="43"/>
      <c r="K88" s="41">
        <f>IF($J$86&gt;0,IF(K86=K15,0.5,IF(K86&gt;K15,1,0)),0)</f>
        <v>0</v>
      </c>
      <c r="L88" s="41">
        <f>IF($J$86&gt;0,IF(L86=L15,0.5,IF(L86&gt;L15,1,0)),0)</f>
        <v>0</v>
      </c>
      <c r="M88" s="41">
        <f>IF($J$86&gt;0,IF(M86=M15,0.5,IF(M86&gt;M15,1,0)),0)</f>
        <v>1</v>
      </c>
      <c r="N88" s="41">
        <f>IF($J$86&gt;0,IF(N86=N15,0.5,IF(N86&gt;N15,1,0)),0)</f>
        <v>1</v>
      </c>
      <c r="O88" s="42">
        <f>IF($J$86&gt;0,IF(O86=O15,0.5,IF(O86&gt;O15,1,0)),0)</f>
        <v>1</v>
      </c>
      <c r="P88" s="43"/>
      <c r="Q88" s="41">
        <f t="shared" si="169"/>
        <v>0</v>
      </c>
      <c r="R88" s="41">
        <f t="shared" si="169"/>
        <v>1</v>
      </c>
      <c r="S88" s="41">
        <f t="shared" si="169"/>
        <v>0</v>
      </c>
      <c r="T88" s="41">
        <f t="shared" si="169"/>
        <v>1</v>
      </c>
      <c r="U88" s="42">
        <f t="shared" si="169"/>
        <v>1</v>
      </c>
      <c r="V88" s="43"/>
      <c r="W88" s="41">
        <f t="shared" si="170"/>
        <v>0</v>
      </c>
      <c r="X88" s="41">
        <f t="shared" si="170"/>
        <v>1</v>
      </c>
      <c r="Y88" s="41">
        <f t="shared" si="170"/>
        <v>1</v>
      </c>
      <c r="Z88" s="41">
        <f t="shared" si="170"/>
        <v>1</v>
      </c>
      <c r="AA88" s="42">
        <f t="shared" si="170"/>
        <v>1</v>
      </c>
      <c r="AB88" s="43"/>
      <c r="AC88" s="41">
        <f>IF($AB$86&gt;0,IF(AC86=AC29,0.5,IF(AC86&gt;AC29,1,0)),0)</f>
        <v>0</v>
      </c>
      <c r="AD88" s="41">
        <f>IF($AB$86&gt;0,IF(AD86=AD29,0.5,IF(AD86&gt;AD29,1,0)),0)</f>
        <v>1</v>
      </c>
      <c r="AE88" s="41">
        <f>IF($AB$86&gt;0,IF(AE86=AE29,0.5,IF(AE86&gt;AE29,1,0)),0)</f>
        <v>0</v>
      </c>
      <c r="AF88" s="41">
        <f>IF($AB$86&gt;0,IF(AF86=AF29,0.5,IF(AF86&gt;AF29,1,0)),0)</f>
        <v>0</v>
      </c>
      <c r="AG88" s="42">
        <f>IF($AB$86&gt;0,IF(AG86=AG29,0.5,IF(AG86&gt;AG29,1,0)),0)</f>
        <v>0</v>
      </c>
      <c r="AH88" s="43"/>
      <c r="AI88" s="41">
        <f t="shared" si="171"/>
        <v>1</v>
      </c>
      <c r="AJ88" s="41">
        <f t="shared" si="171"/>
        <v>0</v>
      </c>
      <c r="AK88" s="41">
        <f t="shared" si="171"/>
        <v>1</v>
      </c>
      <c r="AL88" s="41">
        <f t="shared" si="171"/>
        <v>1</v>
      </c>
      <c r="AM88" s="42">
        <f t="shared" si="171"/>
        <v>0</v>
      </c>
      <c r="AN88" s="43"/>
      <c r="AO88" s="41">
        <f t="shared" si="172"/>
        <v>1</v>
      </c>
      <c r="AP88" s="41">
        <f t="shared" si="172"/>
        <v>0</v>
      </c>
      <c r="AQ88" s="41">
        <f t="shared" si="172"/>
        <v>1</v>
      </c>
      <c r="AR88" s="41">
        <f t="shared" si="172"/>
        <v>0</v>
      </c>
      <c r="AS88" s="42">
        <f t="shared" si="172"/>
        <v>0</v>
      </c>
      <c r="AT88" s="43"/>
      <c r="AU88" s="41">
        <f t="shared" si="173"/>
        <v>0</v>
      </c>
      <c r="AV88" s="41">
        <f t="shared" si="173"/>
        <v>0</v>
      </c>
      <c r="AW88" s="41">
        <f t="shared" si="173"/>
        <v>0</v>
      </c>
      <c r="AX88" s="41">
        <f t="shared" si="173"/>
        <v>0</v>
      </c>
      <c r="AY88" s="42">
        <f t="shared" si="173"/>
        <v>0</v>
      </c>
      <c r="AZ88" s="43"/>
      <c r="BA88" s="41">
        <f>IF($AZ$86&gt;0,IF(BA86=BA42,0.5,IF(BA86&gt;BA42,1,0)),0)</f>
        <v>0</v>
      </c>
      <c r="BB88" s="41">
        <f>IF($AZ$86&gt;0,IF(BB86=BB42,0.5,IF(BB86&gt;BB42,1,0)),0)</f>
        <v>0</v>
      </c>
      <c r="BC88" s="41">
        <f>IF($AZ$86&gt;0,IF(BC86=BC42,0.5,IF(BC86&gt;BC42,1,0)),0)</f>
        <v>0</v>
      </c>
      <c r="BD88" s="41">
        <f>IF($AZ$86&gt;0,IF(BD86=BD42,0.5,IF(BD86&gt;BD42,1,0)),0)</f>
        <v>0</v>
      </c>
      <c r="BE88" s="42">
        <f>IF($AZ$86&gt;0,IF(BE86=BE42,0.5,IF(BE86&gt;BE42,1,0)),0)</f>
        <v>0</v>
      </c>
      <c r="BF88" s="48"/>
      <c r="BG88" s="21"/>
      <c r="BH88" s="21"/>
      <c r="BI88" s="21"/>
      <c r="BJ88" s="21"/>
      <c r="BK88" s="21"/>
      <c r="BL88" s="21"/>
      <c r="BM88" s="21"/>
      <c r="BN88" s="21"/>
      <c r="BO88" s="21"/>
      <c r="BP88" s="17">
        <f t="shared" si="166"/>
        <v>3</v>
      </c>
      <c r="BQ88" s="21"/>
    </row>
    <row r="89" spans="1:69" ht="14.25" customHeight="1" x14ac:dyDescent="0.25">
      <c r="A89" s="49"/>
      <c r="B89" s="50" t="s">
        <v>39</v>
      </c>
      <c r="C89" s="51"/>
      <c r="D89" s="52"/>
      <c r="E89" s="53"/>
      <c r="F89" s="53"/>
      <c r="G89" s="53"/>
      <c r="H89" s="53"/>
      <c r="I89" s="54">
        <f>SUM(E87+F87+G87+H87+I87+E88+F88+G88+H88+I88)</f>
        <v>0</v>
      </c>
      <c r="J89" s="52"/>
      <c r="K89" s="53"/>
      <c r="L89" s="53"/>
      <c r="M89" s="53"/>
      <c r="N89" s="53"/>
      <c r="O89" s="54">
        <f>SUM(K87+L87+M87+N87+O87+K88+L88+M88+N88+O88)</f>
        <v>5</v>
      </c>
      <c r="P89" s="52"/>
      <c r="Q89" s="53"/>
      <c r="R89" s="53"/>
      <c r="S89" s="53"/>
      <c r="T89" s="53"/>
      <c r="U89" s="54">
        <f>SUM(Q87+R87+S87+T87+U87+Q88+R88+S88+T88+U88)</f>
        <v>6</v>
      </c>
      <c r="V89" s="52"/>
      <c r="W89" s="53"/>
      <c r="X89" s="53"/>
      <c r="Y89" s="53"/>
      <c r="Z89" s="53"/>
      <c r="AA89" s="54">
        <f>SUM(W87+X87+Y87+Z87+AA87+W88+X88+Y88+Z88+AA88)</f>
        <v>8</v>
      </c>
      <c r="AB89" s="52"/>
      <c r="AC89" s="53"/>
      <c r="AD89" s="53"/>
      <c r="AE89" s="53"/>
      <c r="AF89" s="53"/>
      <c r="AG89" s="54">
        <f>SUM(AC87+AD87+AE87+AF87+AG87+AC88+AD88+AE88+AF88+AG88)</f>
        <v>1</v>
      </c>
      <c r="AH89" s="52"/>
      <c r="AI89" s="53"/>
      <c r="AJ89" s="53"/>
      <c r="AK89" s="53"/>
      <c r="AL89" s="53"/>
      <c r="AM89" s="54">
        <f>SUM(AI87+AJ87+AK87+AL87+AM87+AI88+AJ88+AK88+AL88+AM88)</f>
        <v>3</v>
      </c>
      <c r="AN89" s="52"/>
      <c r="AO89" s="53"/>
      <c r="AP89" s="53"/>
      <c r="AQ89" s="53"/>
      <c r="AR89" s="53"/>
      <c r="AS89" s="54">
        <f>SUM(AO87+AP87+AQ87+AR87+AS87+AO88+AP88+AQ88+AR88+AS88)</f>
        <v>6</v>
      </c>
      <c r="AT89" s="52"/>
      <c r="AU89" s="53"/>
      <c r="AV89" s="53"/>
      <c r="AW89" s="53"/>
      <c r="AX89" s="53"/>
      <c r="AY89" s="54">
        <f>SUM(AU87+AV87+AW87+AX87+AY87+AU88+AV88+AW88+AX88+AY88)</f>
        <v>0</v>
      </c>
      <c r="AZ89" s="52"/>
      <c r="BA89" s="53"/>
      <c r="BB89" s="53"/>
      <c r="BC89" s="53"/>
      <c r="BD89" s="53"/>
      <c r="BE89" s="54">
        <f>SUM(BA87+BB87+BC87+BD87+BE87+BA88+BB88+BC88+BD88+BE88)</f>
        <v>0</v>
      </c>
      <c r="BF89" s="55"/>
      <c r="BG89" s="56"/>
      <c r="BH89" s="56"/>
      <c r="BI89" s="56"/>
      <c r="BJ89" s="56"/>
      <c r="BK89" s="56"/>
      <c r="BL89" s="56"/>
      <c r="BM89" s="56"/>
      <c r="BN89" s="56"/>
      <c r="BO89" s="56"/>
      <c r="BP89" s="57">
        <f t="shared" si="166"/>
        <v>29</v>
      </c>
      <c r="BQ89" s="56"/>
    </row>
    <row r="90" spans="1:69" ht="27" customHeight="1" x14ac:dyDescent="0.25">
      <c r="A90" s="31">
        <v>7</v>
      </c>
      <c r="B90" s="189" t="s">
        <v>61</v>
      </c>
      <c r="C90" s="191"/>
      <c r="D90" s="32" t="s">
        <v>26</v>
      </c>
      <c r="E90" s="33" t="s">
        <v>27</v>
      </c>
      <c r="F90" s="33" t="s">
        <v>28</v>
      </c>
      <c r="G90" s="33" t="s">
        <v>29</v>
      </c>
      <c r="H90" s="33" t="s">
        <v>30</v>
      </c>
      <c r="I90" s="34" t="s">
        <v>23</v>
      </c>
      <c r="J90" s="32" t="s">
        <v>26</v>
      </c>
      <c r="K90" s="33" t="s">
        <v>27</v>
      </c>
      <c r="L90" s="33" t="s">
        <v>28</v>
      </c>
      <c r="M90" s="33" t="s">
        <v>29</v>
      </c>
      <c r="N90" s="33" t="s">
        <v>30</v>
      </c>
      <c r="O90" s="34" t="s">
        <v>23</v>
      </c>
      <c r="P90" s="32" t="s">
        <v>26</v>
      </c>
      <c r="Q90" s="33" t="s">
        <v>27</v>
      </c>
      <c r="R90" s="33" t="s">
        <v>28</v>
      </c>
      <c r="S90" s="33" t="s">
        <v>29</v>
      </c>
      <c r="T90" s="33" t="s">
        <v>30</v>
      </c>
      <c r="U90" s="34" t="s">
        <v>23</v>
      </c>
      <c r="V90" s="32" t="s">
        <v>26</v>
      </c>
      <c r="W90" s="33" t="s">
        <v>27</v>
      </c>
      <c r="X90" s="33" t="s">
        <v>28</v>
      </c>
      <c r="Y90" s="33" t="s">
        <v>29</v>
      </c>
      <c r="Z90" s="33" t="s">
        <v>30</v>
      </c>
      <c r="AA90" s="34" t="s">
        <v>23</v>
      </c>
      <c r="AB90" s="32" t="s">
        <v>26</v>
      </c>
      <c r="AC90" s="33" t="s">
        <v>27</v>
      </c>
      <c r="AD90" s="33" t="s">
        <v>28</v>
      </c>
      <c r="AE90" s="33" t="s">
        <v>29</v>
      </c>
      <c r="AF90" s="33" t="s">
        <v>30</v>
      </c>
      <c r="AG90" s="34" t="s">
        <v>23</v>
      </c>
      <c r="AH90" s="32" t="s">
        <v>26</v>
      </c>
      <c r="AI90" s="33" t="s">
        <v>27</v>
      </c>
      <c r="AJ90" s="33" t="s">
        <v>28</v>
      </c>
      <c r="AK90" s="33" t="s">
        <v>29</v>
      </c>
      <c r="AL90" s="33" t="s">
        <v>30</v>
      </c>
      <c r="AM90" s="34" t="s">
        <v>23</v>
      </c>
      <c r="AN90" s="32" t="s">
        <v>26</v>
      </c>
      <c r="AO90" s="33" t="s">
        <v>27</v>
      </c>
      <c r="AP90" s="33" t="s">
        <v>28</v>
      </c>
      <c r="AQ90" s="33" t="s">
        <v>29</v>
      </c>
      <c r="AR90" s="33" t="s">
        <v>30</v>
      </c>
      <c r="AS90" s="34" t="s">
        <v>23</v>
      </c>
      <c r="AT90" s="32" t="s">
        <v>26</v>
      </c>
      <c r="AU90" s="33" t="s">
        <v>27</v>
      </c>
      <c r="AV90" s="33" t="s">
        <v>28</v>
      </c>
      <c r="AW90" s="33" t="s">
        <v>29</v>
      </c>
      <c r="AX90" s="33" t="s">
        <v>30</v>
      </c>
      <c r="AY90" s="34" t="s">
        <v>23</v>
      </c>
      <c r="AZ90" s="32" t="s">
        <v>26</v>
      </c>
      <c r="BA90" s="33" t="s">
        <v>27</v>
      </c>
      <c r="BB90" s="33" t="s">
        <v>28</v>
      </c>
      <c r="BC90" s="33" t="s">
        <v>29</v>
      </c>
      <c r="BD90" s="33" t="s">
        <v>30</v>
      </c>
      <c r="BE90" s="34" t="s">
        <v>23</v>
      </c>
      <c r="BF90" s="35"/>
      <c r="BG90" s="36"/>
      <c r="BH90" s="36"/>
      <c r="BI90" s="36"/>
      <c r="BJ90" s="36"/>
      <c r="BK90" s="36"/>
      <c r="BL90" s="36"/>
      <c r="BM90" s="36"/>
      <c r="BN90" s="36"/>
      <c r="BO90" s="36"/>
      <c r="BP90" s="58"/>
      <c r="BQ90" s="36"/>
    </row>
    <row r="91" spans="1:69" ht="15.75" customHeight="1" x14ac:dyDescent="0.25">
      <c r="A91" s="37"/>
      <c r="B91" s="38" t="s">
        <v>62</v>
      </c>
      <c r="C91" s="39" t="s">
        <v>63</v>
      </c>
      <c r="D91" s="40">
        <v>48</v>
      </c>
      <c r="E91" s="41">
        <v>149</v>
      </c>
      <c r="F91" s="41">
        <v>141</v>
      </c>
      <c r="G91" s="41">
        <v>194</v>
      </c>
      <c r="H91" s="41">
        <v>148</v>
      </c>
      <c r="I91" s="42">
        <f t="shared" ref="I91:I102" si="174">SUM(E91:H91)</f>
        <v>632</v>
      </c>
      <c r="J91" s="43">
        <v>48</v>
      </c>
      <c r="K91" s="44">
        <v>150</v>
      </c>
      <c r="L91" s="44">
        <v>136</v>
      </c>
      <c r="M91" s="44">
        <v>138</v>
      </c>
      <c r="N91" s="44">
        <v>168</v>
      </c>
      <c r="O91" s="42">
        <f t="shared" ref="O91:O102" si="175">SUM(K91:N91)</f>
        <v>592</v>
      </c>
      <c r="P91" s="43">
        <v>48</v>
      </c>
      <c r="Q91" s="44">
        <v>138</v>
      </c>
      <c r="R91" s="44">
        <v>148</v>
      </c>
      <c r="S91" s="44">
        <v>154</v>
      </c>
      <c r="T91" s="44">
        <v>152</v>
      </c>
      <c r="U91" s="42">
        <f t="shared" ref="U91:U102" si="176">SUM(Q91:T91)</f>
        <v>592</v>
      </c>
      <c r="V91" s="43">
        <v>48</v>
      </c>
      <c r="W91" s="44">
        <v>169</v>
      </c>
      <c r="X91" s="44">
        <v>155</v>
      </c>
      <c r="Y91" s="44">
        <v>146</v>
      </c>
      <c r="Z91" s="44">
        <v>166</v>
      </c>
      <c r="AA91" s="42">
        <f t="shared" ref="AA91:AA102" si="177">SUM(W91:Z91)</f>
        <v>636</v>
      </c>
      <c r="AB91" s="43">
        <v>48</v>
      </c>
      <c r="AC91" s="44">
        <v>150</v>
      </c>
      <c r="AD91" s="44">
        <v>120</v>
      </c>
      <c r="AE91" s="44">
        <v>137</v>
      </c>
      <c r="AF91" s="44">
        <v>151</v>
      </c>
      <c r="AG91" s="42">
        <f t="shared" ref="AG91:AG102" si="178">SUM(AC91:AF91)</f>
        <v>558</v>
      </c>
      <c r="AH91" s="43">
        <v>48</v>
      </c>
      <c r="AI91" s="44">
        <v>234</v>
      </c>
      <c r="AJ91" s="44">
        <v>168</v>
      </c>
      <c r="AK91" s="44">
        <v>138</v>
      </c>
      <c r="AL91" s="44">
        <v>157</v>
      </c>
      <c r="AM91" s="42">
        <f t="shared" ref="AM91:AM102" si="179">SUM(AI91:AL91)</f>
        <v>697</v>
      </c>
      <c r="AN91" s="43">
        <v>48</v>
      </c>
      <c r="AO91" s="44">
        <v>157</v>
      </c>
      <c r="AP91" s="44">
        <v>147</v>
      </c>
      <c r="AQ91" s="44">
        <v>154</v>
      </c>
      <c r="AR91" s="44">
        <v>169</v>
      </c>
      <c r="AS91" s="42">
        <f t="shared" ref="AS91:AS102" si="180">SUM(AO91:AR91)</f>
        <v>627</v>
      </c>
      <c r="AT91" s="43"/>
      <c r="AU91" s="44"/>
      <c r="AV91" s="44"/>
      <c r="AW91" s="44"/>
      <c r="AX91" s="44"/>
      <c r="AY91" s="42">
        <f t="shared" ref="AY91:AY102" si="181">SUM(AU91:AX91)</f>
        <v>0</v>
      </c>
      <c r="AZ91" s="43"/>
      <c r="BA91" s="44"/>
      <c r="BB91" s="44"/>
      <c r="BC91" s="44"/>
      <c r="BD91" s="44"/>
      <c r="BE91" s="42">
        <f t="shared" ref="BE91:BE102" si="182">SUM(BA91:BD91)</f>
        <v>0</v>
      </c>
      <c r="BF91" s="45">
        <f t="shared" ref="BF91:BF104" si="183">SUM((IF(E91&gt;0,1,0)+(IF(F91&gt;0,1,0)+(IF(G91&gt;0,1,0)+(IF(H91&gt;0,1,0))))))</f>
        <v>4</v>
      </c>
      <c r="BG91" s="17">
        <f t="shared" ref="BG91:BG104" si="184">SUM((IF(K91&gt;0,1,0)+(IF(L91&gt;0,1,0)+(IF(M91&gt;0,1,0)+(IF(N91&gt;0,1,0))))))</f>
        <v>4</v>
      </c>
      <c r="BH91" s="17">
        <f t="shared" ref="BH91:BH104" si="185">SUM((IF(Q91&gt;0,1,0)+(IF(R91&gt;0,1,0)+(IF(S91&gt;0,1,0)+(IF(T91&gt;0,1,0))))))</f>
        <v>4</v>
      </c>
      <c r="BI91" s="17">
        <f t="shared" ref="BI91:BI104" si="186">SUM((IF(W91&gt;0,1,0)+(IF(X91&gt;0,1,0)+(IF(Y91&gt;0,1,0)+(IF(Z91&gt;0,1,0))))))</f>
        <v>4</v>
      </c>
      <c r="BJ91" s="17">
        <f t="shared" ref="BJ91:BJ104" si="187">SUM((IF(AC91&gt;0,1,0)+(IF(AD91&gt;0,1,0)+(IF(AE91&gt;0,1,0)+(IF(AF91&gt;0,1,0))))))</f>
        <v>4</v>
      </c>
      <c r="BK91" s="17">
        <f t="shared" ref="BK91:BK104" si="188">SUM((IF(AI91&gt;0,1,0)+(IF(AJ91&gt;0,1,0)+(IF(AK91&gt;0,1,0)+(IF(AL91&gt;0,1,0))))))</f>
        <v>4</v>
      </c>
      <c r="BL91" s="17">
        <f t="shared" ref="BL91:BL104" si="189">SUM((IF(AO91&gt;0,1,0)+(IF(AP91&gt;0,1,0)+(IF(AQ91&gt;0,1,0)+(IF(AR91&gt;0,1,0))))))</f>
        <v>4</v>
      </c>
      <c r="BM91" s="17">
        <f t="shared" ref="BM91:BM104" si="190">SUM((IF(AU91&gt;0,1,0)+(IF(AV91&gt;0,1,0)+(IF(AW91&gt;0,1,0)+(IF(AX91&gt;0,1,0))))))</f>
        <v>0</v>
      </c>
      <c r="BN91" s="17">
        <f t="shared" ref="BN91:BN104" si="191">SUM((IF(BA91&gt;0,1,0)+(IF(BB91&gt;0,1,0)+(IF(BC91&gt;0,1,0)+(IF(BD91&gt;0,1,0))))))</f>
        <v>0</v>
      </c>
      <c r="BO91" s="17">
        <f t="shared" ref="BO91:BO104" si="192">SUM(BF91:BN91)</f>
        <v>28</v>
      </c>
      <c r="BP91" s="17">
        <f t="shared" ref="BP91:BP107" si="193">I91+O91+U91+AA91+AG91+AM91+AS91+AY91+BE91</f>
        <v>4334</v>
      </c>
      <c r="BQ91" s="17">
        <f t="shared" ref="BQ91:BQ104" si="194">BP91/BO91</f>
        <v>154.78571428571428</v>
      </c>
    </row>
    <row r="92" spans="1:69" ht="15.75" customHeight="1" x14ac:dyDescent="0.25">
      <c r="A92" s="37"/>
      <c r="B92" s="38" t="s">
        <v>64</v>
      </c>
      <c r="C92" s="39" t="s">
        <v>41</v>
      </c>
      <c r="D92" s="40">
        <v>54</v>
      </c>
      <c r="E92" s="41">
        <v>108</v>
      </c>
      <c r="F92" s="41">
        <v>122</v>
      </c>
      <c r="G92" s="41">
        <v>152</v>
      </c>
      <c r="H92" s="41">
        <v>159</v>
      </c>
      <c r="I92" s="42">
        <f t="shared" si="174"/>
        <v>541</v>
      </c>
      <c r="J92" s="43">
        <v>55</v>
      </c>
      <c r="K92" s="44">
        <v>158</v>
      </c>
      <c r="L92" s="44">
        <v>158</v>
      </c>
      <c r="M92" s="44">
        <v>147</v>
      </c>
      <c r="N92" s="44">
        <v>140</v>
      </c>
      <c r="O92" s="42">
        <f t="shared" si="175"/>
        <v>603</v>
      </c>
      <c r="P92" s="43">
        <v>54</v>
      </c>
      <c r="Q92" s="44">
        <v>147</v>
      </c>
      <c r="R92" s="44">
        <v>123</v>
      </c>
      <c r="S92" s="44">
        <v>158</v>
      </c>
      <c r="T92" s="44">
        <v>118</v>
      </c>
      <c r="U92" s="42">
        <f t="shared" si="176"/>
        <v>546</v>
      </c>
      <c r="V92" s="43">
        <v>53</v>
      </c>
      <c r="W92" s="44">
        <v>124</v>
      </c>
      <c r="X92" s="44">
        <v>119</v>
      </c>
      <c r="Y92" s="44">
        <v>157</v>
      </c>
      <c r="Z92" s="44">
        <v>161</v>
      </c>
      <c r="AA92" s="42">
        <f t="shared" si="177"/>
        <v>561</v>
      </c>
      <c r="AB92" s="43">
        <v>53</v>
      </c>
      <c r="AC92" s="44">
        <v>155</v>
      </c>
      <c r="AD92" s="44">
        <v>146</v>
      </c>
      <c r="AE92" s="44">
        <v>98</v>
      </c>
      <c r="AF92" s="44">
        <v>157</v>
      </c>
      <c r="AG92" s="42">
        <f t="shared" si="178"/>
        <v>556</v>
      </c>
      <c r="AH92" s="43">
        <v>53</v>
      </c>
      <c r="AI92" s="44">
        <v>101</v>
      </c>
      <c r="AJ92" s="44">
        <v>119</v>
      </c>
      <c r="AK92" s="44">
        <v>125</v>
      </c>
      <c r="AL92" s="44">
        <v>133</v>
      </c>
      <c r="AM92" s="42">
        <f t="shared" si="179"/>
        <v>478</v>
      </c>
      <c r="AN92" s="43">
        <v>54</v>
      </c>
      <c r="AO92" s="44">
        <v>151</v>
      </c>
      <c r="AP92" s="44">
        <v>150</v>
      </c>
      <c r="AQ92" s="44">
        <v>182</v>
      </c>
      <c r="AR92" s="44">
        <v>203</v>
      </c>
      <c r="AS92" s="42">
        <f t="shared" si="180"/>
        <v>686</v>
      </c>
      <c r="AT92" s="43"/>
      <c r="AU92" s="44"/>
      <c r="AV92" s="44"/>
      <c r="AW92" s="44"/>
      <c r="AX92" s="44"/>
      <c r="AY92" s="42">
        <f t="shared" si="181"/>
        <v>0</v>
      </c>
      <c r="AZ92" s="43"/>
      <c r="BA92" s="44"/>
      <c r="BB92" s="44"/>
      <c r="BC92" s="44"/>
      <c r="BD92" s="44"/>
      <c r="BE92" s="42">
        <f t="shared" si="182"/>
        <v>0</v>
      </c>
      <c r="BF92" s="45">
        <f t="shared" si="183"/>
        <v>4</v>
      </c>
      <c r="BG92" s="17">
        <f t="shared" si="184"/>
        <v>4</v>
      </c>
      <c r="BH92" s="17">
        <f t="shared" si="185"/>
        <v>4</v>
      </c>
      <c r="BI92" s="17">
        <f t="shared" si="186"/>
        <v>4</v>
      </c>
      <c r="BJ92" s="17">
        <f t="shared" si="187"/>
        <v>4</v>
      </c>
      <c r="BK92" s="17">
        <f t="shared" si="188"/>
        <v>4</v>
      </c>
      <c r="BL92" s="17">
        <f t="shared" si="189"/>
        <v>4</v>
      </c>
      <c r="BM92" s="17">
        <f t="shared" si="190"/>
        <v>0</v>
      </c>
      <c r="BN92" s="17">
        <f t="shared" si="191"/>
        <v>0</v>
      </c>
      <c r="BO92" s="17">
        <f t="shared" si="192"/>
        <v>28</v>
      </c>
      <c r="BP92" s="17">
        <f t="shared" si="193"/>
        <v>3971</v>
      </c>
      <c r="BQ92" s="17">
        <f t="shared" si="194"/>
        <v>141.82142857142858</v>
      </c>
    </row>
    <row r="93" spans="1:69" ht="15.75" customHeight="1" x14ac:dyDescent="0.25">
      <c r="A93" s="37"/>
      <c r="B93" s="46" t="s">
        <v>73</v>
      </c>
      <c r="C93" s="47" t="s">
        <v>51</v>
      </c>
      <c r="D93" s="43"/>
      <c r="E93" s="44"/>
      <c r="F93" s="44"/>
      <c r="G93" s="44"/>
      <c r="H93" s="44"/>
      <c r="I93" s="42">
        <f t="shared" si="174"/>
        <v>0</v>
      </c>
      <c r="J93" s="43"/>
      <c r="K93" s="44"/>
      <c r="L93" s="44"/>
      <c r="M93" s="44"/>
      <c r="N93" s="44"/>
      <c r="O93" s="42">
        <f t="shared" si="175"/>
        <v>0</v>
      </c>
      <c r="P93" s="43"/>
      <c r="Q93" s="44"/>
      <c r="R93" s="44"/>
      <c r="S93" s="44"/>
      <c r="T93" s="44"/>
      <c r="U93" s="42">
        <f t="shared" si="176"/>
        <v>0</v>
      </c>
      <c r="V93" s="43"/>
      <c r="W93" s="44"/>
      <c r="X93" s="44"/>
      <c r="Y93" s="44"/>
      <c r="Z93" s="44"/>
      <c r="AA93" s="42">
        <f t="shared" si="177"/>
        <v>0</v>
      </c>
      <c r="AB93" s="43"/>
      <c r="AC93" s="44"/>
      <c r="AD93" s="44"/>
      <c r="AE93" s="44"/>
      <c r="AF93" s="44"/>
      <c r="AG93" s="42">
        <f t="shared" si="178"/>
        <v>0</v>
      </c>
      <c r="AH93" s="43"/>
      <c r="AI93" s="44"/>
      <c r="AJ93" s="44"/>
      <c r="AK93" s="44"/>
      <c r="AL93" s="44"/>
      <c r="AM93" s="42">
        <f t="shared" si="179"/>
        <v>0</v>
      </c>
      <c r="AN93" s="43"/>
      <c r="AO93" s="44"/>
      <c r="AP93" s="44"/>
      <c r="AQ93" s="44"/>
      <c r="AR93" s="44"/>
      <c r="AS93" s="42">
        <f t="shared" si="180"/>
        <v>0</v>
      </c>
      <c r="AT93" s="43"/>
      <c r="AU93" s="44"/>
      <c r="AV93" s="44"/>
      <c r="AW93" s="44"/>
      <c r="AX93" s="44"/>
      <c r="AY93" s="42">
        <f t="shared" si="181"/>
        <v>0</v>
      </c>
      <c r="AZ93" s="43"/>
      <c r="BA93" s="44"/>
      <c r="BB93" s="44"/>
      <c r="BC93" s="44"/>
      <c r="BD93" s="44"/>
      <c r="BE93" s="42">
        <f t="shared" si="182"/>
        <v>0</v>
      </c>
      <c r="BF93" s="45">
        <f t="shared" si="183"/>
        <v>0</v>
      </c>
      <c r="BG93" s="17">
        <f t="shared" si="184"/>
        <v>0</v>
      </c>
      <c r="BH93" s="17">
        <f t="shared" si="185"/>
        <v>0</v>
      </c>
      <c r="BI93" s="17">
        <f t="shared" si="186"/>
        <v>0</v>
      </c>
      <c r="BJ93" s="17">
        <f t="shared" si="187"/>
        <v>0</v>
      </c>
      <c r="BK93" s="17">
        <f t="shared" si="188"/>
        <v>0</v>
      </c>
      <c r="BL93" s="17">
        <f t="shared" si="189"/>
        <v>0</v>
      </c>
      <c r="BM93" s="17">
        <f t="shared" si="190"/>
        <v>0</v>
      </c>
      <c r="BN93" s="17">
        <f t="shared" si="191"/>
        <v>0</v>
      </c>
      <c r="BO93" s="17">
        <f t="shared" si="192"/>
        <v>0</v>
      </c>
      <c r="BP93" s="17">
        <f t="shared" si="193"/>
        <v>0</v>
      </c>
      <c r="BQ93" s="21" t="e">
        <f t="shared" si="194"/>
        <v>#DIV/0!</v>
      </c>
    </row>
    <row r="94" spans="1:69" ht="15.75" customHeight="1" x14ac:dyDescent="0.25">
      <c r="A94" s="37"/>
      <c r="B94" s="46" t="s">
        <v>97</v>
      </c>
      <c r="C94" s="47" t="s">
        <v>98</v>
      </c>
      <c r="D94" s="43"/>
      <c r="E94" s="44"/>
      <c r="F94" s="44"/>
      <c r="G94" s="44"/>
      <c r="H94" s="44"/>
      <c r="I94" s="42">
        <f t="shared" si="174"/>
        <v>0</v>
      </c>
      <c r="J94" s="43"/>
      <c r="K94" s="44"/>
      <c r="L94" s="44"/>
      <c r="M94" s="44"/>
      <c r="N94" s="44"/>
      <c r="O94" s="42">
        <f t="shared" si="175"/>
        <v>0</v>
      </c>
      <c r="P94" s="43"/>
      <c r="Q94" s="44"/>
      <c r="R94" s="44"/>
      <c r="S94" s="44"/>
      <c r="T94" s="44"/>
      <c r="U94" s="42">
        <f t="shared" si="176"/>
        <v>0</v>
      </c>
      <c r="V94" s="43"/>
      <c r="W94" s="44"/>
      <c r="X94" s="44"/>
      <c r="Y94" s="44"/>
      <c r="Z94" s="44"/>
      <c r="AA94" s="42">
        <f t="shared" si="177"/>
        <v>0</v>
      </c>
      <c r="AB94" s="43"/>
      <c r="AC94" s="44"/>
      <c r="AD94" s="44"/>
      <c r="AE94" s="44"/>
      <c r="AF94" s="44"/>
      <c r="AG94" s="42">
        <f t="shared" si="178"/>
        <v>0</v>
      </c>
      <c r="AH94" s="43"/>
      <c r="AI94" s="44"/>
      <c r="AJ94" s="44"/>
      <c r="AK94" s="44"/>
      <c r="AL94" s="44"/>
      <c r="AM94" s="42">
        <f t="shared" si="179"/>
        <v>0</v>
      </c>
      <c r="AN94" s="43"/>
      <c r="AO94" s="44"/>
      <c r="AP94" s="44"/>
      <c r="AQ94" s="44"/>
      <c r="AR94" s="44"/>
      <c r="AS94" s="42">
        <f t="shared" si="180"/>
        <v>0</v>
      </c>
      <c r="AT94" s="43"/>
      <c r="AU94" s="44"/>
      <c r="AV94" s="44"/>
      <c r="AW94" s="44"/>
      <c r="AX94" s="44"/>
      <c r="AY94" s="42">
        <f t="shared" si="181"/>
        <v>0</v>
      </c>
      <c r="AZ94" s="43"/>
      <c r="BA94" s="44"/>
      <c r="BB94" s="44"/>
      <c r="BC94" s="44"/>
      <c r="BD94" s="44"/>
      <c r="BE94" s="42">
        <f t="shared" si="182"/>
        <v>0</v>
      </c>
      <c r="BF94" s="45">
        <f t="shared" si="183"/>
        <v>0</v>
      </c>
      <c r="BG94" s="17">
        <f t="shared" si="184"/>
        <v>0</v>
      </c>
      <c r="BH94" s="17">
        <f t="shared" si="185"/>
        <v>0</v>
      </c>
      <c r="BI94" s="17">
        <f t="shared" si="186"/>
        <v>0</v>
      </c>
      <c r="BJ94" s="17">
        <f t="shared" si="187"/>
        <v>0</v>
      </c>
      <c r="BK94" s="17">
        <f t="shared" si="188"/>
        <v>0</v>
      </c>
      <c r="BL94" s="17">
        <f t="shared" si="189"/>
        <v>0</v>
      </c>
      <c r="BM94" s="17">
        <f t="shared" si="190"/>
        <v>0</v>
      </c>
      <c r="BN94" s="17">
        <f t="shared" si="191"/>
        <v>0</v>
      </c>
      <c r="BO94" s="17">
        <f t="shared" si="192"/>
        <v>0</v>
      </c>
      <c r="BP94" s="17">
        <f t="shared" si="193"/>
        <v>0</v>
      </c>
      <c r="BQ94" s="21" t="e">
        <f t="shared" si="194"/>
        <v>#DIV/0!</v>
      </c>
    </row>
    <row r="95" spans="1:69" ht="15.75" customHeight="1" x14ac:dyDescent="0.25">
      <c r="A95" s="37"/>
      <c r="B95" s="46">
        <v>5</v>
      </c>
      <c r="C95" s="47"/>
      <c r="D95" s="43"/>
      <c r="E95" s="44"/>
      <c r="F95" s="44"/>
      <c r="G95" s="44"/>
      <c r="H95" s="44"/>
      <c r="I95" s="42">
        <f t="shared" si="174"/>
        <v>0</v>
      </c>
      <c r="J95" s="43"/>
      <c r="K95" s="44"/>
      <c r="L95" s="44"/>
      <c r="M95" s="44"/>
      <c r="N95" s="44"/>
      <c r="O95" s="42">
        <f t="shared" si="175"/>
        <v>0</v>
      </c>
      <c r="P95" s="43"/>
      <c r="Q95" s="44"/>
      <c r="R95" s="44"/>
      <c r="S95" s="44"/>
      <c r="T95" s="44"/>
      <c r="U95" s="42">
        <f t="shared" si="176"/>
        <v>0</v>
      </c>
      <c r="V95" s="43"/>
      <c r="W95" s="44"/>
      <c r="X95" s="44"/>
      <c r="Y95" s="44"/>
      <c r="Z95" s="44"/>
      <c r="AA95" s="42">
        <f t="shared" si="177"/>
        <v>0</v>
      </c>
      <c r="AB95" s="43"/>
      <c r="AC95" s="44"/>
      <c r="AD95" s="44"/>
      <c r="AE95" s="44"/>
      <c r="AF95" s="44"/>
      <c r="AG95" s="42">
        <f t="shared" si="178"/>
        <v>0</v>
      </c>
      <c r="AH95" s="43"/>
      <c r="AI95" s="44"/>
      <c r="AJ95" s="44"/>
      <c r="AK95" s="44"/>
      <c r="AL95" s="44"/>
      <c r="AM95" s="42">
        <f t="shared" si="179"/>
        <v>0</v>
      </c>
      <c r="AN95" s="43"/>
      <c r="AO95" s="44"/>
      <c r="AP95" s="44"/>
      <c r="AQ95" s="44"/>
      <c r="AR95" s="44"/>
      <c r="AS95" s="42">
        <f t="shared" si="180"/>
        <v>0</v>
      </c>
      <c r="AT95" s="43"/>
      <c r="AU95" s="44"/>
      <c r="AV95" s="44"/>
      <c r="AW95" s="44"/>
      <c r="AX95" s="44"/>
      <c r="AY95" s="42">
        <f t="shared" si="181"/>
        <v>0</v>
      </c>
      <c r="AZ95" s="43"/>
      <c r="BA95" s="44"/>
      <c r="BB95" s="44"/>
      <c r="BC95" s="44"/>
      <c r="BD95" s="44"/>
      <c r="BE95" s="42">
        <f t="shared" si="182"/>
        <v>0</v>
      </c>
      <c r="BF95" s="45">
        <f t="shared" si="183"/>
        <v>0</v>
      </c>
      <c r="BG95" s="17">
        <f t="shared" si="184"/>
        <v>0</v>
      </c>
      <c r="BH95" s="17">
        <f t="shared" si="185"/>
        <v>0</v>
      </c>
      <c r="BI95" s="17">
        <f t="shared" si="186"/>
        <v>0</v>
      </c>
      <c r="BJ95" s="17">
        <f t="shared" si="187"/>
        <v>0</v>
      </c>
      <c r="BK95" s="17">
        <f t="shared" si="188"/>
        <v>0</v>
      </c>
      <c r="BL95" s="17">
        <f t="shared" si="189"/>
        <v>0</v>
      </c>
      <c r="BM95" s="17">
        <f t="shared" si="190"/>
        <v>0</v>
      </c>
      <c r="BN95" s="17">
        <f t="shared" si="191"/>
        <v>0</v>
      </c>
      <c r="BO95" s="17">
        <f t="shared" si="192"/>
        <v>0</v>
      </c>
      <c r="BP95" s="17">
        <f t="shared" si="193"/>
        <v>0</v>
      </c>
      <c r="BQ95" s="21" t="e">
        <f t="shared" si="194"/>
        <v>#DIV/0!</v>
      </c>
    </row>
    <row r="96" spans="1:69" ht="15.75" customHeight="1" x14ac:dyDescent="0.25">
      <c r="A96" s="37"/>
      <c r="B96" s="46">
        <v>6</v>
      </c>
      <c r="C96" s="47"/>
      <c r="D96" s="43"/>
      <c r="E96" s="44"/>
      <c r="F96" s="44"/>
      <c r="G96" s="44"/>
      <c r="H96" s="44"/>
      <c r="I96" s="42">
        <f t="shared" si="174"/>
        <v>0</v>
      </c>
      <c r="J96" s="43"/>
      <c r="K96" s="44"/>
      <c r="L96" s="44"/>
      <c r="M96" s="44"/>
      <c r="N96" s="44"/>
      <c r="O96" s="42">
        <f t="shared" si="175"/>
        <v>0</v>
      </c>
      <c r="P96" s="43"/>
      <c r="Q96" s="44"/>
      <c r="R96" s="44"/>
      <c r="S96" s="44"/>
      <c r="T96" s="44"/>
      <c r="U96" s="42">
        <f t="shared" si="176"/>
        <v>0</v>
      </c>
      <c r="V96" s="43"/>
      <c r="W96" s="44"/>
      <c r="X96" s="44"/>
      <c r="Y96" s="44"/>
      <c r="Z96" s="44"/>
      <c r="AA96" s="42">
        <f t="shared" si="177"/>
        <v>0</v>
      </c>
      <c r="AB96" s="43"/>
      <c r="AC96" s="44"/>
      <c r="AD96" s="44"/>
      <c r="AE96" s="44"/>
      <c r="AF96" s="44"/>
      <c r="AG96" s="42">
        <f t="shared" si="178"/>
        <v>0</v>
      </c>
      <c r="AH96" s="43"/>
      <c r="AI96" s="44"/>
      <c r="AJ96" s="44"/>
      <c r="AK96" s="44"/>
      <c r="AL96" s="44"/>
      <c r="AM96" s="42">
        <f t="shared" si="179"/>
        <v>0</v>
      </c>
      <c r="AN96" s="43"/>
      <c r="AO96" s="44"/>
      <c r="AP96" s="44"/>
      <c r="AQ96" s="44"/>
      <c r="AR96" s="44"/>
      <c r="AS96" s="42">
        <f t="shared" si="180"/>
        <v>0</v>
      </c>
      <c r="AT96" s="43"/>
      <c r="AU96" s="44"/>
      <c r="AV96" s="44"/>
      <c r="AW96" s="44"/>
      <c r="AX96" s="44"/>
      <c r="AY96" s="42">
        <f t="shared" si="181"/>
        <v>0</v>
      </c>
      <c r="AZ96" s="43"/>
      <c r="BA96" s="44"/>
      <c r="BB96" s="44"/>
      <c r="BC96" s="44"/>
      <c r="BD96" s="44"/>
      <c r="BE96" s="42">
        <f t="shared" si="182"/>
        <v>0</v>
      </c>
      <c r="BF96" s="45">
        <f t="shared" si="183"/>
        <v>0</v>
      </c>
      <c r="BG96" s="17">
        <f t="shared" si="184"/>
        <v>0</v>
      </c>
      <c r="BH96" s="17">
        <f t="shared" si="185"/>
        <v>0</v>
      </c>
      <c r="BI96" s="17">
        <f t="shared" si="186"/>
        <v>0</v>
      </c>
      <c r="BJ96" s="17">
        <f t="shared" si="187"/>
        <v>0</v>
      </c>
      <c r="BK96" s="17">
        <f t="shared" si="188"/>
        <v>0</v>
      </c>
      <c r="BL96" s="17">
        <f t="shared" si="189"/>
        <v>0</v>
      </c>
      <c r="BM96" s="17">
        <f t="shared" si="190"/>
        <v>0</v>
      </c>
      <c r="BN96" s="17">
        <f t="shared" si="191"/>
        <v>0</v>
      </c>
      <c r="BO96" s="17">
        <f t="shared" si="192"/>
        <v>0</v>
      </c>
      <c r="BP96" s="17">
        <f t="shared" si="193"/>
        <v>0</v>
      </c>
      <c r="BQ96" s="21" t="e">
        <f t="shared" si="194"/>
        <v>#DIV/0!</v>
      </c>
    </row>
    <row r="97" spans="1:69" ht="15.75" customHeight="1" x14ac:dyDescent="0.25">
      <c r="A97" s="37"/>
      <c r="B97" s="46">
        <v>7</v>
      </c>
      <c r="C97" s="47"/>
      <c r="D97" s="43"/>
      <c r="E97" s="44"/>
      <c r="F97" s="44"/>
      <c r="G97" s="44"/>
      <c r="H97" s="44"/>
      <c r="I97" s="42">
        <f t="shared" si="174"/>
        <v>0</v>
      </c>
      <c r="J97" s="43"/>
      <c r="K97" s="44"/>
      <c r="L97" s="44"/>
      <c r="M97" s="44"/>
      <c r="N97" s="44"/>
      <c r="O97" s="42">
        <f t="shared" si="175"/>
        <v>0</v>
      </c>
      <c r="P97" s="43"/>
      <c r="Q97" s="44"/>
      <c r="R97" s="44"/>
      <c r="S97" s="44"/>
      <c r="T97" s="44"/>
      <c r="U97" s="42">
        <f t="shared" si="176"/>
        <v>0</v>
      </c>
      <c r="V97" s="43"/>
      <c r="W97" s="44"/>
      <c r="X97" s="44"/>
      <c r="Y97" s="44"/>
      <c r="Z97" s="44"/>
      <c r="AA97" s="42">
        <f t="shared" si="177"/>
        <v>0</v>
      </c>
      <c r="AB97" s="43"/>
      <c r="AC97" s="44"/>
      <c r="AD97" s="44"/>
      <c r="AE97" s="44"/>
      <c r="AF97" s="44"/>
      <c r="AG97" s="42">
        <f t="shared" si="178"/>
        <v>0</v>
      </c>
      <c r="AH97" s="43"/>
      <c r="AI97" s="44"/>
      <c r="AJ97" s="44"/>
      <c r="AK97" s="44"/>
      <c r="AL97" s="44"/>
      <c r="AM97" s="42">
        <f t="shared" si="179"/>
        <v>0</v>
      </c>
      <c r="AN97" s="43"/>
      <c r="AO97" s="44"/>
      <c r="AP97" s="44"/>
      <c r="AQ97" s="44"/>
      <c r="AR97" s="44"/>
      <c r="AS97" s="42">
        <f t="shared" si="180"/>
        <v>0</v>
      </c>
      <c r="AT97" s="43"/>
      <c r="AU97" s="44"/>
      <c r="AV97" s="44"/>
      <c r="AW97" s="44"/>
      <c r="AX97" s="44"/>
      <c r="AY97" s="42">
        <f t="shared" si="181"/>
        <v>0</v>
      </c>
      <c r="AZ97" s="43"/>
      <c r="BA97" s="44"/>
      <c r="BB97" s="44"/>
      <c r="BC97" s="44"/>
      <c r="BD97" s="44"/>
      <c r="BE97" s="42">
        <f t="shared" si="182"/>
        <v>0</v>
      </c>
      <c r="BF97" s="45">
        <f t="shared" si="183"/>
        <v>0</v>
      </c>
      <c r="BG97" s="17">
        <f t="shared" si="184"/>
        <v>0</v>
      </c>
      <c r="BH97" s="17">
        <f t="shared" si="185"/>
        <v>0</v>
      </c>
      <c r="BI97" s="17">
        <f t="shared" si="186"/>
        <v>0</v>
      </c>
      <c r="BJ97" s="17">
        <f t="shared" si="187"/>
        <v>0</v>
      </c>
      <c r="BK97" s="17">
        <f t="shared" si="188"/>
        <v>0</v>
      </c>
      <c r="BL97" s="17">
        <f t="shared" si="189"/>
        <v>0</v>
      </c>
      <c r="BM97" s="17">
        <f t="shared" si="190"/>
        <v>0</v>
      </c>
      <c r="BN97" s="17">
        <f t="shared" si="191"/>
        <v>0</v>
      </c>
      <c r="BO97" s="17">
        <f t="shared" si="192"/>
        <v>0</v>
      </c>
      <c r="BP97" s="17">
        <f t="shared" si="193"/>
        <v>0</v>
      </c>
      <c r="BQ97" s="21" t="e">
        <f t="shared" si="194"/>
        <v>#DIV/0!</v>
      </c>
    </row>
    <row r="98" spans="1:69" ht="15.75" customHeight="1" x14ac:dyDescent="0.25">
      <c r="A98" s="37"/>
      <c r="B98" s="46">
        <v>8</v>
      </c>
      <c r="C98" s="47"/>
      <c r="D98" s="43"/>
      <c r="E98" s="44"/>
      <c r="F98" s="44"/>
      <c r="G98" s="44"/>
      <c r="H98" s="44"/>
      <c r="I98" s="42">
        <f t="shared" si="174"/>
        <v>0</v>
      </c>
      <c r="J98" s="43"/>
      <c r="K98" s="44"/>
      <c r="L98" s="44"/>
      <c r="M98" s="44"/>
      <c r="N98" s="44"/>
      <c r="O98" s="42">
        <f t="shared" si="175"/>
        <v>0</v>
      </c>
      <c r="P98" s="43"/>
      <c r="Q98" s="44"/>
      <c r="R98" s="44"/>
      <c r="S98" s="44"/>
      <c r="T98" s="44"/>
      <c r="U98" s="42">
        <f t="shared" si="176"/>
        <v>0</v>
      </c>
      <c r="V98" s="43"/>
      <c r="W98" s="44"/>
      <c r="X98" s="44"/>
      <c r="Y98" s="44"/>
      <c r="Z98" s="44"/>
      <c r="AA98" s="42">
        <f t="shared" si="177"/>
        <v>0</v>
      </c>
      <c r="AB98" s="43"/>
      <c r="AC98" s="44"/>
      <c r="AD98" s="44"/>
      <c r="AE98" s="44"/>
      <c r="AF98" s="44"/>
      <c r="AG98" s="42">
        <f t="shared" si="178"/>
        <v>0</v>
      </c>
      <c r="AH98" s="43"/>
      <c r="AI98" s="44"/>
      <c r="AJ98" s="44"/>
      <c r="AK98" s="44"/>
      <c r="AL98" s="44"/>
      <c r="AM98" s="42">
        <f t="shared" si="179"/>
        <v>0</v>
      </c>
      <c r="AN98" s="43"/>
      <c r="AO98" s="44"/>
      <c r="AP98" s="44"/>
      <c r="AQ98" s="44"/>
      <c r="AR98" s="44"/>
      <c r="AS98" s="42">
        <f t="shared" si="180"/>
        <v>0</v>
      </c>
      <c r="AT98" s="43"/>
      <c r="AU98" s="44"/>
      <c r="AV98" s="44"/>
      <c r="AW98" s="44"/>
      <c r="AX98" s="44"/>
      <c r="AY98" s="42">
        <f t="shared" si="181"/>
        <v>0</v>
      </c>
      <c r="AZ98" s="43"/>
      <c r="BA98" s="44"/>
      <c r="BB98" s="44"/>
      <c r="BC98" s="44"/>
      <c r="BD98" s="44"/>
      <c r="BE98" s="42">
        <f t="shared" si="182"/>
        <v>0</v>
      </c>
      <c r="BF98" s="45">
        <f t="shared" si="183"/>
        <v>0</v>
      </c>
      <c r="BG98" s="17">
        <f t="shared" si="184"/>
        <v>0</v>
      </c>
      <c r="BH98" s="17">
        <f t="shared" si="185"/>
        <v>0</v>
      </c>
      <c r="BI98" s="17">
        <f t="shared" si="186"/>
        <v>0</v>
      </c>
      <c r="BJ98" s="17">
        <f t="shared" si="187"/>
        <v>0</v>
      </c>
      <c r="BK98" s="17">
        <f t="shared" si="188"/>
        <v>0</v>
      </c>
      <c r="BL98" s="17">
        <f t="shared" si="189"/>
        <v>0</v>
      </c>
      <c r="BM98" s="17">
        <f t="shared" si="190"/>
        <v>0</v>
      </c>
      <c r="BN98" s="17">
        <f t="shared" si="191"/>
        <v>0</v>
      </c>
      <c r="BO98" s="17">
        <f t="shared" si="192"/>
        <v>0</v>
      </c>
      <c r="BP98" s="17">
        <f t="shared" si="193"/>
        <v>0</v>
      </c>
      <c r="BQ98" s="21" t="e">
        <f t="shared" si="194"/>
        <v>#DIV/0!</v>
      </c>
    </row>
    <row r="99" spans="1:69" ht="15.75" customHeight="1" x14ac:dyDescent="0.25">
      <c r="A99" s="37"/>
      <c r="B99" s="46">
        <v>9</v>
      </c>
      <c r="C99" s="47"/>
      <c r="D99" s="43"/>
      <c r="E99" s="44"/>
      <c r="F99" s="44"/>
      <c r="G99" s="44"/>
      <c r="H99" s="44"/>
      <c r="I99" s="42">
        <f t="shared" si="174"/>
        <v>0</v>
      </c>
      <c r="J99" s="43"/>
      <c r="K99" s="44"/>
      <c r="L99" s="44"/>
      <c r="M99" s="44"/>
      <c r="N99" s="44"/>
      <c r="O99" s="42">
        <f t="shared" si="175"/>
        <v>0</v>
      </c>
      <c r="P99" s="43"/>
      <c r="Q99" s="44"/>
      <c r="R99" s="44"/>
      <c r="S99" s="44"/>
      <c r="T99" s="44"/>
      <c r="U99" s="42">
        <f t="shared" si="176"/>
        <v>0</v>
      </c>
      <c r="V99" s="43"/>
      <c r="W99" s="44"/>
      <c r="X99" s="44"/>
      <c r="Y99" s="44"/>
      <c r="Z99" s="44"/>
      <c r="AA99" s="42">
        <f t="shared" si="177"/>
        <v>0</v>
      </c>
      <c r="AB99" s="43"/>
      <c r="AC99" s="44"/>
      <c r="AD99" s="44"/>
      <c r="AE99" s="44"/>
      <c r="AF99" s="44"/>
      <c r="AG99" s="42">
        <f t="shared" si="178"/>
        <v>0</v>
      </c>
      <c r="AH99" s="43"/>
      <c r="AI99" s="44"/>
      <c r="AJ99" s="44"/>
      <c r="AK99" s="44"/>
      <c r="AL99" s="44"/>
      <c r="AM99" s="42">
        <f t="shared" si="179"/>
        <v>0</v>
      </c>
      <c r="AN99" s="43"/>
      <c r="AO99" s="44"/>
      <c r="AP99" s="44"/>
      <c r="AQ99" s="44"/>
      <c r="AR99" s="44"/>
      <c r="AS99" s="42">
        <f t="shared" si="180"/>
        <v>0</v>
      </c>
      <c r="AT99" s="43"/>
      <c r="AU99" s="44"/>
      <c r="AV99" s="44"/>
      <c r="AW99" s="44"/>
      <c r="AX99" s="44"/>
      <c r="AY99" s="42">
        <f t="shared" si="181"/>
        <v>0</v>
      </c>
      <c r="AZ99" s="43"/>
      <c r="BA99" s="44"/>
      <c r="BB99" s="44"/>
      <c r="BC99" s="44"/>
      <c r="BD99" s="44"/>
      <c r="BE99" s="42">
        <f t="shared" si="182"/>
        <v>0</v>
      </c>
      <c r="BF99" s="45">
        <f t="shared" si="183"/>
        <v>0</v>
      </c>
      <c r="BG99" s="17">
        <f t="shared" si="184"/>
        <v>0</v>
      </c>
      <c r="BH99" s="17">
        <f t="shared" si="185"/>
        <v>0</v>
      </c>
      <c r="BI99" s="17">
        <f t="shared" si="186"/>
        <v>0</v>
      </c>
      <c r="BJ99" s="17">
        <f t="shared" si="187"/>
        <v>0</v>
      </c>
      <c r="BK99" s="17">
        <f t="shared" si="188"/>
        <v>0</v>
      </c>
      <c r="BL99" s="17">
        <f t="shared" si="189"/>
        <v>0</v>
      </c>
      <c r="BM99" s="17">
        <f t="shared" si="190"/>
        <v>0</v>
      </c>
      <c r="BN99" s="17">
        <f t="shared" si="191"/>
        <v>0</v>
      </c>
      <c r="BO99" s="17">
        <f t="shared" si="192"/>
        <v>0</v>
      </c>
      <c r="BP99" s="17">
        <f t="shared" si="193"/>
        <v>0</v>
      </c>
      <c r="BQ99" s="21" t="e">
        <f t="shared" si="194"/>
        <v>#DIV/0!</v>
      </c>
    </row>
    <row r="100" spans="1:69" ht="15.75" customHeight="1" x14ac:dyDescent="0.25">
      <c r="A100" s="37"/>
      <c r="B100" s="46">
        <v>10</v>
      </c>
      <c r="C100" s="47"/>
      <c r="D100" s="43"/>
      <c r="E100" s="44"/>
      <c r="F100" s="44"/>
      <c r="G100" s="44"/>
      <c r="H100" s="44"/>
      <c r="I100" s="42">
        <f t="shared" si="174"/>
        <v>0</v>
      </c>
      <c r="J100" s="43"/>
      <c r="K100" s="44"/>
      <c r="L100" s="44"/>
      <c r="M100" s="44"/>
      <c r="N100" s="44"/>
      <c r="O100" s="42">
        <f t="shared" si="175"/>
        <v>0</v>
      </c>
      <c r="P100" s="43"/>
      <c r="Q100" s="44"/>
      <c r="R100" s="44"/>
      <c r="S100" s="44"/>
      <c r="T100" s="44"/>
      <c r="U100" s="42">
        <f t="shared" si="176"/>
        <v>0</v>
      </c>
      <c r="V100" s="43"/>
      <c r="W100" s="44"/>
      <c r="X100" s="44"/>
      <c r="Y100" s="44"/>
      <c r="Z100" s="44"/>
      <c r="AA100" s="42">
        <f t="shared" si="177"/>
        <v>0</v>
      </c>
      <c r="AB100" s="43"/>
      <c r="AC100" s="44"/>
      <c r="AD100" s="44"/>
      <c r="AE100" s="44"/>
      <c r="AF100" s="44"/>
      <c r="AG100" s="42">
        <f t="shared" si="178"/>
        <v>0</v>
      </c>
      <c r="AH100" s="43"/>
      <c r="AI100" s="44"/>
      <c r="AJ100" s="44"/>
      <c r="AK100" s="44"/>
      <c r="AL100" s="44"/>
      <c r="AM100" s="42">
        <f t="shared" si="179"/>
        <v>0</v>
      </c>
      <c r="AN100" s="43"/>
      <c r="AO100" s="44"/>
      <c r="AP100" s="44"/>
      <c r="AQ100" s="44"/>
      <c r="AR100" s="44"/>
      <c r="AS100" s="42">
        <f t="shared" si="180"/>
        <v>0</v>
      </c>
      <c r="AT100" s="43"/>
      <c r="AU100" s="44"/>
      <c r="AV100" s="44"/>
      <c r="AW100" s="44"/>
      <c r="AX100" s="44"/>
      <c r="AY100" s="42">
        <f t="shared" si="181"/>
        <v>0</v>
      </c>
      <c r="AZ100" s="43"/>
      <c r="BA100" s="44"/>
      <c r="BB100" s="44"/>
      <c r="BC100" s="44"/>
      <c r="BD100" s="44"/>
      <c r="BE100" s="42">
        <f t="shared" si="182"/>
        <v>0</v>
      </c>
      <c r="BF100" s="45">
        <f t="shared" si="183"/>
        <v>0</v>
      </c>
      <c r="BG100" s="17">
        <f t="shared" si="184"/>
        <v>0</v>
      </c>
      <c r="BH100" s="17">
        <f t="shared" si="185"/>
        <v>0</v>
      </c>
      <c r="BI100" s="17">
        <f t="shared" si="186"/>
        <v>0</v>
      </c>
      <c r="BJ100" s="17">
        <f t="shared" si="187"/>
        <v>0</v>
      </c>
      <c r="BK100" s="17">
        <f t="shared" si="188"/>
        <v>0</v>
      </c>
      <c r="BL100" s="17">
        <f t="shared" si="189"/>
        <v>0</v>
      </c>
      <c r="BM100" s="17">
        <f t="shared" si="190"/>
        <v>0</v>
      </c>
      <c r="BN100" s="17">
        <f t="shared" si="191"/>
        <v>0</v>
      </c>
      <c r="BO100" s="17">
        <f t="shared" si="192"/>
        <v>0</v>
      </c>
      <c r="BP100" s="17">
        <f t="shared" si="193"/>
        <v>0</v>
      </c>
      <c r="BQ100" s="21" t="e">
        <f t="shared" si="194"/>
        <v>#DIV/0!</v>
      </c>
    </row>
    <row r="101" spans="1:69" ht="15.75" customHeight="1" x14ac:dyDescent="0.25">
      <c r="A101" s="37"/>
      <c r="B101" s="46">
        <v>11</v>
      </c>
      <c r="C101" s="47"/>
      <c r="D101" s="43"/>
      <c r="E101" s="44"/>
      <c r="F101" s="44"/>
      <c r="G101" s="44"/>
      <c r="H101" s="44"/>
      <c r="I101" s="42">
        <f t="shared" si="174"/>
        <v>0</v>
      </c>
      <c r="J101" s="43"/>
      <c r="K101" s="44"/>
      <c r="L101" s="44"/>
      <c r="M101" s="44"/>
      <c r="N101" s="44"/>
      <c r="O101" s="42">
        <f t="shared" si="175"/>
        <v>0</v>
      </c>
      <c r="P101" s="43"/>
      <c r="Q101" s="44"/>
      <c r="R101" s="44"/>
      <c r="S101" s="44"/>
      <c r="T101" s="44"/>
      <c r="U101" s="42">
        <f t="shared" si="176"/>
        <v>0</v>
      </c>
      <c r="V101" s="43"/>
      <c r="W101" s="44"/>
      <c r="X101" s="44"/>
      <c r="Y101" s="44"/>
      <c r="Z101" s="44"/>
      <c r="AA101" s="42">
        <f t="shared" si="177"/>
        <v>0</v>
      </c>
      <c r="AB101" s="43"/>
      <c r="AC101" s="44"/>
      <c r="AD101" s="44"/>
      <c r="AE101" s="44"/>
      <c r="AF101" s="44"/>
      <c r="AG101" s="42">
        <f t="shared" si="178"/>
        <v>0</v>
      </c>
      <c r="AH101" s="43"/>
      <c r="AI101" s="44"/>
      <c r="AJ101" s="44"/>
      <c r="AK101" s="44"/>
      <c r="AL101" s="44"/>
      <c r="AM101" s="42">
        <f t="shared" si="179"/>
        <v>0</v>
      </c>
      <c r="AN101" s="43"/>
      <c r="AO101" s="44"/>
      <c r="AP101" s="44"/>
      <c r="AQ101" s="44"/>
      <c r="AR101" s="44"/>
      <c r="AS101" s="42">
        <f t="shared" si="180"/>
        <v>0</v>
      </c>
      <c r="AT101" s="43"/>
      <c r="AU101" s="44"/>
      <c r="AV101" s="44"/>
      <c r="AW101" s="44"/>
      <c r="AX101" s="44"/>
      <c r="AY101" s="42">
        <f t="shared" si="181"/>
        <v>0</v>
      </c>
      <c r="AZ101" s="43"/>
      <c r="BA101" s="44"/>
      <c r="BB101" s="44"/>
      <c r="BC101" s="44"/>
      <c r="BD101" s="44"/>
      <c r="BE101" s="42">
        <f t="shared" si="182"/>
        <v>0</v>
      </c>
      <c r="BF101" s="45">
        <f t="shared" si="183"/>
        <v>0</v>
      </c>
      <c r="BG101" s="17">
        <f t="shared" si="184"/>
        <v>0</v>
      </c>
      <c r="BH101" s="17">
        <f t="shared" si="185"/>
        <v>0</v>
      </c>
      <c r="BI101" s="17">
        <f t="shared" si="186"/>
        <v>0</v>
      </c>
      <c r="BJ101" s="17">
        <f t="shared" si="187"/>
        <v>0</v>
      </c>
      <c r="BK101" s="17">
        <f t="shared" si="188"/>
        <v>0</v>
      </c>
      <c r="BL101" s="17">
        <f t="shared" si="189"/>
        <v>0</v>
      </c>
      <c r="BM101" s="17">
        <f t="shared" si="190"/>
        <v>0</v>
      </c>
      <c r="BN101" s="17">
        <f t="shared" si="191"/>
        <v>0</v>
      </c>
      <c r="BO101" s="17">
        <f t="shared" si="192"/>
        <v>0</v>
      </c>
      <c r="BP101" s="17">
        <f t="shared" si="193"/>
        <v>0</v>
      </c>
      <c r="BQ101" s="21" t="e">
        <f t="shared" si="194"/>
        <v>#DIV/0!</v>
      </c>
    </row>
    <row r="102" spans="1:69" ht="15.75" customHeight="1" x14ac:dyDescent="0.25">
      <c r="A102" s="37"/>
      <c r="B102" s="46">
        <v>12</v>
      </c>
      <c r="C102" s="47"/>
      <c r="D102" s="43"/>
      <c r="E102" s="44"/>
      <c r="F102" s="44"/>
      <c r="G102" s="44"/>
      <c r="H102" s="44"/>
      <c r="I102" s="42">
        <f t="shared" si="174"/>
        <v>0</v>
      </c>
      <c r="J102" s="43"/>
      <c r="K102" s="44"/>
      <c r="L102" s="44"/>
      <c r="M102" s="44"/>
      <c r="N102" s="44"/>
      <c r="O102" s="42">
        <f t="shared" si="175"/>
        <v>0</v>
      </c>
      <c r="P102" s="43"/>
      <c r="Q102" s="44"/>
      <c r="R102" s="44"/>
      <c r="S102" s="44"/>
      <c r="T102" s="44"/>
      <c r="U102" s="42">
        <f t="shared" si="176"/>
        <v>0</v>
      </c>
      <c r="V102" s="43"/>
      <c r="W102" s="44"/>
      <c r="X102" s="44"/>
      <c r="Y102" s="44"/>
      <c r="Z102" s="44"/>
      <c r="AA102" s="42">
        <f t="shared" si="177"/>
        <v>0</v>
      </c>
      <c r="AB102" s="43"/>
      <c r="AC102" s="44"/>
      <c r="AD102" s="44"/>
      <c r="AE102" s="44"/>
      <c r="AF102" s="44"/>
      <c r="AG102" s="42">
        <f t="shared" si="178"/>
        <v>0</v>
      </c>
      <c r="AH102" s="43"/>
      <c r="AI102" s="44"/>
      <c r="AJ102" s="44"/>
      <c r="AK102" s="44"/>
      <c r="AL102" s="44"/>
      <c r="AM102" s="42">
        <f t="shared" si="179"/>
        <v>0</v>
      </c>
      <c r="AN102" s="43"/>
      <c r="AO102" s="44"/>
      <c r="AP102" s="44"/>
      <c r="AQ102" s="44"/>
      <c r="AR102" s="44"/>
      <c r="AS102" s="42">
        <f t="shared" si="180"/>
        <v>0</v>
      </c>
      <c r="AT102" s="43"/>
      <c r="AU102" s="44"/>
      <c r="AV102" s="44"/>
      <c r="AW102" s="44"/>
      <c r="AX102" s="44"/>
      <c r="AY102" s="42">
        <f t="shared" si="181"/>
        <v>0</v>
      </c>
      <c r="AZ102" s="43"/>
      <c r="BA102" s="44"/>
      <c r="BB102" s="44"/>
      <c r="BC102" s="44"/>
      <c r="BD102" s="44"/>
      <c r="BE102" s="42">
        <f t="shared" si="182"/>
        <v>0</v>
      </c>
      <c r="BF102" s="45">
        <f t="shared" si="183"/>
        <v>0</v>
      </c>
      <c r="BG102" s="17">
        <f t="shared" si="184"/>
        <v>0</v>
      </c>
      <c r="BH102" s="17">
        <f t="shared" si="185"/>
        <v>0</v>
      </c>
      <c r="BI102" s="17">
        <f t="shared" si="186"/>
        <v>0</v>
      </c>
      <c r="BJ102" s="17">
        <f t="shared" si="187"/>
        <v>0</v>
      </c>
      <c r="BK102" s="17">
        <f t="shared" si="188"/>
        <v>0</v>
      </c>
      <c r="BL102" s="17">
        <f t="shared" si="189"/>
        <v>0</v>
      </c>
      <c r="BM102" s="17">
        <f t="shared" si="190"/>
        <v>0</v>
      </c>
      <c r="BN102" s="17">
        <f t="shared" si="191"/>
        <v>0</v>
      </c>
      <c r="BO102" s="17">
        <f t="shared" si="192"/>
        <v>0</v>
      </c>
      <c r="BP102" s="17">
        <f t="shared" si="193"/>
        <v>0</v>
      </c>
      <c r="BQ102" s="21" t="e">
        <f t="shared" si="194"/>
        <v>#DIV/0!</v>
      </c>
    </row>
    <row r="103" spans="1:69" ht="18" customHeight="1" x14ac:dyDescent="0.25">
      <c r="A103" s="37"/>
      <c r="B103" s="38" t="s">
        <v>35</v>
      </c>
      <c r="C103" s="47"/>
      <c r="D103" s="43"/>
      <c r="E103" s="41">
        <f>SUM(E91:E102)</f>
        <v>257</v>
      </c>
      <c r="F103" s="41">
        <f>SUM(F91:F102)</f>
        <v>263</v>
      </c>
      <c r="G103" s="41">
        <f>SUM(G91:G102)</f>
        <v>346</v>
      </c>
      <c r="H103" s="41">
        <f>SUM(H91:H102)</f>
        <v>307</v>
      </c>
      <c r="I103" s="42">
        <f>SUM(I91:I102)</f>
        <v>1173</v>
      </c>
      <c r="J103" s="43"/>
      <c r="K103" s="41">
        <f>SUM(K91:K102)</f>
        <v>308</v>
      </c>
      <c r="L103" s="41">
        <f>SUM(L91:L102)</f>
        <v>294</v>
      </c>
      <c r="M103" s="41">
        <f>SUM(M91:M102)</f>
        <v>285</v>
      </c>
      <c r="N103" s="41">
        <f>SUM(N91:N102)</f>
        <v>308</v>
      </c>
      <c r="O103" s="42">
        <f>SUM(O91:O102)</f>
        <v>1195</v>
      </c>
      <c r="P103" s="43"/>
      <c r="Q103" s="41">
        <f>SUM(Q91:Q102)</f>
        <v>285</v>
      </c>
      <c r="R103" s="41">
        <f>SUM(R91:R102)</f>
        <v>271</v>
      </c>
      <c r="S103" s="41">
        <f>SUM(S91:S102)</f>
        <v>312</v>
      </c>
      <c r="T103" s="41">
        <f>SUM(T91:T102)</f>
        <v>270</v>
      </c>
      <c r="U103" s="42">
        <f>SUM(U91:U102)</f>
        <v>1138</v>
      </c>
      <c r="V103" s="43"/>
      <c r="W103" s="41">
        <f>SUM(W91:W102)</f>
        <v>293</v>
      </c>
      <c r="X103" s="41">
        <f>SUM(X91:X102)</f>
        <v>274</v>
      </c>
      <c r="Y103" s="41">
        <f>SUM(Y91:Y102)</f>
        <v>303</v>
      </c>
      <c r="Z103" s="41">
        <f>SUM(Z91:Z102)</f>
        <v>327</v>
      </c>
      <c r="AA103" s="42">
        <f>SUM(AA91:AA102)</f>
        <v>1197</v>
      </c>
      <c r="AB103" s="43"/>
      <c r="AC103" s="41">
        <f>SUM(AC91:AC102)</f>
        <v>305</v>
      </c>
      <c r="AD103" s="41">
        <f>SUM(AD91:AD102)</f>
        <v>266</v>
      </c>
      <c r="AE103" s="41">
        <f>SUM(AE91:AE102)</f>
        <v>235</v>
      </c>
      <c r="AF103" s="41">
        <f>SUM(AF91:AF102)</f>
        <v>308</v>
      </c>
      <c r="AG103" s="42">
        <f>SUM(AG91:AG102)</f>
        <v>1114</v>
      </c>
      <c r="AH103" s="43"/>
      <c r="AI103" s="41">
        <f>SUM(AI91:AI102)</f>
        <v>335</v>
      </c>
      <c r="AJ103" s="41">
        <f>SUM(AJ91:AJ102)</f>
        <v>287</v>
      </c>
      <c r="AK103" s="41">
        <f>SUM(AK91:AK102)</f>
        <v>263</v>
      </c>
      <c r="AL103" s="41">
        <f>SUM(AL91:AL102)</f>
        <v>290</v>
      </c>
      <c r="AM103" s="42">
        <f>SUM(AM91:AM102)</f>
        <v>1175</v>
      </c>
      <c r="AN103" s="43"/>
      <c r="AO103" s="41">
        <f>SUM(AO91:AO102)</f>
        <v>308</v>
      </c>
      <c r="AP103" s="41">
        <f>SUM(AP91:AP102)</f>
        <v>297</v>
      </c>
      <c r="AQ103" s="41">
        <f>SUM(AQ91:AQ102)</f>
        <v>336</v>
      </c>
      <c r="AR103" s="41">
        <f>SUM(AR91:AR102)</f>
        <v>372</v>
      </c>
      <c r="AS103" s="42">
        <f>SUM(AS91:AS102)</f>
        <v>1313</v>
      </c>
      <c r="AT103" s="43"/>
      <c r="AU103" s="41">
        <f>SUM(AU91:AU102)</f>
        <v>0</v>
      </c>
      <c r="AV103" s="41">
        <f>SUM(AV91:AV102)</f>
        <v>0</v>
      </c>
      <c r="AW103" s="41">
        <f>SUM(AW91:AW102)</f>
        <v>0</v>
      </c>
      <c r="AX103" s="41">
        <f>SUM(AX91:AX102)</f>
        <v>0</v>
      </c>
      <c r="AY103" s="42">
        <f>SUM(AY91:AY102)</f>
        <v>0</v>
      </c>
      <c r="AZ103" s="43"/>
      <c r="BA103" s="41">
        <f>SUM(BA91:BA102)</f>
        <v>0</v>
      </c>
      <c r="BB103" s="41">
        <f>SUM(BB91:BB102)</f>
        <v>0</v>
      </c>
      <c r="BC103" s="41">
        <f>SUM(BC91:BC102)</f>
        <v>0</v>
      </c>
      <c r="BD103" s="41">
        <f>SUM(BD91:BD102)</f>
        <v>0</v>
      </c>
      <c r="BE103" s="42">
        <f>SUM(BE91:BE102)</f>
        <v>0</v>
      </c>
      <c r="BF103" s="45">
        <f t="shared" si="183"/>
        <v>4</v>
      </c>
      <c r="BG103" s="17">
        <f t="shared" si="184"/>
        <v>4</v>
      </c>
      <c r="BH103" s="17">
        <f t="shared" si="185"/>
        <v>4</v>
      </c>
      <c r="BI103" s="17">
        <f t="shared" si="186"/>
        <v>4</v>
      </c>
      <c r="BJ103" s="17">
        <f t="shared" si="187"/>
        <v>4</v>
      </c>
      <c r="BK103" s="17">
        <f t="shared" si="188"/>
        <v>4</v>
      </c>
      <c r="BL103" s="17">
        <f t="shared" si="189"/>
        <v>4</v>
      </c>
      <c r="BM103" s="17">
        <f t="shared" si="190"/>
        <v>0</v>
      </c>
      <c r="BN103" s="17">
        <f t="shared" si="191"/>
        <v>0</v>
      </c>
      <c r="BO103" s="17">
        <f t="shared" si="192"/>
        <v>28</v>
      </c>
      <c r="BP103" s="17">
        <f t="shared" si="193"/>
        <v>8305</v>
      </c>
      <c r="BQ103" s="17">
        <f t="shared" si="194"/>
        <v>296.60714285714283</v>
      </c>
    </row>
    <row r="104" spans="1:69" ht="15.75" customHeight="1" x14ac:dyDescent="0.25">
      <c r="A104" s="37"/>
      <c r="B104" s="38" t="s">
        <v>36</v>
      </c>
      <c r="C104" s="47"/>
      <c r="D104" s="40">
        <f>SUM(D91:D102)</f>
        <v>102</v>
      </c>
      <c r="E104" s="41">
        <f>E103+$D$104</f>
        <v>359</v>
      </c>
      <c r="F104" s="41">
        <f>F103+$D$104</f>
        <v>365</v>
      </c>
      <c r="G104" s="41">
        <f>G103+$D$104</f>
        <v>448</v>
      </c>
      <c r="H104" s="41">
        <f>H103+$D$104</f>
        <v>409</v>
      </c>
      <c r="I104" s="42">
        <f>E104+F104+G104+H104</f>
        <v>1581</v>
      </c>
      <c r="J104" s="40">
        <f>SUM(J91:J102)</f>
        <v>103</v>
      </c>
      <c r="K104" s="41">
        <f>K103+$J$104</f>
        <v>411</v>
      </c>
      <c r="L104" s="41">
        <f>L103+$J$104</f>
        <v>397</v>
      </c>
      <c r="M104" s="41">
        <f>M103+$J$104</f>
        <v>388</v>
      </c>
      <c r="N104" s="41">
        <f>N103+$J$104</f>
        <v>411</v>
      </c>
      <c r="O104" s="42">
        <f>K104+L104+M104+N104</f>
        <v>1607</v>
      </c>
      <c r="P104" s="40">
        <f>SUM(P91:P102)</f>
        <v>102</v>
      </c>
      <c r="Q104" s="41">
        <f>Q103+$P$104</f>
        <v>387</v>
      </c>
      <c r="R104" s="41">
        <f>R103+$P$104</f>
        <v>373</v>
      </c>
      <c r="S104" s="41">
        <f>S103+$P$104</f>
        <v>414</v>
      </c>
      <c r="T104" s="41">
        <f>T103+$P$104</f>
        <v>372</v>
      </c>
      <c r="U104" s="42">
        <f>Q104+R104+S104+T104</f>
        <v>1546</v>
      </c>
      <c r="V104" s="40">
        <f>SUM(V91:V102)</f>
        <v>101</v>
      </c>
      <c r="W104" s="41">
        <f>W103+$V$104</f>
        <v>394</v>
      </c>
      <c r="X104" s="41">
        <f>X103+$V$104</f>
        <v>375</v>
      </c>
      <c r="Y104" s="41">
        <f>Y103+$V$104</f>
        <v>404</v>
      </c>
      <c r="Z104" s="41">
        <f>Z103+$V$104</f>
        <v>428</v>
      </c>
      <c r="AA104" s="42">
        <f>W104+X104+Y104+Z104</f>
        <v>1601</v>
      </c>
      <c r="AB104" s="40">
        <f>SUM(AB91:AB102)</f>
        <v>101</v>
      </c>
      <c r="AC104" s="41">
        <f>AC103+$AB$104</f>
        <v>406</v>
      </c>
      <c r="AD104" s="41">
        <f>AD103+$AB$104</f>
        <v>367</v>
      </c>
      <c r="AE104" s="41">
        <f>AE103+$AB$104</f>
        <v>336</v>
      </c>
      <c r="AF104" s="41">
        <f>AF103+$AB$104</f>
        <v>409</v>
      </c>
      <c r="AG104" s="42">
        <f>AC104+AD104+AE104+AF104</f>
        <v>1518</v>
      </c>
      <c r="AH104" s="40">
        <f>SUM(AH91:AH102)</f>
        <v>101</v>
      </c>
      <c r="AI104" s="41">
        <f>AI103+$AH$104</f>
        <v>436</v>
      </c>
      <c r="AJ104" s="41">
        <f>AJ103+$AH$104</f>
        <v>388</v>
      </c>
      <c r="AK104" s="41">
        <f>AK103+$AH$104</f>
        <v>364</v>
      </c>
      <c r="AL104" s="41">
        <f>AL103+$AH$104</f>
        <v>391</v>
      </c>
      <c r="AM104" s="42">
        <f>AI104+AJ104+AK104+AL104</f>
        <v>1579</v>
      </c>
      <c r="AN104" s="40">
        <f>SUM(AN91:AN102)</f>
        <v>102</v>
      </c>
      <c r="AO104" s="41">
        <f>AO103+$AN$104</f>
        <v>410</v>
      </c>
      <c r="AP104" s="41">
        <f>AP103+$AN$104</f>
        <v>399</v>
      </c>
      <c r="AQ104" s="41">
        <f>AQ103+$AN$104</f>
        <v>438</v>
      </c>
      <c r="AR104" s="41">
        <f>AR103+$AN$104</f>
        <v>474</v>
      </c>
      <c r="AS104" s="42">
        <f>AO104+AP104+AQ104+AR104</f>
        <v>1721</v>
      </c>
      <c r="AT104" s="40">
        <f>SUM(AT91:AT102)</f>
        <v>0</v>
      </c>
      <c r="AU104" s="41">
        <f>AU103+$AT$104</f>
        <v>0</v>
      </c>
      <c r="AV104" s="41">
        <f>AV103+$AT$104</f>
        <v>0</v>
      </c>
      <c r="AW104" s="41">
        <f>AW103+$AT$104</f>
        <v>0</v>
      </c>
      <c r="AX104" s="41">
        <f>AX103+$AT$104</f>
        <v>0</v>
      </c>
      <c r="AY104" s="42">
        <f>AU104+AV104+AW104+AX104</f>
        <v>0</v>
      </c>
      <c r="AZ104" s="40">
        <f>SUM(AZ91:AZ102)</f>
        <v>0</v>
      </c>
      <c r="BA104" s="41">
        <f>BA103+$AZ$104</f>
        <v>0</v>
      </c>
      <c r="BB104" s="41">
        <f>BB103+$AZ$104</f>
        <v>0</v>
      </c>
      <c r="BC104" s="41">
        <f>BC103+$AZ$104</f>
        <v>0</v>
      </c>
      <c r="BD104" s="41">
        <f>BD103+$AZ$104</f>
        <v>0</v>
      </c>
      <c r="BE104" s="42">
        <f>BA104+BB104+BC104+BD104</f>
        <v>0</v>
      </c>
      <c r="BF104" s="45">
        <f t="shared" si="183"/>
        <v>4</v>
      </c>
      <c r="BG104" s="17">
        <f t="shared" si="184"/>
        <v>4</v>
      </c>
      <c r="BH104" s="17">
        <f t="shared" si="185"/>
        <v>4</v>
      </c>
      <c r="BI104" s="17">
        <f t="shared" si="186"/>
        <v>4</v>
      </c>
      <c r="BJ104" s="17">
        <f t="shared" si="187"/>
        <v>4</v>
      </c>
      <c r="BK104" s="17">
        <f t="shared" si="188"/>
        <v>4</v>
      </c>
      <c r="BL104" s="17">
        <f t="shared" si="189"/>
        <v>4</v>
      </c>
      <c r="BM104" s="17">
        <f t="shared" si="190"/>
        <v>0</v>
      </c>
      <c r="BN104" s="17">
        <f t="shared" si="191"/>
        <v>0</v>
      </c>
      <c r="BO104" s="17">
        <f t="shared" si="192"/>
        <v>28</v>
      </c>
      <c r="BP104" s="17">
        <f t="shared" si="193"/>
        <v>11153</v>
      </c>
      <c r="BQ104" s="17">
        <f t="shared" si="194"/>
        <v>398.32142857142856</v>
      </c>
    </row>
    <row r="105" spans="1:69" ht="15.75" customHeight="1" x14ac:dyDescent="0.25">
      <c r="A105" s="37"/>
      <c r="B105" s="38" t="s">
        <v>37</v>
      </c>
      <c r="C105" s="47"/>
      <c r="D105" s="43"/>
      <c r="E105" s="41">
        <f t="shared" ref="E105:I106" si="195">IF($D$104&gt;0,IF(E103=E119,0.5,IF(E103&gt;E119,1,0)),0)</f>
        <v>0</v>
      </c>
      <c r="F105" s="41">
        <f t="shared" si="195"/>
        <v>1</v>
      </c>
      <c r="G105" s="41">
        <f t="shared" si="195"/>
        <v>1</v>
      </c>
      <c r="H105" s="41">
        <f t="shared" si="195"/>
        <v>1</v>
      </c>
      <c r="I105" s="42">
        <f t="shared" si="195"/>
        <v>1</v>
      </c>
      <c r="J105" s="43"/>
      <c r="K105" s="41">
        <f>IF($J$104&gt;0,IF(K103=K41,0.5,IF(K103&gt;K41,1,0)),0)</f>
        <v>0</v>
      </c>
      <c r="L105" s="41">
        <f>IF($J$104&gt;0,IF(L103=L41,0.5,IF(L103&gt;L41,1,0)),0)</f>
        <v>0</v>
      </c>
      <c r="M105" s="41">
        <f>IF($J$104&gt;0,IF(M103=M41,0.5,IF(M103&gt;M41,1,0)),0)</f>
        <v>0</v>
      </c>
      <c r="N105" s="41">
        <f>IF($J$104&gt;0,IF(N103=N41,0.5,IF(N103&gt;N41,1,0)),0)</f>
        <v>0</v>
      </c>
      <c r="O105" s="42">
        <f>IF($J$104&gt;0,IF(O103=O41,0.5,IF(O103&gt;O41,1,0)),0)</f>
        <v>0</v>
      </c>
      <c r="P105" s="43"/>
      <c r="Q105" s="41">
        <f t="shared" ref="Q105:U106" si="196">IF($P$104&gt;0,IF(Q103=Q85,0.5,IF(Q103&gt;Q85,1,0)),0)</f>
        <v>1</v>
      </c>
      <c r="R105" s="41">
        <f t="shared" si="196"/>
        <v>0</v>
      </c>
      <c r="S105" s="41">
        <f t="shared" si="196"/>
        <v>1</v>
      </c>
      <c r="T105" s="41">
        <f t="shared" si="196"/>
        <v>0</v>
      </c>
      <c r="U105" s="42">
        <f t="shared" si="196"/>
        <v>0</v>
      </c>
      <c r="V105" s="43"/>
      <c r="W105" s="41">
        <f t="shared" ref="W105:AA106" si="197">IF($V$104&gt;0,IF(W103=W56,0.5,IF(W103&gt;W56,1,0)),0)</f>
        <v>1</v>
      </c>
      <c r="X105" s="41">
        <f t="shared" si="197"/>
        <v>1</v>
      </c>
      <c r="Y105" s="41">
        <f t="shared" si="197"/>
        <v>1</v>
      </c>
      <c r="Z105" s="41">
        <f t="shared" si="197"/>
        <v>1</v>
      </c>
      <c r="AA105" s="42">
        <f t="shared" si="197"/>
        <v>1</v>
      </c>
      <c r="AB105" s="43"/>
      <c r="AC105" s="41">
        <f t="shared" ref="AC105:AG106" si="198">IF($AB$104&gt;0,IF(AC103=AC147,0.5,IF(AC103&gt;AC147,1,0)),0)</f>
        <v>1</v>
      </c>
      <c r="AD105" s="41">
        <f t="shared" si="198"/>
        <v>0</v>
      </c>
      <c r="AE105" s="41">
        <f t="shared" si="198"/>
        <v>0</v>
      </c>
      <c r="AF105" s="41">
        <f t="shared" si="198"/>
        <v>1</v>
      </c>
      <c r="AG105" s="42">
        <f t="shared" si="198"/>
        <v>1</v>
      </c>
      <c r="AH105" s="43"/>
      <c r="AI105" s="41">
        <f>IF($AH$104&gt;0,IF(AI103=AI28,0.5,IF(AI103&gt;AI28,1,0)),0)</f>
        <v>1</v>
      </c>
      <c r="AJ105" s="41">
        <f>IF($AH$104&gt;0,IF(AJ103=AJ28,0.5,IF(AJ103&gt;AJ28,1,0)),0)</f>
        <v>0</v>
      </c>
      <c r="AK105" s="41">
        <f>IF($AH$104&gt;0,IF(AK103=AK28,0.5,IF(AK103&gt;AK28,1,0)),0)</f>
        <v>0</v>
      </c>
      <c r="AL105" s="41">
        <f>IF($AH$104&gt;0,IF(AL103=AL28,0.5,IF(AL103&gt;AL28,1,0)),0)</f>
        <v>0</v>
      </c>
      <c r="AM105" s="42">
        <f>IF($AH$104&gt;0,IF(AM103=AM28,0.5,IF(AM103&gt;AM28,1,0)),0)</f>
        <v>0</v>
      </c>
      <c r="AN105" s="43"/>
      <c r="AO105" s="41">
        <f t="shared" ref="AO105:AS106" si="199">IF($AN$104&gt;0,IF(AO103=AO131,0.5,IF(AO103&gt;AO131,1,0)),0)</f>
        <v>0</v>
      </c>
      <c r="AP105" s="41">
        <f t="shared" si="199"/>
        <v>0</v>
      </c>
      <c r="AQ105" s="41">
        <f t="shared" si="199"/>
        <v>0</v>
      </c>
      <c r="AR105" s="41">
        <f t="shared" si="199"/>
        <v>1</v>
      </c>
      <c r="AS105" s="42">
        <f t="shared" si="199"/>
        <v>0</v>
      </c>
      <c r="AT105" s="43"/>
      <c r="AU105" s="41">
        <f t="shared" ref="AU105:AY106" si="200">IF($AT$104&gt;0,IF(AU103=AU69,0.5,IF(AU103&gt;AU69,1,0)),0)</f>
        <v>0</v>
      </c>
      <c r="AV105" s="41">
        <f t="shared" si="200"/>
        <v>0</v>
      </c>
      <c r="AW105" s="41">
        <f t="shared" si="200"/>
        <v>0</v>
      </c>
      <c r="AX105" s="41">
        <f t="shared" si="200"/>
        <v>0</v>
      </c>
      <c r="AY105" s="42">
        <f t="shared" si="200"/>
        <v>0</v>
      </c>
      <c r="AZ105" s="43"/>
      <c r="BA105" s="41">
        <f>IF($AZ$104&gt;0,IF(BA103=BA14,0.5,IF(BA103&gt;BA14,1,0)),0)</f>
        <v>0</v>
      </c>
      <c r="BB105" s="41">
        <f>IF($AZ$104&gt;0,IF(BB103=BB14,0.5,IF(BB103&gt;BB14,1,0)),0)</f>
        <v>0</v>
      </c>
      <c r="BC105" s="41">
        <f>IF($AZ$104&gt;0,IF(BC103=BC14,0.5,IF(BC103&gt;BC14,1,0)),0)</f>
        <v>0</v>
      </c>
      <c r="BD105" s="41">
        <f>IF($AZ$104&gt;0,IF(BD103=BD14,0.5,IF(BD103&gt;BD14,1,0)),0)</f>
        <v>0</v>
      </c>
      <c r="BE105" s="42">
        <f>IF($AZ$104&gt;0,IF(BE103=BE14,0.5,IF(BE103&gt;BE14,1,0)),0)</f>
        <v>0</v>
      </c>
      <c r="BF105" s="48"/>
      <c r="BG105" s="21"/>
      <c r="BH105" s="21"/>
      <c r="BI105" s="21"/>
      <c r="BJ105" s="21"/>
      <c r="BK105" s="21"/>
      <c r="BL105" s="21"/>
      <c r="BM105" s="21"/>
      <c r="BN105" s="21"/>
      <c r="BO105" s="21"/>
      <c r="BP105" s="17">
        <f t="shared" si="193"/>
        <v>3</v>
      </c>
      <c r="BQ105" s="21"/>
    </row>
    <row r="106" spans="1:69" ht="15.75" customHeight="1" x14ac:dyDescent="0.25">
      <c r="A106" s="37"/>
      <c r="B106" s="38" t="s">
        <v>38</v>
      </c>
      <c r="C106" s="47"/>
      <c r="D106" s="43"/>
      <c r="E106" s="41">
        <f t="shared" si="195"/>
        <v>0</v>
      </c>
      <c r="F106" s="41">
        <f t="shared" si="195"/>
        <v>0</v>
      </c>
      <c r="G106" s="41">
        <f t="shared" si="195"/>
        <v>1</v>
      </c>
      <c r="H106" s="41">
        <f t="shared" si="195"/>
        <v>1</v>
      </c>
      <c r="I106" s="42">
        <f t="shared" si="195"/>
        <v>1</v>
      </c>
      <c r="J106" s="43"/>
      <c r="K106" s="41">
        <f>IF($J$104&gt;0,IF(K104=K42,0.5,IF(K104&gt;K42,1,0)),0)</f>
        <v>1</v>
      </c>
      <c r="L106" s="41">
        <f>IF($J$104&gt;0,IF(L104=L42,0.5,IF(L104&gt;L42,1,0)),0)</f>
        <v>1</v>
      </c>
      <c r="M106" s="41">
        <f>IF($J$104&gt;0,IF(M104=M42,0.5,IF(M104&gt;M42,1,0)),0)</f>
        <v>0</v>
      </c>
      <c r="N106" s="41">
        <f>IF($J$104&gt;0,IF(N104=N42,0.5,IF(N104&gt;N42,1,0)),0)</f>
        <v>0</v>
      </c>
      <c r="O106" s="42">
        <f>IF($J$104&gt;0,IF(O104=O42,0.5,IF(O104&gt;O42,1,0)),0)</f>
        <v>0</v>
      </c>
      <c r="P106" s="43"/>
      <c r="Q106" s="41">
        <f t="shared" si="196"/>
        <v>1</v>
      </c>
      <c r="R106" s="41">
        <f t="shared" si="196"/>
        <v>0</v>
      </c>
      <c r="S106" s="41">
        <f t="shared" si="196"/>
        <v>1</v>
      </c>
      <c r="T106" s="41">
        <f t="shared" si="196"/>
        <v>0</v>
      </c>
      <c r="U106" s="42">
        <f t="shared" si="196"/>
        <v>0</v>
      </c>
      <c r="V106" s="43"/>
      <c r="W106" s="41">
        <f t="shared" si="197"/>
        <v>1</v>
      </c>
      <c r="X106" s="41">
        <f t="shared" si="197"/>
        <v>0.5</v>
      </c>
      <c r="Y106" s="41">
        <f t="shared" si="197"/>
        <v>1</v>
      </c>
      <c r="Z106" s="41">
        <f t="shared" si="197"/>
        <v>1</v>
      </c>
      <c r="AA106" s="42">
        <f t="shared" si="197"/>
        <v>1</v>
      </c>
      <c r="AB106" s="43"/>
      <c r="AC106" s="41">
        <f t="shared" si="198"/>
        <v>1</v>
      </c>
      <c r="AD106" s="41">
        <f t="shared" si="198"/>
        <v>1</v>
      </c>
      <c r="AE106" s="41">
        <f t="shared" si="198"/>
        <v>1</v>
      </c>
      <c r="AF106" s="41">
        <f t="shared" si="198"/>
        <v>1</v>
      </c>
      <c r="AG106" s="42">
        <f t="shared" si="198"/>
        <v>1</v>
      </c>
      <c r="AH106" s="43"/>
      <c r="AI106" s="41">
        <f>IF($AH$104&gt;0,IF(AI104=AI29,0.5,IF(AI104&gt;AI29,1,0)),0)</f>
        <v>1</v>
      </c>
      <c r="AJ106" s="41">
        <f>IF($AH$104&gt;0,IF(AJ104=AJ29,0.5,IF(AJ104&gt;AJ29,1,0)),0)</f>
        <v>0</v>
      </c>
      <c r="AK106" s="41">
        <f>IF($AH$104&gt;0,IF(AK104=AK29,0.5,IF(AK104&gt;AK29,1,0)),0)</f>
        <v>0</v>
      </c>
      <c r="AL106" s="41">
        <f>IF($AH$104&gt;0,IF(AL104=AL29,0.5,IF(AL104&gt;AL29,1,0)),0)</f>
        <v>0</v>
      </c>
      <c r="AM106" s="42">
        <f>IF($AH$104&gt;0,IF(AM104=AM29,0.5,IF(AM104&gt;AM29,1,0)),0)</f>
        <v>0</v>
      </c>
      <c r="AN106" s="43"/>
      <c r="AO106" s="41">
        <f t="shared" si="199"/>
        <v>0</v>
      </c>
      <c r="AP106" s="41">
        <f t="shared" si="199"/>
        <v>1</v>
      </c>
      <c r="AQ106" s="41">
        <f t="shared" si="199"/>
        <v>0</v>
      </c>
      <c r="AR106" s="41">
        <f t="shared" si="199"/>
        <v>1</v>
      </c>
      <c r="AS106" s="42">
        <f t="shared" si="199"/>
        <v>1</v>
      </c>
      <c r="AT106" s="43"/>
      <c r="AU106" s="41">
        <f t="shared" si="200"/>
        <v>0</v>
      </c>
      <c r="AV106" s="41">
        <f t="shared" si="200"/>
        <v>0</v>
      </c>
      <c r="AW106" s="41">
        <f t="shared" si="200"/>
        <v>0</v>
      </c>
      <c r="AX106" s="41">
        <f t="shared" si="200"/>
        <v>0</v>
      </c>
      <c r="AY106" s="42">
        <f t="shared" si="200"/>
        <v>0</v>
      </c>
      <c r="AZ106" s="43"/>
      <c r="BA106" s="41">
        <f>IF($AZ$104&gt;0,IF(BA104=BA15,0.5,IF(BA104&gt;BA15,1,0)),0)</f>
        <v>0</v>
      </c>
      <c r="BB106" s="41">
        <f>IF($AZ$104&gt;0,IF(BB104=BB15,0.5,IF(BB104&gt;BB15,1,0)),0)</f>
        <v>0</v>
      </c>
      <c r="BC106" s="41">
        <f>IF($AZ$104&gt;0,IF(BC104=BC15,0.5,IF(BC104&gt;BC15,1,0)),0)</f>
        <v>0</v>
      </c>
      <c r="BD106" s="41">
        <f>IF($AZ$104&gt;0,IF(BD104=BD15,0.5,IF(BD104&gt;BD15,1,0)),0)</f>
        <v>0</v>
      </c>
      <c r="BE106" s="42">
        <f>IF($AZ$104&gt;0,IF(BE104=BE15,0.5,IF(BE104&gt;BE15,1,0)),0)</f>
        <v>0</v>
      </c>
      <c r="BF106" s="48"/>
      <c r="BG106" s="21"/>
      <c r="BH106" s="21"/>
      <c r="BI106" s="21"/>
      <c r="BJ106" s="21"/>
      <c r="BK106" s="21"/>
      <c r="BL106" s="21"/>
      <c r="BM106" s="21"/>
      <c r="BN106" s="21"/>
      <c r="BO106" s="21"/>
      <c r="BP106" s="17">
        <f t="shared" si="193"/>
        <v>4</v>
      </c>
      <c r="BQ106" s="21"/>
    </row>
    <row r="107" spans="1:69" ht="14.25" customHeight="1" x14ac:dyDescent="0.25">
      <c r="A107" s="49"/>
      <c r="B107" s="50" t="s">
        <v>39</v>
      </c>
      <c r="C107" s="51"/>
      <c r="D107" s="52"/>
      <c r="E107" s="53"/>
      <c r="F107" s="53"/>
      <c r="G107" s="53"/>
      <c r="H107" s="53"/>
      <c r="I107" s="54">
        <f>SUM(E105+F105+G105+H105+I105+E106+F106+G106+H106+I106)</f>
        <v>7</v>
      </c>
      <c r="J107" s="52"/>
      <c r="K107" s="53"/>
      <c r="L107" s="53"/>
      <c r="M107" s="53"/>
      <c r="N107" s="53"/>
      <c r="O107" s="54">
        <f>SUM(K105+L105+M105+N105+O105+K106+L106+M106+N106+O106)</f>
        <v>2</v>
      </c>
      <c r="P107" s="52"/>
      <c r="Q107" s="53"/>
      <c r="R107" s="53"/>
      <c r="S107" s="53"/>
      <c r="T107" s="53"/>
      <c r="U107" s="54">
        <f>SUM(Q105+R105+S105+T105+U105+Q106+R106+S106+T106+U106)</f>
        <v>4</v>
      </c>
      <c r="V107" s="52"/>
      <c r="W107" s="53"/>
      <c r="X107" s="53"/>
      <c r="Y107" s="53"/>
      <c r="Z107" s="53"/>
      <c r="AA107" s="54">
        <f>SUM(W105+X105+Y105+Z105+AA105+W106+X106+Y106+Z106+AA106)</f>
        <v>9.5</v>
      </c>
      <c r="AB107" s="52"/>
      <c r="AC107" s="53"/>
      <c r="AD107" s="53"/>
      <c r="AE107" s="53"/>
      <c r="AF107" s="53"/>
      <c r="AG107" s="54">
        <f>SUM(AC105+AD105+AE105+AF105+AG105+AC106+AD106+AE106+AF106+AG106)</f>
        <v>8</v>
      </c>
      <c r="AH107" s="52"/>
      <c r="AI107" s="53"/>
      <c r="AJ107" s="53"/>
      <c r="AK107" s="53"/>
      <c r="AL107" s="53"/>
      <c r="AM107" s="54">
        <f>SUM(AI105+AJ105+AK105+AL105+AM105+AI106+AJ106+AK106+AL106+AM106)</f>
        <v>2</v>
      </c>
      <c r="AN107" s="52"/>
      <c r="AO107" s="53"/>
      <c r="AP107" s="53"/>
      <c r="AQ107" s="53"/>
      <c r="AR107" s="53"/>
      <c r="AS107" s="54">
        <f>SUM(AO105+AP105+AQ105+AR105+AS105+AO106+AP106+AQ106+AR106+AS106)</f>
        <v>4</v>
      </c>
      <c r="AT107" s="52"/>
      <c r="AU107" s="53"/>
      <c r="AV107" s="53"/>
      <c r="AW107" s="53"/>
      <c r="AX107" s="53"/>
      <c r="AY107" s="54">
        <f>SUM(AU105+AV105+AW105+AX105+AY105+AU106+AV106+AW106+AX106+AY106)</f>
        <v>0</v>
      </c>
      <c r="AZ107" s="52"/>
      <c r="BA107" s="53"/>
      <c r="BB107" s="53"/>
      <c r="BC107" s="53"/>
      <c r="BD107" s="53"/>
      <c r="BE107" s="54">
        <f>SUM(BA105+BB105+BC105+BD105+BE105+BA106+BB106+BC106+BD106+BE106)</f>
        <v>0</v>
      </c>
      <c r="BF107" s="55"/>
      <c r="BG107" s="56"/>
      <c r="BH107" s="56"/>
      <c r="BI107" s="56"/>
      <c r="BJ107" s="56"/>
      <c r="BK107" s="56"/>
      <c r="BL107" s="56"/>
      <c r="BM107" s="56"/>
      <c r="BN107" s="56"/>
      <c r="BO107" s="56"/>
      <c r="BP107" s="57">
        <f t="shared" si="193"/>
        <v>36.5</v>
      </c>
      <c r="BQ107" s="56"/>
    </row>
    <row r="108" spans="1:69" ht="27" customHeight="1" x14ac:dyDescent="0.25">
      <c r="A108" s="31">
        <v>8</v>
      </c>
      <c r="B108" s="189" t="s">
        <v>65</v>
      </c>
      <c r="C108" s="190"/>
      <c r="D108" s="32" t="s">
        <v>26</v>
      </c>
      <c r="E108" s="33" t="s">
        <v>27</v>
      </c>
      <c r="F108" s="33" t="s">
        <v>28</v>
      </c>
      <c r="G108" s="33" t="s">
        <v>29</v>
      </c>
      <c r="H108" s="33" t="s">
        <v>30</v>
      </c>
      <c r="I108" s="34" t="s">
        <v>23</v>
      </c>
      <c r="J108" s="32" t="s">
        <v>26</v>
      </c>
      <c r="K108" s="33" t="s">
        <v>27</v>
      </c>
      <c r="L108" s="33" t="s">
        <v>28</v>
      </c>
      <c r="M108" s="33" t="s">
        <v>29</v>
      </c>
      <c r="N108" s="33" t="s">
        <v>30</v>
      </c>
      <c r="O108" s="34" t="s">
        <v>23</v>
      </c>
      <c r="P108" s="32" t="s">
        <v>26</v>
      </c>
      <c r="Q108" s="33" t="s">
        <v>27</v>
      </c>
      <c r="R108" s="33" t="s">
        <v>28</v>
      </c>
      <c r="S108" s="33" t="s">
        <v>29</v>
      </c>
      <c r="T108" s="33" t="s">
        <v>30</v>
      </c>
      <c r="U108" s="34" t="s">
        <v>23</v>
      </c>
      <c r="V108" s="32" t="s">
        <v>26</v>
      </c>
      <c r="W108" s="33" t="s">
        <v>27</v>
      </c>
      <c r="X108" s="33" t="s">
        <v>28</v>
      </c>
      <c r="Y108" s="33" t="s">
        <v>29</v>
      </c>
      <c r="Z108" s="33" t="s">
        <v>30</v>
      </c>
      <c r="AA108" s="34" t="s">
        <v>23</v>
      </c>
      <c r="AB108" s="32" t="s">
        <v>26</v>
      </c>
      <c r="AC108" s="33" t="s">
        <v>27</v>
      </c>
      <c r="AD108" s="33" t="s">
        <v>28</v>
      </c>
      <c r="AE108" s="33" t="s">
        <v>29</v>
      </c>
      <c r="AF108" s="33" t="s">
        <v>30</v>
      </c>
      <c r="AG108" s="34" t="s">
        <v>23</v>
      </c>
      <c r="AH108" s="32" t="s">
        <v>26</v>
      </c>
      <c r="AI108" s="33" t="s">
        <v>27</v>
      </c>
      <c r="AJ108" s="33" t="s">
        <v>28</v>
      </c>
      <c r="AK108" s="33" t="s">
        <v>29</v>
      </c>
      <c r="AL108" s="33" t="s">
        <v>30</v>
      </c>
      <c r="AM108" s="34" t="s">
        <v>23</v>
      </c>
      <c r="AN108" s="32" t="s">
        <v>26</v>
      </c>
      <c r="AO108" s="33" t="s">
        <v>27</v>
      </c>
      <c r="AP108" s="33" t="s">
        <v>28</v>
      </c>
      <c r="AQ108" s="33" t="s">
        <v>29</v>
      </c>
      <c r="AR108" s="33" t="s">
        <v>30</v>
      </c>
      <c r="AS108" s="34" t="s">
        <v>23</v>
      </c>
      <c r="AT108" s="32" t="s">
        <v>26</v>
      </c>
      <c r="AU108" s="33" t="s">
        <v>27</v>
      </c>
      <c r="AV108" s="33" t="s">
        <v>28</v>
      </c>
      <c r="AW108" s="33" t="s">
        <v>29</v>
      </c>
      <c r="AX108" s="33" t="s">
        <v>30</v>
      </c>
      <c r="AY108" s="34" t="s">
        <v>23</v>
      </c>
      <c r="AZ108" s="32" t="s">
        <v>26</v>
      </c>
      <c r="BA108" s="33" t="s">
        <v>27</v>
      </c>
      <c r="BB108" s="33" t="s">
        <v>28</v>
      </c>
      <c r="BC108" s="33" t="s">
        <v>29</v>
      </c>
      <c r="BD108" s="33" t="s">
        <v>30</v>
      </c>
      <c r="BE108" s="34" t="s">
        <v>23</v>
      </c>
      <c r="BF108" s="35"/>
      <c r="BG108" s="36"/>
      <c r="BH108" s="36"/>
      <c r="BI108" s="36"/>
      <c r="BJ108" s="36"/>
      <c r="BK108" s="36"/>
      <c r="BL108" s="36"/>
      <c r="BM108" s="36"/>
      <c r="BN108" s="36"/>
      <c r="BO108" s="36"/>
      <c r="BP108" s="58"/>
      <c r="BQ108" s="36"/>
    </row>
    <row r="109" spans="1:69" ht="15.75" customHeight="1" x14ac:dyDescent="0.25">
      <c r="A109" s="37"/>
      <c r="B109" s="38" t="s">
        <v>66</v>
      </c>
      <c r="C109" s="39" t="s">
        <v>67</v>
      </c>
      <c r="D109" s="40"/>
      <c r="E109" s="41"/>
      <c r="F109" s="41"/>
      <c r="G109" s="41"/>
      <c r="H109" s="41"/>
      <c r="I109" s="42">
        <f t="shared" ref="I109:I118" si="201">SUM(E109:H109)</f>
        <v>0</v>
      </c>
      <c r="J109" s="43">
        <v>48</v>
      </c>
      <c r="K109" s="44">
        <v>150</v>
      </c>
      <c r="L109" s="44">
        <v>167</v>
      </c>
      <c r="M109" s="44">
        <v>191</v>
      </c>
      <c r="N109" s="44">
        <v>189</v>
      </c>
      <c r="O109" s="42">
        <f t="shared" ref="O109:O118" si="202">SUM(K109:N109)</f>
        <v>697</v>
      </c>
      <c r="P109" s="43">
        <v>46</v>
      </c>
      <c r="Q109" s="44">
        <v>140</v>
      </c>
      <c r="R109" s="44">
        <v>160</v>
      </c>
      <c r="S109" s="44">
        <v>187</v>
      </c>
      <c r="T109" s="44">
        <v>147</v>
      </c>
      <c r="U109" s="42">
        <f t="shared" ref="U109:U118" si="203">SUM(Q109:T109)</f>
        <v>634</v>
      </c>
      <c r="V109" s="43">
        <v>46</v>
      </c>
      <c r="W109" s="44">
        <v>158</v>
      </c>
      <c r="X109" s="44">
        <v>166</v>
      </c>
      <c r="Y109" s="44">
        <v>129</v>
      </c>
      <c r="Z109" s="44">
        <v>125</v>
      </c>
      <c r="AA109" s="42">
        <f t="shared" ref="AA109:AA118" si="204">SUM(W109:Z109)</f>
        <v>578</v>
      </c>
      <c r="AB109" s="43">
        <v>47</v>
      </c>
      <c r="AC109" s="44">
        <v>155</v>
      </c>
      <c r="AD109" s="44">
        <v>125</v>
      </c>
      <c r="AE109" s="44">
        <v>151</v>
      </c>
      <c r="AF109" s="44">
        <v>154</v>
      </c>
      <c r="AG109" s="42">
        <f t="shared" ref="AG109:AG118" si="205">SUM(AC109:AF109)</f>
        <v>585</v>
      </c>
      <c r="AH109" s="43">
        <v>47</v>
      </c>
      <c r="AI109" s="44">
        <v>127</v>
      </c>
      <c r="AJ109" s="44">
        <v>152</v>
      </c>
      <c r="AK109" s="44">
        <v>131</v>
      </c>
      <c r="AL109" s="44">
        <v>177</v>
      </c>
      <c r="AM109" s="42">
        <f t="shared" ref="AM109:AM118" si="206">SUM(AI109:AL109)</f>
        <v>587</v>
      </c>
      <c r="AN109" s="43"/>
      <c r="AO109" s="44"/>
      <c r="AP109" s="44"/>
      <c r="AQ109" s="44"/>
      <c r="AR109" s="44"/>
      <c r="AS109" s="42">
        <f t="shared" ref="AS109:AS118" si="207">SUM(AO109:AR109)</f>
        <v>0</v>
      </c>
      <c r="AT109" s="43"/>
      <c r="AU109" s="44"/>
      <c r="AV109" s="44"/>
      <c r="AW109" s="44"/>
      <c r="AX109" s="44"/>
      <c r="AY109" s="42">
        <f t="shared" ref="AY109:AY118" si="208">SUM(AU109:AX109)</f>
        <v>0</v>
      </c>
      <c r="AZ109" s="43"/>
      <c r="BA109" s="44"/>
      <c r="BB109" s="44"/>
      <c r="BC109" s="44"/>
      <c r="BD109" s="44"/>
      <c r="BE109" s="42">
        <f t="shared" ref="BE109:BE118" si="209">SUM(BA109:BD109)</f>
        <v>0</v>
      </c>
      <c r="BF109" s="45">
        <f t="shared" ref="BF109:BF120" si="210">SUM((IF(E109&gt;0,1,0)+(IF(F109&gt;0,1,0)+(IF(G109&gt;0,1,0)+(IF(H109&gt;0,1,0))))))</f>
        <v>0</v>
      </c>
      <c r="BG109" s="17">
        <f t="shared" ref="BG109:BG120" si="211">SUM((IF(K109&gt;0,1,0)+(IF(L109&gt;0,1,0)+(IF(M109&gt;0,1,0)+(IF(N109&gt;0,1,0))))))</f>
        <v>4</v>
      </c>
      <c r="BH109" s="17">
        <f t="shared" ref="BH109:BH120" si="212">SUM((IF(Q109&gt;0,1,0)+(IF(R109&gt;0,1,0)+(IF(S109&gt;0,1,0)+(IF(T109&gt;0,1,0))))))</f>
        <v>4</v>
      </c>
      <c r="BI109" s="17">
        <f t="shared" ref="BI109:BI120" si="213">SUM((IF(W109&gt;0,1,0)+(IF(X109&gt;0,1,0)+(IF(Y109&gt;0,1,0)+(IF(Z109&gt;0,1,0))))))</f>
        <v>4</v>
      </c>
      <c r="BJ109" s="17">
        <f t="shared" ref="BJ109:BJ120" si="214">SUM((IF(AC109&gt;0,1,0)+(IF(AD109&gt;0,1,0)+(IF(AE109&gt;0,1,0)+(IF(AF109&gt;0,1,0))))))</f>
        <v>4</v>
      </c>
      <c r="BK109" s="17">
        <f t="shared" ref="BK109:BK120" si="215">SUM((IF(AI109&gt;0,1,0)+(IF(AJ109&gt;0,1,0)+(IF(AK109&gt;0,1,0)+(IF(AL109&gt;0,1,0))))))</f>
        <v>4</v>
      </c>
      <c r="BL109" s="17">
        <f t="shared" ref="BL109:BL120" si="216">SUM((IF(AO109&gt;0,1,0)+(IF(AP109&gt;0,1,0)+(IF(AQ109&gt;0,1,0)+(IF(AR109&gt;0,1,0))))))</f>
        <v>0</v>
      </c>
      <c r="BM109" s="17">
        <f t="shared" ref="BM109:BM120" si="217">SUM((IF(AU109&gt;0,1,0)+(IF(AV109&gt;0,1,0)+(IF(AW109&gt;0,1,0)+(IF(AX109&gt;0,1,0))))))</f>
        <v>0</v>
      </c>
      <c r="BN109" s="17">
        <f t="shared" ref="BN109:BN120" si="218">SUM((IF(BA109&gt;0,1,0)+(IF(BB109&gt;0,1,0)+(IF(BC109&gt;0,1,0)+(IF(BD109&gt;0,1,0))))))</f>
        <v>0</v>
      </c>
      <c r="BO109" s="17">
        <f t="shared" ref="BO109:BO120" si="219">SUM(BF109:BN109)</f>
        <v>20</v>
      </c>
      <c r="BP109" s="17">
        <f t="shared" ref="BP109:BP114" si="220">I109+O109+U109+AA109+AG109+AM109+AS109+AY109+BE109</f>
        <v>3081</v>
      </c>
      <c r="BQ109" s="17">
        <f t="shared" ref="BQ109:BQ120" si="221">BP109/BO109</f>
        <v>154.05000000000001</v>
      </c>
    </row>
    <row r="110" spans="1:69" ht="15.75" customHeight="1" x14ac:dyDescent="0.25">
      <c r="A110" s="37"/>
      <c r="B110" s="38" t="s">
        <v>68</v>
      </c>
      <c r="C110" s="39" t="s">
        <v>69</v>
      </c>
      <c r="D110" s="40">
        <v>54</v>
      </c>
      <c r="E110" s="41">
        <v>137</v>
      </c>
      <c r="F110" s="41">
        <v>129</v>
      </c>
      <c r="G110" s="41">
        <v>124</v>
      </c>
      <c r="H110" s="41">
        <v>131</v>
      </c>
      <c r="I110" s="42">
        <f t="shared" si="201"/>
        <v>521</v>
      </c>
      <c r="J110" s="43">
        <v>54</v>
      </c>
      <c r="K110" s="44">
        <v>134</v>
      </c>
      <c r="L110" s="44">
        <v>128</v>
      </c>
      <c r="M110" s="44">
        <v>146</v>
      </c>
      <c r="N110" s="44">
        <v>120</v>
      </c>
      <c r="O110" s="42">
        <f t="shared" si="202"/>
        <v>528</v>
      </c>
      <c r="P110" s="43">
        <v>55</v>
      </c>
      <c r="Q110" s="44">
        <v>141</v>
      </c>
      <c r="R110" s="44">
        <v>144</v>
      </c>
      <c r="S110" s="44">
        <v>136</v>
      </c>
      <c r="T110" s="44">
        <v>114</v>
      </c>
      <c r="U110" s="42">
        <f t="shared" si="203"/>
        <v>535</v>
      </c>
      <c r="V110" s="43">
        <v>55</v>
      </c>
      <c r="W110" s="44">
        <v>135</v>
      </c>
      <c r="X110" s="44">
        <v>117</v>
      </c>
      <c r="Y110" s="44">
        <v>168</v>
      </c>
      <c r="Z110" s="44">
        <v>135</v>
      </c>
      <c r="AA110" s="42">
        <f t="shared" si="204"/>
        <v>555</v>
      </c>
      <c r="AB110" s="43">
        <v>55</v>
      </c>
      <c r="AC110" s="44">
        <v>134</v>
      </c>
      <c r="AD110" s="44">
        <v>159</v>
      </c>
      <c r="AE110" s="44">
        <v>114</v>
      </c>
      <c r="AF110" s="44">
        <v>137</v>
      </c>
      <c r="AG110" s="42">
        <f t="shared" si="205"/>
        <v>544</v>
      </c>
      <c r="AH110" s="43">
        <v>55</v>
      </c>
      <c r="AI110" s="44">
        <v>132</v>
      </c>
      <c r="AJ110" s="44">
        <v>134</v>
      </c>
      <c r="AK110" s="44">
        <v>148</v>
      </c>
      <c r="AL110" s="44">
        <v>146</v>
      </c>
      <c r="AM110" s="42">
        <f t="shared" si="206"/>
        <v>560</v>
      </c>
      <c r="AN110" s="43">
        <v>55</v>
      </c>
      <c r="AO110" s="44">
        <v>107</v>
      </c>
      <c r="AP110" s="44">
        <v>177</v>
      </c>
      <c r="AQ110" s="44">
        <v>152</v>
      </c>
      <c r="AR110" s="44">
        <v>183</v>
      </c>
      <c r="AS110" s="42">
        <f t="shared" si="207"/>
        <v>619</v>
      </c>
      <c r="AT110" s="43"/>
      <c r="AU110" s="44"/>
      <c r="AV110" s="44"/>
      <c r="AW110" s="44"/>
      <c r="AX110" s="44"/>
      <c r="AY110" s="42">
        <f t="shared" si="208"/>
        <v>0</v>
      </c>
      <c r="AZ110" s="43"/>
      <c r="BA110" s="44"/>
      <c r="BB110" s="44"/>
      <c r="BC110" s="44"/>
      <c r="BD110" s="44"/>
      <c r="BE110" s="42">
        <f t="shared" si="209"/>
        <v>0</v>
      </c>
      <c r="BF110" s="45">
        <f t="shared" si="210"/>
        <v>4</v>
      </c>
      <c r="BG110" s="17">
        <f t="shared" si="211"/>
        <v>4</v>
      </c>
      <c r="BH110" s="17">
        <f t="shared" si="212"/>
        <v>4</v>
      </c>
      <c r="BI110" s="17">
        <f t="shared" si="213"/>
        <v>4</v>
      </c>
      <c r="BJ110" s="17">
        <f t="shared" si="214"/>
        <v>4</v>
      </c>
      <c r="BK110" s="17">
        <f t="shared" si="215"/>
        <v>4</v>
      </c>
      <c r="BL110" s="17">
        <f t="shared" si="216"/>
        <v>4</v>
      </c>
      <c r="BM110" s="17">
        <f t="shared" si="217"/>
        <v>0</v>
      </c>
      <c r="BN110" s="17">
        <f t="shared" si="218"/>
        <v>0</v>
      </c>
      <c r="BO110" s="17">
        <f t="shared" si="219"/>
        <v>28</v>
      </c>
      <c r="BP110" s="17">
        <f t="shared" si="220"/>
        <v>3862</v>
      </c>
      <c r="BQ110" s="17">
        <f t="shared" si="221"/>
        <v>137.92857142857142</v>
      </c>
    </row>
    <row r="111" spans="1:69" ht="15.75" customHeight="1" x14ac:dyDescent="0.25">
      <c r="A111" s="37"/>
      <c r="B111" s="46" t="s">
        <v>42</v>
      </c>
      <c r="C111" s="47" t="s">
        <v>43</v>
      </c>
      <c r="D111" s="43"/>
      <c r="E111" s="44"/>
      <c r="F111" s="44"/>
      <c r="G111" s="44"/>
      <c r="H111" s="44"/>
      <c r="I111" s="42">
        <f t="shared" si="201"/>
        <v>0</v>
      </c>
      <c r="J111" s="43"/>
      <c r="K111" s="44"/>
      <c r="L111" s="44"/>
      <c r="M111" s="44"/>
      <c r="N111" s="44"/>
      <c r="O111" s="42">
        <f t="shared" si="202"/>
        <v>0</v>
      </c>
      <c r="P111" s="43"/>
      <c r="Q111" s="44"/>
      <c r="R111" s="44"/>
      <c r="S111" s="44"/>
      <c r="T111" s="44"/>
      <c r="U111" s="42">
        <f t="shared" si="203"/>
        <v>0</v>
      </c>
      <c r="V111" s="43"/>
      <c r="W111" s="44"/>
      <c r="X111" s="44"/>
      <c r="Y111" s="44"/>
      <c r="Z111" s="44"/>
      <c r="AA111" s="42">
        <f t="shared" si="204"/>
        <v>0</v>
      </c>
      <c r="AB111" s="43"/>
      <c r="AC111" s="44"/>
      <c r="AD111" s="44"/>
      <c r="AE111" s="44"/>
      <c r="AF111" s="44"/>
      <c r="AG111" s="42">
        <f t="shared" si="205"/>
        <v>0</v>
      </c>
      <c r="AH111" s="43"/>
      <c r="AI111" s="44"/>
      <c r="AJ111" s="44"/>
      <c r="AK111" s="44"/>
      <c r="AL111" s="44"/>
      <c r="AM111" s="42">
        <f t="shared" si="206"/>
        <v>0</v>
      </c>
      <c r="AN111" s="43"/>
      <c r="AO111" s="44"/>
      <c r="AP111" s="44"/>
      <c r="AQ111" s="44"/>
      <c r="AR111" s="44"/>
      <c r="AS111" s="42">
        <f t="shared" si="207"/>
        <v>0</v>
      </c>
      <c r="AT111" s="43"/>
      <c r="AU111" s="44"/>
      <c r="AV111" s="44"/>
      <c r="AW111" s="44"/>
      <c r="AX111" s="44"/>
      <c r="AY111" s="42">
        <f t="shared" si="208"/>
        <v>0</v>
      </c>
      <c r="AZ111" s="43"/>
      <c r="BA111" s="44"/>
      <c r="BB111" s="44"/>
      <c r="BC111" s="44"/>
      <c r="BD111" s="44"/>
      <c r="BE111" s="42">
        <f t="shared" si="209"/>
        <v>0</v>
      </c>
      <c r="BF111" s="45">
        <f t="shared" si="210"/>
        <v>0</v>
      </c>
      <c r="BG111" s="17">
        <f t="shared" si="211"/>
        <v>0</v>
      </c>
      <c r="BH111" s="17">
        <f t="shared" si="212"/>
        <v>0</v>
      </c>
      <c r="BI111" s="17">
        <f t="shared" si="213"/>
        <v>0</v>
      </c>
      <c r="BJ111" s="17">
        <f t="shared" si="214"/>
        <v>0</v>
      </c>
      <c r="BK111" s="17">
        <f t="shared" si="215"/>
        <v>0</v>
      </c>
      <c r="BL111" s="17">
        <f t="shared" si="216"/>
        <v>0</v>
      </c>
      <c r="BM111" s="17">
        <f t="shared" si="217"/>
        <v>0</v>
      </c>
      <c r="BN111" s="17">
        <f t="shared" si="218"/>
        <v>0</v>
      </c>
      <c r="BO111" s="17">
        <f t="shared" si="219"/>
        <v>0</v>
      </c>
      <c r="BP111" s="17">
        <f t="shared" si="220"/>
        <v>0</v>
      </c>
      <c r="BQ111" s="21" t="e">
        <f t="shared" si="221"/>
        <v>#DIV/0!</v>
      </c>
    </row>
    <row r="112" spans="1:69" ht="15.75" customHeight="1" x14ac:dyDescent="0.25">
      <c r="A112" s="37"/>
      <c r="B112" s="46" t="s">
        <v>64</v>
      </c>
      <c r="C112" s="47" t="s">
        <v>41</v>
      </c>
      <c r="D112" s="43"/>
      <c r="E112" s="44"/>
      <c r="F112" s="44"/>
      <c r="G112" s="44"/>
      <c r="H112" s="44"/>
      <c r="I112" s="42">
        <f t="shared" si="201"/>
        <v>0</v>
      </c>
      <c r="J112" s="43"/>
      <c r="K112" s="44"/>
      <c r="L112" s="44"/>
      <c r="M112" s="44"/>
      <c r="N112" s="44"/>
      <c r="O112" s="42">
        <f t="shared" si="202"/>
        <v>0</v>
      </c>
      <c r="P112" s="43"/>
      <c r="Q112" s="44"/>
      <c r="R112" s="44"/>
      <c r="S112" s="44"/>
      <c r="T112" s="44"/>
      <c r="U112" s="42">
        <f t="shared" si="203"/>
        <v>0</v>
      </c>
      <c r="V112" s="43"/>
      <c r="W112" s="44"/>
      <c r="X112" s="44"/>
      <c r="Y112" s="44"/>
      <c r="Z112" s="44"/>
      <c r="AA112" s="42">
        <f t="shared" si="204"/>
        <v>0</v>
      </c>
      <c r="AB112" s="43"/>
      <c r="AC112" s="44"/>
      <c r="AD112" s="44"/>
      <c r="AE112" s="44"/>
      <c r="AF112" s="44"/>
      <c r="AG112" s="42">
        <f t="shared" si="205"/>
        <v>0</v>
      </c>
      <c r="AH112" s="43"/>
      <c r="AI112" s="44"/>
      <c r="AJ112" s="44"/>
      <c r="AK112" s="44"/>
      <c r="AL112" s="44"/>
      <c r="AM112" s="42">
        <f t="shared" si="206"/>
        <v>0</v>
      </c>
      <c r="AN112" s="43"/>
      <c r="AO112" s="44"/>
      <c r="AP112" s="44"/>
      <c r="AQ112" s="44"/>
      <c r="AR112" s="44"/>
      <c r="AS112" s="42">
        <f t="shared" si="207"/>
        <v>0</v>
      </c>
      <c r="AT112" s="43"/>
      <c r="AU112" s="44"/>
      <c r="AV112" s="44"/>
      <c r="AW112" s="44"/>
      <c r="AX112" s="44"/>
      <c r="AY112" s="42">
        <f t="shared" si="208"/>
        <v>0</v>
      </c>
      <c r="AZ112" s="43"/>
      <c r="BA112" s="44"/>
      <c r="BB112" s="44"/>
      <c r="BC112" s="44"/>
      <c r="BD112" s="44"/>
      <c r="BE112" s="42">
        <f t="shared" si="209"/>
        <v>0</v>
      </c>
      <c r="BF112" s="45">
        <f t="shared" si="210"/>
        <v>0</v>
      </c>
      <c r="BG112" s="17">
        <f t="shared" si="211"/>
        <v>0</v>
      </c>
      <c r="BH112" s="17">
        <f t="shared" si="212"/>
        <v>0</v>
      </c>
      <c r="BI112" s="17">
        <f t="shared" si="213"/>
        <v>0</v>
      </c>
      <c r="BJ112" s="17">
        <f t="shared" si="214"/>
        <v>0</v>
      </c>
      <c r="BK112" s="17">
        <f t="shared" si="215"/>
        <v>0</v>
      </c>
      <c r="BL112" s="17">
        <f t="shared" si="216"/>
        <v>0</v>
      </c>
      <c r="BM112" s="17">
        <f t="shared" si="217"/>
        <v>0</v>
      </c>
      <c r="BN112" s="17">
        <f t="shared" si="218"/>
        <v>0</v>
      </c>
      <c r="BO112" s="17">
        <f t="shared" si="219"/>
        <v>0</v>
      </c>
      <c r="BP112" s="17">
        <f t="shared" si="220"/>
        <v>0</v>
      </c>
      <c r="BQ112" s="21" t="e">
        <f t="shared" si="221"/>
        <v>#DIV/0!</v>
      </c>
    </row>
    <row r="113" spans="1:69" ht="15.75" customHeight="1" x14ac:dyDescent="0.25">
      <c r="A113" s="37"/>
      <c r="B113" s="155" t="s">
        <v>59</v>
      </c>
      <c r="C113" s="157" t="s">
        <v>60</v>
      </c>
      <c r="D113" s="43"/>
      <c r="E113" s="44"/>
      <c r="F113" s="44"/>
      <c r="G113" s="44"/>
      <c r="H113" s="44"/>
      <c r="I113" s="42">
        <f t="shared" si="201"/>
        <v>0</v>
      </c>
      <c r="J113" s="43"/>
      <c r="K113" s="44"/>
      <c r="L113" s="44"/>
      <c r="M113" s="44"/>
      <c r="N113" s="44"/>
      <c r="O113" s="42">
        <f t="shared" si="202"/>
        <v>0</v>
      </c>
      <c r="P113" s="43"/>
      <c r="Q113" s="44"/>
      <c r="R113" s="44"/>
      <c r="S113" s="44"/>
      <c r="T113" s="44"/>
      <c r="U113" s="42">
        <f t="shared" si="203"/>
        <v>0</v>
      </c>
      <c r="V113" s="43"/>
      <c r="W113" s="44"/>
      <c r="X113" s="44"/>
      <c r="Y113" s="44"/>
      <c r="Z113" s="44"/>
      <c r="AA113" s="42">
        <f t="shared" si="204"/>
        <v>0</v>
      </c>
      <c r="AB113" s="43"/>
      <c r="AC113" s="44"/>
      <c r="AD113" s="44"/>
      <c r="AE113" s="44"/>
      <c r="AF113" s="44"/>
      <c r="AG113" s="42">
        <f t="shared" si="205"/>
        <v>0</v>
      </c>
      <c r="AH113" s="43"/>
      <c r="AI113" s="44"/>
      <c r="AJ113" s="44"/>
      <c r="AK113" s="44"/>
      <c r="AL113" s="44"/>
      <c r="AM113" s="42">
        <f t="shared" si="206"/>
        <v>0</v>
      </c>
      <c r="AN113" s="43"/>
      <c r="AO113" s="44"/>
      <c r="AP113" s="44"/>
      <c r="AQ113" s="44"/>
      <c r="AR113" s="44"/>
      <c r="AS113" s="42">
        <f t="shared" si="207"/>
        <v>0</v>
      </c>
      <c r="AT113" s="43"/>
      <c r="AU113" s="44"/>
      <c r="AV113" s="44"/>
      <c r="AW113" s="44"/>
      <c r="AX113" s="44"/>
      <c r="AY113" s="42">
        <f t="shared" si="208"/>
        <v>0</v>
      </c>
      <c r="AZ113" s="43"/>
      <c r="BA113" s="44"/>
      <c r="BB113" s="44"/>
      <c r="BC113" s="44"/>
      <c r="BD113" s="44"/>
      <c r="BE113" s="42">
        <f t="shared" si="209"/>
        <v>0</v>
      </c>
      <c r="BF113" s="45">
        <f t="shared" si="210"/>
        <v>0</v>
      </c>
      <c r="BG113" s="17">
        <f t="shared" si="211"/>
        <v>0</v>
      </c>
      <c r="BH113" s="17">
        <f t="shared" si="212"/>
        <v>0</v>
      </c>
      <c r="BI113" s="17">
        <f t="shared" si="213"/>
        <v>0</v>
      </c>
      <c r="BJ113" s="17">
        <f t="shared" si="214"/>
        <v>0</v>
      </c>
      <c r="BK113" s="17">
        <f t="shared" si="215"/>
        <v>0</v>
      </c>
      <c r="BL113" s="17">
        <f t="shared" si="216"/>
        <v>0</v>
      </c>
      <c r="BM113" s="17">
        <f t="shared" si="217"/>
        <v>0</v>
      </c>
      <c r="BN113" s="17">
        <f t="shared" si="218"/>
        <v>0</v>
      </c>
      <c r="BO113" s="17">
        <f t="shared" si="219"/>
        <v>0</v>
      </c>
      <c r="BP113" s="17">
        <f t="shared" si="220"/>
        <v>0</v>
      </c>
      <c r="BQ113" s="21" t="e">
        <f t="shared" si="221"/>
        <v>#DIV/0!</v>
      </c>
    </row>
    <row r="114" spans="1:69" ht="15.75" customHeight="1" x14ac:dyDescent="0.25">
      <c r="A114" s="37"/>
      <c r="B114" s="46" t="s">
        <v>105</v>
      </c>
      <c r="C114" s="47" t="s">
        <v>80</v>
      </c>
      <c r="D114" s="43">
        <v>53</v>
      </c>
      <c r="E114" s="44">
        <v>190</v>
      </c>
      <c r="F114" s="44">
        <v>130</v>
      </c>
      <c r="G114" s="44">
        <v>138</v>
      </c>
      <c r="H114" s="44">
        <v>122</v>
      </c>
      <c r="I114" s="42">
        <f t="shared" si="201"/>
        <v>580</v>
      </c>
      <c r="J114" s="43"/>
      <c r="K114" s="44"/>
      <c r="L114" s="44"/>
      <c r="M114" s="44"/>
      <c r="N114" s="44"/>
      <c r="O114" s="42">
        <f t="shared" si="202"/>
        <v>0</v>
      </c>
      <c r="P114" s="43"/>
      <c r="Q114" s="44"/>
      <c r="R114" s="44"/>
      <c r="S114" s="44"/>
      <c r="T114" s="44"/>
      <c r="U114" s="42">
        <f t="shared" si="203"/>
        <v>0</v>
      </c>
      <c r="V114" s="43"/>
      <c r="W114" s="44"/>
      <c r="X114" s="44"/>
      <c r="Y114" s="44"/>
      <c r="Z114" s="44"/>
      <c r="AA114" s="42">
        <f t="shared" si="204"/>
        <v>0</v>
      </c>
      <c r="AB114" s="43"/>
      <c r="AC114" s="44"/>
      <c r="AD114" s="44"/>
      <c r="AE114" s="44"/>
      <c r="AF114" s="44"/>
      <c r="AG114" s="42">
        <f t="shared" si="205"/>
        <v>0</v>
      </c>
      <c r="AH114" s="43"/>
      <c r="AI114" s="44"/>
      <c r="AJ114" s="44"/>
      <c r="AK114" s="44"/>
      <c r="AL114" s="44"/>
      <c r="AM114" s="42">
        <f t="shared" si="206"/>
        <v>0</v>
      </c>
      <c r="AN114" s="43"/>
      <c r="AO114" s="44"/>
      <c r="AP114" s="44"/>
      <c r="AQ114" s="44"/>
      <c r="AR114" s="44"/>
      <c r="AS114" s="42">
        <f t="shared" si="207"/>
        <v>0</v>
      </c>
      <c r="AT114" s="43"/>
      <c r="AU114" s="44"/>
      <c r="AV114" s="44"/>
      <c r="AW114" s="44"/>
      <c r="AX114" s="44"/>
      <c r="AY114" s="42">
        <f t="shared" si="208"/>
        <v>0</v>
      </c>
      <c r="AZ114" s="43"/>
      <c r="BA114" s="44"/>
      <c r="BB114" s="44"/>
      <c r="BC114" s="44"/>
      <c r="BD114" s="44"/>
      <c r="BE114" s="42">
        <f t="shared" si="209"/>
        <v>0</v>
      </c>
      <c r="BF114" s="45">
        <f t="shared" si="210"/>
        <v>4</v>
      </c>
      <c r="BG114" s="17">
        <f t="shared" si="211"/>
        <v>0</v>
      </c>
      <c r="BH114" s="17">
        <f t="shared" si="212"/>
        <v>0</v>
      </c>
      <c r="BI114" s="17">
        <f t="shared" si="213"/>
        <v>0</v>
      </c>
      <c r="BJ114" s="17">
        <f t="shared" si="214"/>
        <v>0</v>
      </c>
      <c r="BK114" s="17">
        <f t="shared" si="215"/>
        <v>0</v>
      </c>
      <c r="BL114" s="17">
        <f t="shared" si="216"/>
        <v>0</v>
      </c>
      <c r="BM114" s="17">
        <f t="shared" si="217"/>
        <v>0</v>
      </c>
      <c r="BN114" s="17">
        <f t="shared" si="218"/>
        <v>0</v>
      </c>
      <c r="BO114" s="17">
        <f t="shared" si="219"/>
        <v>4</v>
      </c>
      <c r="BP114" s="17">
        <f t="shared" si="220"/>
        <v>580</v>
      </c>
      <c r="BQ114" s="21">
        <f t="shared" si="221"/>
        <v>145</v>
      </c>
    </row>
    <row r="115" spans="1:69" ht="15.75" customHeight="1" x14ac:dyDescent="0.25">
      <c r="A115" s="37"/>
      <c r="B115" s="46" t="s">
        <v>106</v>
      </c>
      <c r="C115" s="47" t="s">
        <v>55</v>
      </c>
      <c r="D115" s="43"/>
      <c r="E115" s="44"/>
      <c r="F115" s="44"/>
      <c r="G115" s="44"/>
      <c r="H115" s="44"/>
      <c r="I115" s="42">
        <f t="shared" si="201"/>
        <v>0</v>
      </c>
      <c r="J115" s="43"/>
      <c r="K115" s="44"/>
      <c r="L115" s="44"/>
      <c r="M115" s="44"/>
      <c r="N115" s="44"/>
      <c r="O115" s="42">
        <f t="shared" si="202"/>
        <v>0</v>
      </c>
      <c r="P115" s="43"/>
      <c r="Q115" s="44"/>
      <c r="R115" s="44"/>
      <c r="S115" s="44"/>
      <c r="T115" s="44"/>
      <c r="U115" s="42">
        <f t="shared" si="203"/>
        <v>0</v>
      </c>
      <c r="V115" s="43"/>
      <c r="W115" s="44"/>
      <c r="X115" s="44"/>
      <c r="Y115" s="44"/>
      <c r="Z115" s="44"/>
      <c r="AA115" s="42">
        <f t="shared" si="204"/>
        <v>0</v>
      </c>
      <c r="AB115" s="43"/>
      <c r="AC115" s="44"/>
      <c r="AD115" s="44"/>
      <c r="AE115" s="44"/>
      <c r="AF115" s="44"/>
      <c r="AG115" s="42">
        <f t="shared" si="205"/>
        <v>0</v>
      </c>
      <c r="AH115" s="43"/>
      <c r="AI115" s="44"/>
      <c r="AJ115" s="44"/>
      <c r="AK115" s="44"/>
      <c r="AL115" s="44"/>
      <c r="AM115" s="42">
        <f t="shared" si="206"/>
        <v>0</v>
      </c>
      <c r="AN115" s="43">
        <v>53</v>
      </c>
      <c r="AO115" s="44">
        <v>178</v>
      </c>
      <c r="AP115" s="44">
        <v>153</v>
      </c>
      <c r="AQ115" s="44">
        <v>136</v>
      </c>
      <c r="AR115" s="44">
        <v>187</v>
      </c>
      <c r="AS115" s="42">
        <f t="shared" si="207"/>
        <v>654</v>
      </c>
      <c r="AT115" s="43"/>
      <c r="AU115" s="44"/>
      <c r="AV115" s="44"/>
      <c r="AW115" s="44"/>
      <c r="AX115" s="44"/>
      <c r="AY115" s="42">
        <f t="shared" si="208"/>
        <v>0</v>
      </c>
      <c r="AZ115" s="43"/>
      <c r="BA115" s="44"/>
      <c r="BB115" s="44"/>
      <c r="BC115" s="44"/>
      <c r="BD115" s="44"/>
      <c r="BE115" s="42">
        <f t="shared" si="209"/>
        <v>0</v>
      </c>
      <c r="BF115" s="45">
        <f t="shared" si="210"/>
        <v>0</v>
      </c>
      <c r="BG115" s="17">
        <f t="shared" si="211"/>
        <v>0</v>
      </c>
      <c r="BH115" s="17">
        <f t="shared" si="212"/>
        <v>0</v>
      </c>
      <c r="BI115" s="17">
        <f t="shared" si="213"/>
        <v>0</v>
      </c>
      <c r="BJ115" s="17">
        <f t="shared" si="214"/>
        <v>0</v>
      </c>
      <c r="BK115" s="17">
        <f t="shared" si="215"/>
        <v>0</v>
      </c>
      <c r="BL115" s="17">
        <f t="shared" si="216"/>
        <v>4</v>
      </c>
      <c r="BM115" s="17">
        <f t="shared" si="217"/>
        <v>0</v>
      </c>
      <c r="BN115" s="17">
        <f t="shared" si="218"/>
        <v>0</v>
      </c>
      <c r="BO115" s="17">
        <f t="shared" si="219"/>
        <v>4</v>
      </c>
      <c r="BP115" s="17">
        <f>I115+O116+U115+AA115+AG115+AM115+AS115+AY115+BE115</f>
        <v>654</v>
      </c>
      <c r="BQ115" s="21">
        <f t="shared" si="221"/>
        <v>163.5</v>
      </c>
    </row>
    <row r="116" spans="1:69" ht="15.75" customHeight="1" x14ac:dyDescent="0.25">
      <c r="A116" s="37"/>
      <c r="B116" s="46">
        <v>8</v>
      </c>
      <c r="C116" s="47"/>
      <c r="D116" s="43"/>
      <c r="E116" s="44"/>
      <c r="F116" s="44"/>
      <c r="G116" s="44"/>
      <c r="H116" s="44"/>
      <c r="I116" s="42">
        <f t="shared" si="201"/>
        <v>0</v>
      </c>
      <c r="J116" s="43"/>
      <c r="K116" s="44"/>
      <c r="L116" s="44"/>
      <c r="M116" s="44"/>
      <c r="N116" s="44"/>
      <c r="O116" s="42">
        <f t="shared" si="202"/>
        <v>0</v>
      </c>
      <c r="P116" s="43"/>
      <c r="Q116" s="44"/>
      <c r="R116" s="44"/>
      <c r="S116" s="44"/>
      <c r="T116" s="44"/>
      <c r="U116" s="42">
        <f t="shared" si="203"/>
        <v>0</v>
      </c>
      <c r="V116" s="43"/>
      <c r="W116" s="44"/>
      <c r="X116" s="44"/>
      <c r="Y116" s="44"/>
      <c r="Z116" s="44"/>
      <c r="AA116" s="42">
        <f t="shared" si="204"/>
        <v>0</v>
      </c>
      <c r="AB116" s="43"/>
      <c r="AC116" s="44"/>
      <c r="AD116" s="44"/>
      <c r="AE116" s="44"/>
      <c r="AF116" s="44"/>
      <c r="AG116" s="42">
        <f t="shared" si="205"/>
        <v>0</v>
      </c>
      <c r="AH116" s="43"/>
      <c r="AI116" s="44"/>
      <c r="AJ116" s="44"/>
      <c r="AK116" s="44"/>
      <c r="AL116" s="44"/>
      <c r="AM116" s="42">
        <f t="shared" si="206"/>
        <v>0</v>
      </c>
      <c r="AN116" s="43"/>
      <c r="AO116" s="44"/>
      <c r="AP116" s="44"/>
      <c r="AQ116" s="44"/>
      <c r="AR116" s="44"/>
      <c r="AS116" s="42">
        <f t="shared" si="207"/>
        <v>0</v>
      </c>
      <c r="AT116" s="43"/>
      <c r="AU116" s="44"/>
      <c r="AV116" s="44"/>
      <c r="AW116" s="44"/>
      <c r="AX116" s="44"/>
      <c r="AY116" s="42">
        <f t="shared" si="208"/>
        <v>0</v>
      </c>
      <c r="AZ116" s="43"/>
      <c r="BA116" s="44"/>
      <c r="BB116" s="44"/>
      <c r="BC116" s="44"/>
      <c r="BD116" s="44"/>
      <c r="BE116" s="42">
        <f t="shared" si="209"/>
        <v>0</v>
      </c>
      <c r="BF116" s="45">
        <f t="shared" si="210"/>
        <v>0</v>
      </c>
      <c r="BG116" s="17">
        <f t="shared" si="211"/>
        <v>0</v>
      </c>
      <c r="BH116" s="17">
        <f t="shared" si="212"/>
        <v>0</v>
      </c>
      <c r="BI116" s="17">
        <f t="shared" si="213"/>
        <v>0</v>
      </c>
      <c r="BJ116" s="17">
        <f t="shared" si="214"/>
        <v>0</v>
      </c>
      <c r="BK116" s="17">
        <f t="shared" si="215"/>
        <v>0</v>
      </c>
      <c r="BL116" s="17">
        <f t="shared" si="216"/>
        <v>0</v>
      </c>
      <c r="BM116" s="17">
        <f t="shared" si="217"/>
        <v>0</v>
      </c>
      <c r="BN116" s="17">
        <f t="shared" si="218"/>
        <v>0</v>
      </c>
      <c r="BO116" s="17">
        <f t="shared" si="219"/>
        <v>0</v>
      </c>
      <c r="BP116" s="17">
        <f t="shared" ref="BP116:BP123" si="222">I116+O116+U116+AA116+AG116+AM116+AS116+AY116+BE116</f>
        <v>0</v>
      </c>
      <c r="BQ116" s="21" t="e">
        <f t="shared" si="221"/>
        <v>#DIV/0!</v>
      </c>
    </row>
    <row r="117" spans="1:69" ht="15.75" customHeight="1" x14ac:dyDescent="0.25">
      <c r="A117" s="37"/>
      <c r="B117" s="46">
        <v>9</v>
      </c>
      <c r="C117" s="47"/>
      <c r="D117" s="43"/>
      <c r="E117" s="44"/>
      <c r="F117" s="44"/>
      <c r="G117" s="44"/>
      <c r="H117" s="44"/>
      <c r="I117" s="42">
        <f t="shared" si="201"/>
        <v>0</v>
      </c>
      <c r="J117" s="43"/>
      <c r="K117" s="44"/>
      <c r="L117" s="44"/>
      <c r="M117" s="44"/>
      <c r="N117" s="44"/>
      <c r="O117" s="42">
        <f t="shared" si="202"/>
        <v>0</v>
      </c>
      <c r="P117" s="43"/>
      <c r="Q117" s="44"/>
      <c r="R117" s="44"/>
      <c r="S117" s="44"/>
      <c r="T117" s="44"/>
      <c r="U117" s="42">
        <f t="shared" si="203"/>
        <v>0</v>
      </c>
      <c r="V117" s="43"/>
      <c r="W117" s="44"/>
      <c r="X117" s="44"/>
      <c r="Y117" s="44"/>
      <c r="Z117" s="44"/>
      <c r="AA117" s="42">
        <f t="shared" si="204"/>
        <v>0</v>
      </c>
      <c r="AB117" s="43"/>
      <c r="AC117" s="44"/>
      <c r="AD117" s="44"/>
      <c r="AE117" s="44"/>
      <c r="AF117" s="44"/>
      <c r="AG117" s="42">
        <f t="shared" si="205"/>
        <v>0</v>
      </c>
      <c r="AH117" s="43"/>
      <c r="AI117" s="44"/>
      <c r="AJ117" s="44"/>
      <c r="AK117" s="44"/>
      <c r="AL117" s="44"/>
      <c r="AM117" s="42">
        <f t="shared" si="206"/>
        <v>0</v>
      </c>
      <c r="AN117" s="43"/>
      <c r="AO117" s="44"/>
      <c r="AP117" s="44"/>
      <c r="AQ117" s="44"/>
      <c r="AR117" s="44"/>
      <c r="AS117" s="42">
        <f t="shared" si="207"/>
        <v>0</v>
      </c>
      <c r="AT117" s="43"/>
      <c r="AU117" s="44"/>
      <c r="AV117" s="44"/>
      <c r="AW117" s="44"/>
      <c r="AX117" s="44"/>
      <c r="AY117" s="42">
        <f t="shared" si="208"/>
        <v>0</v>
      </c>
      <c r="AZ117" s="43"/>
      <c r="BA117" s="44"/>
      <c r="BB117" s="44"/>
      <c r="BC117" s="44"/>
      <c r="BD117" s="44"/>
      <c r="BE117" s="42">
        <f t="shared" si="209"/>
        <v>0</v>
      </c>
      <c r="BF117" s="45">
        <f t="shared" si="210"/>
        <v>0</v>
      </c>
      <c r="BG117" s="17">
        <f t="shared" si="211"/>
        <v>0</v>
      </c>
      <c r="BH117" s="17">
        <f t="shared" si="212"/>
        <v>0</v>
      </c>
      <c r="BI117" s="17">
        <f t="shared" si="213"/>
        <v>0</v>
      </c>
      <c r="BJ117" s="17">
        <f t="shared" si="214"/>
        <v>0</v>
      </c>
      <c r="BK117" s="17">
        <f t="shared" si="215"/>
        <v>0</v>
      </c>
      <c r="BL117" s="17">
        <f t="shared" si="216"/>
        <v>0</v>
      </c>
      <c r="BM117" s="17">
        <f t="shared" si="217"/>
        <v>0</v>
      </c>
      <c r="BN117" s="17">
        <f t="shared" si="218"/>
        <v>0</v>
      </c>
      <c r="BO117" s="17">
        <f t="shared" si="219"/>
        <v>0</v>
      </c>
      <c r="BP117" s="17">
        <f t="shared" si="222"/>
        <v>0</v>
      </c>
      <c r="BQ117" s="21" t="e">
        <f t="shared" si="221"/>
        <v>#DIV/0!</v>
      </c>
    </row>
    <row r="118" spans="1:69" ht="15.75" customHeight="1" x14ac:dyDescent="0.25">
      <c r="A118" s="37"/>
      <c r="B118" s="46">
        <v>10</v>
      </c>
      <c r="C118" s="47"/>
      <c r="D118" s="43"/>
      <c r="E118" s="44"/>
      <c r="F118" s="44"/>
      <c r="G118" s="44"/>
      <c r="H118" s="44"/>
      <c r="I118" s="42">
        <f t="shared" si="201"/>
        <v>0</v>
      </c>
      <c r="J118" s="43"/>
      <c r="K118" s="44"/>
      <c r="L118" s="44"/>
      <c r="M118" s="44"/>
      <c r="N118" s="44"/>
      <c r="O118" s="42">
        <f t="shared" si="202"/>
        <v>0</v>
      </c>
      <c r="P118" s="43"/>
      <c r="Q118" s="44"/>
      <c r="R118" s="44"/>
      <c r="S118" s="44"/>
      <c r="T118" s="44"/>
      <c r="U118" s="42">
        <f t="shared" si="203"/>
        <v>0</v>
      </c>
      <c r="V118" s="43"/>
      <c r="W118" s="44"/>
      <c r="X118" s="44"/>
      <c r="Y118" s="44"/>
      <c r="Z118" s="44"/>
      <c r="AA118" s="42">
        <f t="shared" si="204"/>
        <v>0</v>
      </c>
      <c r="AB118" s="43"/>
      <c r="AC118" s="44"/>
      <c r="AD118" s="44"/>
      <c r="AE118" s="44"/>
      <c r="AF118" s="44"/>
      <c r="AG118" s="42">
        <f t="shared" si="205"/>
        <v>0</v>
      </c>
      <c r="AH118" s="43"/>
      <c r="AI118" s="44"/>
      <c r="AJ118" s="44"/>
      <c r="AK118" s="44"/>
      <c r="AL118" s="44"/>
      <c r="AM118" s="42">
        <f t="shared" si="206"/>
        <v>0</v>
      </c>
      <c r="AN118" s="43"/>
      <c r="AO118" s="44"/>
      <c r="AP118" s="44"/>
      <c r="AQ118" s="44"/>
      <c r="AR118" s="44"/>
      <c r="AS118" s="42">
        <f t="shared" si="207"/>
        <v>0</v>
      </c>
      <c r="AT118" s="43"/>
      <c r="AU118" s="44"/>
      <c r="AV118" s="44"/>
      <c r="AW118" s="44"/>
      <c r="AX118" s="44"/>
      <c r="AY118" s="42">
        <f t="shared" si="208"/>
        <v>0</v>
      </c>
      <c r="AZ118" s="43"/>
      <c r="BA118" s="44"/>
      <c r="BB118" s="44"/>
      <c r="BC118" s="44"/>
      <c r="BD118" s="44"/>
      <c r="BE118" s="42">
        <f t="shared" si="209"/>
        <v>0</v>
      </c>
      <c r="BF118" s="45">
        <f t="shared" si="210"/>
        <v>0</v>
      </c>
      <c r="BG118" s="17">
        <f t="shared" si="211"/>
        <v>0</v>
      </c>
      <c r="BH118" s="17">
        <f t="shared" si="212"/>
        <v>0</v>
      </c>
      <c r="BI118" s="17">
        <f t="shared" si="213"/>
        <v>0</v>
      </c>
      <c r="BJ118" s="17">
        <f t="shared" si="214"/>
        <v>0</v>
      </c>
      <c r="BK118" s="17">
        <f t="shared" si="215"/>
        <v>0</v>
      </c>
      <c r="BL118" s="17">
        <f t="shared" si="216"/>
        <v>0</v>
      </c>
      <c r="BM118" s="17">
        <f t="shared" si="217"/>
        <v>0</v>
      </c>
      <c r="BN118" s="17">
        <f t="shared" si="218"/>
        <v>0</v>
      </c>
      <c r="BO118" s="17">
        <f t="shared" si="219"/>
        <v>0</v>
      </c>
      <c r="BP118" s="17">
        <f t="shared" si="222"/>
        <v>0</v>
      </c>
      <c r="BQ118" s="21" t="e">
        <f t="shared" si="221"/>
        <v>#DIV/0!</v>
      </c>
    </row>
    <row r="119" spans="1:69" ht="15.75" customHeight="1" x14ac:dyDescent="0.25">
      <c r="A119" s="37"/>
      <c r="B119" s="38" t="s">
        <v>35</v>
      </c>
      <c r="C119" s="47"/>
      <c r="D119" s="43"/>
      <c r="E119" s="41">
        <f>SUM(E109:E118)</f>
        <v>327</v>
      </c>
      <c r="F119" s="41">
        <f>SUM(F109:F118)</f>
        <v>259</v>
      </c>
      <c r="G119" s="41">
        <f>SUM(G109:G118)</f>
        <v>262</v>
      </c>
      <c r="H119" s="41">
        <f>SUM(H109:H118)</f>
        <v>253</v>
      </c>
      <c r="I119" s="42">
        <f>SUM(I109:I118)</f>
        <v>1101</v>
      </c>
      <c r="J119" s="43"/>
      <c r="K119" s="41">
        <f>SUM(K109:K118)</f>
        <v>284</v>
      </c>
      <c r="L119" s="41">
        <f>SUM(L109:L118)</f>
        <v>295</v>
      </c>
      <c r="M119" s="41">
        <f>SUM(M109:M118)</f>
        <v>337</v>
      </c>
      <c r="N119" s="41">
        <f>SUM(N109:N118)</f>
        <v>309</v>
      </c>
      <c r="O119" s="42">
        <f>SUM(O109:O118)</f>
        <v>1225</v>
      </c>
      <c r="P119" s="43"/>
      <c r="Q119" s="41">
        <f>SUM(Q109:Q118)</f>
        <v>281</v>
      </c>
      <c r="R119" s="41">
        <f>SUM(R109:R118)</f>
        <v>304</v>
      </c>
      <c r="S119" s="41">
        <f>SUM(S109:S118)</f>
        <v>323</v>
      </c>
      <c r="T119" s="41">
        <f>SUM(T109:T118)</f>
        <v>261</v>
      </c>
      <c r="U119" s="42">
        <f>SUM(U109:U118)</f>
        <v>1169</v>
      </c>
      <c r="V119" s="43"/>
      <c r="W119" s="41">
        <f>SUM(W109:W118)</f>
        <v>293</v>
      </c>
      <c r="X119" s="41">
        <f>SUM(X109:X118)</f>
        <v>283</v>
      </c>
      <c r="Y119" s="41">
        <f>SUM(Y109:Y118)</f>
        <v>297</v>
      </c>
      <c r="Z119" s="41">
        <f>SUM(Z109:Z118)</f>
        <v>260</v>
      </c>
      <c r="AA119" s="42">
        <f>SUM(AA109:AA118)</f>
        <v>1133</v>
      </c>
      <c r="AB119" s="43"/>
      <c r="AC119" s="41">
        <f>SUM(AC109:AC118)</f>
        <v>289</v>
      </c>
      <c r="AD119" s="41">
        <f>SUM(AD109:AD118)</f>
        <v>284</v>
      </c>
      <c r="AE119" s="41">
        <f>SUM(AE109:AE118)</f>
        <v>265</v>
      </c>
      <c r="AF119" s="41">
        <f>SUM(AF109:AF118)</f>
        <v>291</v>
      </c>
      <c r="AG119" s="42">
        <f>SUM(AG109:AG118)</f>
        <v>1129</v>
      </c>
      <c r="AH119" s="43"/>
      <c r="AI119" s="41">
        <f>SUM(AI109:AI118)</f>
        <v>259</v>
      </c>
      <c r="AJ119" s="41">
        <f>SUM(AJ109:AJ118)</f>
        <v>286</v>
      </c>
      <c r="AK119" s="41">
        <f>SUM(AK109:AK118)</f>
        <v>279</v>
      </c>
      <c r="AL119" s="41">
        <f>SUM(AL109:AL118)</f>
        <v>323</v>
      </c>
      <c r="AM119" s="42">
        <f>SUM(AM109:AM118)</f>
        <v>1147</v>
      </c>
      <c r="AN119" s="43"/>
      <c r="AO119" s="41">
        <f>SUM(AO109:AO118)</f>
        <v>285</v>
      </c>
      <c r="AP119" s="41">
        <f>SUM(AP109:AP118)</f>
        <v>330</v>
      </c>
      <c r="AQ119" s="41">
        <f>SUM(AQ109:AQ118)</f>
        <v>288</v>
      </c>
      <c r="AR119" s="41">
        <f>SUM(AR109:AR118)</f>
        <v>370</v>
      </c>
      <c r="AS119" s="42">
        <f>SUM(AS109:AS118)</f>
        <v>1273</v>
      </c>
      <c r="AT119" s="43"/>
      <c r="AU119" s="41">
        <f>SUM(AU109:AU118)</f>
        <v>0</v>
      </c>
      <c r="AV119" s="41">
        <f>SUM(AV109:AV118)</f>
        <v>0</v>
      </c>
      <c r="AW119" s="41">
        <f>SUM(AW109:AW118)</f>
        <v>0</v>
      </c>
      <c r="AX119" s="41">
        <f>SUM(AX109:AX118)</f>
        <v>0</v>
      </c>
      <c r="AY119" s="42">
        <f>SUM(AY109:AY118)</f>
        <v>0</v>
      </c>
      <c r="AZ119" s="43"/>
      <c r="BA119" s="41">
        <f>SUM(BA109:BA118)</f>
        <v>0</v>
      </c>
      <c r="BB119" s="41">
        <f>SUM(BB109:BB118)</f>
        <v>0</v>
      </c>
      <c r="BC119" s="41">
        <f>SUM(BC109:BC118)</f>
        <v>0</v>
      </c>
      <c r="BD119" s="41">
        <f>SUM(BD109:BD118)</f>
        <v>0</v>
      </c>
      <c r="BE119" s="42">
        <f>SUM(BE109:BE118)</f>
        <v>0</v>
      </c>
      <c r="BF119" s="45">
        <f t="shared" si="210"/>
        <v>4</v>
      </c>
      <c r="BG119" s="17">
        <f t="shared" si="211"/>
        <v>4</v>
      </c>
      <c r="BH119" s="17">
        <f t="shared" si="212"/>
        <v>4</v>
      </c>
      <c r="BI119" s="17">
        <f t="shared" si="213"/>
        <v>4</v>
      </c>
      <c r="BJ119" s="17">
        <f t="shared" si="214"/>
        <v>4</v>
      </c>
      <c r="BK119" s="17">
        <f t="shared" si="215"/>
        <v>4</v>
      </c>
      <c r="BL119" s="17">
        <f t="shared" si="216"/>
        <v>4</v>
      </c>
      <c r="BM119" s="17">
        <f t="shared" si="217"/>
        <v>0</v>
      </c>
      <c r="BN119" s="17">
        <f t="shared" si="218"/>
        <v>0</v>
      </c>
      <c r="BO119" s="17">
        <f t="shared" si="219"/>
        <v>28</v>
      </c>
      <c r="BP119" s="17">
        <f t="shared" si="222"/>
        <v>8177</v>
      </c>
      <c r="BQ119" s="17">
        <f t="shared" si="221"/>
        <v>292.03571428571428</v>
      </c>
    </row>
    <row r="120" spans="1:69" ht="15.75" customHeight="1" x14ac:dyDescent="0.25">
      <c r="A120" s="37"/>
      <c r="B120" s="38" t="s">
        <v>36</v>
      </c>
      <c r="C120" s="47"/>
      <c r="D120" s="40">
        <f>SUM(D109:D118)</f>
        <v>107</v>
      </c>
      <c r="E120" s="41">
        <f>E119+$D$120</f>
        <v>434</v>
      </c>
      <c r="F120" s="41">
        <f>F119+$D$120</f>
        <v>366</v>
      </c>
      <c r="G120" s="41">
        <f>G119+$D$120</f>
        <v>369</v>
      </c>
      <c r="H120" s="41">
        <f>H119+$D$120</f>
        <v>360</v>
      </c>
      <c r="I120" s="42">
        <f>E120+F120+G120+H120</f>
        <v>1529</v>
      </c>
      <c r="J120" s="40">
        <f>SUM(J109:J118)</f>
        <v>102</v>
      </c>
      <c r="K120" s="41">
        <f>K119+$J$120</f>
        <v>386</v>
      </c>
      <c r="L120" s="41">
        <f>L119+$J$120</f>
        <v>397</v>
      </c>
      <c r="M120" s="41">
        <f>M119+$J$120</f>
        <v>439</v>
      </c>
      <c r="N120" s="41">
        <f>N119+$J$120</f>
        <v>411</v>
      </c>
      <c r="O120" s="42">
        <f>K120+L120+M120+N120</f>
        <v>1633</v>
      </c>
      <c r="P120" s="40">
        <f>SUM(P109:P118)</f>
        <v>101</v>
      </c>
      <c r="Q120" s="41">
        <f>Q119+$P$120</f>
        <v>382</v>
      </c>
      <c r="R120" s="41">
        <f>R119+$P$120</f>
        <v>405</v>
      </c>
      <c r="S120" s="41">
        <f>S119+$P$120</f>
        <v>424</v>
      </c>
      <c r="T120" s="41">
        <f>T119+$P$120</f>
        <v>362</v>
      </c>
      <c r="U120" s="42">
        <f>Q120+R120+S120+T120</f>
        <v>1573</v>
      </c>
      <c r="V120" s="40">
        <f>SUM(V109:V118)</f>
        <v>101</v>
      </c>
      <c r="W120" s="41">
        <f>W119+$V$120</f>
        <v>394</v>
      </c>
      <c r="X120" s="41">
        <f>X119+$V$120</f>
        <v>384</v>
      </c>
      <c r="Y120" s="41">
        <f>Y119+$V$120</f>
        <v>398</v>
      </c>
      <c r="Z120" s="41">
        <f>Z119+$V$120</f>
        <v>361</v>
      </c>
      <c r="AA120" s="42">
        <f>W120+X120+Y120+Z120</f>
        <v>1537</v>
      </c>
      <c r="AB120" s="40">
        <f>SUM(AB109:AB118)</f>
        <v>102</v>
      </c>
      <c r="AC120" s="41">
        <f>AC119+$AB$120</f>
        <v>391</v>
      </c>
      <c r="AD120" s="41">
        <f>AD119+$AB$120</f>
        <v>386</v>
      </c>
      <c r="AE120" s="41">
        <f>AE119+$AB$120</f>
        <v>367</v>
      </c>
      <c r="AF120" s="41">
        <f>AF119+$AB$120</f>
        <v>393</v>
      </c>
      <c r="AG120" s="42">
        <f>AC120+AD120+AE120+AF120</f>
        <v>1537</v>
      </c>
      <c r="AH120" s="40">
        <f>SUM(AH109:AH118)</f>
        <v>102</v>
      </c>
      <c r="AI120" s="41">
        <f>AI119+$AH$120</f>
        <v>361</v>
      </c>
      <c r="AJ120" s="41">
        <f>AJ119+$AH$120</f>
        <v>388</v>
      </c>
      <c r="AK120" s="41">
        <f>AK119+$AH$120</f>
        <v>381</v>
      </c>
      <c r="AL120" s="41">
        <f>AL119+$AH$120</f>
        <v>425</v>
      </c>
      <c r="AM120" s="42">
        <f>AI120+AJ120+AK120+AL120</f>
        <v>1555</v>
      </c>
      <c r="AN120" s="40">
        <f>SUM(AN109:AN118)</f>
        <v>108</v>
      </c>
      <c r="AO120" s="41">
        <f>AO119+$AN$120</f>
        <v>393</v>
      </c>
      <c r="AP120" s="41">
        <f>AP119+$AN$120</f>
        <v>438</v>
      </c>
      <c r="AQ120" s="41">
        <f>AQ119+$AN$120</f>
        <v>396</v>
      </c>
      <c r="AR120" s="41">
        <f>AR119+$AN$120</f>
        <v>478</v>
      </c>
      <c r="AS120" s="42">
        <f>AO120+AP120+AQ120+AR120</f>
        <v>1705</v>
      </c>
      <c r="AT120" s="40">
        <f>SUM(AT109:AT118)</f>
        <v>0</v>
      </c>
      <c r="AU120" s="41">
        <f>AU119+$AT$120</f>
        <v>0</v>
      </c>
      <c r="AV120" s="41">
        <f>AV119+$AT$120</f>
        <v>0</v>
      </c>
      <c r="AW120" s="41">
        <f>AW119+$AT$120</f>
        <v>0</v>
      </c>
      <c r="AX120" s="41">
        <f>AX119+$AT$120</f>
        <v>0</v>
      </c>
      <c r="AY120" s="42">
        <f>AU120+AV120+AW120+AX120</f>
        <v>0</v>
      </c>
      <c r="AZ120" s="40">
        <f>SUM(AZ109:AZ118)</f>
        <v>0</v>
      </c>
      <c r="BA120" s="41">
        <f>BA119+$AZ$120</f>
        <v>0</v>
      </c>
      <c r="BB120" s="41">
        <f>BB119+$AZ$120</f>
        <v>0</v>
      </c>
      <c r="BC120" s="41">
        <f>BC119+$AZ$120</f>
        <v>0</v>
      </c>
      <c r="BD120" s="41">
        <f>BD119+$AZ$120</f>
        <v>0</v>
      </c>
      <c r="BE120" s="42">
        <f>BA120+BB120+BC120+BD120</f>
        <v>0</v>
      </c>
      <c r="BF120" s="45">
        <f t="shared" si="210"/>
        <v>4</v>
      </c>
      <c r="BG120" s="17">
        <f t="shared" si="211"/>
        <v>4</v>
      </c>
      <c r="BH120" s="17">
        <f t="shared" si="212"/>
        <v>4</v>
      </c>
      <c r="BI120" s="17">
        <f t="shared" si="213"/>
        <v>4</v>
      </c>
      <c r="BJ120" s="17">
        <f t="shared" si="214"/>
        <v>4</v>
      </c>
      <c r="BK120" s="17">
        <f t="shared" si="215"/>
        <v>4</v>
      </c>
      <c r="BL120" s="17">
        <f t="shared" si="216"/>
        <v>4</v>
      </c>
      <c r="BM120" s="17">
        <f t="shared" si="217"/>
        <v>0</v>
      </c>
      <c r="BN120" s="17">
        <f t="shared" si="218"/>
        <v>0</v>
      </c>
      <c r="BO120" s="17">
        <f t="shared" si="219"/>
        <v>28</v>
      </c>
      <c r="BP120" s="17">
        <f t="shared" si="222"/>
        <v>11069</v>
      </c>
      <c r="BQ120" s="17">
        <f t="shared" si="221"/>
        <v>395.32142857142856</v>
      </c>
    </row>
    <row r="121" spans="1:69" ht="15.75" customHeight="1" x14ac:dyDescent="0.25">
      <c r="A121" s="37"/>
      <c r="B121" s="38" t="s">
        <v>37</v>
      </c>
      <c r="C121" s="47"/>
      <c r="D121" s="43"/>
      <c r="E121" s="41">
        <f t="shared" ref="E121:I122" si="223">IF($D$120&gt;0,IF(E119=E103,0.5,IF(E119&gt;E103,1,0)),0)</f>
        <v>1</v>
      </c>
      <c r="F121" s="41">
        <f t="shared" si="223"/>
        <v>0</v>
      </c>
      <c r="G121" s="41">
        <f t="shared" si="223"/>
        <v>0</v>
      </c>
      <c r="H121" s="41">
        <f t="shared" si="223"/>
        <v>0</v>
      </c>
      <c r="I121" s="42">
        <f t="shared" si="223"/>
        <v>0</v>
      </c>
      <c r="J121" s="43"/>
      <c r="K121" s="41">
        <f t="shared" ref="K121:O122" si="224">IF($J$120&gt;0,IF(K119=K56,0.5,IF(K119&gt;K56,1,0)),0)</f>
        <v>1</v>
      </c>
      <c r="L121" s="41">
        <f t="shared" si="224"/>
        <v>1</v>
      </c>
      <c r="M121" s="41">
        <f t="shared" si="224"/>
        <v>1</v>
      </c>
      <c r="N121" s="41">
        <f t="shared" si="224"/>
        <v>1</v>
      </c>
      <c r="O121" s="42">
        <f t="shared" si="224"/>
        <v>1</v>
      </c>
      <c r="P121" s="43"/>
      <c r="Q121" s="41">
        <f t="shared" ref="Q121:U122" si="225">IF($P$120&gt;0,IF(Q119=Q131,0.5,IF(Q119&gt;Q131,1,0)),0)</f>
        <v>0</v>
      </c>
      <c r="R121" s="41">
        <f t="shared" si="225"/>
        <v>0</v>
      </c>
      <c r="S121" s="41">
        <f t="shared" si="225"/>
        <v>0</v>
      </c>
      <c r="T121" s="41">
        <f t="shared" si="225"/>
        <v>0</v>
      </c>
      <c r="U121" s="42">
        <f t="shared" si="225"/>
        <v>0</v>
      </c>
      <c r="V121" s="43"/>
      <c r="W121" s="41">
        <f t="shared" ref="W121:AA122" si="226">IF($V$120&gt;0,IF(W119=W85,0.5,IF(W119&gt;W85,1,0)),0)</f>
        <v>1</v>
      </c>
      <c r="X121" s="41">
        <f t="shared" si="226"/>
        <v>0</v>
      </c>
      <c r="Y121" s="41">
        <f t="shared" si="226"/>
        <v>0</v>
      </c>
      <c r="Z121" s="41">
        <f t="shared" si="226"/>
        <v>0</v>
      </c>
      <c r="AA121" s="42">
        <f t="shared" si="226"/>
        <v>0</v>
      </c>
      <c r="AB121" s="43"/>
      <c r="AC121" s="41">
        <f>IF($AB$120&gt;0,IF(AC119=AC41,0.5,IF(AC119&gt;AC41,1,0)),0)</f>
        <v>0</v>
      </c>
      <c r="AD121" s="41">
        <f>IF($AB$120&gt;0,IF(AD119=AD41,0.5,IF(AD119&gt;AD41,1,0)),0)</f>
        <v>0</v>
      </c>
      <c r="AE121" s="41">
        <f>IF($AB$120&gt;0,IF(AE119=AE41,0.5,IF(AE119&gt;AE41,1,0)),0)</f>
        <v>0</v>
      </c>
      <c r="AF121" s="41">
        <f>IF($AB$120&gt;0,IF(AF119=AF41,0.5,IF(AF119&gt;AF41,1,0)),0)</f>
        <v>0</v>
      </c>
      <c r="AG121" s="42">
        <f>IF($AB$120&gt;0,IF(AG119=AG41,0.5,IF(AG119&gt;AG41,1,0)),0)</f>
        <v>0</v>
      </c>
      <c r="AH121" s="43"/>
      <c r="AI121" s="41">
        <f t="shared" ref="AI121:AM122" si="227">IF($AH$120&gt;0,IF(AI119=AI69,0.5,IF(AI119&gt;AI69,1,0)),0)</f>
        <v>1</v>
      </c>
      <c r="AJ121" s="41">
        <f t="shared" si="227"/>
        <v>0</v>
      </c>
      <c r="AK121" s="41">
        <f t="shared" si="227"/>
        <v>0</v>
      </c>
      <c r="AL121" s="41">
        <f t="shared" si="227"/>
        <v>1</v>
      </c>
      <c r="AM121" s="42">
        <f t="shared" si="227"/>
        <v>0</v>
      </c>
      <c r="AN121" s="43"/>
      <c r="AO121" s="41">
        <f>IF($AN$120&gt;0,IF(AO119=AO28,0.5,IF(AO119&gt;AO28,1,0)),0)</f>
        <v>0</v>
      </c>
      <c r="AP121" s="41">
        <f>IF($AN$120&gt;0,IF(AP119=AP28,0.5,IF(AP119&gt;AP28,1,0)),0)</f>
        <v>1</v>
      </c>
      <c r="AQ121" s="41">
        <f>IF($AN$120&gt;0,IF(AQ119=AQ28,0.5,IF(AQ119&gt;AQ28,1,0)),0)</f>
        <v>0</v>
      </c>
      <c r="AR121" s="41">
        <f>IF($AN$120&gt;0,IF(AR119=AR28,0.5,IF(AR119&gt;AR28,1,0)),0)</f>
        <v>1</v>
      </c>
      <c r="AS121" s="42">
        <f>IF($AN$120&gt;0,IF(AS119=AS28,0.5,IF(AS119&gt;AS28,1,0)),0)</f>
        <v>1</v>
      </c>
      <c r="AT121" s="43"/>
      <c r="AU121" s="41">
        <f>IF($AT$120&gt;0,IF(AU119=AU14,0.5,IF(AU119&gt;AU14,1,0)),0)</f>
        <v>0</v>
      </c>
      <c r="AV121" s="41">
        <f>IF($AT$120&gt;0,IF(AV119=AV14,0.5,IF(AV119&gt;AV14,1,0)),0)</f>
        <v>0</v>
      </c>
      <c r="AW121" s="41">
        <f>IF($AT$120&gt;0,IF(AW119=AW14,0.5,IF(AW119&gt;AW14,1,0)),0)</f>
        <v>0</v>
      </c>
      <c r="AX121" s="41">
        <f>IF($AT$120&gt;0,IF(AX119=AX14,0.5,IF(AX119&gt;AX14,1,0)),0)</f>
        <v>0</v>
      </c>
      <c r="AY121" s="42">
        <f>IF($AT$120&gt;0,IF(AY119=AY14,0.5,IF(AY119&gt;AY14,1,0)),0)</f>
        <v>0</v>
      </c>
      <c r="AZ121" s="43"/>
      <c r="BA121" s="41">
        <f t="shared" ref="BA121:BE122" si="228">IF($AZ$120&gt;0,IF(BA119=BA147,0.5,IF(BA119&gt;BA147,1,0)),0)</f>
        <v>0</v>
      </c>
      <c r="BB121" s="41">
        <f t="shared" si="228"/>
        <v>0</v>
      </c>
      <c r="BC121" s="41">
        <f t="shared" si="228"/>
        <v>0</v>
      </c>
      <c r="BD121" s="41">
        <f t="shared" si="228"/>
        <v>0</v>
      </c>
      <c r="BE121" s="42">
        <f t="shared" si="228"/>
        <v>0</v>
      </c>
      <c r="BF121" s="48"/>
      <c r="BG121" s="21"/>
      <c r="BH121" s="21"/>
      <c r="BI121" s="21"/>
      <c r="BJ121" s="21"/>
      <c r="BK121" s="21"/>
      <c r="BL121" s="21"/>
      <c r="BM121" s="21"/>
      <c r="BN121" s="21"/>
      <c r="BO121" s="21"/>
      <c r="BP121" s="17">
        <f t="shared" si="222"/>
        <v>2</v>
      </c>
      <c r="BQ121" s="21"/>
    </row>
    <row r="122" spans="1:69" ht="15.75" customHeight="1" x14ac:dyDescent="0.25">
      <c r="A122" s="37"/>
      <c r="B122" s="38" t="s">
        <v>38</v>
      </c>
      <c r="C122" s="47"/>
      <c r="D122" s="43"/>
      <c r="E122" s="41">
        <f t="shared" si="223"/>
        <v>1</v>
      </c>
      <c r="F122" s="41">
        <f t="shared" si="223"/>
        <v>1</v>
      </c>
      <c r="G122" s="41">
        <f t="shared" si="223"/>
        <v>0</v>
      </c>
      <c r="H122" s="41">
        <f t="shared" si="223"/>
        <v>0</v>
      </c>
      <c r="I122" s="42">
        <f t="shared" si="223"/>
        <v>0</v>
      </c>
      <c r="J122" s="43"/>
      <c r="K122" s="41">
        <f t="shared" si="224"/>
        <v>1</v>
      </c>
      <c r="L122" s="41">
        <f t="shared" si="224"/>
        <v>1</v>
      </c>
      <c r="M122" s="41">
        <f t="shared" si="224"/>
        <v>1</v>
      </c>
      <c r="N122" s="41">
        <f t="shared" si="224"/>
        <v>1</v>
      </c>
      <c r="O122" s="42">
        <f t="shared" si="224"/>
        <v>1</v>
      </c>
      <c r="P122" s="43"/>
      <c r="Q122" s="41">
        <f t="shared" si="225"/>
        <v>0</v>
      </c>
      <c r="R122" s="41">
        <f t="shared" si="225"/>
        <v>0</v>
      </c>
      <c r="S122" s="41">
        <f t="shared" si="225"/>
        <v>0</v>
      </c>
      <c r="T122" s="41">
        <f t="shared" si="225"/>
        <v>0</v>
      </c>
      <c r="U122" s="42">
        <f t="shared" si="225"/>
        <v>0</v>
      </c>
      <c r="V122" s="43"/>
      <c r="W122" s="41">
        <f t="shared" si="226"/>
        <v>1</v>
      </c>
      <c r="X122" s="41">
        <f t="shared" si="226"/>
        <v>0</v>
      </c>
      <c r="Y122" s="41">
        <f t="shared" si="226"/>
        <v>0</v>
      </c>
      <c r="Z122" s="41">
        <f t="shared" si="226"/>
        <v>0</v>
      </c>
      <c r="AA122" s="42">
        <f t="shared" si="226"/>
        <v>0</v>
      </c>
      <c r="AB122" s="43"/>
      <c r="AC122" s="41">
        <f>IF($AB$120&gt;0,IF(AC120=AC42,0.5,IF(AC120&gt;AC42,1,0)),0)</f>
        <v>0</v>
      </c>
      <c r="AD122" s="41">
        <f>IF($AB$120&gt;0,IF(AD120=AD42,0.5,IF(AD120&gt;AD42,1,0)),0)</f>
        <v>0</v>
      </c>
      <c r="AE122" s="41">
        <f>IF($AB$120&gt;0,IF(AE120=AE42,0.5,IF(AE120&gt;AE42,1,0)),0)</f>
        <v>0</v>
      </c>
      <c r="AF122" s="41">
        <f>IF($AB$120&gt;0,IF(AF120=AF42,0.5,IF(AF120&gt;AF42,1,0)),0)</f>
        <v>0</v>
      </c>
      <c r="AG122" s="42">
        <f>IF($AB$120&gt;0,IF(AG120=AG42,0.5,IF(AG120&gt;AG42,1,0)),0)</f>
        <v>0</v>
      </c>
      <c r="AH122" s="43"/>
      <c r="AI122" s="41">
        <f t="shared" si="227"/>
        <v>1</v>
      </c>
      <c r="AJ122" s="41">
        <f t="shared" si="227"/>
        <v>0</v>
      </c>
      <c r="AK122" s="41">
        <f t="shared" si="227"/>
        <v>0</v>
      </c>
      <c r="AL122" s="41">
        <f t="shared" si="227"/>
        <v>1</v>
      </c>
      <c r="AM122" s="42">
        <f t="shared" si="227"/>
        <v>1</v>
      </c>
      <c r="AN122" s="43"/>
      <c r="AO122" s="41">
        <f>IF($AN$120&gt;0,IF(AO120=AO29,0.5,IF(AO120&gt;AO29,1,0)),0)</f>
        <v>0</v>
      </c>
      <c r="AP122" s="41">
        <f>IF($AN$120&gt;0,IF(AP120=AP29,0.5,IF(AP120&gt;AP29,1,0)),0)</f>
        <v>1</v>
      </c>
      <c r="AQ122" s="41">
        <f>IF($AN$120&gt;0,IF(AQ120=AQ29,0.5,IF(AQ120&gt;AQ29,1,0)),0)</f>
        <v>0</v>
      </c>
      <c r="AR122" s="41">
        <f>IF($AN$120&gt;0,IF(AR120=AR29,0.5,IF(AR120&gt;AR29,1,0)),0)</f>
        <v>1</v>
      </c>
      <c r="AS122" s="42">
        <f>IF($AN$120&gt;0,IF(AS120=AS29,0.5,IF(AS120&gt;AS29,1,0)),0)</f>
        <v>1</v>
      </c>
      <c r="AT122" s="43"/>
      <c r="AU122" s="41">
        <f>IF($AT$120&gt;0,IF(AU120=AU15,0.5,IF(AU120&gt;AU15,1,0)),0)</f>
        <v>0</v>
      </c>
      <c r="AV122" s="41">
        <f>IF($AT$120&gt;0,IF(AV120=AV15,0.5,IF(AV120&gt;AV15,1,0)),0)</f>
        <v>0</v>
      </c>
      <c r="AW122" s="41">
        <f>IF($AT$120&gt;0,IF(AW120=AW15,0.5,IF(AW120&gt;AW15,1,0)),0)</f>
        <v>0</v>
      </c>
      <c r="AX122" s="41">
        <f>IF($AT$120&gt;0,IF(AX120=AX15,0.5,IF(AX120&gt;AX15,1,0)),0)</f>
        <v>0</v>
      </c>
      <c r="AY122" s="42">
        <f>IF($AT$120&gt;0,IF(AY120=AY15,0.5,IF(AY120&gt;AY15,1,0)),0)</f>
        <v>0</v>
      </c>
      <c r="AZ122" s="43"/>
      <c r="BA122" s="41">
        <f t="shared" si="228"/>
        <v>0</v>
      </c>
      <c r="BB122" s="41">
        <f t="shared" si="228"/>
        <v>0</v>
      </c>
      <c r="BC122" s="41">
        <f t="shared" si="228"/>
        <v>0</v>
      </c>
      <c r="BD122" s="41">
        <f t="shared" si="228"/>
        <v>0</v>
      </c>
      <c r="BE122" s="42">
        <f t="shared" si="228"/>
        <v>0</v>
      </c>
      <c r="BF122" s="48"/>
      <c r="BG122" s="21"/>
      <c r="BH122" s="21"/>
      <c r="BI122" s="21"/>
      <c r="BJ122" s="21"/>
      <c r="BK122" s="21"/>
      <c r="BL122" s="21"/>
      <c r="BM122" s="21"/>
      <c r="BN122" s="21"/>
      <c r="BO122" s="21"/>
      <c r="BP122" s="17">
        <f t="shared" si="222"/>
        <v>3</v>
      </c>
      <c r="BQ122" s="21"/>
    </row>
    <row r="123" spans="1:69" ht="14.25" customHeight="1" x14ac:dyDescent="0.25">
      <c r="A123" s="49"/>
      <c r="B123" s="50" t="s">
        <v>39</v>
      </c>
      <c r="C123" s="51"/>
      <c r="D123" s="52"/>
      <c r="E123" s="53"/>
      <c r="F123" s="53"/>
      <c r="G123" s="53"/>
      <c r="H123" s="53"/>
      <c r="I123" s="54">
        <f>SUM(E121+F121+G121+H121+I121+E122+F122+G122+H122+I122)</f>
        <v>3</v>
      </c>
      <c r="J123" s="52"/>
      <c r="K123" s="53"/>
      <c r="L123" s="53"/>
      <c r="M123" s="53"/>
      <c r="N123" s="53"/>
      <c r="O123" s="54">
        <f>SUM(K121+L121+M121+N121+O121+K122+L122+M122+N122+O122)</f>
        <v>10</v>
      </c>
      <c r="P123" s="52"/>
      <c r="Q123" s="53"/>
      <c r="R123" s="53"/>
      <c r="S123" s="53"/>
      <c r="T123" s="53"/>
      <c r="U123" s="54">
        <f>SUM(Q121+R121+S121+T121+U121+Q122+R122+S122+T122+U122)</f>
        <v>0</v>
      </c>
      <c r="V123" s="52"/>
      <c r="W123" s="53"/>
      <c r="X123" s="53"/>
      <c r="Y123" s="53"/>
      <c r="Z123" s="53"/>
      <c r="AA123" s="54">
        <f>SUM(W121+X121+Y121+Z121+AA121+W122+X122+Y122+Z122+AA122)</f>
        <v>2</v>
      </c>
      <c r="AB123" s="52"/>
      <c r="AC123" s="53"/>
      <c r="AD123" s="53"/>
      <c r="AE123" s="53"/>
      <c r="AF123" s="53"/>
      <c r="AG123" s="54">
        <f>SUM(AC121+AD121+AE121+AF121+AG121+AC122+AD122+AE122+AF122+AG122)</f>
        <v>0</v>
      </c>
      <c r="AH123" s="52"/>
      <c r="AI123" s="53"/>
      <c r="AJ123" s="53"/>
      <c r="AK123" s="53"/>
      <c r="AL123" s="53"/>
      <c r="AM123" s="54">
        <f>SUM(AI121+AJ121+AK121+AL121+AM121+AI122+AJ122+AK122+AL122+AM122)</f>
        <v>5</v>
      </c>
      <c r="AN123" s="52"/>
      <c r="AO123" s="53"/>
      <c r="AP123" s="53"/>
      <c r="AQ123" s="53"/>
      <c r="AR123" s="53"/>
      <c r="AS123" s="54">
        <f>SUM(AO121+AP121+AQ121+AR121+AS121+AO122+AP122+AQ122+AR122+AS122)</f>
        <v>6</v>
      </c>
      <c r="AT123" s="52"/>
      <c r="AU123" s="53"/>
      <c r="AV123" s="53"/>
      <c r="AW123" s="53"/>
      <c r="AX123" s="53"/>
      <c r="AY123" s="54">
        <f>SUM(AU121+AV121+AW121+AX121+AY121+AU122+AV122+AW122+AX122+AY122)</f>
        <v>0</v>
      </c>
      <c r="AZ123" s="52"/>
      <c r="BA123" s="53"/>
      <c r="BB123" s="53"/>
      <c r="BC123" s="53"/>
      <c r="BD123" s="53"/>
      <c r="BE123" s="54">
        <f>SUM(BA121+BB121+BC121+BD121+BE121+BA122+BB122+BC122+BD122+BE122)</f>
        <v>0</v>
      </c>
      <c r="BF123" s="55"/>
      <c r="BG123" s="56"/>
      <c r="BH123" s="56"/>
      <c r="BI123" s="56"/>
      <c r="BJ123" s="56"/>
      <c r="BK123" s="56"/>
      <c r="BL123" s="56"/>
      <c r="BM123" s="56"/>
      <c r="BN123" s="56"/>
      <c r="BO123" s="56"/>
      <c r="BP123" s="57">
        <f t="shared" si="222"/>
        <v>26</v>
      </c>
      <c r="BQ123" s="56"/>
    </row>
    <row r="124" spans="1:69" ht="27" customHeight="1" x14ac:dyDescent="0.25">
      <c r="A124" s="31">
        <v>9</v>
      </c>
      <c r="B124" s="189" t="s">
        <v>70</v>
      </c>
      <c r="C124" s="190"/>
      <c r="D124" s="32" t="s">
        <v>26</v>
      </c>
      <c r="E124" s="33" t="s">
        <v>27</v>
      </c>
      <c r="F124" s="33" t="s">
        <v>28</v>
      </c>
      <c r="G124" s="33" t="s">
        <v>29</v>
      </c>
      <c r="H124" s="33" t="s">
        <v>30</v>
      </c>
      <c r="I124" s="34" t="s">
        <v>23</v>
      </c>
      <c r="J124" s="32" t="s">
        <v>26</v>
      </c>
      <c r="K124" s="33" t="s">
        <v>27</v>
      </c>
      <c r="L124" s="33" t="s">
        <v>28</v>
      </c>
      <c r="M124" s="33" t="s">
        <v>29</v>
      </c>
      <c r="N124" s="33" t="s">
        <v>30</v>
      </c>
      <c r="O124" s="34" t="s">
        <v>23</v>
      </c>
      <c r="P124" s="32" t="s">
        <v>26</v>
      </c>
      <c r="Q124" s="33" t="s">
        <v>27</v>
      </c>
      <c r="R124" s="33" t="s">
        <v>28</v>
      </c>
      <c r="S124" s="33" t="s">
        <v>29</v>
      </c>
      <c r="T124" s="33" t="s">
        <v>30</v>
      </c>
      <c r="U124" s="34" t="s">
        <v>23</v>
      </c>
      <c r="V124" s="32" t="s">
        <v>26</v>
      </c>
      <c r="W124" s="33" t="s">
        <v>27</v>
      </c>
      <c r="X124" s="33" t="s">
        <v>28</v>
      </c>
      <c r="Y124" s="33" t="s">
        <v>29</v>
      </c>
      <c r="Z124" s="33" t="s">
        <v>30</v>
      </c>
      <c r="AA124" s="34" t="s">
        <v>23</v>
      </c>
      <c r="AB124" s="32" t="s">
        <v>26</v>
      </c>
      <c r="AC124" s="33" t="s">
        <v>27</v>
      </c>
      <c r="AD124" s="33" t="s">
        <v>28</v>
      </c>
      <c r="AE124" s="33" t="s">
        <v>29</v>
      </c>
      <c r="AF124" s="33" t="s">
        <v>30</v>
      </c>
      <c r="AG124" s="34" t="s">
        <v>23</v>
      </c>
      <c r="AH124" s="32" t="s">
        <v>26</v>
      </c>
      <c r="AI124" s="33" t="s">
        <v>27</v>
      </c>
      <c r="AJ124" s="33" t="s">
        <v>28</v>
      </c>
      <c r="AK124" s="33" t="s">
        <v>29</v>
      </c>
      <c r="AL124" s="33" t="s">
        <v>30</v>
      </c>
      <c r="AM124" s="34" t="s">
        <v>23</v>
      </c>
      <c r="AN124" s="32" t="s">
        <v>26</v>
      </c>
      <c r="AO124" s="33" t="s">
        <v>27</v>
      </c>
      <c r="AP124" s="33" t="s">
        <v>28</v>
      </c>
      <c r="AQ124" s="33" t="s">
        <v>29</v>
      </c>
      <c r="AR124" s="33" t="s">
        <v>30</v>
      </c>
      <c r="AS124" s="34" t="s">
        <v>23</v>
      </c>
      <c r="AT124" s="32" t="s">
        <v>26</v>
      </c>
      <c r="AU124" s="33" t="s">
        <v>27</v>
      </c>
      <c r="AV124" s="33" t="s">
        <v>28</v>
      </c>
      <c r="AW124" s="33" t="s">
        <v>29</v>
      </c>
      <c r="AX124" s="33" t="s">
        <v>30</v>
      </c>
      <c r="AY124" s="34" t="s">
        <v>23</v>
      </c>
      <c r="AZ124" s="32" t="s">
        <v>26</v>
      </c>
      <c r="BA124" s="33" t="s">
        <v>27</v>
      </c>
      <c r="BB124" s="33" t="s">
        <v>28</v>
      </c>
      <c r="BC124" s="33" t="s">
        <v>29</v>
      </c>
      <c r="BD124" s="33" t="s">
        <v>30</v>
      </c>
      <c r="BE124" s="34" t="s">
        <v>23</v>
      </c>
      <c r="BF124" s="35"/>
      <c r="BG124" s="36"/>
      <c r="BH124" s="36"/>
      <c r="BI124" s="36"/>
      <c r="BJ124" s="36"/>
      <c r="BK124" s="36"/>
      <c r="BL124" s="36"/>
      <c r="BM124" s="36"/>
      <c r="BN124" s="36"/>
      <c r="BO124" s="36"/>
      <c r="BP124" s="58"/>
      <c r="BQ124" s="36"/>
    </row>
    <row r="125" spans="1:69" ht="15.75" customHeight="1" x14ac:dyDescent="0.25">
      <c r="A125" s="37"/>
      <c r="B125" s="38" t="s">
        <v>71</v>
      </c>
      <c r="C125" s="39" t="s">
        <v>72</v>
      </c>
      <c r="D125" s="40">
        <v>34</v>
      </c>
      <c r="E125" s="41">
        <v>141</v>
      </c>
      <c r="F125" s="41">
        <v>203</v>
      </c>
      <c r="G125" s="41">
        <v>137</v>
      </c>
      <c r="H125" s="41">
        <v>157</v>
      </c>
      <c r="I125" s="42">
        <f t="shared" ref="I125:I130" si="229">SUM(E125:H125)</f>
        <v>638</v>
      </c>
      <c r="J125" s="43">
        <v>35</v>
      </c>
      <c r="K125" s="44">
        <v>161</v>
      </c>
      <c r="L125" s="44">
        <v>148</v>
      </c>
      <c r="M125" s="44">
        <v>185</v>
      </c>
      <c r="N125" s="44">
        <v>154</v>
      </c>
      <c r="O125" s="42">
        <f t="shared" ref="O125:O130" si="230">SUM(K125:N125)</f>
        <v>648</v>
      </c>
      <c r="P125" s="43"/>
      <c r="Q125" s="44"/>
      <c r="R125" s="44"/>
      <c r="S125" s="44"/>
      <c r="T125" s="44"/>
      <c r="U125" s="42">
        <f t="shared" ref="U125:U130" si="231">SUM(Q125:T125)</f>
        <v>0</v>
      </c>
      <c r="V125" s="43">
        <v>35</v>
      </c>
      <c r="W125" s="44">
        <v>130</v>
      </c>
      <c r="X125" s="44">
        <v>137</v>
      </c>
      <c r="Y125" s="44">
        <v>142</v>
      </c>
      <c r="Z125" s="44">
        <v>142</v>
      </c>
      <c r="AA125" s="42">
        <f t="shared" ref="AA125:AA130" si="232">SUM(W125:Z125)</f>
        <v>551</v>
      </c>
      <c r="AB125" s="43">
        <v>36</v>
      </c>
      <c r="AC125" s="44">
        <v>154</v>
      </c>
      <c r="AD125" s="44">
        <v>148</v>
      </c>
      <c r="AE125" s="44">
        <v>211</v>
      </c>
      <c r="AF125" s="44">
        <v>160</v>
      </c>
      <c r="AG125" s="42">
        <f t="shared" ref="AG125:AG130" si="233">SUM(AC125:AF125)</f>
        <v>673</v>
      </c>
      <c r="AH125" s="43">
        <v>36</v>
      </c>
      <c r="AI125" s="44">
        <v>180</v>
      </c>
      <c r="AJ125" s="44">
        <v>182</v>
      </c>
      <c r="AK125" s="44">
        <v>145</v>
      </c>
      <c r="AL125" s="44">
        <v>143</v>
      </c>
      <c r="AM125" s="42">
        <f t="shared" ref="AM125:AM130" si="234">SUM(AI125:AL125)</f>
        <v>650</v>
      </c>
      <c r="AN125" s="43"/>
      <c r="AO125" s="44"/>
      <c r="AP125" s="44"/>
      <c r="AQ125" s="44"/>
      <c r="AR125" s="44"/>
      <c r="AS125" s="42">
        <f t="shared" ref="AS125:AS130" si="235">SUM(AO125:AR125)</f>
        <v>0</v>
      </c>
      <c r="AT125" s="43"/>
      <c r="AU125" s="44"/>
      <c r="AV125" s="44"/>
      <c r="AW125" s="44"/>
      <c r="AX125" s="44"/>
      <c r="AY125" s="42">
        <f t="shared" ref="AY125:AY130" si="236">SUM(AU125:AX125)</f>
        <v>0</v>
      </c>
      <c r="AZ125" s="43"/>
      <c r="BA125" s="44"/>
      <c r="BB125" s="44"/>
      <c r="BC125" s="44"/>
      <c r="BD125" s="44"/>
      <c r="BE125" s="42">
        <f t="shared" ref="BE125:BE130" si="237">SUM(BA125:BD125)</f>
        <v>0</v>
      </c>
      <c r="BF125" s="45">
        <f t="shared" ref="BF125:BF132" si="238">SUM((IF(E125&gt;0,1,0)+(IF(F125&gt;0,1,0)+(IF(G125&gt;0,1,0)+(IF(H125&gt;0,1,0))))))</f>
        <v>4</v>
      </c>
      <c r="BG125" s="17">
        <f t="shared" ref="BG125:BG132" si="239">SUM((IF(K125&gt;0,1,0)+(IF(L125&gt;0,1,0)+(IF(M125&gt;0,1,0)+(IF(N125&gt;0,1,0))))))</f>
        <v>4</v>
      </c>
      <c r="BH125" s="17">
        <f t="shared" ref="BH125:BH132" si="240">SUM((IF(Q125&gt;0,1,0)+(IF(R125&gt;0,1,0)+(IF(S125&gt;0,1,0)+(IF(T125&gt;0,1,0))))))</f>
        <v>0</v>
      </c>
      <c r="BI125" s="17">
        <f t="shared" ref="BI125:BI132" si="241">SUM((IF(W125&gt;0,1,0)+(IF(X125&gt;0,1,0)+(IF(Y125&gt;0,1,0)+(IF(Z125&gt;0,1,0))))))</f>
        <v>4</v>
      </c>
      <c r="BJ125" s="17">
        <f t="shared" ref="BJ125:BJ132" si="242">SUM((IF(AC125&gt;0,1,0)+(IF(AD125&gt;0,1,0)+(IF(AE125&gt;0,1,0)+(IF(AF125&gt;0,1,0))))))</f>
        <v>4</v>
      </c>
      <c r="BK125" s="17">
        <f t="shared" ref="BK125:BK132" si="243">SUM((IF(AI125&gt;0,1,0)+(IF(AJ125&gt;0,1,0)+(IF(AK125&gt;0,1,0)+(IF(AL125&gt;0,1,0))))))</f>
        <v>4</v>
      </c>
      <c r="BL125" s="17">
        <f t="shared" ref="BL125:BL132" si="244">SUM((IF(AO125&gt;0,1,0)+(IF(AP125&gt;0,1,0)+(IF(AQ125&gt;0,1,0)+(IF(AR125&gt;0,1,0))))))</f>
        <v>0</v>
      </c>
      <c r="BM125" s="17">
        <f t="shared" ref="BM125:BM132" si="245">SUM((IF(AU125&gt;0,1,0)+(IF(AV125&gt;0,1,0)+(IF(AW125&gt;0,1,0)+(IF(AX125&gt;0,1,0))))))</f>
        <v>0</v>
      </c>
      <c r="BN125" s="17">
        <f t="shared" ref="BN125:BN132" si="246">SUM((IF(BA125&gt;0,1,0)+(IF(BB125&gt;0,1,0)+(IF(BC125&gt;0,1,0)+(IF(BD125&gt;0,1,0))))))</f>
        <v>0</v>
      </c>
      <c r="BO125" s="17">
        <f t="shared" ref="BO125:BO132" si="247">SUM(BF125:BN125)</f>
        <v>20</v>
      </c>
      <c r="BP125" s="17">
        <f>I125+O125+U125+AA125+AG125+AM125+AS125+AY125+BE125</f>
        <v>3160</v>
      </c>
      <c r="BQ125" s="17">
        <f t="shared" ref="BQ125:BQ132" si="248">BP125/BO125</f>
        <v>158</v>
      </c>
    </row>
    <row r="126" spans="1:69" ht="15.75" customHeight="1" x14ac:dyDescent="0.25">
      <c r="A126" s="37"/>
      <c r="B126" s="38" t="s">
        <v>73</v>
      </c>
      <c r="C126" s="39" t="s">
        <v>51</v>
      </c>
      <c r="D126" s="40"/>
      <c r="E126" s="41"/>
      <c r="F126" s="41"/>
      <c r="G126" s="41"/>
      <c r="H126" s="41"/>
      <c r="I126" s="42">
        <f t="shared" si="229"/>
        <v>0</v>
      </c>
      <c r="J126" s="43">
        <v>45</v>
      </c>
      <c r="K126" s="44">
        <v>166</v>
      </c>
      <c r="L126" s="44">
        <v>150</v>
      </c>
      <c r="M126" s="44">
        <v>149</v>
      </c>
      <c r="N126" s="44">
        <v>224</v>
      </c>
      <c r="O126" s="42">
        <f t="shared" si="230"/>
        <v>689</v>
      </c>
      <c r="P126" s="43">
        <v>44</v>
      </c>
      <c r="Q126" s="44">
        <v>159</v>
      </c>
      <c r="R126" s="44">
        <v>180</v>
      </c>
      <c r="S126" s="44">
        <v>192</v>
      </c>
      <c r="T126" s="44">
        <v>222</v>
      </c>
      <c r="U126" s="42">
        <f t="shared" si="231"/>
        <v>753</v>
      </c>
      <c r="V126" s="43">
        <v>42</v>
      </c>
      <c r="W126" s="44">
        <v>148</v>
      </c>
      <c r="X126" s="44">
        <v>207</v>
      </c>
      <c r="Y126" s="44">
        <v>197</v>
      </c>
      <c r="Z126" s="44">
        <v>167</v>
      </c>
      <c r="AA126" s="42">
        <f t="shared" si="232"/>
        <v>719</v>
      </c>
      <c r="AB126" s="43">
        <v>40</v>
      </c>
      <c r="AC126" s="44">
        <v>138</v>
      </c>
      <c r="AD126" s="44">
        <v>156</v>
      </c>
      <c r="AE126" s="44">
        <v>169</v>
      </c>
      <c r="AF126" s="44">
        <v>157</v>
      </c>
      <c r="AG126" s="42">
        <f t="shared" si="233"/>
        <v>620</v>
      </c>
      <c r="AH126" s="43">
        <v>41</v>
      </c>
      <c r="AI126" s="44">
        <v>177</v>
      </c>
      <c r="AJ126" s="44">
        <v>158</v>
      </c>
      <c r="AK126" s="44">
        <v>179</v>
      </c>
      <c r="AL126" s="44">
        <v>166</v>
      </c>
      <c r="AM126" s="42">
        <f t="shared" si="234"/>
        <v>680</v>
      </c>
      <c r="AN126" s="43">
        <v>42</v>
      </c>
      <c r="AO126" s="44">
        <v>154</v>
      </c>
      <c r="AP126" s="44">
        <v>139</v>
      </c>
      <c r="AQ126" s="44">
        <v>199</v>
      </c>
      <c r="AR126" s="44">
        <v>138</v>
      </c>
      <c r="AS126" s="42">
        <f t="shared" si="235"/>
        <v>630</v>
      </c>
      <c r="AT126" s="43"/>
      <c r="AU126" s="44"/>
      <c r="AV126" s="44"/>
      <c r="AW126" s="44"/>
      <c r="AX126" s="44"/>
      <c r="AY126" s="42">
        <f t="shared" si="236"/>
        <v>0</v>
      </c>
      <c r="AZ126" s="43"/>
      <c r="BA126" s="44"/>
      <c r="BB126" s="44"/>
      <c r="BC126" s="44"/>
      <c r="BD126" s="44"/>
      <c r="BE126" s="42">
        <f t="shared" si="237"/>
        <v>0</v>
      </c>
      <c r="BF126" s="45">
        <f t="shared" si="238"/>
        <v>0</v>
      </c>
      <c r="BG126" s="17">
        <f t="shared" si="239"/>
        <v>4</v>
      </c>
      <c r="BH126" s="17">
        <f t="shared" si="240"/>
        <v>4</v>
      </c>
      <c r="BI126" s="17">
        <f t="shared" si="241"/>
        <v>4</v>
      </c>
      <c r="BJ126" s="17">
        <f t="shared" si="242"/>
        <v>4</v>
      </c>
      <c r="BK126" s="17">
        <f t="shared" si="243"/>
        <v>4</v>
      </c>
      <c r="BL126" s="17">
        <f t="shared" si="244"/>
        <v>4</v>
      </c>
      <c r="BM126" s="17">
        <f t="shared" si="245"/>
        <v>0</v>
      </c>
      <c r="BN126" s="17">
        <f t="shared" si="246"/>
        <v>0</v>
      </c>
      <c r="BO126" s="17">
        <f t="shared" si="247"/>
        <v>24</v>
      </c>
      <c r="BP126" s="17">
        <f t="shared" ref="BP126:BP135" si="249">I126+O126+U126+AA126+AG126+AM126+AS126+AY126+BE126</f>
        <v>4091</v>
      </c>
      <c r="BQ126" s="17">
        <f t="shared" si="248"/>
        <v>170.45833333333334</v>
      </c>
    </row>
    <row r="127" spans="1:69" ht="15.75" customHeight="1" x14ac:dyDescent="0.25">
      <c r="A127" s="37"/>
      <c r="B127" s="46" t="s">
        <v>85</v>
      </c>
      <c r="C127" s="47" t="s">
        <v>86</v>
      </c>
      <c r="D127" s="43"/>
      <c r="E127" s="44"/>
      <c r="F127" s="44"/>
      <c r="G127" s="44"/>
      <c r="H127" s="44"/>
      <c r="I127" s="42">
        <f t="shared" si="229"/>
        <v>0</v>
      </c>
      <c r="J127" s="43"/>
      <c r="K127" s="44"/>
      <c r="L127" s="44"/>
      <c r="M127" s="44"/>
      <c r="N127" s="44"/>
      <c r="O127" s="42">
        <f t="shared" si="230"/>
        <v>0</v>
      </c>
      <c r="P127" s="43"/>
      <c r="Q127" s="44"/>
      <c r="R127" s="44"/>
      <c r="S127" s="44"/>
      <c r="T127" s="44"/>
      <c r="U127" s="42">
        <f t="shared" si="231"/>
        <v>0</v>
      </c>
      <c r="V127" s="43"/>
      <c r="W127" s="44"/>
      <c r="X127" s="44"/>
      <c r="Y127" s="44"/>
      <c r="Z127" s="44"/>
      <c r="AA127" s="42">
        <f t="shared" si="232"/>
        <v>0</v>
      </c>
      <c r="AB127" s="43"/>
      <c r="AC127" s="44"/>
      <c r="AD127" s="44"/>
      <c r="AE127" s="44"/>
      <c r="AF127" s="44"/>
      <c r="AG127" s="42">
        <f t="shared" si="233"/>
        <v>0</v>
      </c>
      <c r="AH127" s="43"/>
      <c r="AI127" s="44"/>
      <c r="AJ127" s="44"/>
      <c r="AK127" s="44"/>
      <c r="AL127" s="44"/>
      <c r="AM127" s="42">
        <f t="shared" si="234"/>
        <v>0</v>
      </c>
      <c r="AN127" s="43">
        <v>25</v>
      </c>
      <c r="AO127" s="44">
        <v>234</v>
      </c>
      <c r="AP127" s="44">
        <v>164</v>
      </c>
      <c r="AQ127" s="44">
        <v>180</v>
      </c>
      <c r="AR127" s="44">
        <v>180</v>
      </c>
      <c r="AS127" s="42">
        <f t="shared" si="235"/>
        <v>758</v>
      </c>
      <c r="AT127" s="43"/>
      <c r="AU127" s="44"/>
      <c r="AV127" s="44"/>
      <c r="AW127" s="44"/>
      <c r="AX127" s="44"/>
      <c r="AY127" s="42">
        <f t="shared" si="236"/>
        <v>0</v>
      </c>
      <c r="AZ127" s="43"/>
      <c r="BA127" s="44"/>
      <c r="BB127" s="44"/>
      <c r="BC127" s="44"/>
      <c r="BD127" s="44"/>
      <c r="BE127" s="42">
        <f t="shared" si="237"/>
        <v>0</v>
      </c>
      <c r="BF127" s="45">
        <f t="shared" si="238"/>
        <v>0</v>
      </c>
      <c r="BG127" s="17">
        <f t="shared" si="239"/>
        <v>0</v>
      </c>
      <c r="BH127" s="17">
        <f t="shared" si="240"/>
        <v>0</v>
      </c>
      <c r="BI127" s="17">
        <f t="shared" si="241"/>
        <v>0</v>
      </c>
      <c r="BJ127" s="17">
        <f t="shared" si="242"/>
        <v>0</v>
      </c>
      <c r="BK127" s="17">
        <f t="shared" si="243"/>
        <v>0</v>
      </c>
      <c r="BL127" s="17">
        <f t="shared" si="244"/>
        <v>4</v>
      </c>
      <c r="BM127" s="17">
        <f t="shared" si="245"/>
        <v>0</v>
      </c>
      <c r="BN127" s="17">
        <f t="shared" si="246"/>
        <v>0</v>
      </c>
      <c r="BO127" s="17">
        <f t="shared" si="247"/>
        <v>4</v>
      </c>
      <c r="BP127" s="17">
        <f t="shared" si="249"/>
        <v>758</v>
      </c>
      <c r="BQ127" s="21">
        <f t="shared" si="248"/>
        <v>189.5</v>
      </c>
    </row>
    <row r="128" spans="1:69" ht="15.75" customHeight="1" x14ac:dyDescent="0.25">
      <c r="A128" s="37"/>
      <c r="B128" s="46" t="s">
        <v>93</v>
      </c>
      <c r="C128" s="47" t="s">
        <v>94</v>
      </c>
      <c r="D128" s="43"/>
      <c r="E128" s="44"/>
      <c r="F128" s="44"/>
      <c r="G128" s="44"/>
      <c r="H128" s="44"/>
      <c r="I128" s="42">
        <f t="shared" si="229"/>
        <v>0</v>
      </c>
      <c r="J128" s="43"/>
      <c r="K128" s="44"/>
      <c r="L128" s="44"/>
      <c r="M128" s="44"/>
      <c r="N128" s="44"/>
      <c r="O128" s="42">
        <f t="shared" si="230"/>
        <v>0</v>
      </c>
      <c r="P128" s="43">
        <v>40</v>
      </c>
      <c r="Q128" s="44">
        <v>183</v>
      </c>
      <c r="R128" s="44">
        <v>188</v>
      </c>
      <c r="S128" s="44">
        <v>197</v>
      </c>
      <c r="T128" s="44">
        <v>204</v>
      </c>
      <c r="U128" s="42">
        <f t="shared" si="231"/>
        <v>772</v>
      </c>
      <c r="V128" s="43"/>
      <c r="W128" s="44"/>
      <c r="X128" s="44"/>
      <c r="Y128" s="44"/>
      <c r="Z128" s="44"/>
      <c r="AA128" s="42">
        <f t="shared" si="232"/>
        <v>0</v>
      </c>
      <c r="AB128" s="43"/>
      <c r="AC128" s="44"/>
      <c r="AD128" s="44"/>
      <c r="AE128" s="44"/>
      <c r="AF128" s="44"/>
      <c r="AG128" s="42">
        <f t="shared" si="233"/>
        <v>0</v>
      </c>
      <c r="AH128" s="43"/>
      <c r="AI128" s="44"/>
      <c r="AJ128" s="44"/>
      <c r="AK128" s="44"/>
      <c r="AL128" s="44"/>
      <c r="AM128" s="42">
        <f t="shared" si="234"/>
        <v>0</v>
      </c>
      <c r="AN128" s="43"/>
      <c r="AO128" s="44"/>
      <c r="AP128" s="44"/>
      <c r="AQ128" s="44"/>
      <c r="AR128" s="44"/>
      <c r="AS128" s="42">
        <f t="shared" si="235"/>
        <v>0</v>
      </c>
      <c r="AT128" s="43"/>
      <c r="AU128" s="44"/>
      <c r="AV128" s="44"/>
      <c r="AW128" s="44"/>
      <c r="AX128" s="44"/>
      <c r="AY128" s="42">
        <f t="shared" si="236"/>
        <v>0</v>
      </c>
      <c r="AZ128" s="43"/>
      <c r="BA128" s="44"/>
      <c r="BB128" s="44"/>
      <c r="BC128" s="44"/>
      <c r="BD128" s="44"/>
      <c r="BE128" s="42">
        <f t="shared" si="237"/>
        <v>0</v>
      </c>
      <c r="BF128" s="45">
        <f t="shared" si="238"/>
        <v>0</v>
      </c>
      <c r="BG128" s="17">
        <f t="shared" si="239"/>
        <v>0</v>
      </c>
      <c r="BH128" s="17">
        <f t="shared" si="240"/>
        <v>4</v>
      </c>
      <c r="BI128" s="17">
        <f t="shared" si="241"/>
        <v>0</v>
      </c>
      <c r="BJ128" s="17">
        <f t="shared" si="242"/>
        <v>0</v>
      </c>
      <c r="BK128" s="17">
        <f t="shared" si="243"/>
        <v>0</v>
      </c>
      <c r="BL128" s="17">
        <f t="shared" si="244"/>
        <v>0</v>
      </c>
      <c r="BM128" s="17">
        <f t="shared" si="245"/>
        <v>0</v>
      </c>
      <c r="BN128" s="17">
        <f t="shared" si="246"/>
        <v>0</v>
      </c>
      <c r="BO128" s="17">
        <f t="shared" si="247"/>
        <v>4</v>
      </c>
      <c r="BP128" s="17">
        <f t="shared" si="249"/>
        <v>772</v>
      </c>
      <c r="BQ128" s="21">
        <f t="shared" si="248"/>
        <v>193</v>
      </c>
    </row>
    <row r="129" spans="1:69" ht="15.75" customHeight="1" x14ac:dyDescent="0.25">
      <c r="A129" s="37"/>
      <c r="B129" s="46" t="s">
        <v>62</v>
      </c>
      <c r="C129" s="47" t="s">
        <v>63</v>
      </c>
      <c r="D129" s="43"/>
      <c r="E129" s="44"/>
      <c r="F129" s="44"/>
      <c r="G129" s="44"/>
      <c r="H129" s="44"/>
      <c r="I129" s="42">
        <f t="shared" si="229"/>
        <v>0</v>
      </c>
      <c r="J129" s="43"/>
      <c r="K129" s="44"/>
      <c r="L129" s="44"/>
      <c r="M129" s="44"/>
      <c r="N129" s="44"/>
      <c r="O129" s="42">
        <f t="shared" si="230"/>
        <v>0</v>
      </c>
      <c r="P129" s="43"/>
      <c r="Q129" s="44"/>
      <c r="R129" s="44"/>
      <c r="S129" s="44"/>
      <c r="T129" s="44"/>
      <c r="U129" s="42">
        <f t="shared" si="231"/>
        <v>0</v>
      </c>
      <c r="V129" s="43"/>
      <c r="W129" s="44"/>
      <c r="X129" s="44"/>
      <c r="Y129" s="44"/>
      <c r="Z129" s="44"/>
      <c r="AA129" s="42">
        <f t="shared" si="232"/>
        <v>0</v>
      </c>
      <c r="AB129" s="43"/>
      <c r="AC129" s="44"/>
      <c r="AD129" s="44"/>
      <c r="AE129" s="44"/>
      <c r="AF129" s="44"/>
      <c r="AG129" s="42">
        <f t="shared" si="233"/>
        <v>0</v>
      </c>
      <c r="AH129" s="43"/>
      <c r="AI129" s="44"/>
      <c r="AJ129" s="44"/>
      <c r="AK129" s="44"/>
      <c r="AL129" s="44"/>
      <c r="AM129" s="42">
        <f t="shared" si="234"/>
        <v>0</v>
      </c>
      <c r="AN129" s="43"/>
      <c r="AO129" s="44"/>
      <c r="AP129" s="44"/>
      <c r="AQ129" s="44"/>
      <c r="AR129" s="44"/>
      <c r="AS129" s="42">
        <f t="shared" si="235"/>
        <v>0</v>
      </c>
      <c r="AT129" s="43"/>
      <c r="AU129" s="44"/>
      <c r="AV129" s="44"/>
      <c r="AW129" s="44"/>
      <c r="AX129" s="44"/>
      <c r="AY129" s="42">
        <f t="shared" si="236"/>
        <v>0</v>
      </c>
      <c r="AZ129" s="43"/>
      <c r="BA129" s="44"/>
      <c r="BB129" s="44"/>
      <c r="BC129" s="44"/>
      <c r="BD129" s="44"/>
      <c r="BE129" s="42">
        <f t="shared" si="237"/>
        <v>0</v>
      </c>
      <c r="BF129" s="45">
        <f t="shared" si="238"/>
        <v>0</v>
      </c>
      <c r="BG129" s="17">
        <f t="shared" si="239"/>
        <v>0</v>
      </c>
      <c r="BH129" s="17">
        <f t="shared" si="240"/>
        <v>0</v>
      </c>
      <c r="BI129" s="17">
        <f t="shared" si="241"/>
        <v>0</v>
      </c>
      <c r="BJ129" s="17">
        <f t="shared" si="242"/>
        <v>0</v>
      </c>
      <c r="BK129" s="17">
        <f t="shared" si="243"/>
        <v>0</v>
      </c>
      <c r="BL129" s="17">
        <f t="shared" si="244"/>
        <v>0</v>
      </c>
      <c r="BM129" s="17">
        <f t="shared" si="245"/>
        <v>0</v>
      </c>
      <c r="BN129" s="17">
        <f t="shared" si="246"/>
        <v>0</v>
      </c>
      <c r="BO129" s="17">
        <f t="shared" si="247"/>
        <v>0</v>
      </c>
      <c r="BP129" s="17">
        <f t="shared" si="249"/>
        <v>0</v>
      </c>
      <c r="BQ129" s="21" t="e">
        <f t="shared" si="248"/>
        <v>#DIV/0!</v>
      </c>
    </row>
    <row r="130" spans="1:69" ht="15.75" customHeight="1" x14ac:dyDescent="0.25">
      <c r="A130" s="37"/>
      <c r="B130" s="46">
        <v>6</v>
      </c>
      <c r="C130" s="47"/>
      <c r="D130" s="43"/>
      <c r="E130" s="44">
        <v>120</v>
      </c>
      <c r="F130" s="44">
        <v>120</v>
      </c>
      <c r="G130" s="44">
        <v>120</v>
      </c>
      <c r="H130" s="44">
        <v>120</v>
      </c>
      <c r="I130" s="42">
        <f t="shared" si="229"/>
        <v>480</v>
      </c>
      <c r="J130" s="43"/>
      <c r="K130" s="44"/>
      <c r="L130" s="44"/>
      <c r="M130" s="44"/>
      <c r="N130" s="44"/>
      <c r="O130" s="42">
        <f t="shared" si="230"/>
        <v>0</v>
      </c>
      <c r="P130" s="43"/>
      <c r="Q130" s="44"/>
      <c r="R130" s="44"/>
      <c r="S130" s="44"/>
      <c r="T130" s="44"/>
      <c r="U130" s="42">
        <f t="shared" si="231"/>
        <v>0</v>
      </c>
      <c r="V130" s="43"/>
      <c r="W130" s="44"/>
      <c r="X130" s="44"/>
      <c r="Y130" s="44"/>
      <c r="Z130" s="44"/>
      <c r="AA130" s="42">
        <f t="shared" si="232"/>
        <v>0</v>
      </c>
      <c r="AB130" s="43"/>
      <c r="AC130" s="44"/>
      <c r="AD130" s="44"/>
      <c r="AE130" s="44"/>
      <c r="AF130" s="44"/>
      <c r="AG130" s="42">
        <f t="shared" si="233"/>
        <v>0</v>
      </c>
      <c r="AH130" s="43"/>
      <c r="AI130" s="44"/>
      <c r="AJ130" s="44"/>
      <c r="AK130" s="44"/>
      <c r="AL130" s="44"/>
      <c r="AM130" s="42">
        <f t="shared" si="234"/>
        <v>0</v>
      </c>
      <c r="AN130" s="43"/>
      <c r="AO130" s="44"/>
      <c r="AP130" s="44"/>
      <c r="AQ130" s="44"/>
      <c r="AR130" s="44"/>
      <c r="AS130" s="42">
        <f t="shared" si="235"/>
        <v>0</v>
      </c>
      <c r="AT130" s="43"/>
      <c r="AU130" s="44"/>
      <c r="AV130" s="44"/>
      <c r="AW130" s="44"/>
      <c r="AX130" s="44"/>
      <c r="AY130" s="42">
        <f t="shared" si="236"/>
        <v>0</v>
      </c>
      <c r="AZ130" s="43"/>
      <c r="BA130" s="44"/>
      <c r="BB130" s="44"/>
      <c r="BC130" s="44"/>
      <c r="BD130" s="44"/>
      <c r="BE130" s="42">
        <f t="shared" si="237"/>
        <v>0</v>
      </c>
      <c r="BF130" s="45">
        <f t="shared" si="238"/>
        <v>4</v>
      </c>
      <c r="BG130" s="17">
        <f t="shared" si="239"/>
        <v>0</v>
      </c>
      <c r="BH130" s="17">
        <f t="shared" si="240"/>
        <v>0</v>
      </c>
      <c r="BI130" s="17">
        <f t="shared" si="241"/>
        <v>0</v>
      </c>
      <c r="BJ130" s="17">
        <f t="shared" si="242"/>
        <v>0</v>
      </c>
      <c r="BK130" s="17">
        <f t="shared" si="243"/>
        <v>0</v>
      </c>
      <c r="BL130" s="17">
        <f t="shared" si="244"/>
        <v>0</v>
      </c>
      <c r="BM130" s="17">
        <f t="shared" si="245"/>
        <v>0</v>
      </c>
      <c r="BN130" s="17">
        <f t="shared" si="246"/>
        <v>0</v>
      </c>
      <c r="BO130" s="17">
        <f t="shared" si="247"/>
        <v>4</v>
      </c>
      <c r="BP130" s="17">
        <f t="shared" si="249"/>
        <v>480</v>
      </c>
      <c r="BQ130" s="21">
        <f t="shared" si="248"/>
        <v>120</v>
      </c>
    </row>
    <row r="131" spans="1:69" ht="15.75" customHeight="1" x14ac:dyDescent="0.25">
      <c r="A131" s="37"/>
      <c r="B131" s="46" t="s">
        <v>35</v>
      </c>
      <c r="C131" s="47"/>
      <c r="D131" s="43"/>
      <c r="E131" s="41">
        <f>SUM(E125:E130)</f>
        <v>261</v>
      </c>
      <c r="F131" s="41">
        <f>SUM(F125:F130)</f>
        <v>323</v>
      </c>
      <c r="G131" s="41">
        <f>SUM(G125:G130)</f>
        <v>257</v>
      </c>
      <c r="H131" s="41">
        <f>SUM(H125:H130)</f>
        <v>277</v>
      </c>
      <c r="I131" s="42">
        <f>SUM(I125:I130)</f>
        <v>1118</v>
      </c>
      <c r="J131" s="43"/>
      <c r="K131" s="41">
        <f>SUM(K125:K130)</f>
        <v>327</v>
      </c>
      <c r="L131" s="41">
        <f>SUM(L125:L130)</f>
        <v>298</v>
      </c>
      <c r="M131" s="41">
        <f>SUM(M125:M130)</f>
        <v>334</v>
      </c>
      <c r="N131" s="41">
        <f>SUM(N125:N130)</f>
        <v>378</v>
      </c>
      <c r="O131" s="42">
        <f>SUM(O125:O130)</f>
        <v>1337</v>
      </c>
      <c r="P131" s="43"/>
      <c r="Q131" s="41">
        <f>SUM(Q125:Q130)</f>
        <v>342</v>
      </c>
      <c r="R131" s="41">
        <f>SUM(R125:R130)</f>
        <v>368</v>
      </c>
      <c r="S131" s="41">
        <f>SUM(S125:S130)</f>
        <v>389</v>
      </c>
      <c r="T131" s="41">
        <f>SUM(T125:T130)</f>
        <v>426</v>
      </c>
      <c r="U131" s="42">
        <f>SUM(U125:U130)</f>
        <v>1525</v>
      </c>
      <c r="V131" s="43"/>
      <c r="W131" s="41">
        <f>SUM(W125:W130)</f>
        <v>278</v>
      </c>
      <c r="X131" s="41">
        <f>SUM(X125:X130)</f>
        <v>344</v>
      </c>
      <c r="Y131" s="41">
        <f>SUM(Y125:Y130)</f>
        <v>339</v>
      </c>
      <c r="Z131" s="41">
        <f>SUM(Z125:Z130)</f>
        <v>309</v>
      </c>
      <c r="AA131" s="42">
        <f>SUM(AA125:AA130)</f>
        <v>1270</v>
      </c>
      <c r="AB131" s="43"/>
      <c r="AC131" s="41">
        <f>SUM(AC125:AC130)</f>
        <v>292</v>
      </c>
      <c r="AD131" s="41">
        <f>SUM(AD125:AD130)</f>
        <v>304</v>
      </c>
      <c r="AE131" s="41">
        <f>SUM(AE125:AE130)</f>
        <v>380</v>
      </c>
      <c r="AF131" s="41">
        <f>SUM(AF125:AF130)</f>
        <v>317</v>
      </c>
      <c r="AG131" s="42">
        <f>SUM(AG125:AG130)</f>
        <v>1293</v>
      </c>
      <c r="AH131" s="43"/>
      <c r="AI131" s="41">
        <f>SUM(AI125:AI130)</f>
        <v>357</v>
      </c>
      <c r="AJ131" s="41">
        <f>SUM(AJ125:AJ130)</f>
        <v>340</v>
      </c>
      <c r="AK131" s="41">
        <f>SUM(AK125:AK130)</f>
        <v>324</v>
      </c>
      <c r="AL131" s="41">
        <f>SUM(AL125:AL130)</f>
        <v>309</v>
      </c>
      <c r="AM131" s="42">
        <f>SUM(AM125:AM130)</f>
        <v>1330</v>
      </c>
      <c r="AN131" s="43"/>
      <c r="AO131" s="41">
        <f>SUM(AO125:AO130)</f>
        <v>388</v>
      </c>
      <c r="AP131" s="41">
        <f>SUM(AP125:AP130)</f>
        <v>303</v>
      </c>
      <c r="AQ131" s="41">
        <f>SUM(AQ125:AQ130)</f>
        <v>379</v>
      </c>
      <c r="AR131" s="41">
        <f>SUM(AR125:AR130)</f>
        <v>318</v>
      </c>
      <c r="AS131" s="42">
        <f>SUM(AS125:AS130)</f>
        <v>1388</v>
      </c>
      <c r="AT131" s="43"/>
      <c r="AU131" s="41">
        <f>SUM(AU125:AU130)</f>
        <v>0</v>
      </c>
      <c r="AV131" s="41">
        <f>SUM(AV125:AV130)</f>
        <v>0</v>
      </c>
      <c r="AW131" s="41">
        <f>SUM(AW125:AW130)</f>
        <v>0</v>
      </c>
      <c r="AX131" s="41">
        <f>SUM(AX125:AX130)</f>
        <v>0</v>
      </c>
      <c r="AY131" s="42">
        <f>SUM(AY125:AY130)</f>
        <v>0</v>
      </c>
      <c r="AZ131" s="43"/>
      <c r="BA131" s="41">
        <f>SUM(BA125:BA130)</f>
        <v>0</v>
      </c>
      <c r="BB131" s="41">
        <f>SUM(BB125:BB130)</f>
        <v>0</v>
      </c>
      <c r="BC131" s="41">
        <f>SUM(BC125:BC130)</f>
        <v>0</v>
      </c>
      <c r="BD131" s="41">
        <f>SUM(BD125:BD130)</f>
        <v>0</v>
      </c>
      <c r="BE131" s="42">
        <f>SUM(BE125:BE130)</f>
        <v>0</v>
      </c>
      <c r="BF131" s="45">
        <f t="shared" si="238"/>
        <v>4</v>
      </c>
      <c r="BG131" s="17">
        <f t="shared" si="239"/>
        <v>4</v>
      </c>
      <c r="BH131" s="17">
        <f t="shared" si="240"/>
        <v>4</v>
      </c>
      <c r="BI131" s="17">
        <f t="shared" si="241"/>
        <v>4</v>
      </c>
      <c r="BJ131" s="17">
        <f t="shared" si="242"/>
        <v>4</v>
      </c>
      <c r="BK131" s="17">
        <f t="shared" si="243"/>
        <v>4</v>
      </c>
      <c r="BL131" s="17">
        <f t="shared" si="244"/>
        <v>4</v>
      </c>
      <c r="BM131" s="17">
        <f t="shared" si="245"/>
        <v>0</v>
      </c>
      <c r="BN131" s="17">
        <f t="shared" si="246"/>
        <v>0</v>
      </c>
      <c r="BO131" s="17">
        <f t="shared" si="247"/>
        <v>28</v>
      </c>
      <c r="BP131" s="17">
        <f t="shared" si="249"/>
        <v>9261</v>
      </c>
      <c r="BQ131" s="17">
        <f t="shared" si="248"/>
        <v>330.75</v>
      </c>
    </row>
    <row r="132" spans="1:69" ht="15.75" customHeight="1" x14ac:dyDescent="0.25">
      <c r="A132" s="37"/>
      <c r="B132" s="46" t="s">
        <v>36</v>
      </c>
      <c r="C132" s="47"/>
      <c r="D132" s="40">
        <f>SUM(D125:D130)</f>
        <v>34</v>
      </c>
      <c r="E132" s="41">
        <f>E131+$D$132</f>
        <v>295</v>
      </c>
      <c r="F132" s="41">
        <f>F131+$D$132</f>
        <v>357</v>
      </c>
      <c r="G132" s="41">
        <f>G131+$D$132</f>
        <v>291</v>
      </c>
      <c r="H132" s="41">
        <f>H131+$D$132</f>
        <v>311</v>
      </c>
      <c r="I132" s="42">
        <f>E132+F132+G132+H132</f>
        <v>1254</v>
      </c>
      <c r="J132" s="40">
        <f>SUM(J125:J130)</f>
        <v>80</v>
      </c>
      <c r="K132" s="41">
        <f>K131+$J$132</f>
        <v>407</v>
      </c>
      <c r="L132" s="41">
        <f>L131+$J$132</f>
        <v>378</v>
      </c>
      <c r="M132" s="41">
        <f>M131+$J$132</f>
        <v>414</v>
      </c>
      <c r="N132" s="41">
        <f>N131+$J$132</f>
        <v>458</v>
      </c>
      <c r="O132" s="42">
        <f>K132+L132+M132+N132</f>
        <v>1657</v>
      </c>
      <c r="P132" s="40">
        <f>SUM(P125:P130)</f>
        <v>84</v>
      </c>
      <c r="Q132" s="41">
        <f>Q131+$P$132</f>
        <v>426</v>
      </c>
      <c r="R132" s="41">
        <f>R131+$P$132</f>
        <v>452</v>
      </c>
      <c r="S132" s="41">
        <f>S131+$P$132</f>
        <v>473</v>
      </c>
      <c r="T132" s="41">
        <f>T131+$P$132</f>
        <v>510</v>
      </c>
      <c r="U132" s="42">
        <f>Q132+R132+S132+T132</f>
        <v>1861</v>
      </c>
      <c r="V132" s="40">
        <f>SUM(V125:V130)</f>
        <v>77</v>
      </c>
      <c r="W132" s="41">
        <f>W131+$V$132</f>
        <v>355</v>
      </c>
      <c r="X132" s="41">
        <f>X131+$V$132</f>
        <v>421</v>
      </c>
      <c r="Y132" s="41">
        <f>Y131+$V$132</f>
        <v>416</v>
      </c>
      <c r="Z132" s="41">
        <f>Z131+$V$132</f>
        <v>386</v>
      </c>
      <c r="AA132" s="42">
        <f>W132+X132+Y132+Z132</f>
        <v>1578</v>
      </c>
      <c r="AB132" s="40">
        <f>SUM(AB125:AB130)</f>
        <v>76</v>
      </c>
      <c r="AC132" s="41">
        <f>AC131+$AB$132</f>
        <v>368</v>
      </c>
      <c r="AD132" s="41">
        <f>AD131+$AB$132</f>
        <v>380</v>
      </c>
      <c r="AE132" s="41">
        <f>AE131+$AB$132</f>
        <v>456</v>
      </c>
      <c r="AF132" s="41">
        <f>AF131+$AB$132</f>
        <v>393</v>
      </c>
      <c r="AG132" s="42">
        <f>AC132+AD132+AE132+AF132</f>
        <v>1597</v>
      </c>
      <c r="AH132" s="40">
        <f>SUM(AH125:AH130)</f>
        <v>77</v>
      </c>
      <c r="AI132" s="41">
        <f>AI131+$AH$132</f>
        <v>434</v>
      </c>
      <c r="AJ132" s="41">
        <f>AJ131+$AH$132</f>
        <v>417</v>
      </c>
      <c r="AK132" s="41">
        <f>AK131+$AH$132</f>
        <v>401</v>
      </c>
      <c r="AL132" s="41">
        <f>AL131+$AH$132</f>
        <v>386</v>
      </c>
      <c r="AM132" s="42">
        <f>AI132+AJ132+AK132+AL132</f>
        <v>1638</v>
      </c>
      <c r="AN132" s="40">
        <f>SUM(AN125:AN130)</f>
        <v>67</v>
      </c>
      <c r="AO132" s="41">
        <f>AO131+$AN$132</f>
        <v>455</v>
      </c>
      <c r="AP132" s="41">
        <f>AP131+$AN$132</f>
        <v>370</v>
      </c>
      <c r="AQ132" s="41">
        <f>AQ131+$AN$132</f>
        <v>446</v>
      </c>
      <c r="AR132" s="41">
        <f>AR131+$AN$132</f>
        <v>385</v>
      </c>
      <c r="AS132" s="42">
        <f>AO132+AP132+AQ132+AR132</f>
        <v>1656</v>
      </c>
      <c r="AT132" s="40">
        <f>SUM(AT125:AT130)</f>
        <v>0</v>
      </c>
      <c r="AU132" s="41">
        <f>AU131+$AT$132</f>
        <v>0</v>
      </c>
      <c r="AV132" s="41">
        <f>AV131+$AT$132</f>
        <v>0</v>
      </c>
      <c r="AW132" s="41">
        <f>AW131+$AT$132</f>
        <v>0</v>
      </c>
      <c r="AX132" s="41">
        <f>AX131+$AT$132</f>
        <v>0</v>
      </c>
      <c r="AY132" s="42">
        <f>AU132+AV132+AW132+AX132</f>
        <v>0</v>
      </c>
      <c r="AZ132" s="40">
        <f>SUM(AZ125:AZ130)</f>
        <v>0</v>
      </c>
      <c r="BA132" s="41">
        <f>BA131+$AZ$132</f>
        <v>0</v>
      </c>
      <c r="BB132" s="41">
        <f>BB131+$AZ$132</f>
        <v>0</v>
      </c>
      <c r="BC132" s="41">
        <f>BC131+$AZ$132</f>
        <v>0</v>
      </c>
      <c r="BD132" s="41">
        <f>BD131+$AZ$132</f>
        <v>0</v>
      </c>
      <c r="BE132" s="42">
        <f>BA132+BB132+BC132+BD132</f>
        <v>0</v>
      </c>
      <c r="BF132" s="45">
        <f t="shared" si="238"/>
        <v>4</v>
      </c>
      <c r="BG132" s="17">
        <f t="shared" si="239"/>
        <v>4</v>
      </c>
      <c r="BH132" s="17">
        <f t="shared" si="240"/>
        <v>4</v>
      </c>
      <c r="BI132" s="17">
        <f t="shared" si="241"/>
        <v>4</v>
      </c>
      <c r="BJ132" s="17">
        <f t="shared" si="242"/>
        <v>4</v>
      </c>
      <c r="BK132" s="17">
        <f t="shared" si="243"/>
        <v>4</v>
      </c>
      <c r="BL132" s="17">
        <f t="shared" si="244"/>
        <v>4</v>
      </c>
      <c r="BM132" s="17">
        <f t="shared" si="245"/>
        <v>0</v>
      </c>
      <c r="BN132" s="17">
        <f t="shared" si="246"/>
        <v>0</v>
      </c>
      <c r="BO132" s="17">
        <f t="shared" si="247"/>
        <v>28</v>
      </c>
      <c r="BP132" s="17">
        <f t="shared" si="249"/>
        <v>11241</v>
      </c>
      <c r="BQ132" s="17">
        <f t="shared" si="248"/>
        <v>401.46428571428572</v>
      </c>
    </row>
    <row r="133" spans="1:69" ht="15.75" customHeight="1" x14ac:dyDescent="0.25">
      <c r="A133" s="37"/>
      <c r="B133" s="38" t="s">
        <v>37</v>
      </c>
      <c r="C133" s="47"/>
      <c r="D133" s="43"/>
      <c r="E133" s="41">
        <f t="shared" ref="E133:I134" si="250">IF($D$132&gt;0,IF(E131=E147,0.5,IF(E131&gt;E147,1,0)),0)</f>
        <v>0</v>
      </c>
      <c r="F133" s="41">
        <f t="shared" si="250"/>
        <v>0</v>
      </c>
      <c r="G133" s="41">
        <f t="shared" si="250"/>
        <v>0</v>
      </c>
      <c r="H133" s="41">
        <f t="shared" si="250"/>
        <v>0</v>
      </c>
      <c r="I133" s="42">
        <f t="shared" si="250"/>
        <v>0</v>
      </c>
      <c r="J133" s="43"/>
      <c r="K133" s="41">
        <f>IF($J$132&gt;0,IF(K131=K28,0.5,IF(K131&gt;K28,1,0)),0)</f>
        <v>1</v>
      </c>
      <c r="L133" s="41">
        <f>IF($J$132&gt;0,IF(L131=L28,0.5,IF(L131&gt;L28,1,0)),0)</f>
        <v>0</v>
      </c>
      <c r="M133" s="41">
        <f>IF($J$132&gt;0,IF(M131=M28,0.5,IF(M131&gt;M28,1,0)),0)</f>
        <v>0</v>
      </c>
      <c r="N133" s="41">
        <f>IF($J$132&gt;0,IF(N131=N28,0.5,IF(N131&gt;N28,1,0)),0)</f>
        <v>1</v>
      </c>
      <c r="O133" s="42">
        <f>IF($J$132&gt;0,IF(O131=O28,0.5,IF(O131&gt;O28,1,0)),0)</f>
        <v>1</v>
      </c>
      <c r="P133" s="43"/>
      <c r="Q133" s="41">
        <f t="shared" ref="Q133:U134" si="251">IF($P$132&gt;0,IF(Q131=Q119,0.5,IF(Q131&gt;Q119,1,0)),0)</f>
        <v>1</v>
      </c>
      <c r="R133" s="41">
        <f t="shared" si="251"/>
        <v>1</v>
      </c>
      <c r="S133" s="41">
        <f t="shared" si="251"/>
        <v>1</v>
      </c>
      <c r="T133" s="41">
        <f t="shared" si="251"/>
        <v>1</v>
      </c>
      <c r="U133" s="42">
        <f t="shared" si="251"/>
        <v>1</v>
      </c>
      <c r="V133" s="43"/>
      <c r="W133" s="41">
        <f>IF($V$132&gt;0,IF(W131=W14,0.5,IF(W131&gt;W14,1,0)),0)</f>
        <v>0</v>
      </c>
      <c r="X133" s="41">
        <f>IF($V$132&gt;0,IF(X131=X14,0.5,IF(X131&gt;X14,1,0)),0)</f>
        <v>1</v>
      </c>
      <c r="Y133" s="41">
        <f>IF($V$132&gt;0,IF(Y131=Y14,0.5,IF(Y131&gt;Y14,1,0)),0)</f>
        <v>1</v>
      </c>
      <c r="Z133" s="41">
        <f>IF($V$132&gt;0,IF(Z131=Z14,0.5,IF(Z131&gt;Z14,1,0)),0)</f>
        <v>1</v>
      </c>
      <c r="AA133" s="42">
        <f>IF($V$132&gt;0,IF(AA131=AA14,0.5,IF(AA131&gt;AA14,1,0)),0)</f>
        <v>1</v>
      </c>
      <c r="AB133" s="43"/>
      <c r="AC133" s="41">
        <f t="shared" ref="AC133:AG134" si="252">IF($AB$132&gt;0,IF(AC131=AC69,0.5,IF(AC131&gt;AC69,1,0)),0)</f>
        <v>1</v>
      </c>
      <c r="AD133" s="41">
        <f t="shared" si="252"/>
        <v>0</v>
      </c>
      <c r="AE133" s="41">
        <f t="shared" si="252"/>
        <v>1</v>
      </c>
      <c r="AF133" s="41">
        <f t="shared" si="252"/>
        <v>0</v>
      </c>
      <c r="AG133" s="42">
        <f t="shared" si="252"/>
        <v>1</v>
      </c>
      <c r="AH133" s="43"/>
      <c r="AI133" s="41">
        <f t="shared" ref="AI133:AM134" si="253">IF($AH$132&gt;0,IF(AI131=AI85,0.5,IF(AI131&gt;AI85,1,0)),0)</f>
        <v>1</v>
      </c>
      <c r="AJ133" s="41">
        <f t="shared" si="253"/>
        <v>1</v>
      </c>
      <c r="AK133" s="41">
        <f t="shared" si="253"/>
        <v>1</v>
      </c>
      <c r="AL133" s="41">
        <f t="shared" si="253"/>
        <v>1</v>
      </c>
      <c r="AM133" s="42">
        <f t="shared" si="253"/>
        <v>1</v>
      </c>
      <c r="AN133" s="43"/>
      <c r="AO133" s="41">
        <f t="shared" ref="AO133:AS134" si="254">IF($AN$132&gt;0,IF(AO131=AO103,0.5,IF(AO131&gt;AO103,1,0)),0)</f>
        <v>1</v>
      </c>
      <c r="AP133" s="41">
        <f t="shared" si="254"/>
        <v>1</v>
      </c>
      <c r="AQ133" s="41">
        <f t="shared" si="254"/>
        <v>1</v>
      </c>
      <c r="AR133" s="41">
        <f t="shared" si="254"/>
        <v>0</v>
      </c>
      <c r="AS133" s="42">
        <f t="shared" si="254"/>
        <v>1</v>
      </c>
      <c r="AT133" s="43"/>
      <c r="AU133" s="41">
        <f>IF($AT$132&gt;0,IF(AU131=AU41,0.5,IF(AU131&gt;AU41,1,0)),0)</f>
        <v>0</v>
      </c>
      <c r="AV133" s="41">
        <f>IF($AT$132&gt;0,IF(AV131=AV41,0.5,IF(AV131&gt;AV41,1,0)),0)</f>
        <v>0</v>
      </c>
      <c r="AW133" s="41">
        <f>IF($AT$132&gt;0,IF(AW131=AW41,0.5,IF(AW131&gt;AW41,1,0)),0)</f>
        <v>0</v>
      </c>
      <c r="AX133" s="41">
        <f>IF($AT$132&gt;0,IF(AX131=AX41,0.5,IF(AX131&gt;AX41,1,0)),0)</f>
        <v>0</v>
      </c>
      <c r="AY133" s="42">
        <f>IF($AT$132&gt;0,IF(AY131=AY41,0.5,IF(AY131&gt;AY41,1,0)),0)</f>
        <v>0</v>
      </c>
      <c r="AZ133" s="43"/>
      <c r="BA133" s="41">
        <f t="shared" ref="BA133:BE134" si="255">IF($AZ$132&gt;0,IF(BA131=BA56,0.5,IF(BA131&gt;BA56,1,0)),0)</f>
        <v>0</v>
      </c>
      <c r="BB133" s="41">
        <f t="shared" si="255"/>
        <v>0</v>
      </c>
      <c r="BC133" s="41">
        <f t="shared" si="255"/>
        <v>0</v>
      </c>
      <c r="BD133" s="41">
        <f t="shared" si="255"/>
        <v>0</v>
      </c>
      <c r="BE133" s="42">
        <f t="shared" si="255"/>
        <v>0</v>
      </c>
      <c r="BF133" s="48"/>
      <c r="BG133" s="21"/>
      <c r="BH133" s="21"/>
      <c r="BI133" s="21"/>
      <c r="BJ133" s="21"/>
      <c r="BK133" s="21"/>
      <c r="BL133" s="21"/>
      <c r="BM133" s="21"/>
      <c r="BN133" s="21"/>
      <c r="BO133" s="21"/>
      <c r="BP133" s="17">
        <f t="shared" si="249"/>
        <v>6</v>
      </c>
      <c r="BQ133" s="21"/>
    </row>
    <row r="134" spans="1:69" ht="15.75" customHeight="1" x14ac:dyDescent="0.25">
      <c r="A134" s="37"/>
      <c r="B134" s="38" t="s">
        <v>38</v>
      </c>
      <c r="C134" s="47"/>
      <c r="D134" s="43"/>
      <c r="E134" s="41">
        <f t="shared" si="250"/>
        <v>0</v>
      </c>
      <c r="F134" s="41">
        <f t="shared" si="250"/>
        <v>0</v>
      </c>
      <c r="G134" s="41">
        <f t="shared" si="250"/>
        <v>0</v>
      </c>
      <c r="H134" s="41">
        <f t="shared" si="250"/>
        <v>0</v>
      </c>
      <c r="I134" s="42">
        <f t="shared" si="250"/>
        <v>0</v>
      </c>
      <c r="J134" s="43"/>
      <c r="K134" s="41">
        <f>IF($J$132&gt;0,IF(K132=K29,0.5,IF(K132&gt;K29,1,0)),0)</f>
        <v>1</v>
      </c>
      <c r="L134" s="41">
        <f>IF($J$132&gt;0,IF(L132=L29,0.5,IF(L132&gt;L29,1,0)),0)</f>
        <v>0</v>
      </c>
      <c r="M134" s="41">
        <f>IF($J$132&gt;0,IF(M132=M29,0.5,IF(M132&gt;M29,1,0)),0)</f>
        <v>0</v>
      </c>
      <c r="N134" s="41">
        <f>IF($J$132&gt;0,IF(N132=N29,0.5,IF(N132&gt;N29,1,0)),0)</f>
        <v>1</v>
      </c>
      <c r="O134" s="42">
        <f>IF($J$132&gt;0,IF(O132=O29,0.5,IF(O132&gt;O29,1,0)),0)</f>
        <v>1</v>
      </c>
      <c r="P134" s="43"/>
      <c r="Q134" s="41">
        <f t="shared" si="251"/>
        <v>1</v>
      </c>
      <c r="R134" s="41">
        <f t="shared" si="251"/>
        <v>1</v>
      </c>
      <c r="S134" s="41">
        <f t="shared" si="251"/>
        <v>1</v>
      </c>
      <c r="T134" s="41">
        <f t="shared" si="251"/>
        <v>1</v>
      </c>
      <c r="U134" s="42">
        <f t="shared" si="251"/>
        <v>1</v>
      </c>
      <c r="V134" s="43"/>
      <c r="W134" s="41">
        <f>IF($V$132&gt;0,IF(W132=W15,0.5,IF(W132&gt;W15,1,0)),0)</f>
        <v>0</v>
      </c>
      <c r="X134" s="41">
        <f>IF($V$132&gt;0,IF(X132=X15,0.5,IF(X132&gt;X15,1,0)),0)</f>
        <v>1</v>
      </c>
      <c r="Y134" s="41">
        <f>IF($V$132&gt;0,IF(Y132=Y15,0.5,IF(Y132&gt;Y15,1,0)),0)</f>
        <v>1</v>
      </c>
      <c r="Z134" s="41">
        <f>IF($V$132&gt;0,IF(Z132=Z15,0.5,IF(Z132&gt;Z15,1,0)),0)</f>
        <v>0</v>
      </c>
      <c r="AA134" s="42">
        <f>IF($V$132&gt;0,IF(AA132=AA15,0.5,IF(AA132&gt;AA15,1,0)),0)</f>
        <v>1</v>
      </c>
      <c r="AB134" s="43"/>
      <c r="AC134" s="41">
        <f t="shared" si="252"/>
        <v>0</v>
      </c>
      <c r="AD134" s="41">
        <f t="shared" si="252"/>
        <v>0</v>
      </c>
      <c r="AE134" s="41">
        <f t="shared" si="252"/>
        <v>1</v>
      </c>
      <c r="AF134" s="41">
        <f t="shared" si="252"/>
        <v>0</v>
      </c>
      <c r="AG134" s="42">
        <f t="shared" si="252"/>
        <v>1</v>
      </c>
      <c r="AH134" s="43"/>
      <c r="AI134" s="41">
        <f t="shared" si="253"/>
        <v>0</v>
      </c>
      <c r="AJ134" s="41">
        <f t="shared" si="253"/>
        <v>1</v>
      </c>
      <c r="AK134" s="41">
        <f t="shared" si="253"/>
        <v>0</v>
      </c>
      <c r="AL134" s="41">
        <f t="shared" si="253"/>
        <v>0</v>
      </c>
      <c r="AM134" s="42">
        <f t="shared" si="253"/>
        <v>1</v>
      </c>
      <c r="AN134" s="43"/>
      <c r="AO134" s="41">
        <f t="shared" si="254"/>
        <v>1</v>
      </c>
      <c r="AP134" s="41">
        <f t="shared" si="254"/>
        <v>0</v>
      </c>
      <c r="AQ134" s="41">
        <f t="shared" si="254"/>
        <v>1</v>
      </c>
      <c r="AR134" s="41">
        <f t="shared" si="254"/>
        <v>0</v>
      </c>
      <c r="AS134" s="42">
        <f t="shared" si="254"/>
        <v>0</v>
      </c>
      <c r="AT134" s="43"/>
      <c r="AU134" s="41">
        <f>IF($AT$132&gt;0,IF(AU132=AU42,0.5,IF(AU132&gt;AU42,1,0)),0)</f>
        <v>0</v>
      </c>
      <c r="AV134" s="41">
        <f>IF($AT$132&gt;0,IF(AV132=AV42,0.5,IF(AV132&gt;AV42,1,0)),0)</f>
        <v>0</v>
      </c>
      <c r="AW134" s="41">
        <f>IF($AT$132&gt;0,IF(AW132=AW42,0.5,IF(AW132&gt;AW42,1,0)),0)</f>
        <v>0</v>
      </c>
      <c r="AX134" s="41">
        <f>IF($AT$132&gt;0,IF(AX132=AX42,0.5,IF(AX132&gt;AX42,1,0)),0)</f>
        <v>0</v>
      </c>
      <c r="AY134" s="42">
        <f>IF($AT$132&gt;0,IF(AY132=AY42,0.5,IF(AY132&gt;AY42,1,0)),0)</f>
        <v>0</v>
      </c>
      <c r="AZ134" s="43"/>
      <c r="BA134" s="41">
        <f t="shared" si="255"/>
        <v>0</v>
      </c>
      <c r="BB134" s="41">
        <f t="shared" si="255"/>
        <v>0</v>
      </c>
      <c r="BC134" s="41">
        <f t="shared" si="255"/>
        <v>0</v>
      </c>
      <c r="BD134" s="41">
        <f t="shared" si="255"/>
        <v>0</v>
      </c>
      <c r="BE134" s="42">
        <f t="shared" si="255"/>
        <v>0</v>
      </c>
      <c r="BF134" s="48"/>
      <c r="BG134" s="21"/>
      <c r="BH134" s="21"/>
      <c r="BI134" s="21"/>
      <c r="BJ134" s="21"/>
      <c r="BK134" s="21"/>
      <c r="BL134" s="21"/>
      <c r="BM134" s="21"/>
      <c r="BN134" s="21"/>
      <c r="BO134" s="21"/>
      <c r="BP134" s="17">
        <f t="shared" si="249"/>
        <v>5</v>
      </c>
      <c r="BQ134" s="21"/>
    </row>
    <row r="135" spans="1:69" ht="14.25" customHeight="1" x14ac:dyDescent="0.25">
      <c r="A135" s="49"/>
      <c r="B135" s="50" t="s">
        <v>39</v>
      </c>
      <c r="C135" s="51"/>
      <c r="D135" s="52"/>
      <c r="E135" s="53"/>
      <c r="F135" s="53"/>
      <c r="G135" s="53"/>
      <c r="H135" s="53"/>
      <c r="I135" s="54">
        <f>SUM(E133+F133+G133+H133+I133+E134+F134+G134+H134+I134)</f>
        <v>0</v>
      </c>
      <c r="J135" s="52"/>
      <c r="K135" s="53"/>
      <c r="L135" s="53"/>
      <c r="M135" s="53"/>
      <c r="N135" s="53"/>
      <c r="O135" s="54">
        <f>SUM(K133+L133+M133+N133+O133+K134+L134+M134+N134+O134)</f>
        <v>6</v>
      </c>
      <c r="P135" s="52"/>
      <c r="Q135" s="53"/>
      <c r="R135" s="53"/>
      <c r="S135" s="53"/>
      <c r="T135" s="53"/>
      <c r="U135" s="54">
        <f>SUM(Q133+R133+S133+T133+U133+Q134+R134+S134+T134+U134)</f>
        <v>10</v>
      </c>
      <c r="V135" s="52"/>
      <c r="W135" s="53"/>
      <c r="X135" s="53"/>
      <c r="Y135" s="53"/>
      <c r="Z135" s="53"/>
      <c r="AA135" s="54">
        <f>SUM(W133+X133+Y133+Z133+AA133+W134+X134+Y134+Z134+AA134)</f>
        <v>7</v>
      </c>
      <c r="AB135" s="52"/>
      <c r="AC135" s="53"/>
      <c r="AD135" s="53"/>
      <c r="AE135" s="53"/>
      <c r="AF135" s="53"/>
      <c r="AG135" s="54">
        <f>SUM(AC133+AD133+AE133+AF133+AG133+AC134+AD134+AE134+AF134+AG134)</f>
        <v>5</v>
      </c>
      <c r="AH135" s="52"/>
      <c r="AI135" s="53"/>
      <c r="AJ135" s="53"/>
      <c r="AK135" s="53"/>
      <c r="AL135" s="53"/>
      <c r="AM135" s="54">
        <f>SUM(AI133+AJ133+AK133+AL133+AM133+AI134+AJ134+AK134+AL134+AM134)</f>
        <v>7</v>
      </c>
      <c r="AN135" s="52"/>
      <c r="AO135" s="53"/>
      <c r="AP135" s="53"/>
      <c r="AQ135" s="53"/>
      <c r="AR135" s="53"/>
      <c r="AS135" s="54">
        <f>SUM(AO133+AP133+AQ133+AR133+AS133+AO134+AP134+AQ134+AR134+AS134)</f>
        <v>6</v>
      </c>
      <c r="AT135" s="52"/>
      <c r="AU135" s="53"/>
      <c r="AV135" s="53"/>
      <c r="AW135" s="53"/>
      <c r="AX135" s="53"/>
      <c r="AY135" s="54">
        <f>SUM(AU133+AV133+AW133+AX133+AY133+AU134+AV134+AW134+AX134+AY134)</f>
        <v>0</v>
      </c>
      <c r="AZ135" s="52"/>
      <c r="BA135" s="53"/>
      <c r="BB135" s="53"/>
      <c r="BC135" s="53"/>
      <c r="BD135" s="53"/>
      <c r="BE135" s="54">
        <f>SUM(BA133+BB133+BC133+BD133+BE133+BA134+BB134+BC134+BD134+BE134)</f>
        <v>0</v>
      </c>
      <c r="BF135" s="55"/>
      <c r="BG135" s="56"/>
      <c r="BH135" s="56"/>
      <c r="BI135" s="56"/>
      <c r="BJ135" s="56"/>
      <c r="BK135" s="56"/>
      <c r="BL135" s="56"/>
      <c r="BM135" s="56"/>
      <c r="BN135" s="56"/>
      <c r="BO135" s="56"/>
      <c r="BP135" s="57">
        <f t="shared" si="249"/>
        <v>41</v>
      </c>
      <c r="BQ135" s="56"/>
    </row>
    <row r="136" spans="1:69" ht="15.75" customHeight="1" x14ac:dyDescent="0.25">
      <c r="A136" s="31">
        <v>10</v>
      </c>
      <c r="B136" s="189" t="s">
        <v>78</v>
      </c>
      <c r="C136" s="191"/>
      <c r="D136" s="32" t="s">
        <v>26</v>
      </c>
      <c r="E136" s="33" t="s">
        <v>27</v>
      </c>
      <c r="F136" s="33" t="s">
        <v>28</v>
      </c>
      <c r="G136" s="33" t="s">
        <v>29</v>
      </c>
      <c r="H136" s="33" t="s">
        <v>30</v>
      </c>
      <c r="I136" s="34" t="s">
        <v>23</v>
      </c>
      <c r="J136" s="32" t="s">
        <v>26</v>
      </c>
      <c r="K136" s="33" t="s">
        <v>27</v>
      </c>
      <c r="L136" s="33" t="s">
        <v>28</v>
      </c>
      <c r="M136" s="33" t="s">
        <v>29</v>
      </c>
      <c r="N136" s="33" t="s">
        <v>30</v>
      </c>
      <c r="O136" s="34" t="s">
        <v>23</v>
      </c>
      <c r="P136" s="32" t="s">
        <v>26</v>
      </c>
      <c r="Q136" s="33" t="s">
        <v>27</v>
      </c>
      <c r="R136" s="33" t="s">
        <v>28</v>
      </c>
      <c r="S136" s="33" t="s">
        <v>29</v>
      </c>
      <c r="T136" s="33" t="s">
        <v>30</v>
      </c>
      <c r="U136" s="34" t="s">
        <v>23</v>
      </c>
      <c r="V136" s="32" t="s">
        <v>26</v>
      </c>
      <c r="W136" s="33" t="s">
        <v>27</v>
      </c>
      <c r="X136" s="33" t="s">
        <v>28</v>
      </c>
      <c r="Y136" s="33" t="s">
        <v>29</v>
      </c>
      <c r="Z136" s="33" t="s">
        <v>30</v>
      </c>
      <c r="AA136" s="34" t="s">
        <v>23</v>
      </c>
      <c r="AB136" s="32" t="s">
        <v>26</v>
      </c>
      <c r="AC136" s="33" t="s">
        <v>27</v>
      </c>
      <c r="AD136" s="33" t="s">
        <v>28</v>
      </c>
      <c r="AE136" s="33" t="s">
        <v>29</v>
      </c>
      <c r="AF136" s="33" t="s">
        <v>30</v>
      </c>
      <c r="AG136" s="34" t="s">
        <v>23</v>
      </c>
      <c r="AH136" s="32" t="s">
        <v>26</v>
      </c>
      <c r="AI136" s="33" t="s">
        <v>27</v>
      </c>
      <c r="AJ136" s="33" t="s">
        <v>28</v>
      </c>
      <c r="AK136" s="33" t="s">
        <v>29</v>
      </c>
      <c r="AL136" s="33" t="s">
        <v>30</v>
      </c>
      <c r="AM136" s="34" t="s">
        <v>23</v>
      </c>
      <c r="AN136" s="32" t="s">
        <v>26</v>
      </c>
      <c r="AO136" s="33" t="s">
        <v>27</v>
      </c>
      <c r="AP136" s="33" t="s">
        <v>28</v>
      </c>
      <c r="AQ136" s="33" t="s">
        <v>29</v>
      </c>
      <c r="AR136" s="33" t="s">
        <v>30</v>
      </c>
      <c r="AS136" s="34" t="s">
        <v>23</v>
      </c>
      <c r="AT136" s="32" t="s">
        <v>26</v>
      </c>
      <c r="AU136" s="33" t="s">
        <v>27</v>
      </c>
      <c r="AV136" s="33" t="s">
        <v>28</v>
      </c>
      <c r="AW136" s="33" t="s">
        <v>29</v>
      </c>
      <c r="AX136" s="33" t="s">
        <v>30</v>
      </c>
      <c r="AY136" s="34" t="s">
        <v>23</v>
      </c>
      <c r="AZ136" s="32" t="s">
        <v>26</v>
      </c>
      <c r="BA136" s="33" t="s">
        <v>27</v>
      </c>
      <c r="BB136" s="33" t="s">
        <v>28</v>
      </c>
      <c r="BC136" s="33" t="s">
        <v>29</v>
      </c>
      <c r="BD136" s="33" t="s">
        <v>30</v>
      </c>
      <c r="BE136" s="34" t="s">
        <v>23</v>
      </c>
      <c r="BF136" s="35"/>
      <c r="BG136" s="36"/>
      <c r="BH136" s="36"/>
      <c r="BI136" s="36"/>
      <c r="BJ136" s="36"/>
      <c r="BK136" s="36"/>
      <c r="BL136" s="36"/>
      <c r="BM136" s="36"/>
      <c r="BN136" s="36"/>
      <c r="BO136" s="36"/>
      <c r="BP136" s="58"/>
      <c r="BQ136" s="36"/>
    </row>
    <row r="137" spans="1:69" ht="15.75" customHeight="1" x14ac:dyDescent="0.25">
      <c r="A137" s="37"/>
      <c r="B137" s="46" t="s">
        <v>33</v>
      </c>
      <c r="C137" s="47" t="s">
        <v>87</v>
      </c>
      <c r="D137" s="40">
        <v>60</v>
      </c>
      <c r="E137" s="41">
        <v>134</v>
      </c>
      <c r="F137" s="41">
        <v>145</v>
      </c>
      <c r="G137" s="41">
        <v>166</v>
      </c>
      <c r="H137" s="41">
        <v>132</v>
      </c>
      <c r="I137" s="42">
        <f>SUM(E137:H137)</f>
        <v>577</v>
      </c>
      <c r="J137" s="43"/>
      <c r="K137" s="44"/>
      <c r="L137" s="44"/>
      <c r="M137" s="44"/>
      <c r="N137" s="44"/>
      <c r="O137" s="42">
        <f t="shared" ref="O137:O146" si="256">SUM(K137:N137)</f>
        <v>0</v>
      </c>
      <c r="P137" s="43"/>
      <c r="Q137" s="44"/>
      <c r="R137" s="44"/>
      <c r="S137" s="44"/>
      <c r="T137" s="44"/>
      <c r="U137" s="42">
        <f t="shared" ref="U137:U146" si="257">SUM(Q137:T137)</f>
        <v>0</v>
      </c>
      <c r="V137" s="43"/>
      <c r="W137" s="44"/>
      <c r="X137" s="44"/>
      <c r="Y137" s="44"/>
      <c r="Z137" s="44"/>
      <c r="AA137" s="42">
        <f t="shared" ref="AA137:AA146" si="258">SUM(W137:Z137)</f>
        <v>0</v>
      </c>
      <c r="AB137" s="43"/>
      <c r="AC137" s="44"/>
      <c r="AD137" s="44"/>
      <c r="AE137" s="44"/>
      <c r="AF137" s="44"/>
      <c r="AG137" s="42">
        <f t="shared" ref="AG137:AG146" si="259">SUM(AC137:AF137)</f>
        <v>0</v>
      </c>
      <c r="AH137" s="43"/>
      <c r="AI137" s="44"/>
      <c r="AJ137" s="44"/>
      <c r="AK137" s="44"/>
      <c r="AL137" s="44"/>
      <c r="AM137" s="42">
        <f t="shared" ref="AM137:AM146" si="260">SUM(AI137:AL137)</f>
        <v>0</v>
      </c>
      <c r="AN137" s="43">
        <v>59</v>
      </c>
      <c r="AO137" s="44">
        <v>172</v>
      </c>
      <c r="AP137" s="44">
        <v>162</v>
      </c>
      <c r="AQ137" s="44">
        <v>166</v>
      </c>
      <c r="AR137" s="44">
        <v>190</v>
      </c>
      <c r="AS137" s="42">
        <f t="shared" ref="AS137:AS146" si="261">SUM(AO137:AR137)</f>
        <v>690</v>
      </c>
      <c r="AT137" s="43"/>
      <c r="AU137" s="44"/>
      <c r="AV137" s="44"/>
      <c r="AW137" s="44"/>
      <c r="AX137" s="44"/>
      <c r="AY137" s="42">
        <f t="shared" ref="AY137:AY146" si="262">SUM(AU137:AX137)</f>
        <v>0</v>
      </c>
      <c r="AZ137" s="43"/>
      <c r="BA137" s="44"/>
      <c r="BB137" s="44"/>
      <c r="BC137" s="44"/>
      <c r="BD137" s="44"/>
      <c r="BE137" s="42">
        <f t="shared" ref="BE137:BE146" si="263">SUM(BA137:BD137)</f>
        <v>0</v>
      </c>
      <c r="BF137" s="45">
        <f>SUM((IF(E137&gt;0,1,0)+(IF(F137&gt;0,1,0)+(IF(G137&gt;0,1,0)+(IF(H137&gt;0,1,0))))))</f>
        <v>4</v>
      </c>
      <c r="BG137" s="17">
        <f t="shared" ref="BG137:BG148" si="264">SUM((IF(K137&gt;0,1,0)+(IF(L137&gt;0,1,0)+(IF(M137&gt;0,1,0)+(IF(N137&gt;0,1,0))))))</f>
        <v>0</v>
      </c>
      <c r="BH137" s="17">
        <f t="shared" ref="BH137:BH148" si="265">SUM((IF(Q137&gt;0,1,0)+(IF(R137&gt;0,1,0)+(IF(S137&gt;0,1,0)+(IF(T137&gt;0,1,0))))))</f>
        <v>0</v>
      </c>
      <c r="BI137" s="17">
        <f t="shared" ref="BI137:BI148" si="266">SUM((IF(W137&gt;0,1,0)+(IF(X137&gt;0,1,0)+(IF(Y137&gt;0,1,0)+(IF(Z137&gt;0,1,0))))))</f>
        <v>0</v>
      </c>
      <c r="BJ137" s="17">
        <f t="shared" ref="BJ137:BJ148" si="267">SUM((IF(AC137&gt;0,1,0)+(IF(AD137&gt;0,1,0)+(IF(AE137&gt;0,1,0)+(IF(AF137&gt;0,1,0))))))</f>
        <v>0</v>
      </c>
      <c r="BK137" s="17">
        <f t="shared" ref="BK137:BK148" si="268">SUM((IF(AI137&gt;0,1,0)+(IF(AJ137&gt;0,1,0)+(IF(AK137&gt;0,1,0)+(IF(AL137&gt;0,1,0))))))</f>
        <v>0</v>
      </c>
      <c r="BL137" s="17">
        <f t="shared" ref="BL137:BL148" si="269">SUM((IF(AO137&gt;0,1,0)+(IF(AP137&gt;0,1,0)+(IF(AQ137&gt;0,1,0)+(IF(AR137&gt;0,1,0))))))</f>
        <v>4</v>
      </c>
      <c r="BM137" s="17">
        <f t="shared" ref="BM137:BM148" si="270">SUM((IF(AU137&gt;0,1,0)+(IF(AV137&gt;0,1,0)+(IF(AW137&gt;0,1,0)+(IF(AX137&gt;0,1,0))))))</f>
        <v>0</v>
      </c>
      <c r="BN137" s="17">
        <f t="shared" ref="BN137:BN148" si="271">SUM((IF(BA137&gt;0,1,0)+(IF(BB137&gt;0,1,0)+(IF(BC137&gt;0,1,0)+(IF(BD137&gt;0,1,0))))))</f>
        <v>0</v>
      </c>
      <c r="BO137" s="17">
        <f t="shared" ref="BO137:BO148" si="272">SUM(BF137:BN137)</f>
        <v>8</v>
      </c>
      <c r="BP137" s="17">
        <f t="shared" ref="BP137:BP148" si="273">I137+O137+U137+AA137+AG137+AM137+AS137+AY137+BE137</f>
        <v>1267</v>
      </c>
      <c r="BQ137" s="17">
        <f t="shared" ref="BQ137:BQ148" si="274">BP137/BO137</f>
        <v>158.375</v>
      </c>
    </row>
    <row r="138" spans="1:69" ht="15.75" customHeight="1" x14ac:dyDescent="0.25">
      <c r="A138" s="37"/>
      <c r="B138" s="46" t="s">
        <v>88</v>
      </c>
      <c r="C138" s="47" t="s">
        <v>89</v>
      </c>
      <c r="D138" s="40">
        <v>32</v>
      </c>
      <c r="E138" s="41">
        <v>176</v>
      </c>
      <c r="F138" s="41">
        <v>199</v>
      </c>
      <c r="G138" s="41">
        <v>165</v>
      </c>
      <c r="H138" s="41">
        <v>212</v>
      </c>
      <c r="I138" s="42">
        <f>SUM(E138:H138)</f>
        <v>752</v>
      </c>
      <c r="J138" s="43">
        <v>31</v>
      </c>
      <c r="K138" s="44">
        <v>156</v>
      </c>
      <c r="L138" s="44">
        <v>145</v>
      </c>
      <c r="M138" s="44">
        <v>183</v>
      </c>
      <c r="N138" s="44">
        <v>191</v>
      </c>
      <c r="O138" s="42">
        <f t="shared" si="256"/>
        <v>675</v>
      </c>
      <c r="P138" s="43"/>
      <c r="Q138" s="44"/>
      <c r="R138" s="44"/>
      <c r="S138" s="44"/>
      <c r="T138" s="44"/>
      <c r="U138" s="42">
        <f t="shared" si="257"/>
        <v>0</v>
      </c>
      <c r="V138" s="43"/>
      <c r="W138" s="44"/>
      <c r="X138" s="44"/>
      <c r="Y138" s="44"/>
      <c r="Z138" s="44"/>
      <c r="AA138" s="42">
        <f t="shared" si="258"/>
        <v>0</v>
      </c>
      <c r="AB138" s="43"/>
      <c r="AC138" s="44"/>
      <c r="AD138" s="44"/>
      <c r="AE138" s="44"/>
      <c r="AF138" s="44"/>
      <c r="AG138" s="42">
        <f t="shared" si="259"/>
        <v>0</v>
      </c>
      <c r="AH138" s="43">
        <v>31</v>
      </c>
      <c r="AI138" s="44">
        <v>120</v>
      </c>
      <c r="AJ138" s="44">
        <v>174</v>
      </c>
      <c r="AK138" s="44">
        <v>150</v>
      </c>
      <c r="AL138" s="44">
        <v>162</v>
      </c>
      <c r="AM138" s="42">
        <f t="shared" si="260"/>
        <v>606</v>
      </c>
      <c r="AN138" s="43">
        <v>31</v>
      </c>
      <c r="AO138" s="44">
        <v>179</v>
      </c>
      <c r="AP138" s="44">
        <v>165</v>
      </c>
      <c r="AQ138" s="44">
        <v>181</v>
      </c>
      <c r="AR138" s="44">
        <v>165</v>
      </c>
      <c r="AS138" s="42">
        <f t="shared" si="261"/>
        <v>690</v>
      </c>
      <c r="AT138" s="43"/>
      <c r="AU138" s="44"/>
      <c r="AV138" s="44"/>
      <c r="AW138" s="44"/>
      <c r="AX138" s="44"/>
      <c r="AY138" s="42">
        <f t="shared" si="262"/>
        <v>0</v>
      </c>
      <c r="AZ138" s="43"/>
      <c r="BA138" s="44"/>
      <c r="BB138" s="44"/>
      <c r="BC138" s="44"/>
      <c r="BD138" s="44"/>
      <c r="BE138" s="42">
        <f t="shared" si="263"/>
        <v>0</v>
      </c>
      <c r="BF138" s="45">
        <f>SUM((IF(E138&gt;0,1,0)+(IF(F138&gt;0,1,0)+(IF(G138&gt;0,1,0)+(IF(H138&gt;0,1,0))))))</f>
        <v>4</v>
      </c>
      <c r="BG138" s="17">
        <f t="shared" si="264"/>
        <v>4</v>
      </c>
      <c r="BH138" s="17">
        <f t="shared" si="265"/>
        <v>0</v>
      </c>
      <c r="BI138" s="17">
        <f t="shared" si="266"/>
        <v>0</v>
      </c>
      <c r="BJ138" s="17">
        <f t="shared" si="267"/>
        <v>0</v>
      </c>
      <c r="BK138" s="17">
        <f t="shared" si="268"/>
        <v>4</v>
      </c>
      <c r="BL138" s="17">
        <f t="shared" si="269"/>
        <v>4</v>
      </c>
      <c r="BM138" s="17">
        <f t="shared" si="270"/>
        <v>0</v>
      </c>
      <c r="BN138" s="17">
        <f t="shared" si="271"/>
        <v>0</v>
      </c>
      <c r="BO138" s="17">
        <f t="shared" si="272"/>
        <v>16</v>
      </c>
      <c r="BP138" s="17">
        <f t="shared" si="273"/>
        <v>2723</v>
      </c>
      <c r="BQ138" s="17">
        <f t="shared" si="274"/>
        <v>170.1875</v>
      </c>
    </row>
    <row r="139" spans="1:69" ht="15.75" customHeight="1" x14ac:dyDescent="0.25">
      <c r="A139" s="37"/>
      <c r="B139" s="46" t="s">
        <v>90</v>
      </c>
      <c r="C139" s="47" t="s">
        <v>91</v>
      </c>
      <c r="D139" s="43"/>
      <c r="E139" s="44"/>
      <c r="F139" s="44"/>
      <c r="G139" s="44"/>
      <c r="H139" s="44"/>
      <c r="I139" s="42">
        <f t="shared" ref="I139:I144" si="275">SUM(E139:H139)</f>
        <v>0</v>
      </c>
      <c r="J139" s="43">
        <v>48</v>
      </c>
      <c r="K139" s="44">
        <v>200</v>
      </c>
      <c r="L139" s="44">
        <v>156</v>
      </c>
      <c r="M139" s="44">
        <v>153</v>
      </c>
      <c r="N139" s="44">
        <v>200</v>
      </c>
      <c r="O139" s="42">
        <f t="shared" si="256"/>
        <v>709</v>
      </c>
      <c r="P139" s="43">
        <v>46</v>
      </c>
      <c r="Q139" s="44">
        <v>125</v>
      </c>
      <c r="R139" s="44">
        <v>124</v>
      </c>
      <c r="S139" s="44">
        <v>156</v>
      </c>
      <c r="T139" s="44">
        <v>180</v>
      </c>
      <c r="U139" s="42">
        <f t="shared" si="257"/>
        <v>585</v>
      </c>
      <c r="V139" s="43"/>
      <c r="W139" s="44"/>
      <c r="X139" s="44"/>
      <c r="Y139" s="44"/>
      <c r="Z139" s="44"/>
      <c r="AA139" s="42">
        <f t="shared" si="258"/>
        <v>0</v>
      </c>
      <c r="AB139" s="43">
        <v>46</v>
      </c>
      <c r="AC139" s="44">
        <v>127</v>
      </c>
      <c r="AD139" s="44">
        <v>150</v>
      </c>
      <c r="AE139" s="44">
        <v>149</v>
      </c>
      <c r="AF139" s="44">
        <v>179</v>
      </c>
      <c r="AG139" s="42">
        <f t="shared" si="259"/>
        <v>605</v>
      </c>
      <c r="AH139" s="43">
        <v>46</v>
      </c>
      <c r="AI139" s="44">
        <v>154</v>
      </c>
      <c r="AJ139" s="44">
        <v>154</v>
      </c>
      <c r="AK139" s="44">
        <v>190</v>
      </c>
      <c r="AL139" s="44">
        <v>134</v>
      </c>
      <c r="AM139" s="42">
        <f t="shared" si="260"/>
        <v>632</v>
      </c>
      <c r="AN139" s="43"/>
      <c r="AO139" s="44"/>
      <c r="AP139" s="44"/>
      <c r="AQ139" s="44"/>
      <c r="AR139" s="44"/>
      <c r="AS139" s="42">
        <f t="shared" si="261"/>
        <v>0</v>
      </c>
      <c r="AT139" s="43"/>
      <c r="AU139" s="44"/>
      <c r="AV139" s="44"/>
      <c r="AW139" s="44"/>
      <c r="AX139" s="44"/>
      <c r="AY139" s="42">
        <f t="shared" si="262"/>
        <v>0</v>
      </c>
      <c r="AZ139" s="43"/>
      <c r="BA139" s="44"/>
      <c r="BB139" s="44"/>
      <c r="BC139" s="44"/>
      <c r="BD139" s="44"/>
      <c r="BE139" s="42">
        <f t="shared" si="263"/>
        <v>0</v>
      </c>
      <c r="BF139" s="45">
        <f t="shared" ref="BF139:BF148" si="276">SUM((IF(E139&gt;0,1,0)+(IF(F139&gt;0,1,0)+(IF(G139&gt;0,1,0)+(IF(H139&gt;0,1,0))))))</f>
        <v>0</v>
      </c>
      <c r="BG139" s="17">
        <f t="shared" si="264"/>
        <v>4</v>
      </c>
      <c r="BH139" s="17">
        <f t="shared" si="265"/>
        <v>4</v>
      </c>
      <c r="BI139" s="17">
        <f t="shared" si="266"/>
        <v>0</v>
      </c>
      <c r="BJ139" s="17">
        <f t="shared" si="267"/>
        <v>4</v>
      </c>
      <c r="BK139" s="17">
        <f t="shared" si="268"/>
        <v>4</v>
      </c>
      <c r="BL139" s="17">
        <f t="shared" si="269"/>
        <v>0</v>
      </c>
      <c r="BM139" s="17">
        <f t="shared" si="270"/>
        <v>0</v>
      </c>
      <c r="BN139" s="17">
        <f t="shared" si="271"/>
        <v>0</v>
      </c>
      <c r="BO139" s="17">
        <f t="shared" si="272"/>
        <v>16</v>
      </c>
      <c r="BP139" s="17">
        <f t="shared" si="273"/>
        <v>2531</v>
      </c>
      <c r="BQ139" s="21">
        <f t="shared" si="274"/>
        <v>158.1875</v>
      </c>
    </row>
    <row r="140" spans="1:69" ht="15.75" customHeight="1" x14ac:dyDescent="0.25">
      <c r="A140" s="37"/>
      <c r="B140" s="46" t="s">
        <v>99</v>
      </c>
      <c r="C140" s="47" t="s">
        <v>96</v>
      </c>
      <c r="D140" s="43"/>
      <c r="E140" s="44"/>
      <c r="F140" s="44"/>
      <c r="G140" s="44"/>
      <c r="H140" s="44"/>
      <c r="I140" s="42">
        <f t="shared" si="275"/>
        <v>0</v>
      </c>
      <c r="J140" s="43"/>
      <c r="K140" s="44"/>
      <c r="L140" s="44"/>
      <c r="M140" s="44"/>
      <c r="N140" s="44"/>
      <c r="O140" s="42">
        <f t="shared" si="256"/>
        <v>0</v>
      </c>
      <c r="P140" s="43"/>
      <c r="Q140" s="44"/>
      <c r="R140" s="44"/>
      <c r="S140" s="44"/>
      <c r="T140" s="44"/>
      <c r="U140" s="42">
        <f t="shared" si="257"/>
        <v>0</v>
      </c>
      <c r="V140" s="43"/>
      <c r="W140" s="44"/>
      <c r="X140" s="44"/>
      <c r="Y140" s="44"/>
      <c r="Z140" s="44"/>
      <c r="AA140" s="42">
        <f t="shared" si="258"/>
        <v>0</v>
      </c>
      <c r="AB140" s="43"/>
      <c r="AC140" s="44"/>
      <c r="AD140" s="44"/>
      <c r="AE140" s="44"/>
      <c r="AF140" s="44"/>
      <c r="AG140" s="42">
        <f t="shared" si="259"/>
        <v>0</v>
      </c>
      <c r="AH140" s="43"/>
      <c r="AI140" s="44"/>
      <c r="AJ140" s="44"/>
      <c r="AK140" s="44"/>
      <c r="AL140" s="44"/>
      <c r="AM140" s="42">
        <f t="shared" si="260"/>
        <v>0</v>
      </c>
      <c r="AN140" s="43"/>
      <c r="AO140" s="44"/>
      <c r="AP140" s="44"/>
      <c r="AQ140" s="44"/>
      <c r="AR140" s="44"/>
      <c r="AS140" s="42">
        <f t="shared" si="261"/>
        <v>0</v>
      </c>
      <c r="AT140" s="43"/>
      <c r="AU140" s="44"/>
      <c r="AV140" s="44"/>
      <c r="AW140" s="44"/>
      <c r="AX140" s="44"/>
      <c r="AY140" s="42">
        <f t="shared" si="262"/>
        <v>0</v>
      </c>
      <c r="AZ140" s="43"/>
      <c r="BA140" s="44"/>
      <c r="BB140" s="44"/>
      <c r="BC140" s="44"/>
      <c r="BD140" s="44"/>
      <c r="BE140" s="42">
        <f t="shared" si="263"/>
        <v>0</v>
      </c>
      <c r="BF140" s="45">
        <f t="shared" si="276"/>
        <v>0</v>
      </c>
      <c r="BG140" s="17">
        <f t="shared" si="264"/>
        <v>0</v>
      </c>
      <c r="BH140" s="17">
        <f t="shared" si="265"/>
        <v>0</v>
      </c>
      <c r="BI140" s="17">
        <f t="shared" si="266"/>
        <v>0</v>
      </c>
      <c r="BJ140" s="17">
        <f t="shared" si="267"/>
        <v>0</v>
      </c>
      <c r="BK140" s="17">
        <f t="shared" si="268"/>
        <v>0</v>
      </c>
      <c r="BL140" s="17">
        <f t="shared" si="269"/>
        <v>0</v>
      </c>
      <c r="BM140" s="17">
        <f t="shared" si="270"/>
        <v>0</v>
      </c>
      <c r="BN140" s="17">
        <f t="shared" si="271"/>
        <v>0</v>
      </c>
      <c r="BO140" s="17">
        <f t="shared" si="272"/>
        <v>0</v>
      </c>
      <c r="BP140" s="17">
        <f t="shared" si="273"/>
        <v>0</v>
      </c>
      <c r="BQ140" s="21" t="e">
        <f t="shared" si="274"/>
        <v>#DIV/0!</v>
      </c>
    </row>
    <row r="141" spans="1:69" ht="15.75" customHeight="1" x14ac:dyDescent="0.25">
      <c r="A141" s="37"/>
      <c r="B141" s="46" t="s">
        <v>52</v>
      </c>
      <c r="C141" s="47" t="s">
        <v>46</v>
      </c>
      <c r="D141" s="43"/>
      <c r="E141" s="44"/>
      <c r="F141" s="44"/>
      <c r="G141" s="44"/>
      <c r="H141" s="44"/>
      <c r="I141" s="42">
        <f t="shared" si="275"/>
        <v>0</v>
      </c>
      <c r="J141" s="43"/>
      <c r="K141" s="44"/>
      <c r="L141" s="44"/>
      <c r="M141" s="44"/>
      <c r="N141" s="44"/>
      <c r="O141" s="42">
        <f t="shared" si="256"/>
        <v>0</v>
      </c>
      <c r="P141" s="43"/>
      <c r="Q141" s="44"/>
      <c r="R141" s="44"/>
      <c r="S141" s="44"/>
      <c r="T141" s="44"/>
      <c r="U141" s="42">
        <f t="shared" si="257"/>
        <v>0</v>
      </c>
      <c r="V141" s="43"/>
      <c r="W141" s="44"/>
      <c r="X141" s="44"/>
      <c r="Y141" s="44"/>
      <c r="Z141" s="44"/>
      <c r="AA141" s="42">
        <f t="shared" si="258"/>
        <v>0</v>
      </c>
      <c r="AB141" s="43"/>
      <c r="AC141" s="44"/>
      <c r="AD141" s="44"/>
      <c r="AE141" s="44"/>
      <c r="AF141" s="44"/>
      <c r="AG141" s="42">
        <f t="shared" si="259"/>
        <v>0</v>
      </c>
      <c r="AH141" s="43"/>
      <c r="AI141" s="44"/>
      <c r="AJ141" s="44"/>
      <c r="AK141" s="44"/>
      <c r="AL141" s="44"/>
      <c r="AM141" s="42">
        <f t="shared" si="260"/>
        <v>0</v>
      </c>
      <c r="AN141" s="43"/>
      <c r="AO141" s="44"/>
      <c r="AP141" s="44"/>
      <c r="AQ141" s="44"/>
      <c r="AR141" s="44"/>
      <c r="AS141" s="42">
        <f t="shared" si="261"/>
        <v>0</v>
      </c>
      <c r="AT141" s="43"/>
      <c r="AU141" s="44"/>
      <c r="AV141" s="44"/>
      <c r="AW141" s="44"/>
      <c r="AX141" s="44"/>
      <c r="AY141" s="42">
        <f t="shared" si="262"/>
        <v>0</v>
      </c>
      <c r="AZ141" s="43"/>
      <c r="BA141" s="44"/>
      <c r="BB141" s="44"/>
      <c r="BC141" s="44"/>
      <c r="BD141" s="44"/>
      <c r="BE141" s="42">
        <f t="shared" si="263"/>
        <v>0</v>
      </c>
      <c r="BF141" s="45">
        <f t="shared" si="276"/>
        <v>0</v>
      </c>
      <c r="BG141" s="17">
        <f t="shared" si="264"/>
        <v>0</v>
      </c>
      <c r="BH141" s="17">
        <f t="shared" si="265"/>
        <v>0</v>
      </c>
      <c r="BI141" s="17">
        <f t="shared" si="266"/>
        <v>0</v>
      </c>
      <c r="BJ141" s="17">
        <f t="shared" si="267"/>
        <v>0</v>
      </c>
      <c r="BK141" s="17">
        <f t="shared" si="268"/>
        <v>0</v>
      </c>
      <c r="BL141" s="17">
        <f t="shared" si="269"/>
        <v>0</v>
      </c>
      <c r="BM141" s="17">
        <f t="shared" si="270"/>
        <v>0</v>
      </c>
      <c r="BN141" s="17">
        <f t="shared" si="271"/>
        <v>0</v>
      </c>
      <c r="BO141" s="17">
        <f t="shared" si="272"/>
        <v>0</v>
      </c>
      <c r="BP141" s="17">
        <f t="shared" si="273"/>
        <v>0</v>
      </c>
      <c r="BQ141" s="21" t="e">
        <f t="shared" si="274"/>
        <v>#DIV/0!</v>
      </c>
    </row>
    <row r="142" spans="1:69" ht="15.75" customHeight="1" x14ac:dyDescent="0.25">
      <c r="A142" s="37"/>
      <c r="B142" s="46" t="s">
        <v>31</v>
      </c>
      <c r="C142" s="47" t="s">
        <v>32</v>
      </c>
      <c r="D142" s="43"/>
      <c r="E142" s="44"/>
      <c r="F142" s="44"/>
      <c r="G142" s="44"/>
      <c r="H142" s="44"/>
      <c r="I142" s="42">
        <f t="shared" si="275"/>
        <v>0</v>
      </c>
      <c r="J142" s="43"/>
      <c r="K142" s="44"/>
      <c r="L142" s="44"/>
      <c r="M142" s="44"/>
      <c r="N142" s="44"/>
      <c r="O142" s="42">
        <f t="shared" si="256"/>
        <v>0</v>
      </c>
      <c r="P142" s="43"/>
      <c r="Q142" s="44"/>
      <c r="R142" s="44"/>
      <c r="S142" s="44"/>
      <c r="T142" s="44"/>
      <c r="U142" s="42">
        <f t="shared" si="257"/>
        <v>0</v>
      </c>
      <c r="V142" s="43"/>
      <c r="W142" s="44"/>
      <c r="X142" s="44"/>
      <c r="Y142" s="44"/>
      <c r="Z142" s="44"/>
      <c r="AA142" s="42">
        <f t="shared" si="258"/>
        <v>0</v>
      </c>
      <c r="AB142" s="43"/>
      <c r="AC142" s="44"/>
      <c r="AD142" s="44"/>
      <c r="AE142" s="44"/>
      <c r="AF142" s="44"/>
      <c r="AG142" s="42">
        <f t="shared" si="259"/>
        <v>0</v>
      </c>
      <c r="AH142" s="43"/>
      <c r="AI142" s="44"/>
      <c r="AJ142" s="44"/>
      <c r="AK142" s="44"/>
      <c r="AL142" s="44"/>
      <c r="AM142" s="42">
        <f t="shared" si="260"/>
        <v>0</v>
      </c>
      <c r="AN142" s="43"/>
      <c r="AO142" s="44"/>
      <c r="AP142" s="44"/>
      <c r="AQ142" s="44"/>
      <c r="AR142" s="44"/>
      <c r="AS142" s="42">
        <f t="shared" si="261"/>
        <v>0</v>
      </c>
      <c r="AT142" s="43"/>
      <c r="AU142" s="44"/>
      <c r="AV142" s="44"/>
      <c r="AW142" s="44"/>
      <c r="AX142" s="44"/>
      <c r="AY142" s="42">
        <f t="shared" si="262"/>
        <v>0</v>
      </c>
      <c r="AZ142" s="43"/>
      <c r="BA142" s="44"/>
      <c r="BB142" s="44"/>
      <c r="BC142" s="44"/>
      <c r="BD142" s="44"/>
      <c r="BE142" s="42">
        <f t="shared" si="263"/>
        <v>0</v>
      </c>
      <c r="BF142" s="45">
        <f t="shared" si="276"/>
        <v>0</v>
      </c>
      <c r="BG142" s="17">
        <f t="shared" si="264"/>
        <v>0</v>
      </c>
      <c r="BH142" s="17">
        <f t="shared" si="265"/>
        <v>0</v>
      </c>
      <c r="BI142" s="17">
        <f t="shared" si="266"/>
        <v>0</v>
      </c>
      <c r="BJ142" s="17">
        <f t="shared" si="267"/>
        <v>0</v>
      </c>
      <c r="BK142" s="17">
        <f t="shared" si="268"/>
        <v>0</v>
      </c>
      <c r="BL142" s="17">
        <f t="shared" si="269"/>
        <v>0</v>
      </c>
      <c r="BM142" s="17">
        <f t="shared" si="270"/>
        <v>0</v>
      </c>
      <c r="BN142" s="17">
        <f t="shared" si="271"/>
        <v>0</v>
      </c>
      <c r="BO142" s="17">
        <f t="shared" si="272"/>
        <v>0</v>
      </c>
      <c r="BP142" s="17">
        <f t="shared" si="273"/>
        <v>0</v>
      </c>
      <c r="BQ142" s="21" t="e">
        <f t="shared" si="274"/>
        <v>#DIV/0!</v>
      </c>
    </row>
    <row r="143" spans="1:69" ht="15.75" customHeight="1" x14ac:dyDescent="0.25">
      <c r="A143" s="37"/>
      <c r="B143" s="46" t="s">
        <v>50</v>
      </c>
      <c r="C143" s="47" t="s">
        <v>51</v>
      </c>
      <c r="D143" s="43"/>
      <c r="E143" s="44"/>
      <c r="F143" s="44"/>
      <c r="G143" s="44"/>
      <c r="H143" s="44"/>
      <c r="I143" s="42">
        <f t="shared" si="275"/>
        <v>0</v>
      </c>
      <c r="J143" s="43"/>
      <c r="K143" s="44"/>
      <c r="L143" s="44"/>
      <c r="M143" s="44"/>
      <c r="N143" s="44"/>
      <c r="O143" s="42">
        <f t="shared" si="256"/>
        <v>0</v>
      </c>
      <c r="P143" s="43"/>
      <c r="Q143" s="44"/>
      <c r="R143" s="44"/>
      <c r="S143" s="44"/>
      <c r="T143" s="44"/>
      <c r="U143" s="42">
        <f t="shared" si="257"/>
        <v>0</v>
      </c>
      <c r="V143" s="43">
        <v>38</v>
      </c>
      <c r="W143" s="44">
        <v>131</v>
      </c>
      <c r="X143" s="44">
        <v>142</v>
      </c>
      <c r="Y143" s="44">
        <v>153</v>
      </c>
      <c r="Z143" s="44">
        <v>134</v>
      </c>
      <c r="AA143" s="42">
        <f t="shared" si="258"/>
        <v>560</v>
      </c>
      <c r="AB143" s="43"/>
      <c r="AC143" s="44"/>
      <c r="AD143" s="44"/>
      <c r="AE143" s="44"/>
      <c r="AF143" s="44"/>
      <c r="AG143" s="42">
        <f t="shared" si="259"/>
        <v>0</v>
      </c>
      <c r="AH143" s="43"/>
      <c r="AI143" s="44"/>
      <c r="AJ143" s="44"/>
      <c r="AK143" s="44"/>
      <c r="AL143" s="44"/>
      <c r="AM143" s="42">
        <f t="shared" si="260"/>
        <v>0</v>
      </c>
      <c r="AN143" s="43"/>
      <c r="AO143" s="44"/>
      <c r="AP143" s="44"/>
      <c r="AQ143" s="44"/>
      <c r="AR143" s="44"/>
      <c r="AS143" s="42">
        <f t="shared" si="261"/>
        <v>0</v>
      </c>
      <c r="AT143" s="43"/>
      <c r="AU143" s="44"/>
      <c r="AV143" s="44"/>
      <c r="AW143" s="44"/>
      <c r="AX143" s="44"/>
      <c r="AY143" s="42">
        <f t="shared" si="262"/>
        <v>0</v>
      </c>
      <c r="AZ143" s="43"/>
      <c r="BA143" s="44"/>
      <c r="BB143" s="44"/>
      <c r="BC143" s="44"/>
      <c r="BD143" s="44"/>
      <c r="BE143" s="42">
        <f t="shared" si="263"/>
        <v>0</v>
      </c>
      <c r="BF143" s="45">
        <f t="shared" si="276"/>
        <v>0</v>
      </c>
      <c r="BG143" s="17">
        <f t="shared" si="264"/>
        <v>0</v>
      </c>
      <c r="BH143" s="17">
        <f t="shared" si="265"/>
        <v>0</v>
      </c>
      <c r="BI143" s="17">
        <f t="shared" si="266"/>
        <v>4</v>
      </c>
      <c r="BJ143" s="17">
        <f t="shared" si="267"/>
        <v>0</v>
      </c>
      <c r="BK143" s="17">
        <f t="shared" si="268"/>
        <v>0</v>
      </c>
      <c r="BL143" s="17">
        <f t="shared" si="269"/>
        <v>0</v>
      </c>
      <c r="BM143" s="17">
        <f t="shared" si="270"/>
        <v>0</v>
      </c>
      <c r="BN143" s="17">
        <f t="shared" si="271"/>
        <v>0</v>
      </c>
      <c r="BO143" s="17">
        <f t="shared" si="272"/>
        <v>4</v>
      </c>
      <c r="BP143" s="17">
        <f t="shared" si="273"/>
        <v>560</v>
      </c>
      <c r="BQ143" s="21">
        <f t="shared" si="274"/>
        <v>140</v>
      </c>
    </row>
    <row r="144" spans="1:69" ht="15.75" customHeight="1" x14ac:dyDescent="0.25">
      <c r="A144" s="37"/>
      <c r="B144" s="46" t="s">
        <v>83</v>
      </c>
      <c r="C144" s="47" t="s">
        <v>84</v>
      </c>
      <c r="D144" s="43"/>
      <c r="E144" s="44"/>
      <c r="F144" s="44"/>
      <c r="G144" s="44"/>
      <c r="H144" s="44"/>
      <c r="I144" s="42">
        <f t="shared" si="275"/>
        <v>0</v>
      </c>
      <c r="J144" s="43"/>
      <c r="K144" s="44"/>
      <c r="L144" s="44"/>
      <c r="M144" s="44"/>
      <c r="N144" s="44"/>
      <c r="O144" s="42">
        <f t="shared" si="256"/>
        <v>0</v>
      </c>
      <c r="P144" s="43">
        <v>49</v>
      </c>
      <c r="Q144" s="44">
        <v>177</v>
      </c>
      <c r="R144" s="44">
        <v>158</v>
      </c>
      <c r="S144" s="44">
        <v>169</v>
      </c>
      <c r="T144" s="44">
        <v>145</v>
      </c>
      <c r="U144" s="42">
        <f t="shared" si="257"/>
        <v>649</v>
      </c>
      <c r="V144" s="43"/>
      <c r="W144" s="44"/>
      <c r="X144" s="44"/>
      <c r="Y144" s="44"/>
      <c r="Z144" s="44"/>
      <c r="AA144" s="42">
        <f t="shared" si="258"/>
        <v>0</v>
      </c>
      <c r="AB144" s="43"/>
      <c r="AC144" s="44"/>
      <c r="AD144" s="44"/>
      <c r="AE144" s="44"/>
      <c r="AF144" s="44"/>
      <c r="AG144" s="42">
        <f t="shared" si="259"/>
        <v>0</v>
      </c>
      <c r="AH144" s="43"/>
      <c r="AI144" s="44"/>
      <c r="AJ144" s="44"/>
      <c r="AK144" s="44"/>
      <c r="AL144" s="44"/>
      <c r="AM144" s="42">
        <f t="shared" si="260"/>
        <v>0</v>
      </c>
      <c r="AN144" s="43"/>
      <c r="AO144" s="44"/>
      <c r="AP144" s="44"/>
      <c r="AQ144" s="44"/>
      <c r="AR144" s="44"/>
      <c r="AS144" s="42">
        <f t="shared" si="261"/>
        <v>0</v>
      </c>
      <c r="AT144" s="43"/>
      <c r="AU144" s="44"/>
      <c r="AV144" s="44"/>
      <c r="AW144" s="44"/>
      <c r="AX144" s="44"/>
      <c r="AY144" s="42">
        <f t="shared" si="262"/>
        <v>0</v>
      </c>
      <c r="AZ144" s="43"/>
      <c r="BA144" s="44"/>
      <c r="BB144" s="44"/>
      <c r="BC144" s="44"/>
      <c r="BD144" s="44"/>
      <c r="BE144" s="42">
        <f t="shared" si="263"/>
        <v>0</v>
      </c>
      <c r="BF144" s="45">
        <f t="shared" si="276"/>
        <v>0</v>
      </c>
      <c r="BG144" s="17">
        <f t="shared" si="264"/>
        <v>0</v>
      </c>
      <c r="BH144" s="17">
        <f t="shared" si="265"/>
        <v>4</v>
      </c>
      <c r="BI144" s="17">
        <f t="shared" si="266"/>
        <v>0</v>
      </c>
      <c r="BJ144" s="17">
        <f t="shared" si="267"/>
        <v>0</v>
      </c>
      <c r="BK144" s="17">
        <f t="shared" si="268"/>
        <v>0</v>
      </c>
      <c r="BL144" s="17">
        <f t="shared" si="269"/>
        <v>0</v>
      </c>
      <c r="BM144" s="17">
        <f t="shared" si="270"/>
        <v>0</v>
      </c>
      <c r="BN144" s="17">
        <f t="shared" si="271"/>
        <v>0</v>
      </c>
      <c r="BO144" s="17">
        <f t="shared" si="272"/>
        <v>4</v>
      </c>
      <c r="BP144" s="17">
        <f t="shared" si="273"/>
        <v>649</v>
      </c>
      <c r="BQ144" s="21">
        <f t="shared" si="274"/>
        <v>162.25</v>
      </c>
    </row>
    <row r="145" spans="1:69" ht="15.75" customHeight="1" x14ac:dyDescent="0.25">
      <c r="A145" s="37"/>
      <c r="B145" s="46" t="s">
        <v>86</v>
      </c>
      <c r="C145" s="47" t="s">
        <v>55</v>
      </c>
      <c r="D145" s="43"/>
      <c r="E145" s="44"/>
      <c r="F145" s="44"/>
      <c r="G145" s="44"/>
      <c r="H145" s="44"/>
      <c r="I145" s="42">
        <f>SUM(E145:H145)</f>
        <v>0</v>
      </c>
      <c r="J145" s="43"/>
      <c r="K145" s="44"/>
      <c r="L145" s="44"/>
      <c r="M145" s="44"/>
      <c r="N145" s="44"/>
      <c r="O145" s="42">
        <f t="shared" si="256"/>
        <v>0</v>
      </c>
      <c r="P145" s="43"/>
      <c r="Q145" s="44"/>
      <c r="R145" s="44"/>
      <c r="S145" s="44"/>
      <c r="T145" s="44"/>
      <c r="U145" s="42">
        <f t="shared" si="257"/>
        <v>0</v>
      </c>
      <c r="V145" s="43">
        <v>44</v>
      </c>
      <c r="W145" s="44">
        <v>135</v>
      </c>
      <c r="X145" s="44">
        <v>159</v>
      </c>
      <c r="Y145" s="44">
        <v>156</v>
      </c>
      <c r="Z145" s="44">
        <v>180</v>
      </c>
      <c r="AA145" s="42">
        <f t="shared" si="258"/>
        <v>630</v>
      </c>
      <c r="AB145" s="43"/>
      <c r="AC145" s="44"/>
      <c r="AD145" s="44"/>
      <c r="AE145" s="44"/>
      <c r="AF145" s="44"/>
      <c r="AG145" s="42">
        <f t="shared" si="259"/>
        <v>0</v>
      </c>
      <c r="AH145" s="43"/>
      <c r="AI145" s="44"/>
      <c r="AJ145" s="44"/>
      <c r="AK145" s="44"/>
      <c r="AL145" s="44"/>
      <c r="AM145" s="42">
        <f t="shared" si="260"/>
        <v>0</v>
      </c>
      <c r="AN145" s="43"/>
      <c r="AO145" s="44"/>
      <c r="AP145" s="44"/>
      <c r="AQ145" s="44"/>
      <c r="AR145" s="44"/>
      <c r="AS145" s="42">
        <f t="shared" si="261"/>
        <v>0</v>
      </c>
      <c r="AT145" s="43"/>
      <c r="AU145" s="44"/>
      <c r="AV145" s="44"/>
      <c r="AW145" s="44"/>
      <c r="AX145" s="44"/>
      <c r="AY145" s="42">
        <f t="shared" si="262"/>
        <v>0</v>
      </c>
      <c r="AZ145" s="43"/>
      <c r="BA145" s="44"/>
      <c r="BB145" s="44"/>
      <c r="BC145" s="44"/>
      <c r="BD145" s="44"/>
      <c r="BE145" s="42">
        <f t="shared" si="263"/>
        <v>0</v>
      </c>
      <c r="BF145" s="45">
        <f>SUM((IF(E145&gt;0,1,0)+(IF(F145&gt;0,1,0)+(IF(G145&gt;0,1,0)+(IF(H145&gt;0,1,0))))))</f>
        <v>0</v>
      </c>
      <c r="BG145" s="17">
        <f t="shared" si="264"/>
        <v>0</v>
      </c>
      <c r="BH145" s="17">
        <f t="shared" si="265"/>
        <v>0</v>
      </c>
      <c r="BI145" s="17">
        <f t="shared" si="266"/>
        <v>4</v>
      </c>
      <c r="BJ145" s="17">
        <f t="shared" si="267"/>
        <v>0</v>
      </c>
      <c r="BK145" s="17">
        <f t="shared" si="268"/>
        <v>0</v>
      </c>
      <c r="BL145" s="17">
        <f t="shared" si="269"/>
        <v>0</v>
      </c>
      <c r="BM145" s="17">
        <f t="shared" si="270"/>
        <v>0</v>
      </c>
      <c r="BN145" s="17">
        <f t="shared" si="271"/>
        <v>0</v>
      </c>
      <c r="BO145" s="17">
        <f t="shared" si="272"/>
        <v>4</v>
      </c>
      <c r="BP145" s="17">
        <f t="shared" si="273"/>
        <v>630</v>
      </c>
      <c r="BQ145" s="21">
        <f t="shared" si="274"/>
        <v>157.5</v>
      </c>
    </row>
    <row r="146" spans="1:69" ht="15.75" customHeight="1" x14ac:dyDescent="0.25">
      <c r="A146" s="37"/>
      <c r="B146" s="46">
        <v>10</v>
      </c>
      <c r="C146" s="47"/>
      <c r="D146" s="43"/>
      <c r="E146" s="44"/>
      <c r="F146" s="44"/>
      <c r="G146" s="44"/>
      <c r="H146" s="44"/>
      <c r="I146" s="42">
        <f>SUM(E146:H146)</f>
        <v>0</v>
      </c>
      <c r="J146" s="43"/>
      <c r="K146" s="44"/>
      <c r="L146" s="44"/>
      <c r="M146" s="44"/>
      <c r="N146" s="44"/>
      <c r="O146" s="42">
        <f t="shared" si="256"/>
        <v>0</v>
      </c>
      <c r="P146" s="43"/>
      <c r="Q146" s="44"/>
      <c r="R146" s="44"/>
      <c r="S146" s="44"/>
      <c r="T146" s="44"/>
      <c r="U146" s="42">
        <f t="shared" si="257"/>
        <v>0</v>
      </c>
      <c r="V146" s="43"/>
      <c r="W146" s="44"/>
      <c r="X146" s="44"/>
      <c r="Y146" s="44"/>
      <c r="Z146" s="44"/>
      <c r="AA146" s="42">
        <f t="shared" si="258"/>
        <v>0</v>
      </c>
      <c r="AB146" s="43"/>
      <c r="AC146" s="44">
        <v>120</v>
      </c>
      <c r="AD146" s="44">
        <v>120</v>
      </c>
      <c r="AE146" s="44">
        <v>120</v>
      </c>
      <c r="AF146" s="44">
        <v>120</v>
      </c>
      <c r="AG146" s="42">
        <f t="shared" si="259"/>
        <v>480</v>
      </c>
      <c r="AH146" s="43"/>
      <c r="AI146" s="44"/>
      <c r="AJ146" s="44"/>
      <c r="AK146" s="44"/>
      <c r="AL146" s="44"/>
      <c r="AM146" s="42">
        <f t="shared" si="260"/>
        <v>0</v>
      </c>
      <c r="AN146" s="43"/>
      <c r="AO146" s="44"/>
      <c r="AP146" s="44"/>
      <c r="AQ146" s="44"/>
      <c r="AR146" s="44"/>
      <c r="AS146" s="42">
        <f t="shared" si="261"/>
        <v>0</v>
      </c>
      <c r="AT146" s="43"/>
      <c r="AU146" s="44"/>
      <c r="AV146" s="44"/>
      <c r="AW146" s="44"/>
      <c r="AX146" s="44"/>
      <c r="AY146" s="42">
        <f t="shared" si="262"/>
        <v>0</v>
      </c>
      <c r="AZ146" s="43"/>
      <c r="BA146" s="44"/>
      <c r="BB146" s="44"/>
      <c r="BC146" s="44"/>
      <c r="BD146" s="44"/>
      <c r="BE146" s="42">
        <f t="shared" si="263"/>
        <v>0</v>
      </c>
      <c r="BF146" s="45">
        <f>SUM((IF(E146&gt;0,1,0)+(IF(F146&gt;0,1,0)+(IF(G146&gt;0,1,0)+(IF(H146&gt;0,1,0))))))</f>
        <v>0</v>
      </c>
      <c r="BG146" s="17">
        <f t="shared" si="264"/>
        <v>0</v>
      </c>
      <c r="BH146" s="17">
        <f t="shared" si="265"/>
        <v>0</v>
      </c>
      <c r="BI146" s="17">
        <f t="shared" si="266"/>
        <v>0</v>
      </c>
      <c r="BJ146" s="17">
        <f t="shared" si="267"/>
        <v>4</v>
      </c>
      <c r="BK146" s="17">
        <f t="shared" si="268"/>
        <v>0</v>
      </c>
      <c r="BL146" s="17">
        <f t="shared" si="269"/>
        <v>0</v>
      </c>
      <c r="BM146" s="17">
        <f t="shared" si="270"/>
        <v>0</v>
      </c>
      <c r="BN146" s="17">
        <f t="shared" si="271"/>
        <v>0</v>
      </c>
      <c r="BO146" s="17">
        <f t="shared" si="272"/>
        <v>4</v>
      </c>
      <c r="BP146" s="17">
        <f t="shared" si="273"/>
        <v>480</v>
      </c>
      <c r="BQ146" s="21">
        <f t="shared" si="274"/>
        <v>120</v>
      </c>
    </row>
    <row r="147" spans="1:69" ht="15.75" customHeight="1" x14ac:dyDescent="0.25">
      <c r="A147" s="37"/>
      <c r="B147" s="38" t="s">
        <v>35</v>
      </c>
      <c r="C147" s="47"/>
      <c r="D147" s="43"/>
      <c r="E147" s="41">
        <f>SUM(E137:E146)</f>
        <v>310</v>
      </c>
      <c r="F147" s="41">
        <f>SUM(F137:F146)</f>
        <v>344</v>
      </c>
      <c r="G147" s="41">
        <f>SUM(G137:G146)</f>
        <v>331</v>
      </c>
      <c r="H147" s="41">
        <f>SUM(H137:H146)</f>
        <v>344</v>
      </c>
      <c r="I147" s="42">
        <f>SUM(I137:I146)</f>
        <v>1329</v>
      </c>
      <c r="J147" s="43"/>
      <c r="K147" s="41">
        <f>SUM(K137:K146)</f>
        <v>356</v>
      </c>
      <c r="L147" s="41">
        <f>SUM(L137:L146)</f>
        <v>301</v>
      </c>
      <c r="M147" s="41">
        <f>SUM(M137:M146)</f>
        <v>336</v>
      </c>
      <c r="N147" s="41">
        <f>SUM(N137:N146)</f>
        <v>391</v>
      </c>
      <c r="O147" s="42">
        <f>SUM(O137:O146)</f>
        <v>1384</v>
      </c>
      <c r="P147" s="43"/>
      <c r="Q147" s="41">
        <f>SUM(Q137:Q146)</f>
        <v>302</v>
      </c>
      <c r="R147" s="41">
        <f>SUM(R137:R146)</f>
        <v>282</v>
      </c>
      <c r="S147" s="41">
        <f>SUM(S137:S146)</f>
        <v>325</v>
      </c>
      <c r="T147" s="41">
        <f>SUM(T137:T146)</f>
        <v>325</v>
      </c>
      <c r="U147" s="42">
        <f>SUM(U137:U146)</f>
        <v>1234</v>
      </c>
      <c r="V147" s="43"/>
      <c r="W147" s="41">
        <f>SUM(W137:W146)</f>
        <v>266</v>
      </c>
      <c r="X147" s="41">
        <f>SUM(X137:X146)</f>
        <v>301</v>
      </c>
      <c r="Y147" s="41">
        <f>SUM(Y137:Y146)</f>
        <v>309</v>
      </c>
      <c r="Z147" s="41">
        <f>SUM(Z137:Z146)</f>
        <v>314</v>
      </c>
      <c r="AA147" s="42">
        <f>SUM(AA137:AA146)</f>
        <v>1190</v>
      </c>
      <c r="AB147" s="43"/>
      <c r="AC147" s="41">
        <f>SUM(AC137:AC146)</f>
        <v>247</v>
      </c>
      <c r="AD147" s="41">
        <f>SUM(AD137:AD146)</f>
        <v>270</v>
      </c>
      <c r="AE147" s="41">
        <f>SUM(AE137:AE146)</f>
        <v>269</v>
      </c>
      <c r="AF147" s="41">
        <f>SUM(AF137:AF146)</f>
        <v>299</v>
      </c>
      <c r="AG147" s="42">
        <f>SUM(AG137:AG146)</f>
        <v>1085</v>
      </c>
      <c r="AH147" s="43"/>
      <c r="AI147" s="41">
        <f>SUM(AI137:AI146)</f>
        <v>274</v>
      </c>
      <c r="AJ147" s="41">
        <f>SUM(AJ137:AJ146)</f>
        <v>328</v>
      </c>
      <c r="AK147" s="41">
        <f>SUM(AK137:AK146)</f>
        <v>340</v>
      </c>
      <c r="AL147" s="41">
        <f>SUM(AL137:AL146)</f>
        <v>296</v>
      </c>
      <c r="AM147" s="42">
        <f>SUM(AM137:AM146)</f>
        <v>1238</v>
      </c>
      <c r="AN147" s="43"/>
      <c r="AO147" s="41">
        <f>SUM(AO137:AO146)</f>
        <v>351</v>
      </c>
      <c r="AP147" s="41">
        <f>SUM(AP137:AP146)</f>
        <v>327</v>
      </c>
      <c r="AQ147" s="41">
        <f>SUM(AQ137:AQ146)</f>
        <v>347</v>
      </c>
      <c r="AR147" s="41">
        <f>SUM(AR137:AR146)</f>
        <v>355</v>
      </c>
      <c r="AS147" s="42">
        <f>SUM(AS137:AS146)</f>
        <v>1380</v>
      </c>
      <c r="AT147" s="43"/>
      <c r="AU147" s="41">
        <f>SUM(AU137:AU146)</f>
        <v>0</v>
      </c>
      <c r="AV147" s="41">
        <f>SUM(AV137:AV146)</f>
        <v>0</v>
      </c>
      <c r="AW147" s="41">
        <f>SUM(AW137:AW146)</f>
        <v>0</v>
      </c>
      <c r="AX147" s="41">
        <f>SUM(AX137:AX146)</f>
        <v>0</v>
      </c>
      <c r="AY147" s="42">
        <f>SUM(AY137:AY146)</f>
        <v>0</v>
      </c>
      <c r="AZ147" s="43"/>
      <c r="BA147" s="41">
        <f>SUM(BA137:BA146)</f>
        <v>0</v>
      </c>
      <c r="BB147" s="41">
        <f>SUM(BB137:BB146)</f>
        <v>0</v>
      </c>
      <c r="BC147" s="41">
        <f>SUM(BC137:BC146)</f>
        <v>0</v>
      </c>
      <c r="BD147" s="41">
        <f>SUM(BD137:BD146)</f>
        <v>0</v>
      </c>
      <c r="BE147" s="42">
        <f>SUM(BE137:BE146)</f>
        <v>0</v>
      </c>
      <c r="BF147" s="45">
        <f t="shared" si="276"/>
        <v>4</v>
      </c>
      <c r="BG147" s="17">
        <f t="shared" si="264"/>
        <v>4</v>
      </c>
      <c r="BH147" s="17">
        <f t="shared" si="265"/>
        <v>4</v>
      </c>
      <c r="BI147" s="17">
        <f t="shared" si="266"/>
        <v>4</v>
      </c>
      <c r="BJ147" s="17">
        <f t="shared" si="267"/>
        <v>4</v>
      </c>
      <c r="BK147" s="17">
        <f t="shared" si="268"/>
        <v>4</v>
      </c>
      <c r="BL147" s="17">
        <f t="shared" si="269"/>
        <v>4</v>
      </c>
      <c r="BM147" s="17">
        <f t="shared" si="270"/>
        <v>0</v>
      </c>
      <c r="BN147" s="17">
        <f t="shared" si="271"/>
        <v>0</v>
      </c>
      <c r="BO147" s="17">
        <f t="shared" si="272"/>
        <v>28</v>
      </c>
      <c r="BP147" s="17">
        <f t="shared" si="273"/>
        <v>8840</v>
      </c>
      <c r="BQ147" s="17">
        <f t="shared" si="274"/>
        <v>315.71428571428572</v>
      </c>
    </row>
    <row r="148" spans="1:69" ht="15.75" customHeight="1" x14ac:dyDescent="0.25">
      <c r="A148" s="37"/>
      <c r="B148" s="38" t="s">
        <v>36</v>
      </c>
      <c r="C148" s="47"/>
      <c r="D148" s="40">
        <f>SUM(D137:D146)</f>
        <v>92</v>
      </c>
      <c r="E148" s="41">
        <f>E147+$D$148</f>
        <v>402</v>
      </c>
      <c r="F148" s="41">
        <f>F147+$D$148</f>
        <v>436</v>
      </c>
      <c r="G148" s="41">
        <f>G147+$D$148</f>
        <v>423</v>
      </c>
      <c r="H148" s="41">
        <f>H147+$D$148</f>
        <v>436</v>
      </c>
      <c r="I148" s="42">
        <f>E148+F148+G148+H148</f>
        <v>1697</v>
      </c>
      <c r="J148" s="40">
        <f>SUM(J137:J146)</f>
        <v>79</v>
      </c>
      <c r="K148" s="41">
        <f>K147+$J$148</f>
        <v>435</v>
      </c>
      <c r="L148" s="41">
        <f>L147+$J$148</f>
        <v>380</v>
      </c>
      <c r="M148" s="41">
        <f>M147+$J$148</f>
        <v>415</v>
      </c>
      <c r="N148" s="41">
        <f>N147+$J$148</f>
        <v>470</v>
      </c>
      <c r="O148" s="42">
        <f>K148+L148+M148+N148</f>
        <v>1700</v>
      </c>
      <c r="P148" s="40">
        <f>SUM(P137:P146)</f>
        <v>95</v>
      </c>
      <c r="Q148" s="41">
        <f>Q147+$P$148</f>
        <v>397</v>
      </c>
      <c r="R148" s="41">
        <f>R147+$P$148</f>
        <v>377</v>
      </c>
      <c r="S148" s="41">
        <f>S147+$P$148</f>
        <v>420</v>
      </c>
      <c r="T148" s="41">
        <f>T147+$P$148</f>
        <v>420</v>
      </c>
      <c r="U148" s="42">
        <f>Q148+R148+S148+T148</f>
        <v>1614</v>
      </c>
      <c r="V148" s="40">
        <f>SUM(V137:V146)</f>
        <v>82</v>
      </c>
      <c r="W148" s="41">
        <f>W147+$V$148</f>
        <v>348</v>
      </c>
      <c r="X148" s="41">
        <f>X147+$V$148</f>
        <v>383</v>
      </c>
      <c r="Y148" s="41">
        <f>Y147+$V$148</f>
        <v>391</v>
      </c>
      <c r="Z148" s="41">
        <f>Z147+$V$148</f>
        <v>396</v>
      </c>
      <c r="AA148" s="42">
        <f>W148+X148+Y148+Z148</f>
        <v>1518</v>
      </c>
      <c r="AB148" s="40">
        <f>SUM(AB137:AB146)</f>
        <v>46</v>
      </c>
      <c r="AC148" s="41">
        <f>AC147+$AB$148</f>
        <v>293</v>
      </c>
      <c r="AD148" s="41">
        <f>AD147+$AB$148</f>
        <v>316</v>
      </c>
      <c r="AE148" s="41">
        <f>AE147+$AB$148</f>
        <v>315</v>
      </c>
      <c r="AF148" s="41">
        <f>AF147+$AB$148</f>
        <v>345</v>
      </c>
      <c r="AG148" s="42">
        <f>AC148+AD148+AE148+AF148</f>
        <v>1269</v>
      </c>
      <c r="AH148" s="40">
        <f>SUM(AH137:AH146)</f>
        <v>77</v>
      </c>
      <c r="AI148" s="41">
        <f>AI147+$AH$148</f>
        <v>351</v>
      </c>
      <c r="AJ148" s="41">
        <f>AJ147+$AH$148</f>
        <v>405</v>
      </c>
      <c r="AK148" s="41">
        <f>AK147+$AH$148</f>
        <v>417</v>
      </c>
      <c r="AL148" s="41">
        <f>AL147+$AH$148</f>
        <v>373</v>
      </c>
      <c r="AM148" s="42">
        <f>AI148+AJ148+AK148+AL148</f>
        <v>1546</v>
      </c>
      <c r="AN148" s="40">
        <f>SUM(AN137:AN146)</f>
        <v>90</v>
      </c>
      <c r="AO148" s="41">
        <f>AO147+$AN$148</f>
        <v>441</v>
      </c>
      <c r="AP148" s="41">
        <f>AP147+$AN$148</f>
        <v>417</v>
      </c>
      <c r="AQ148" s="41">
        <f>AQ147+$AN$148</f>
        <v>437</v>
      </c>
      <c r="AR148" s="41">
        <f>AR147+$AN$148</f>
        <v>445</v>
      </c>
      <c r="AS148" s="42">
        <f>AO148+AP148+AQ148+AR148</f>
        <v>1740</v>
      </c>
      <c r="AT148" s="40">
        <f>SUM(AT137:AT146)</f>
        <v>0</v>
      </c>
      <c r="AU148" s="41">
        <f>AU147+$AT$148</f>
        <v>0</v>
      </c>
      <c r="AV148" s="41">
        <f>AV147+$AT$148</f>
        <v>0</v>
      </c>
      <c r="AW148" s="41">
        <f>AW147+$AT$148</f>
        <v>0</v>
      </c>
      <c r="AX148" s="41">
        <f>AX147+$AT$148</f>
        <v>0</v>
      </c>
      <c r="AY148" s="42">
        <f>AU148+AV148+AW148+AX148</f>
        <v>0</v>
      </c>
      <c r="AZ148" s="40">
        <f>SUM(AZ137:AZ146)</f>
        <v>0</v>
      </c>
      <c r="BA148" s="41">
        <f>BA147+$AZ$148</f>
        <v>0</v>
      </c>
      <c r="BB148" s="41">
        <f>BB147+$AZ$148</f>
        <v>0</v>
      </c>
      <c r="BC148" s="41">
        <f>BC147+$AZ$148</f>
        <v>0</v>
      </c>
      <c r="BD148" s="41">
        <f>BD147+$AZ$148</f>
        <v>0</v>
      </c>
      <c r="BE148" s="42">
        <f>BA148+BB148+BC148+BD148</f>
        <v>0</v>
      </c>
      <c r="BF148" s="45">
        <f t="shared" si="276"/>
        <v>4</v>
      </c>
      <c r="BG148" s="17">
        <f t="shared" si="264"/>
        <v>4</v>
      </c>
      <c r="BH148" s="17">
        <f t="shared" si="265"/>
        <v>4</v>
      </c>
      <c r="BI148" s="17">
        <f t="shared" si="266"/>
        <v>4</v>
      </c>
      <c r="BJ148" s="17">
        <f t="shared" si="267"/>
        <v>4</v>
      </c>
      <c r="BK148" s="17">
        <f t="shared" si="268"/>
        <v>4</v>
      </c>
      <c r="BL148" s="17">
        <f t="shared" si="269"/>
        <v>4</v>
      </c>
      <c r="BM148" s="17">
        <f t="shared" si="270"/>
        <v>0</v>
      </c>
      <c r="BN148" s="17">
        <f t="shared" si="271"/>
        <v>0</v>
      </c>
      <c r="BO148" s="17">
        <f t="shared" si="272"/>
        <v>28</v>
      </c>
      <c r="BP148" s="17">
        <f t="shared" si="273"/>
        <v>11084</v>
      </c>
      <c r="BQ148" s="17">
        <f t="shared" si="274"/>
        <v>395.85714285714283</v>
      </c>
    </row>
    <row r="149" spans="1:69" ht="15.75" customHeight="1" x14ac:dyDescent="0.25">
      <c r="A149" s="37"/>
      <c r="B149" s="38" t="s">
        <v>37</v>
      </c>
      <c r="C149" s="47"/>
      <c r="D149" s="43"/>
      <c r="E149" s="41">
        <f t="shared" ref="E149:I150" si="277">IF($D$148&gt;0,IF(E147=E131,0.5,IF(E147&gt;E131,1,0)),0)</f>
        <v>1</v>
      </c>
      <c r="F149" s="41">
        <f t="shared" si="277"/>
        <v>1</v>
      </c>
      <c r="G149" s="41">
        <f t="shared" si="277"/>
        <v>1</v>
      </c>
      <c r="H149" s="41">
        <f t="shared" si="277"/>
        <v>1</v>
      </c>
      <c r="I149" s="42">
        <f t="shared" si="277"/>
        <v>1</v>
      </c>
      <c r="J149" s="43"/>
      <c r="K149" s="41">
        <f t="shared" ref="K149:O150" si="278">IF($J$148&gt;0,IF(K147=K69,0.5,IF(K147&gt;K69,1,0)),0)</f>
        <v>1</v>
      </c>
      <c r="L149" s="41">
        <f t="shared" si="278"/>
        <v>0</v>
      </c>
      <c r="M149" s="41">
        <f t="shared" si="278"/>
        <v>1</v>
      </c>
      <c r="N149" s="41">
        <f t="shared" si="278"/>
        <v>1</v>
      </c>
      <c r="O149" s="42">
        <f t="shared" si="278"/>
        <v>1</v>
      </c>
      <c r="P149" s="43"/>
      <c r="Q149" s="41">
        <f>IF($P$148&gt;0,IF(Q147=Q14,0.5,IF(Q147&gt;Q14,1,0)),0)</f>
        <v>0</v>
      </c>
      <c r="R149" s="41">
        <f>IF($P$148&gt;0,IF(R147=R14,0.5,IF(R147&gt;R14,1,0)),0)</f>
        <v>0</v>
      </c>
      <c r="S149" s="41">
        <f>IF($P$148&gt;0,IF(S147=S14,0.5,IF(S147&gt;S14,1,0)),0)</f>
        <v>0</v>
      </c>
      <c r="T149" s="41">
        <f>IF($P$148&gt;0,IF(T147=T14,0.5,IF(T147&gt;T14,1,0)),0)</f>
        <v>0</v>
      </c>
      <c r="U149" s="42">
        <f>IF($P$148&gt;0,IF(U147=U14,0.5,IF(U147&gt;U14,1,0)),0)</f>
        <v>0</v>
      </c>
      <c r="V149" s="43"/>
      <c r="W149" s="41">
        <f>IF($V$148&gt;0,IF(W147=W28,0.5,IF(W147&gt;W28,1,0)),0)</f>
        <v>1</v>
      </c>
      <c r="X149" s="41">
        <f>IF($V$148&gt;0,IF(X147=X28,0.5,IF(X147&gt;X28,1,0)),0)</f>
        <v>1</v>
      </c>
      <c r="Y149" s="41">
        <f>IF($V$148&gt;0,IF(Y147=Y28,0.5,IF(Y147&gt;Y28,1,0)),0)</f>
        <v>0</v>
      </c>
      <c r="Z149" s="41">
        <f>IF($V$148&gt;0,IF(Z147=Z28,0.5,IF(Z147&gt;Z28,1,0)),0)</f>
        <v>1</v>
      </c>
      <c r="AA149" s="42">
        <f>IF($V$148&gt;0,IF(AA147=AA28,0.5,IF(AA147&gt;AA28,1,0)),0)</f>
        <v>1</v>
      </c>
      <c r="AB149" s="43"/>
      <c r="AC149" s="41">
        <f t="shared" ref="AC149:AG150" si="279">IF($AB$148&gt;0,IF(AC147=AC103,0.5,IF(AC147&gt;AC103,1,0)),0)</f>
        <v>0</v>
      </c>
      <c r="AD149" s="41">
        <f t="shared" si="279"/>
        <v>1</v>
      </c>
      <c r="AE149" s="41">
        <f t="shared" si="279"/>
        <v>1</v>
      </c>
      <c r="AF149" s="41">
        <f t="shared" si="279"/>
        <v>0</v>
      </c>
      <c r="AG149" s="42">
        <f t="shared" si="279"/>
        <v>0</v>
      </c>
      <c r="AH149" s="43"/>
      <c r="AI149" s="41">
        <f t="shared" ref="AI149:AM150" si="280">IF($AH$148&gt;0,IF(AI147=AI56,0.5,IF(AI147&gt;AI56,1,0)),0)</f>
        <v>0</v>
      </c>
      <c r="AJ149" s="41">
        <f t="shared" si="280"/>
        <v>0</v>
      </c>
      <c r="AK149" s="41">
        <f t="shared" si="280"/>
        <v>1</v>
      </c>
      <c r="AL149" s="41">
        <f t="shared" si="280"/>
        <v>0</v>
      </c>
      <c r="AM149" s="42">
        <f t="shared" si="280"/>
        <v>0</v>
      </c>
      <c r="AN149" s="43"/>
      <c r="AO149" s="41">
        <f>IF($AN$148&gt;0,IF(AO147=AO41,0.5,IF(AO147&gt;AO41,1,0)),0)</f>
        <v>1</v>
      </c>
      <c r="AP149" s="41">
        <f>IF($AN$148&gt;0,IF(AP147=AP41,0.5,IF(AP147&gt;AP41,1,0)),0)</f>
        <v>0</v>
      </c>
      <c r="AQ149" s="41">
        <f>IF($AN$148&gt;0,IF(AQ147=AQ41,0.5,IF(AQ147&gt;AQ41,1,0)),0)</f>
        <v>1</v>
      </c>
      <c r="AR149" s="41">
        <f>IF($AN$148&gt;0,IF(AR147=AR41,0.5,IF(AR147&gt;AR41,1,0)),0)</f>
        <v>1</v>
      </c>
      <c r="AS149" s="42">
        <f>IF($AN$148&gt;0,IF(AS147=AS41,0.5,IF(AS147&gt;AS41,1,0)),0)</f>
        <v>0</v>
      </c>
      <c r="AT149" s="43"/>
      <c r="AU149" s="41">
        <f t="shared" ref="AU149:AY150" si="281">IF($AT$148&gt;0,IF(AU147=AU85,0.5,IF(AU147&gt;AU85,1,0)),0)</f>
        <v>0</v>
      </c>
      <c r="AV149" s="41">
        <f t="shared" si="281"/>
        <v>0</v>
      </c>
      <c r="AW149" s="41">
        <f t="shared" si="281"/>
        <v>0</v>
      </c>
      <c r="AX149" s="41">
        <f t="shared" si="281"/>
        <v>0</v>
      </c>
      <c r="AY149" s="42">
        <f t="shared" si="281"/>
        <v>0</v>
      </c>
      <c r="AZ149" s="43"/>
      <c r="BA149" s="41">
        <f t="shared" ref="BA149:BE150" si="282">IF($AZ$148&gt;0,IF(BA147=BA119,0.5,IF(BA147&gt;BA119,1,0)),0)</f>
        <v>0</v>
      </c>
      <c r="BB149" s="41">
        <f t="shared" si="282"/>
        <v>0</v>
      </c>
      <c r="BC149" s="41">
        <f t="shared" si="282"/>
        <v>0</v>
      </c>
      <c r="BD149" s="41">
        <f t="shared" si="282"/>
        <v>0</v>
      </c>
      <c r="BE149" s="42">
        <f t="shared" si="282"/>
        <v>0</v>
      </c>
      <c r="BF149" s="48"/>
      <c r="BG149" s="21"/>
      <c r="BH149" s="21"/>
      <c r="BI149" s="21"/>
      <c r="BJ149" s="21"/>
      <c r="BK149" s="21"/>
      <c r="BL149" s="21"/>
      <c r="BM149" s="21"/>
      <c r="BN149" s="21"/>
      <c r="BO149" s="21"/>
      <c r="BP149" s="21"/>
      <c r="BQ149" s="21"/>
    </row>
    <row r="150" spans="1:69" ht="15.75" customHeight="1" x14ac:dyDescent="0.25">
      <c r="A150" s="37"/>
      <c r="B150" s="38" t="s">
        <v>38</v>
      </c>
      <c r="C150" s="47"/>
      <c r="D150" s="43"/>
      <c r="E150" s="41">
        <f t="shared" si="277"/>
        <v>1</v>
      </c>
      <c r="F150" s="41">
        <f t="shared" si="277"/>
        <v>1</v>
      </c>
      <c r="G150" s="41">
        <f t="shared" si="277"/>
        <v>1</v>
      </c>
      <c r="H150" s="41">
        <f t="shared" si="277"/>
        <v>1</v>
      </c>
      <c r="I150" s="42">
        <f t="shared" si="277"/>
        <v>1</v>
      </c>
      <c r="J150" s="43"/>
      <c r="K150" s="41">
        <f t="shared" si="278"/>
        <v>1</v>
      </c>
      <c r="L150" s="41">
        <f t="shared" si="278"/>
        <v>0</v>
      </c>
      <c r="M150" s="41">
        <f t="shared" si="278"/>
        <v>0</v>
      </c>
      <c r="N150" s="41">
        <f t="shared" si="278"/>
        <v>1</v>
      </c>
      <c r="O150" s="42">
        <f t="shared" si="278"/>
        <v>1</v>
      </c>
      <c r="P150" s="43"/>
      <c r="Q150" s="41">
        <f>IF($P$148&gt;0,IF(Q148=Q15,0.5,IF(Q148&gt;Q15,1,0)),0)</f>
        <v>0</v>
      </c>
      <c r="R150" s="41">
        <f>IF($P$148&gt;0,IF(R148=R15,0.5,IF(R148&gt;R15,1,0)),0)</f>
        <v>0</v>
      </c>
      <c r="S150" s="41">
        <f>IF($P$148&gt;0,IF(S148=S15,0.5,IF(S148&gt;S15,1,0)),0)</f>
        <v>0.5</v>
      </c>
      <c r="T150" s="41">
        <f>IF($P$148&gt;0,IF(T148=T15,0.5,IF(T148&gt;T15,1,0)),0)</f>
        <v>0</v>
      </c>
      <c r="U150" s="42">
        <f>IF($P$148&gt;0,IF(U148=U15,0.5,IF(U148&gt;U15,1,0)),0)</f>
        <v>0</v>
      </c>
      <c r="V150" s="43"/>
      <c r="W150" s="41">
        <f>IF($V$148&gt;0,IF(W148=W29,0.5,IF(W148&gt;W29,1,0)),0)</f>
        <v>1</v>
      </c>
      <c r="X150" s="41">
        <f>IF($V$148&gt;0,IF(X148=X29,0.5,IF(X148&gt;X29,1,0)),0)</f>
        <v>1</v>
      </c>
      <c r="Y150" s="41">
        <f>IF($V$148&gt;0,IF(Y148=Y29,0.5,IF(Y148&gt;Y29,1,0)),0)</f>
        <v>0</v>
      </c>
      <c r="Z150" s="41">
        <f>IF($V$148&gt;0,IF(Z148=Z29,0.5,IF(Z148&gt;Z29,1,0)),0)</f>
        <v>1</v>
      </c>
      <c r="AA150" s="42">
        <f>IF($V$148&gt;0,IF(AA148=AA29,0.5,IF(AA148&gt;AA29,1,0)),0)</f>
        <v>0</v>
      </c>
      <c r="AB150" s="43"/>
      <c r="AC150" s="41">
        <f t="shared" si="279"/>
        <v>0</v>
      </c>
      <c r="AD150" s="41">
        <f t="shared" si="279"/>
        <v>0</v>
      </c>
      <c r="AE150" s="41">
        <f t="shared" si="279"/>
        <v>0</v>
      </c>
      <c r="AF150" s="41">
        <f t="shared" si="279"/>
        <v>0</v>
      </c>
      <c r="AG150" s="42">
        <f t="shared" si="279"/>
        <v>0</v>
      </c>
      <c r="AH150" s="43"/>
      <c r="AI150" s="41">
        <f t="shared" si="280"/>
        <v>0</v>
      </c>
      <c r="AJ150" s="41">
        <f t="shared" si="280"/>
        <v>0</v>
      </c>
      <c r="AK150" s="41">
        <f t="shared" si="280"/>
        <v>1</v>
      </c>
      <c r="AL150" s="41">
        <f t="shared" si="280"/>
        <v>0</v>
      </c>
      <c r="AM150" s="42">
        <f t="shared" si="280"/>
        <v>0</v>
      </c>
      <c r="AN150" s="43"/>
      <c r="AO150" s="41">
        <f>IF($AN$148&gt;0,IF(AO148=AO42,0.5,IF(AO148&gt;AO42,1,0)),0)</f>
        <v>1</v>
      </c>
      <c r="AP150" s="41">
        <f>IF($AN$148&gt;0,IF(AP148=AP42,0.5,IF(AP148&gt;AP42,1,0)),0)</f>
        <v>0</v>
      </c>
      <c r="AQ150" s="41">
        <f>IF($AN$148&gt;0,IF(AQ148=AQ42,0.5,IF(AQ148&gt;AQ42,1,0)),0)</f>
        <v>1</v>
      </c>
      <c r="AR150" s="41">
        <f>IF($AN$148&gt;0,IF(AR148=AR42,0.5,IF(AR148&gt;AR42,1,0)),0)</f>
        <v>1</v>
      </c>
      <c r="AS150" s="42">
        <f>IF($AN$148&gt;0,IF(AS148=AS42,0.5,IF(AS148&gt;AS42,1,0)),0)</f>
        <v>1</v>
      </c>
      <c r="AT150" s="43"/>
      <c r="AU150" s="41">
        <f t="shared" si="281"/>
        <v>0</v>
      </c>
      <c r="AV150" s="41">
        <f t="shared" si="281"/>
        <v>0</v>
      </c>
      <c r="AW150" s="41">
        <f t="shared" si="281"/>
        <v>0</v>
      </c>
      <c r="AX150" s="41">
        <f t="shared" si="281"/>
        <v>0</v>
      </c>
      <c r="AY150" s="42">
        <f t="shared" si="281"/>
        <v>0</v>
      </c>
      <c r="AZ150" s="43"/>
      <c r="BA150" s="41">
        <f t="shared" si="282"/>
        <v>0</v>
      </c>
      <c r="BB150" s="41">
        <f t="shared" si="282"/>
        <v>0</v>
      </c>
      <c r="BC150" s="41">
        <f t="shared" si="282"/>
        <v>0</v>
      </c>
      <c r="BD150" s="41">
        <f t="shared" si="282"/>
        <v>0</v>
      </c>
      <c r="BE150" s="42">
        <f t="shared" si="282"/>
        <v>0</v>
      </c>
      <c r="BF150" s="48"/>
      <c r="BG150" s="21"/>
      <c r="BH150" s="21"/>
      <c r="BI150" s="21"/>
      <c r="BJ150" s="21"/>
      <c r="BK150" s="21"/>
      <c r="BL150" s="21"/>
      <c r="BM150" s="21"/>
      <c r="BN150" s="21"/>
      <c r="BO150" s="21"/>
      <c r="BP150" s="21"/>
      <c r="BQ150" s="21"/>
    </row>
    <row r="151" spans="1:69" ht="14.25" customHeight="1" x14ac:dyDescent="0.25">
      <c r="A151" s="49"/>
      <c r="B151" s="50" t="s">
        <v>39</v>
      </c>
      <c r="C151" s="51"/>
      <c r="D151" s="52"/>
      <c r="E151" s="53"/>
      <c r="F151" s="53"/>
      <c r="G151" s="53"/>
      <c r="H151" s="53"/>
      <c r="I151" s="54">
        <f>SUM(E149+F149+G149+H149+I149+E150+F150+G150+H150+I150)</f>
        <v>10</v>
      </c>
      <c r="J151" s="52"/>
      <c r="K151" s="53"/>
      <c r="L151" s="53"/>
      <c r="M151" s="53"/>
      <c r="N151" s="53"/>
      <c r="O151" s="54">
        <f>SUM(K149+L149+M149+N149+O149+K150+L150+M150+N150+O150)</f>
        <v>7</v>
      </c>
      <c r="P151" s="52"/>
      <c r="Q151" s="53"/>
      <c r="R151" s="53"/>
      <c r="S151" s="53"/>
      <c r="T151" s="53"/>
      <c r="U151" s="54">
        <f>SUM(Q149+R149+S149+T149+U149+Q150+R150+S150+T150+U150)</f>
        <v>0.5</v>
      </c>
      <c r="V151" s="52"/>
      <c r="W151" s="53"/>
      <c r="X151" s="53"/>
      <c r="Y151" s="53"/>
      <c r="Z151" s="53"/>
      <c r="AA151" s="54">
        <f>SUM(W149+X149+Y149+Z149+AA149+W150+X150+Y150+Z150+AA150)</f>
        <v>7</v>
      </c>
      <c r="AB151" s="52"/>
      <c r="AC151" s="53"/>
      <c r="AD151" s="53"/>
      <c r="AE151" s="53"/>
      <c r="AF151" s="53"/>
      <c r="AG151" s="54">
        <f>SUM(AC149+AD149+AE149+AF149+AG149+AC150+AD150+AE150+AF150+AG150)</f>
        <v>2</v>
      </c>
      <c r="AH151" s="52"/>
      <c r="AI151" s="53"/>
      <c r="AJ151" s="53"/>
      <c r="AK151" s="53"/>
      <c r="AL151" s="53"/>
      <c r="AM151" s="54">
        <f>SUM(AI149+AJ149+AK149+AL149+AM149+AI150+AJ150+AK150+AL150+AM150)</f>
        <v>2</v>
      </c>
      <c r="AN151" s="52"/>
      <c r="AO151" s="53"/>
      <c r="AP151" s="53"/>
      <c r="AQ151" s="53"/>
      <c r="AR151" s="53"/>
      <c r="AS151" s="54">
        <f>SUM(AO149+AP149+AQ149+AR149+AS149+AO150+AP150+AQ150+AR150+AS150)</f>
        <v>7</v>
      </c>
      <c r="AT151" s="52"/>
      <c r="AU151" s="53"/>
      <c r="AV151" s="53"/>
      <c r="AW151" s="53"/>
      <c r="AX151" s="53"/>
      <c r="AY151" s="54">
        <f>SUM(AU149+AV149+AW149+AX149+AY149+AU150+AV150+AW150+AX150+AY150)</f>
        <v>0</v>
      </c>
      <c r="AZ151" s="52"/>
      <c r="BA151" s="53"/>
      <c r="BB151" s="53"/>
      <c r="BC151" s="53"/>
      <c r="BD151" s="53"/>
      <c r="BE151" s="54">
        <f>SUM(BA149+BB149+BC149+BD149+BE149+BA150+BB150+BC150+BD150+BE150)</f>
        <v>0</v>
      </c>
      <c r="BF151" s="55"/>
      <c r="BG151" s="56"/>
      <c r="BH151" s="56"/>
      <c r="BI151" s="56"/>
      <c r="BJ151" s="56"/>
      <c r="BK151" s="56"/>
      <c r="BL151" s="56"/>
      <c r="BM151" s="56"/>
      <c r="BN151" s="56"/>
      <c r="BO151" s="56"/>
      <c r="BP151" s="56"/>
      <c r="BQ151" s="56"/>
    </row>
    <row r="152" spans="1:69" ht="15" customHeight="1" x14ac:dyDescent="0.2">
      <c r="A152" s="60"/>
      <c r="B152" s="61"/>
      <c r="C152" s="62"/>
      <c r="D152" s="63"/>
      <c r="E152" s="64"/>
      <c r="F152" s="64"/>
      <c r="G152" s="64"/>
      <c r="H152" s="64"/>
      <c r="I152" s="65"/>
      <c r="J152" s="63"/>
      <c r="K152" s="64"/>
      <c r="L152" s="64"/>
      <c r="M152" s="64"/>
      <c r="N152" s="64"/>
      <c r="O152" s="65"/>
      <c r="P152" s="63"/>
      <c r="Q152" s="64"/>
      <c r="R152" s="64"/>
      <c r="S152" s="64"/>
      <c r="T152" s="64"/>
      <c r="U152" s="65"/>
      <c r="V152" s="63"/>
      <c r="W152" s="64"/>
      <c r="X152" s="64"/>
      <c r="Y152" s="64"/>
      <c r="Z152" s="64"/>
      <c r="AA152" s="65"/>
      <c r="AB152" s="63"/>
      <c r="AC152" s="64"/>
      <c r="AD152" s="64"/>
      <c r="AE152" s="64"/>
      <c r="AF152" s="64"/>
      <c r="AG152" s="65"/>
      <c r="AH152" s="63"/>
      <c r="AI152" s="64"/>
      <c r="AJ152" s="64"/>
      <c r="AK152" s="64"/>
      <c r="AL152" s="64"/>
      <c r="AM152" s="65"/>
      <c r="AN152" s="63"/>
      <c r="AO152" s="64"/>
      <c r="AP152" s="64"/>
      <c r="AQ152" s="64"/>
      <c r="AR152" s="64"/>
      <c r="AS152" s="65"/>
      <c r="AT152" s="63"/>
      <c r="AU152" s="64"/>
      <c r="AV152" s="64"/>
      <c r="AW152" s="64"/>
      <c r="AX152" s="64"/>
      <c r="AY152" s="65"/>
      <c r="AZ152" s="63"/>
      <c r="BA152" s="64"/>
      <c r="BB152" s="64"/>
      <c r="BC152" s="64"/>
      <c r="BD152" s="64"/>
      <c r="BE152" s="65"/>
      <c r="BF152" s="35"/>
      <c r="BG152" s="36"/>
      <c r="BH152" s="36"/>
      <c r="BI152" s="36"/>
      <c r="BJ152" s="36"/>
      <c r="BK152" s="36"/>
      <c r="BL152" s="36"/>
      <c r="BM152" s="36"/>
      <c r="BN152" s="36"/>
      <c r="BO152" s="36"/>
      <c r="BP152" s="36"/>
      <c r="BQ152" s="36"/>
    </row>
    <row r="153" spans="1:69" ht="15" customHeight="1" x14ac:dyDescent="0.2">
      <c r="A153" s="66"/>
      <c r="B153" s="67"/>
      <c r="C153" s="68"/>
      <c r="D153" s="69"/>
      <c r="E153" s="70"/>
      <c r="F153" s="70"/>
      <c r="G153" s="70"/>
      <c r="H153" s="70"/>
      <c r="I153" s="71"/>
      <c r="J153" s="69"/>
      <c r="K153" s="70"/>
      <c r="L153" s="70"/>
      <c r="M153" s="70"/>
      <c r="N153" s="70"/>
      <c r="O153" s="71"/>
      <c r="P153" s="69"/>
      <c r="Q153" s="70"/>
      <c r="R153" s="70"/>
      <c r="S153" s="70"/>
      <c r="T153" s="70"/>
      <c r="U153" s="71"/>
      <c r="V153" s="69"/>
      <c r="W153" s="70"/>
      <c r="X153" s="70"/>
      <c r="Y153" s="70"/>
      <c r="Z153" s="70"/>
      <c r="AA153" s="71"/>
      <c r="AB153" s="69"/>
      <c r="AC153" s="70"/>
      <c r="AD153" s="70"/>
      <c r="AE153" s="70"/>
      <c r="AF153" s="70"/>
      <c r="AG153" s="71"/>
      <c r="AH153" s="69"/>
      <c r="AI153" s="70"/>
      <c r="AJ153" s="70"/>
      <c r="AK153" s="70"/>
      <c r="AL153" s="70"/>
      <c r="AM153" s="71"/>
      <c r="AN153" s="69"/>
      <c r="AO153" s="70"/>
      <c r="AP153" s="70"/>
      <c r="AQ153" s="70"/>
      <c r="AR153" s="70"/>
      <c r="AS153" s="71"/>
      <c r="AT153" s="69"/>
      <c r="AU153" s="70"/>
      <c r="AV153" s="70"/>
      <c r="AW153" s="70"/>
      <c r="AX153" s="70"/>
      <c r="AY153" s="71"/>
      <c r="AZ153" s="69"/>
      <c r="BA153" s="70"/>
      <c r="BB153" s="70"/>
      <c r="BC153" s="70"/>
      <c r="BD153" s="70"/>
      <c r="BE153" s="71"/>
      <c r="BF153" s="48"/>
      <c r="BG153" s="21"/>
      <c r="BH153" s="21"/>
      <c r="BI153" s="21"/>
      <c r="BJ153" s="21"/>
      <c r="BK153" s="21"/>
      <c r="BL153" s="21"/>
      <c r="BM153" s="21"/>
      <c r="BN153" s="21"/>
      <c r="BO153" s="21"/>
      <c r="BP153" s="21"/>
      <c r="BQ153" s="21"/>
    </row>
    <row r="154" spans="1:69" ht="15" customHeight="1" x14ac:dyDescent="0.2">
      <c r="A154" s="66"/>
      <c r="B154" s="67"/>
      <c r="C154" s="68"/>
      <c r="D154" s="69"/>
      <c r="E154" s="70"/>
      <c r="F154" s="70"/>
      <c r="G154" s="70"/>
      <c r="H154" s="70"/>
      <c r="I154" s="72">
        <f>I147+I131+I119+I103+I85+I69+I56+I41+I28+I14</f>
        <v>12364</v>
      </c>
      <c r="J154" s="69"/>
      <c r="K154" s="70"/>
      <c r="L154" s="70"/>
      <c r="M154" s="70"/>
      <c r="N154" s="70"/>
      <c r="O154" s="72">
        <f>O147+O131+O119+O103+O85+O69+O56+O41+O28+O14</f>
        <v>12487</v>
      </c>
      <c r="P154" s="69"/>
      <c r="Q154" s="70"/>
      <c r="R154" s="70"/>
      <c r="S154" s="70"/>
      <c r="T154" s="70"/>
      <c r="U154" s="72">
        <f>U147+U131+U119+U103+U85+U69+U56+U41+U28+U14</f>
        <v>12803</v>
      </c>
      <c r="V154" s="69"/>
      <c r="W154" s="70"/>
      <c r="X154" s="70"/>
      <c r="Y154" s="70"/>
      <c r="Z154" s="70"/>
      <c r="AA154" s="72">
        <f>AA131+AA119+AA103+AA85+AA69+AA56+AA41+AA28+AA14</f>
        <v>10976</v>
      </c>
      <c r="AB154" s="69"/>
      <c r="AC154" s="70"/>
      <c r="AD154" s="70"/>
      <c r="AE154" s="70"/>
      <c r="AF154" s="70"/>
      <c r="AG154" s="71"/>
      <c r="AH154" s="69"/>
      <c r="AI154" s="70"/>
      <c r="AJ154" s="70"/>
      <c r="AK154" s="70"/>
      <c r="AL154" s="70"/>
      <c r="AM154" s="71"/>
      <c r="AN154" s="69"/>
      <c r="AO154" s="70"/>
      <c r="AP154" s="70"/>
      <c r="AQ154" s="70"/>
      <c r="AR154" s="70"/>
      <c r="AS154" s="71"/>
      <c r="AT154" s="69"/>
      <c r="AU154" s="70"/>
      <c r="AV154" s="70"/>
      <c r="AW154" s="70"/>
      <c r="AX154" s="70"/>
      <c r="AY154" s="71"/>
      <c r="AZ154" s="69"/>
      <c r="BA154" s="70"/>
      <c r="BB154" s="70"/>
      <c r="BC154" s="70"/>
      <c r="BD154" s="70"/>
      <c r="BE154" s="71"/>
      <c r="BF154" s="48"/>
      <c r="BG154" s="21"/>
      <c r="BH154" s="21"/>
      <c r="BI154" s="21"/>
      <c r="BJ154" s="21"/>
      <c r="BK154" s="21"/>
      <c r="BL154" s="21"/>
      <c r="BM154" s="21"/>
      <c r="BN154" s="21"/>
      <c r="BO154" s="21"/>
      <c r="BP154" s="21"/>
      <c r="BQ154" s="21"/>
    </row>
    <row r="155" spans="1:69" ht="15" customHeight="1" x14ac:dyDescent="0.2">
      <c r="A155" s="73"/>
      <c r="B155" s="74"/>
      <c r="C155" s="75"/>
      <c r="D155" s="76"/>
      <c r="E155" s="77"/>
      <c r="F155" s="77"/>
      <c r="G155" s="77"/>
      <c r="H155" s="77"/>
      <c r="I155" s="78">
        <f>I154/80</f>
        <v>154.55000000000001</v>
      </c>
      <c r="J155" s="76"/>
      <c r="K155" s="77"/>
      <c r="L155" s="77"/>
      <c r="M155" s="77"/>
      <c r="N155" s="77"/>
      <c r="O155" s="78">
        <f>O154/80</f>
        <v>156.08750000000001</v>
      </c>
      <c r="P155" s="76"/>
      <c r="Q155" s="77"/>
      <c r="R155" s="77"/>
      <c r="S155" s="77"/>
      <c r="T155" s="77"/>
      <c r="U155" s="78">
        <f>U154/80</f>
        <v>160.03749999999999</v>
      </c>
      <c r="V155" s="76"/>
      <c r="W155" s="77"/>
      <c r="X155" s="77"/>
      <c r="Y155" s="77"/>
      <c r="Z155" s="77"/>
      <c r="AA155" s="78">
        <f>AA154/72</f>
        <v>152.44444444444446</v>
      </c>
      <c r="AB155" s="76"/>
      <c r="AC155" s="77"/>
      <c r="AD155" s="77"/>
      <c r="AE155" s="77"/>
      <c r="AF155" s="77"/>
      <c r="AG155" s="79"/>
      <c r="AH155" s="76"/>
      <c r="AI155" s="77"/>
      <c r="AJ155" s="77"/>
      <c r="AK155" s="77"/>
      <c r="AL155" s="77"/>
      <c r="AM155" s="79"/>
      <c r="AN155" s="76"/>
      <c r="AO155" s="77"/>
      <c r="AP155" s="77"/>
      <c r="AQ155" s="77"/>
      <c r="AR155" s="77"/>
      <c r="AS155" s="79"/>
      <c r="AT155" s="76"/>
      <c r="AU155" s="77"/>
      <c r="AV155" s="77"/>
      <c r="AW155" s="77"/>
      <c r="AX155" s="77"/>
      <c r="AY155" s="79"/>
      <c r="AZ155" s="76"/>
      <c r="BA155" s="77"/>
      <c r="BB155" s="77"/>
      <c r="BC155" s="77"/>
      <c r="BD155" s="77"/>
      <c r="BE155" s="79"/>
      <c r="BF155" s="48"/>
      <c r="BG155" s="21"/>
      <c r="BH155" s="21"/>
      <c r="BI155" s="21"/>
      <c r="BJ155" s="21"/>
      <c r="BK155" s="21"/>
      <c r="BL155" s="21"/>
      <c r="BM155" s="21"/>
      <c r="BN155" s="21"/>
      <c r="BO155" s="21"/>
      <c r="BP155" s="21"/>
      <c r="BQ155" s="21"/>
    </row>
  </sheetData>
  <mergeCells count="19">
    <mergeCell ref="AT1:AY1"/>
    <mergeCell ref="AZ1:BE1"/>
    <mergeCell ref="AN1:AS1"/>
    <mergeCell ref="D1:I1"/>
    <mergeCell ref="B2:C2"/>
    <mergeCell ref="B19:C19"/>
    <mergeCell ref="B33:C33"/>
    <mergeCell ref="AH1:AM1"/>
    <mergeCell ref="AB1:AG1"/>
    <mergeCell ref="V1:AA1"/>
    <mergeCell ref="P1:U1"/>
    <mergeCell ref="J1:O1"/>
    <mergeCell ref="B46:C46"/>
    <mergeCell ref="B136:C136"/>
    <mergeCell ref="B61:C61"/>
    <mergeCell ref="B74:C74"/>
    <mergeCell ref="B90:C90"/>
    <mergeCell ref="B108:C108"/>
    <mergeCell ref="B124:C124"/>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4"/>
  <sheetViews>
    <sheetView showGridLines="0" workbookViewId="0">
      <selection activeCell="I27" sqref="I27"/>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75</v>
      </c>
      <c r="B1" s="80" t="s">
        <v>76</v>
      </c>
      <c r="C1" s="80" t="s">
        <v>100</v>
      </c>
      <c r="D1" s="80" t="s">
        <v>101</v>
      </c>
      <c r="E1" s="80" t="s">
        <v>22</v>
      </c>
      <c r="F1" s="80" t="s">
        <v>23</v>
      </c>
      <c r="G1" s="109" t="s">
        <v>26</v>
      </c>
      <c r="H1" s="81" t="s">
        <v>24</v>
      </c>
      <c r="I1" s="82"/>
    </row>
    <row r="2" spans="1:9" hidden="1" x14ac:dyDescent="0.2">
      <c r="A2" s="83">
        <f>'Détail par équipe'!B78</f>
        <v>4</v>
      </c>
      <c r="B2" s="83">
        <f>'Détail par équipe'!C78</f>
        <v>0</v>
      </c>
      <c r="C2" s="84"/>
      <c r="D2" s="84"/>
      <c r="E2" s="83">
        <f>'Détail par équipe'!BO78</f>
        <v>0</v>
      </c>
      <c r="F2" s="83">
        <f>'Détail par équipe'!BP78</f>
        <v>0</v>
      </c>
      <c r="G2" s="110" t="e">
        <f>ROUNDDOWN(IF(H2&gt;220,0,((220-H2)*0.7)),0)</f>
        <v>#DIV/0!</v>
      </c>
      <c r="H2" s="88" t="e">
        <f>ROUNDDOWN(F2/E2,0)</f>
        <v>#DIV/0!</v>
      </c>
      <c r="I2" s="87"/>
    </row>
    <row r="3" spans="1:9" hidden="1" x14ac:dyDescent="0.2">
      <c r="A3" s="83">
        <f>'Détail par équipe'!B79</f>
        <v>5</v>
      </c>
      <c r="B3" s="83">
        <f>'Détail par équipe'!C79</f>
        <v>0</v>
      </c>
      <c r="C3" s="84"/>
      <c r="D3" s="84"/>
      <c r="E3" s="83">
        <f>'Détail par équipe'!BO79</f>
        <v>0</v>
      </c>
      <c r="F3" s="83">
        <f>'Détail par équipe'!BP79</f>
        <v>0</v>
      </c>
      <c r="G3" s="110" t="e">
        <f>ROUNDDOWN(IF(H3&gt;220,0,((220-H3)*0.7)),0)</f>
        <v>#DIV/0!</v>
      </c>
      <c r="H3" s="88" t="e">
        <f>ROUNDDOWN(F3/E3,0)</f>
        <v>#DIV/0!</v>
      </c>
      <c r="I3" s="87"/>
    </row>
    <row r="4" spans="1:9" hidden="1" x14ac:dyDescent="0.2">
      <c r="A4" s="83">
        <f>'Détail par équipe'!B66</f>
        <v>5</v>
      </c>
      <c r="B4" s="83">
        <f>'Détail par équipe'!C66</f>
        <v>0</v>
      </c>
      <c r="C4" s="84"/>
      <c r="D4" s="84"/>
      <c r="E4" s="85">
        <f>ROUNDDOWN('Détail par équipe'!BO66,0)</f>
        <v>0</v>
      </c>
      <c r="F4" s="85">
        <f>ROUNDDOWN('Détail par équipe'!BP66,0)</f>
        <v>0</v>
      </c>
      <c r="G4" s="110" t="e">
        <f>ROUNDDOWN(IF(H4&gt;220,0,((220-H4)*0.7)),0)</f>
        <v>#DIV/0!</v>
      </c>
      <c r="H4" s="88" t="e">
        <f>ROUNDDOWN(F4/E4,0)</f>
        <v>#DIV/0!</v>
      </c>
      <c r="I4" s="87"/>
    </row>
    <row r="5" spans="1:9" hidden="1" x14ac:dyDescent="0.2">
      <c r="A5" s="83">
        <f>'Détail par équipe'!B95</f>
        <v>5</v>
      </c>
      <c r="B5" s="83">
        <f>'Détail par équipe'!C95</f>
        <v>0</v>
      </c>
      <c r="C5" s="84"/>
      <c r="D5" s="84"/>
      <c r="E5" s="85">
        <f>ROUNDDOWN('Détail par équipe'!BO95,0)</f>
        <v>0</v>
      </c>
      <c r="F5" s="85">
        <f>ROUNDDOWN('Détail par équipe'!BP95,0)</f>
        <v>0</v>
      </c>
      <c r="G5" s="110" t="e">
        <f>ROUNDDOWN(IF(H5&gt;220,0,((220-H5)*0.7)),0)</f>
        <v>#DIV/0!</v>
      </c>
      <c r="H5" s="88" t="e">
        <f>ROUNDDOWN(F5/E5,0)</f>
        <v>#DIV/0!</v>
      </c>
      <c r="I5" s="90"/>
    </row>
    <row r="6" spans="1:9" hidden="1" x14ac:dyDescent="0.2">
      <c r="A6" s="83">
        <f>'Détail par équipe'!B130</f>
        <v>6</v>
      </c>
      <c r="B6" s="83">
        <f>'Détail par équipe'!C130</f>
        <v>0</v>
      </c>
      <c r="C6" s="84"/>
      <c r="D6" s="84"/>
      <c r="E6" s="84"/>
      <c r="F6" s="84"/>
      <c r="G6" s="110">
        <f>ROUNDDOWN(IF(H6&gt;220,0,((220-H6)*0.7)),0)</f>
        <v>70</v>
      </c>
      <c r="H6" s="88">
        <f>ROUNDDOWN('Détail par équipe'!BQ130,0)</f>
        <v>120</v>
      </c>
      <c r="I6" s="87"/>
    </row>
    <row r="7" spans="1:9" hidden="1" x14ac:dyDescent="0.2">
      <c r="A7" s="83">
        <f>'Détail par équipe'!B67</f>
        <v>6</v>
      </c>
      <c r="B7" s="83">
        <f>'Détail par équipe'!C67</f>
        <v>0</v>
      </c>
      <c r="C7" s="84"/>
      <c r="D7" s="84"/>
      <c r="E7" s="85">
        <f>'Détail par équipe'!BO67</f>
        <v>0</v>
      </c>
      <c r="F7" s="85">
        <f>'Détail par équipe'!BP67</f>
        <v>0</v>
      </c>
      <c r="G7" s="110" t="e">
        <f>ROUNDDOWN(IF(H7&gt;220,0,((220-H7)*0.7)),0)</f>
        <v>#DIV/0!</v>
      </c>
      <c r="H7" s="93" t="e">
        <f>'Détail par équipe'!BQ67</f>
        <v>#DIV/0!</v>
      </c>
      <c r="I7" s="91"/>
    </row>
    <row r="8" spans="1:9" hidden="1" x14ac:dyDescent="0.2">
      <c r="A8" s="83">
        <f>'Détail par équipe'!B96</f>
        <v>6</v>
      </c>
      <c r="B8" s="83">
        <f>'Détail par équipe'!C96</f>
        <v>0</v>
      </c>
      <c r="C8" s="84"/>
      <c r="D8" s="84"/>
      <c r="E8" s="85">
        <f>ROUNDDOWN('Détail par équipe'!BO96,0)</f>
        <v>0</v>
      </c>
      <c r="F8" s="85">
        <f>ROUNDDOWN('Détail par équipe'!BP96,0)</f>
        <v>0</v>
      </c>
      <c r="G8" s="110" t="e">
        <f>ROUNDDOWN(IF(H8&gt;220,0,((220-H8)*0.7)),0)</f>
        <v>#DIV/0!</v>
      </c>
      <c r="H8" s="88" t="e">
        <f>ROUNDDOWN(F8/E8,0)</f>
        <v>#DIV/0!</v>
      </c>
      <c r="I8" s="87"/>
    </row>
    <row r="9" spans="1:9" hidden="1" x14ac:dyDescent="0.2">
      <c r="A9" s="83">
        <f>'Détail par équipe'!B80</f>
        <v>6</v>
      </c>
      <c r="B9" s="83">
        <f>'Détail par équipe'!C80</f>
        <v>0</v>
      </c>
      <c r="C9" s="84"/>
      <c r="D9" s="84"/>
      <c r="E9" s="85">
        <f>ROUNDDOWN('Détail par équipe'!BO80,0)</f>
        <v>0</v>
      </c>
      <c r="F9" s="85">
        <f>ROUNDDOWN('Détail par équipe'!BP80,0)</f>
        <v>0</v>
      </c>
      <c r="G9" s="110" t="e">
        <f>ROUNDDOWN(IF(H9&gt;220,0,((220-H9)*0.7)),0)</f>
        <v>#DIV/0!</v>
      </c>
      <c r="H9" s="88" t="e">
        <f>ROUNDDOWN(F9/E9,0)</f>
        <v>#DIV/0!</v>
      </c>
      <c r="I9" s="90"/>
    </row>
    <row r="10" spans="1:9" hidden="1" x14ac:dyDescent="0.2">
      <c r="A10" s="83">
        <f>'Détail par équipe'!B81</f>
        <v>7</v>
      </c>
      <c r="B10" s="83">
        <f>'Détail par équipe'!C81</f>
        <v>0</v>
      </c>
      <c r="C10" s="84"/>
      <c r="D10" s="84"/>
      <c r="E10" s="85">
        <f>ROUNDDOWN('Détail par équipe'!BO81,0)</f>
        <v>0</v>
      </c>
      <c r="F10" s="85">
        <f>ROUNDDOWN('Détail par équipe'!BP81,0)</f>
        <v>0</v>
      </c>
      <c r="G10" s="110" t="e">
        <f>ROUNDDOWN(IF(H10&gt;220,0,((220-H10)*0.7)),0)</f>
        <v>#DIV/0!</v>
      </c>
      <c r="H10" s="93" t="e">
        <f>ROUNDDOWN('Détail par équipe'!BQ81,0)</f>
        <v>#DIV/0!</v>
      </c>
      <c r="I10" s="87"/>
    </row>
    <row r="11" spans="1:9" hidden="1" x14ac:dyDescent="0.2">
      <c r="A11" s="83">
        <f>'Détail par équipe'!B97</f>
        <v>7</v>
      </c>
      <c r="B11" s="83">
        <f>'Détail par équipe'!C97</f>
        <v>0</v>
      </c>
      <c r="C11" s="84"/>
      <c r="D11" s="84"/>
      <c r="E11" s="85">
        <f>ROUNDDOWN('Détail par équipe'!BO97,0)</f>
        <v>0</v>
      </c>
      <c r="F11" s="85">
        <f>ROUNDDOWN('Détail par équipe'!BP97,0)</f>
        <v>0</v>
      </c>
      <c r="G11" s="110" t="e">
        <f>ROUNDDOWN(IF(H11&gt;220,0,((220-H11)*0.7)),0)</f>
        <v>#DIV/0!</v>
      </c>
      <c r="H11" s="88" t="e">
        <f>ROUNDDOWN(F11/E11,0)</f>
        <v>#DIV/0!</v>
      </c>
      <c r="I11" s="87"/>
    </row>
    <row r="12" spans="1:9" hidden="1" x14ac:dyDescent="0.2">
      <c r="A12" s="83">
        <f>'Détail par équipe'!B68</f>
        <v>7</v>
      </c>
      <c r="B12" s="83">
        <f>'Détail par équipe'!C68</f>
        <v>0</v>
      </c>
      <c r="C12" s="84"/>
      <c r="D12" s="84"/>
      <c r="E12" s="85">
        <f>'Détail par équipe'!BO68</f>
        <v>0</v>
      </c>
      <c r="F12" s="85">
        <f>'Détail par équipe'!BP68</f>
        <v>0</v>
      </c>
      <c r="G12" s="110" t="e">
        <f>ROUNDDOWN(IF(H12&gt;220,0,((220-H12)*0.7)),0)</f>
        <v>#DIV/0!</v>
      </c>
      <c r="H12" s="88" t="e">
        <f>ROUNDDOWN(F12/E12,0)</f>
        <v>#DIV/0!</v>
      </c>
      <c r="I12" s="87"/>
    </row>
    <row r="13" spans="1:9" hidden="1" x14ac:dyDescent="0.2">
      <c r="A13" s="83">
        <f>'Détail par équipe'!B116</f>
        <v>8</v>
      </c>
      <c r="B13" s="83">
        <f>'Détail par équipe'!C116</f>
        <v>0</v>
      </c>
      <c r="C13" s="84"/>
      <c r="D13" s="84"/>
      <c r="E13" s="84"/>
      <c r="F13" s="84"/>
      <c r="G13" s="110" t="e">
        <f>ROUNDDOWN(IF(H13&gt;220,0,((220-H13)*0.7)),0)</f>
        <v>#DIV/0!</v>
      </c>
      <c r="H13" s="88" t="e">
        <f>ROUNDDOWN('Détail par équipe'!BQ116,0)</f>
        <v>#DIV/0!</v>
      </c>
      <c r="I13" s="87"/>
    </row>
    <row r="14" spans="1:9" hidden="1" x14ac:dyDescent="0.2">
      <c r="A14" s="83">
        <f>'Détail par équipe'!B82</f>
        <v>8</v>
      </c>
      <c r="B14" s="83">
        <f>'Détail par équipe'!C82</f>
        <v>0</v>
      </c>
      <c r="C14" s="84"/>
      <c r="D14" s="84"/>
      <c r="E14" s="85">
        <f>ROUNDDOWN('Détail par équipe'!BO82,0)+C14</f>
        <v>0</v>
      </c>
      <c r="F14" s="85">
        <f>ROUNDDOWN('Détail par équipe'!BP82,0)+D14</f>
        <v>0</v>
      </c>
      <c r="G14" s="110" t="e">
        <f>ROUNDDOWN(IF(H14&gt;220,0,((220-H14)*0.7)),0)</f>
        <v>#DIV/0!</v>
      </c>
      <c r="H14" s="93" t="e">
        <f>ROUNDDOWN('Détail par équipe'!BQ82,0)</f>
        <v>#DIV/0!</v>
      </c>
      <c r="I14" s="87"/>
    </row>
    <row r="15" spans="1:9" hidden="1" x14ac:dyDescent="0.2">
      <c r="A15" s="83">
        <f>'Détail par équipe'!B98</f>
        <v>8</v>
      </c>
      <c r="B15" s="83">
        <f>'Détail par équipe'!C98</f>
        <v>0</v>
      </c>
      <c r="C15" s="84"/>
      <c r="D15" s="84"/>
      <c r="E15" s="83">
        <f>'Détail par équipe'!BO98+C15+E16</f>
        <v>0</v>
      </c>
      <c r="F15" s="83">
        <f>'Détail par équipe'!BP98+D15+F16</f>
        <v>0</v>
      </c>
      <c r="G15" s="110" t="e">
        <f>ROUNDDOWN(IF(H15&gt;220,0,((220-H15)*0.7)),0)</f>
        <v>#DIV/0!</v>
      </c>
      <c r="H15" s="88" t="e">
        <f>ROUNDDOWN(F15/E15,0)</f>
        <v>#DIV/0!</v>
      </c>
      <c r="I15" s="87"/>
    </row>
    <row r="16" spans="1:9" hidden="1" x14ac:dyDescent="0.2">
      <c r="A16" s="83">
        <f>'Détail par équipe'!B117</f>
        <v>9</v>
      </c>
      <c r="B16" s="83">
        <f>'Détail par équipe'!C117</f>
        <v>0</v>
      </c>
      <c r="C16" s="84"/>
      <c r="D16" s="84"/>
      <c r="E16" s="84"/>
      <c r="F16" s="84"/>
      <c r="G16" s="110" t="e">
        <f>ROUNDDOWN(IF(H16&gt;220,0,((220-H16)*0.7)),0)</f>
        <v>#DIV/0!</v>
      </c>
      <c r="H16" s="88" t="e">
        <f>ROUNDDOWN('Détail par équipe'!BQ117,0)</f>
        <v>#DIV/0!</v>
      </c>
      <c r="I16" s="90"/>
    </row>
    <row r="17" spans="1:9" hidden="1" x14ac:dyDescent="0.2">
      <c r="A17" s="83">
        <f>'Détail par équipe'!B99</f>
        <v>9</v>
      </c>
      <c r="B17" s="83">
        <f>'Détail par équipe'!C99</f>
        <v>0</v>
      </c>
      <c r="C17" s="84"/>
      <c r="D17" s="84"/>
      <c r="E17" s="83">
        <f>'Détail par équipe'!BO99</f>
        <v>0</v>
      </c>
      <c r="F17" s="83">
        <f>'Détail par équipe'!BP99</f>
        <v>0</v>
      </c>
      <c r="G17" s="110" t="e">
        <f>ROUNDDOWN(IF(H17&gt;220,0,((220-H17)*0.7)),0)</f>
        <v>#DIV/0!</v>
      </c>
      <c r="H17" s="88" t="e">
        <f>ROUNDDOWN(F17/E17,0)</f>
        <v>#DIV/0!</v>
      </c>
      <c r="I17" s="87"/>
    </row>
    <row r="18" spans="1:9" hidden="1" x14ac:dyDescent="0.2">
      <c r="A18" s="83">
        <f>'Détail par équipe'!B83</f>
        <v>9</v>
      </c>
      <c r="B18" s="83">
        <f>'Détail par équipe'!C83</f>
        <v>0</v>
      </c>
      <c r="C18" s="84"/>
      <c r="D18" s="84"/>
      <c r="E18" s="85">
        <f>ROUNDDOWN('Détail par équipe'!BO83,0)</f>
        <v>0</v>
      </c>
      <c r="F18" s="85">
        <f>ROUNDDOWN('Détail par équipe'!BP83,0)</f>
        <v>0</v>
      </c>
      <c r="G18" s="110" t="e">
        <f>ROUNDDOWN(IF(H18&gt;220,0,((220-H18)*0.7)),0)</f>
        <v>#DIV/0!</v>
      </c>
      <c r="H18" s="88" t="e">
        <f>ROUNDDOWN(F18/E18,0)</f>
        <v>#DIV/0!</v>
      </c>
      <c r="I18" s="91"/>
    </row>
    <row r="19" spans="1:9" hidden="1" x14ac:dyDescent="0.2">
      <c r="A19" s="83">
        <f>'Détail par équipe'!B118</f>
        <v>10</v>
      </c>
      <c r="B19" s="83">
        <f>'Détail par équipe'!C118</f>
        <v>0</v>
      </c>
      <c r="C19" s="84"/>
      <c r="D19" s="84"/>
      <c r="E19" s="84"/>
      <c r="F19" s="84"/>
      <c r="G19" s="110" t="e">
        <f>ROUNDDOWN(IF(H19&gt;220,0,((220-H19)*0.7)),0)</f>
        <v>#DIV/0!</v>
      </c>
      <c r="H19" s="88" t="e">
        <f>ROUNDDOWN('Détail par équipe'!BQ118,0)</f>
        <v>#DIV/0!</v>
      </c>
      <c r="I19" s="87"/>
    </row>
    <row r="20" spans="1:9" hidden="1" x14ac:dyDescent="0.2">
      <c r="A20" s="83">
        <f>'Détail par équipe'!B100</f>
        <v>10</v>
      </c>
      <c r="B20" s="83">
        <f>'Détail par équipe'!C100</f>
        <v>0</v>
      </c>
      <c r="C20" s="84"/>
      <c r="D20" s="84"/>
      <c r="E20" s="83">
        <f>'Détail par équipe'!BO100</f>
        <v>0</v>
      </c>
      <c r="F20" s="83">
        <f>'Détail par équipe'!BP100</f>
        <v>0</v>
      </c>
      <c r="G20" s="110" t="e">
        <f>ROUNDDOWN(IF(H20&gt;220,0,((220-H20)*0.7)),0)</f>
        <v>#DIV/0!</v>
      </c>
      <c r="H20" s="93" t="e">
        <f>ROUNDDOWN('Détail par équipe'!BQ100,0)</f>
        <v>#DIV/0!</v>
      </c>
      <c r="I20" s="87"/>
    </row>
    <row r="21" spans="1:9" hidden="1" x14ac:dyDescent="0.2">
      <c r="A21" s="83">
        <f>'Détail par équipe'!B84</f>
        <v>10</v>
      </c>
      <c r="B21" s="83">
        <f>'Détail par équipe'!C84</f>
        <v>0</v>
      </c>
      <c r="C21" s="84"/>
      <c r="D21" s="84"/>
      <c r="E21" s="85">
        <f>ROUNDDOWN('Détail par équipe'!BO84,0)</f>
        <v>0</v>
      </c>
      <c r="F21" s="85">
        <f>ROUNDDOWN('Détail par équipe'!BP84,0)</f>
        <v>0</v>
      </c>
      <c r="G21" s="110" t="e">
        <f>ROUNDDOWN(IF(H21&gt;220,0,((220-H21)*0.7)),0)</f>
        <v>#DIV/0!</v>
      </c>
      <c r="H21" s="88" t="e">
        <f>ROUNDDOWN(F21/E21,0)</f>
        <v>#DIV/0!</v>
      </c>
      <c r="I21" s="90"/>
    </row>
    <row r="22" spans="1:9" hidden="1" x14ac:dyDescent="0.2">
      <c r="A22" s="83">
        <f>'Détail par équipe'!B146</f>
        <v>10</v>
      </c>
      <c r="B22" s="83">
        <f>'Détail par équipe'!C146</f>
        <v>0</v>
      </c>
      <c r="C22" s="84"/>
      <c r="D22" s="84"/>
      <c r="E22" s="85">
        <f>ROUNDDOWN('Détail par équipe'!BO146,0)</f>
        <v>4</v>
      </c>
      <c r="F22" s="85">
        <f>ROUNDDOWN('Détail par équipe'!BP146,0)</f>
        <v>480</v>
      </c>
      <c r="G22" s="110">
        <f>ROUNDDOWN(IF(H22&gt;220,0,((220-H22)*0.7)),0)</f>
        <v>70</v>
      </c>
      <c r="H22" s="88">
        <f>ROUNDDOWN(F22/E22,0)</f>
        <v>120</v>
      </c>
      <c r="I22" s="87"/>
    </row>
    <row r="23" spans="1:9" hidden="1" x14ac:dyDescent="0.2">
      <c r="A23" s="83">
        <f>'Détail par équipe'!B101</f>
        <v>11</v>
      </c>
      <c r="B23" s="83">
        <f>'Détail par équipe'!C101</f>
        <v>0</v>
      </c>
      <c r="C23" s="84"/>
      <c r="D23" s="84"/>
      <c r="E23" s="85">
        <f>ROUNDDOWN('Détail par équipe'!BO101,0)</f>
        <v>0</v>
      </c>
      <c r="F23" s="85">
        <f>ROUNDDOWN('Détail par équipe'!BP101,0)</f>
        <v>0</v>
      </c>
      <c r="G23" s="110" t="e">
        <f>ROUNDDOWN(IF(H23&gt;220,0,((220-H23)*0.7)),0)</f>
        <v>#DIV/0!</v>
      </c>
      <c r="H23" s="89" t="e">
        <f>ROUNDDOWN('Détail par équipe'!BQ101,0)</f>
        <v>#DIV/0!</v>
      </c>
      <c r="I23" s="87"/>
    </row>
    <row r="24" spans="1:9" hidden="1" x14ac:dyDescent="0.2">
      <c r="A24" s="83">
        <f>'Détail par équipe'!B13</f>
        <v>11</v>
      </c>
      <c r="B24" s="83">
        <f>'Détail par équipe'!C13</f>
        <v>0</v>
      </c>
      <c r="C24" s="84"/>
      <c r="D24" s="84"/>
      <c r="E24" s="85">
        <f>ROUNDDOWN('Détail par équipe'!BO13,0)</f>
        <v>0</v>
      </c>
      <c r="F24" s="85">
        <f>ROUNDDOWN('Détail par équipe'!BP13,0)</f>
        <v>0</v>
      </c>
      <c r="G24" s="110" t="e">
        <f>ROUNDDOWN(IF(H24&gt;220,0,((220-H24)*0.7)),0)</f>
        <v>#DIV/0!</v>
      </c>
      <c r="H24" s="88" t="e">
        <f>ROUNDDOWN(F24/E24,0)</f>
        <v>#DIV/0!</v>
      </c>
      <c r="I24" s="87"/>
    </row>
    <row r="25" spans="1:9" hidden="1" x14ac:dyDescent="0.2">
      <c r="A25" s="83">
        <f>'Détail par équipe'!B102</f>
        <v>12</v>
      </c>
      <c r="B25" s="83">
        <f>'Détail par équipe'!C102</f>
        <v>0</v>
      </c>
      <c r="C25" s="84"/>
      <c r="D25" s="84"/>
      <c r="E25" s="85">
        <f>ROUNDDOWN('Détail par équipe'!BO102,0)</f>
        <v>0</v>
      </c>
      <c r="F25" s="85">
        <f>ROUNDDOWN('Détail par équipe'!BP102,0)</f>
        <v>0</v>
      </c>
      <c r="G25" s="110" t="e">
        <f>ROUNDDOWN(IF(H25&gt;220,0,((220-H25)*0.7)),0)</f>
        <v>#DIV/0!</v>
      </c>
      <c r="H25" s="93" t="e">
        <f>ROUNDDOWN('Détail par équipe'!BQ102,0)</f>
        <v>#DIV/0!</v>
      </c>
      <c r="I25" s="87"/>
    </row>
    <row r="26" spans="1:9" x14ac:dyDescent="0.2">
      <c r="A26" s="92" t="str">
        <f>'Détail par équipe'!B34</f>
        <v>Blot</v>
      </c>
      <c r="B26" s="92" t="str">
        <f>'Détail par équipe'!C34</f>
        <v>Bernard</v>
      </c>
      <c r="C26" s="84">
        <v>68</v>
      </c>
      <c r="D26" s="84">
        <v>11028</v>
      </c>
      <c r="E26" s="85">
        <f>ROUNDDOWN('Détail par équipe'!BO34,0)+C26</f>
        <v>96</v>
      </c>
      <c r="F26" s="85">
        <f>ROUNDDOWN('Détail par équipe'!BP34,0)+D26</f>
        <v>15789</v>
      </c>
      <c r="G26" s="111">
        <f>ROUNDDOWN(IF(H26&gt;220,0,((220-H26)*0.7)),0)</f>
        <v>39</v>
      </c>
      <c r="H26" s="86">
        <f>ROUNDDOWN(F26/E26,0)</f>
        <v>164</v>
      </c>
      <c r="I26" s="90"/>
    </row>
    <row r="27" spans="1:9" x14ac:dyDescent="0.2">
      <c r="A27" s="92" t="str">
        <f>'Détail par équipe'!B110</f>
        <v>Bottecchia</v>
      </c>
      <c r="B27" s="92" t="str">
        <f>'Détail par équipe'!C110</f>
        <v>Philippe</v>
      </c>
      <c r="C27" s="84">
        <v>59</v>
      </c>
      <c r="D27" s="84">
        <v>8436</v>
      </c>
      <c r="E27" s="85">
        <f>ROUNDDOWN('Détail par équipe'!BO110,0)+C27</f>
        <v>87</v>
      </c>
      <c r="F27" s="85">
        <f>ROUNDDOWN('Détail par équipe'!BP110,0)+D27</f>
        <v>12298</v>
      </c>
      <c r="G27" s="111">
        <f>ROUNDDOWN(IF(H27&gt;220,0,((220-H27)*0.7)),0)</f>
        <v>55</v>
      </c>
      <c r="H27" s="86">
        <f>ROUNDDOWN(F27/E27,0)</f>
        <v>141</v>
      </c>
      <c r="I27" s="87"/>
    </row>
    <row r="28" spans="1:9" x14ac:dyDescent="0.2">
      <c r="A28" s="92" t="str">
        <f>'Détail par équipe'!B3</f>
        <v>Cadic</v>
      </c>
      <c r="B28" s="92" t="str">
        <f>'Détail par équipe'!C3</f>
        <v>Michel</v>
      </c>
      <c r="C28" s="84">
        <v>56</v>
      </c>
      <c r="D28" s="84">
        <v>9049</v>
      </c>
      <c r="E28" s="85">
        <f>ROUNDDOWN('Détail par équipe'!BO3,0)+C28+E30+E29+E31</f>
        <v>80</v>
      </c>
      <c r="F28" s="85">
        <f>ROUNDDOWN('Détail par équipe'!BP3,0)+D28+F30+F29+F31</f>
        <v>13073</v>
      </c>
      <c r="G28" s="111">
        <f>ROUNDDOWN(IF(H28&gt;220,0,((220-H28)*0.7)),0)</f>
        <v>39</v>
      </c>
      <c r="H28" s="86">
        <f>ROUNDDOWN(F28/E28,0)</f>
        <v>163</v>
      </c>
      <c r="I28" s="87"/>
    </row>
    <row r="29" spans="1:9" hidden="1" x14ac:dyDescent="0.2">
      <c r="A29" s="160" t="str">
        <f>'Détail par équipe'!B27</f>
        <v>Cadic</v>
      </c>
      <c r="B29" s="160" t="str">
        <f>'Détail par équipe'!C27</f>
        <v>Michel</v>
      </c>
      <c r="C29" s="161"/>
      <c r="D29" s="161"/>
      <c r="E29" s="161">
        <f>'Détail par équipe'!BO27</f>
        <v>8</v>
      </c>
      <c r="F29" s="161">
        <f>'Détail par équipe'!BP27</f>
        <v>1249</v>
      </c>
      <c r="G29" s="163">
        <f>ROUNDDOWN(IF(H29&gt;220,0,((220-H29)*0.7)),0)</f>
        <v>44</v>
      </c>
      <c r="H29" s="164">
        <f>ROUNDDOWN('Détail par équipe'!BQ27,0)</f>
        <v>156</v>
      </c>
      <c r="I29" s="87"/>
    </row>
    <row r="30" spans="1:9" hidden="1" x14ac:dyDescent="0.2">
      <c r="A30" s="160" t="str">
        <f>'Détail par équipe'!B142</f>
        <v>Cadic</v>
      </c>
      <c r="B30" s="160" t="str">
        <f>'Détail par équipe'!C142</f>
        <v>Michel</v>
      </c>
      <c r="C30" s="161"/>
      <c r="D30" s="161"/>
      <c r="E30" s="162">
        <f>'Détail par équipe'!BO142</f>
        <v>0</v>
      </c>
      <c r="F30" s="162">
        <f>'Détail par équipe'!BP142</f>
        <v>0</v>
      </c>
      <c r="G30" s="163" t="e">
        <f>ROUNDDOWN(IF(H30&gt;220,0,((220-H30)*0.7)),0)</f>
        <v>#DIV/0!</v>
      </c>
      <c r="H30" s="164" t="e">
        <f>ROUNDDOWN(F30/E30,0)</f>
        <v>#DIV/0!</v>
      </c>
      <c r="I30" s="87"/>
    </row>
    <row r="31" spans="1:9" s="174" customFormat="1" hidden="1" x14ac:dyDescent="0.2">
      <c r="A31" s="175" t="str">
        <f>'Détail par équipe'!B53</f>
        <v>Cadic</v>
      </c>
      <c r="B31" s="175" t="str">
        <f>'Détail par équipe'!C53</f>
        <v>Michel</v>
      </c>
      <c r="C31" s="175"/>
      <c r="D31" s="175"/>
      <c r="E31" s="175">
        <f>'Détail par équipe'!BO53</f>
        <v>4</v>
      </c>
      <c r="F31" s="175">
        <f>'Détail par équipe'!BP53</f>
        <v>682</v>
      </c>
      <c r="G31" s="175"/>
      <c r="H31" s="175"/>
      <c r="I31" s="173"/>
    </row>
    <row r="32" spans="1:9" x14ac:dyDescent="0.2">
      <c r="A32" s="83" t="str">
        <f>'Détail par équipe'!B64</f>
        <v>Clément</v>
      </c>
      <c r="B32" s="83" t="str">
        <f>'Détail par équipe'!C64</f>
        <v>Michel</v>
      </c>
      <c r="C32" s="84">
        <v>48</v>
      </c>
      <c r="D32" s="84">
        <v>7246</v>
      </c>
      <c r="E32" s="85">
        <f>ROUNDDOWN('Détail par équipe'!BO64,0)+C32</f>
        <v>64</v>
      </c>
      <c r="F32" s="85">
        <f>ROUNDDOWN('Détail par équipe'!BP64,0)+D32</f>
        <v>9917</v>
      </c>
      <c r="G32" s="110">
        <f>ROUNDDOWN(IF(H32&gt;220,0,((220-H32)*0.7)),0)</f>
        <v>46</v>
      </c>
      <c r="H32" s="88">
        <f>ROUNDDOWN(F32/E32,0)</f>
        <v>154</v>
      </c>
      <c r="I32" s="87"/>
    </row>
    <row r="33" spans="1:9" hidden="1" x14ac:dyDescent="0.2">
      <c r="A33" s="135" t="str">
        <f>'Détail par équipe'!B6</f>
        <v>Darribau</v>
      </c>
      <c r="B33" s="142" t="str">
        <f>'Détail par équipe'!C6</f>
        <v>Hervé</v>
      </c>
      <c r="C33" s="136"/>
      <c r="D33" s="136"/>
      <c r="E33" s="137">
        <f>ROUNDDOWN('Détail par équipe'!BO6,0)</f>
        <v>12</v>
      </c>
      <c r="F33" s="137">
        <f>ROUNDDOWN('Détail par équipe'!BP6,0)</f>
        <v>1676</v>
      </c>
      <c r="G33" s="138">
        <f>ROUNDDOWN(IF(H33&gt;220,0,((220-H33)*0.7)),0)</f>
        <v>56</v>
      </c>
      <c r="H33" s="139">
        <f>ROUNDDOWN(F33/E33,0)</f>
        <v>139</v>
      </c>
      <c r="I33" s="87"/>
    </row>
    <row r="34" spans="1:9" x14ac:dyDescent="0.2">
      <c r="A34" s="83" t="s">
        <v>95</v>
      </c>
      <c r="B34" s="83" t="s">
        <v>96</v>
      </c>
      <c r="C34" s="84">
        <v>12</v>
      </c>
      <c r="D34" s="84">
        <v>1719</v>
      </c>
      <c r="E34" s="85">
        <f>E35+E33+C34</f>
        <v>24</v>
      </c>
      <c r="F34" s="85">
        <f>F35+F33+D34</f>
        <v>3395</v>
      </c>
      <c r="G34" s="110">
        <f>ROUNDDOWN(IF(H34&gt;220,0,((220-H34)*0.7)),0)</f>
        <v>55</v>
      </c>
      <c r="H34" s="88">
        <f>ROUNDDOWN(F34/E34,0)</f>
        <v>141</v>
      </c>
      <c r="I34" s="91"/>
    </row>
    <row r="35" spans="1:9" hidden="1" x14ac:dyDescent="0.2">
      <c r="A35" s="135" t="str">
        <f>'Détail par équipe'!B140</f>
        <v>Darribeau</v>
      </c>
      <c r="B35" s="135" t="str">
        <f>'Détail par équipe'!C140</f>
        <v>Hervé</v>
      </c>
      <c r="C35" s="136"/>
      <c r="D35" s="136"/>
      <c r="E35" s="137">
        <f>ROUNDDOWN('Détail par équipe'!BO140,0)</f>
        <v>0</v>
      </c>
      <c r="F35" s="137">
        <f>ROUNDDOWN('Détail par équipe'!BP140,0)</f>
        <v>0</v>
      </c>
      <c r="G35" s="138" t="e">
        <f>ROUNDDOWN(IF(H35&gt;220,0,((220-H35)*0.7)),0)</f>
        <v>#DIV/0!</v>
      </c>
      <c r="H35" s="139" t="e">
        <f>ROUNDDOWN(F35/E35,0)</f>
        <v>#DIV/0!</v>
      </c>
      <c r="I35" s="87"/>
    </row>
    <row r="36" spans="1:9" x14ac:dyDescent="0.2">
      <c r="A36" s="83" t="str">
        <f>'Détail par équipe'!B22</f>
        <v>Derchez</v>
      </c>
      <c r="B36" s="92" t="str">
        <f>'Détail par équipe'!C22</f>
        <v>Jean-Paul</v>
      </c>
      <c r="C36" s="84">
        <v>68</v>
      </c>
      <c r="D36" s="84">
        <v>11099</v>
      </c>
      <c r="E36" s="85">
        <f>ROUNDDOWN('Détail par équipe'!BO22,0)+C36</f>
        <v>88</v>
      </c>
      <c r="F36" s="85">
        <f>ROUNDDOWN('Détail par équipe'!BP22,0)+D36</f>
        <v>14180</v>
      </c>
      <c r="G36" s="110">
        <f>ROUNDDOWN(IF(H36&gt;220,0,((220-H36)*0.7)),0)</f>
        <v>41</v>
      </c>
      <c r="H36" s="88">
        <f>ROUNDDOWN(F36/E36,0)</f>
        <v>161</v>
      </c>
      <c r="I36" s="87"/>
    </row>
    <row r="37" spans="1:9" hidden="1" x14ac:dyDescent="0.2">
      <c r="A37" s="167" t="str">
        <f>'Détail par équipe'!B114</f>
        <v>Evangelista</v>
      </c>
      <c r="B37" s="167" t="str">
        <f>'Détail par équipe'!C114</f>
        <v>Sylvie</v>
      </c>
      <c r="C37" s="169"/>
      <c r="D37" s="169"/>
      <c r="E37" s="169">
        <f>'Détail par équipe'!BO114</f>
        <v>4</v>
      </c>
      <c r="F37" s="169">
        <f>'Détail par équipe'!BP114</f>
        <v>580</v>
      </c>
      <c r="G37" s="171">
        <f>ROUNDDOWN(IF(H37&gt;220,0,((220-H37)*0.7)),0)</f>
        <v>52</v>
      </c>
      <c r="H37" s="172">
        <f>ROUNDDOWN('Détail par équipe'!BQ114,0)</f>
        <v>145</v>
      </c>
      <c r="I37" s="90"/>
    </row>
    <row r="38" spans="1:9" s="166" customFormat="1" x14ac:dyDescent="0.2">
      <c r="A38" s="83" t="str">
        <f>'Détail par équipe'!B77</f>
        <v>Evangélista</v>
      </c>
      <c r="B38" s="83" t="str">
        <f>'Détail par équipe'!C77</f>
        <v>Sylvie</v>
      </c>
      <c r="C38" s="84">
        <v>44</v>
      </c>
      <c r="D38" s="84">
        <v>6302</v>
      </c>
      <c r="E38" s="83">
        <f>'Détail par équipe'!BO77+C38+E37</f>
        <v>48</v>
      </c>
      <c r="F38" s="83">
        <f>'Détail par équipe'!BP77+D38+F37</f>
        <v>6882</v>
      </c>
      <c r="G38" s="110">
        <f>ROUNDDOWN(IF(H38&gt;220,0,((220-H38)*0.7)),0)</f>
        <v>53</v>
      </c>
      <c r="H38" s="88">
        <f>ROUNDDOWN(F38/E38,0)</f>
        <v>143</v>
      </c>
      <c r="I38" s="165"/>
    </row>
    <row r="39" spans="1:9" s="174" customFormat="1" x14ac:dyDescent="0.2">
      <c r="A39" s="83" t="str">
        <f>'Détail par équipe'!B145</f>
        <v>François</v>
      </c>
      <c r="B39" s="83" t="str">
        <f>'Détail par équipe'!C145</f>
        <v>Christian</v>
      </c>
      <c r="C39" s="84"/>
      <c r="D39" s="84"/>
      <c r="E39" s="83">
        <f>'Détail par équipe'!BO145+C39</f>
        <v>4</v>
      </c>
      <c r="F39" s="83">
        <f>'Détail par équipe'!BP145+D39</f>
        <v>630</v>
      </c>
      <c r="G39" s="110">
        <f>ROUNDDOWN(IF(H39&gt;220,0,((220-H39)*0.7)),0)</f>
        <v>44</v>
      </c>
      <c r="H39" s="88">
        <f>ROUNDDOWN(F39/E39,0)</f>
        <v>157</v>
      </c>
      <c r="I39" s="173"/>
    </row>
    <row r="40" spans="1:9" x14ac:dyDescent="0.2">
      <c r="A40" s="83" t="str">
        <f>'Détail par équipe'!B128</f>
        <v>Froloff</v>
      </c>
      <c r="B40" s="83" t="str">
        <f>'Détail par équipe'!C128</f>
        <v>Roger</v>
      </c>
      <c r="C40" s="84">
        <v>4</v>
      </c>
      <c r="D40" s="84">
        <v>650</v>
      </c>
      <c r="E40" s="85">
        <f>ROUNDDOWN('Détail par équipe'!BO128,0)+C40</f>
        <v>8</v>
      </c>
      <c r="F40" s="85">
        <f>ROUNDDOWN('Détail par équipe'!BP128,0)+D40</f>
        <v>1422</v>
      </c>
      <c r="G40" s="110">
        <f>ROUNDDOWN(IF(H40&gt;220,0,((220-H40)*0.7)),0)</f>
        <v>30</v>
      </c>
      <c r="H40" s="131">
        <f>ROUNDDOWN(F40/E40,0)</f>
        <v>177</v>
      </c>
      <c r="I40" s="87"/>
    </row>
    <row r="41" spans="1:9" hidden="1" x14ac:dyDescent="0.2">
      <c r="A41" s="145" t="str">
        <f>'Détail par équipe'!B50</f>
        <v>Gateau</v>
      </c>
      <c r="B41" s="152" t="str">
        <f>'Détail par équipe'!C50</f>
        <v>Guy</v>
      </c>
      <c r="C41" s="146"/>
      <c r="D41" s="146"/>
      <c r="E41" s="145">
        <f>'Détail par équipe'!BO50</f>
        <v>0</v>
      </c>
      <c r="F41" s="145">
        <f>'Détail par équipe'!BP50</f>
        <v>0</v>
      </c>
      <c r="G41" s="148" t="e">
        <f>ROUNDDOWN(IF(H41&gt;220,0,((220-H41)*0.7)),0)</f>
        <v>#DIV/0!</v>
      </c>
      <c r="H41" s="149" t="e">
        <f>ROUNDDOWN(F41/E41,0)</f>
        <v>#DIV/0!</v>
      </c>
      <c r="I41" s="87"/>
    </row>
    <row r="42" spans="1:9" x14ac:dyDescent="0.2">
      <c r="A42" s="83" t="str">
        <f>'Détail par équipe'!B94</f>
        <v>Gateau</v>
      </c>
      <c r="B42" s="83" t="str">
        <f>'Détail par équipe'!C94</f>
        <v>Guy</v>
      </c>
      <c r="C42" s="84">
        <v>28</v>
      </c>
      <c r="D42" s="84">
        <v>2810</v>
      </c>
      <c r="E42" s="85">
        <f>ROUNDDOWN('Détail par équipe'!BO94,0)+C42+E41</f>
        <v>28</v>
      </c>
      <c r="F42" s="85">
        <f>ROUNDDOWN('Détail par équipe'!BP94,0)+D42+F41</f>
        <v>2810</v>
      </c>
      <c r="G42" s="110">
        <f>ROUNDDOWN(IF(H42&gt;220,0,((220-H42)*0.7)),0)</f>
        <v>84</v>
      </c>
      <c r="H42" s="88">
        <f>ROUNDDOWN(F42/E42,0)</f>
        <v>100</v>
      </c>
      <c r="I42" s="91"/>
    </row>
    <row r="43" spans="1:9" hidden="1" x14ac:dyDescent="0.2">
      <c r="A43" s="125" t="str">
        <f>'Détail par équipe'!B111</f>
        <v>Girardy</v>
      </c>
      <c r="B43" s="125" t="str">
        <f>'Détail par équipe'!C111</f>
        <v>Maguy</v>
      </c>
      <c r="C43" s="126"/>
      <c r="D43" s="126"/>
      <c r="E43" s="127">
        <f>ROUNDDOWN('Détail par équipe'!BO111,0)+C43</f>
        <v>0</v>
      </c>
      <c r="F43" s="127">
        <f>ROUNDDOWN('Détail par équipe'!BP111,0)+D43</f>
        <v>0</v>
      </c>
      <c r="G43" s="128" t="e">
        <f>ROUNDDOWN(IF(H43&gt;220,0,((220-H43)*0.7)),0)</f>
        <v>#DIV/0!</v>
      </c>
      <c r="H43" s="132" t="e">
        <f>ROUNDDOWN('Détail par équipe'!BQ111,0)</f>
        <v>#DIV/0!</v>
      </c>
      <c r="I43" s="91"/>
    </row>
    <row r="44" spans="1:9" hidden="1" x14ac:dyDescent="0.2">
      <c r="A44" s="103" t="str">
        <f>'Détail par équipe'!B5</f>
        <v>Girardy</v>
      </c>
      <c r="B44" s="104" t="str">
        <f>'Détail par équipe'!C5</f>
        <v>Maguy</v>
      </c>
      <c r="C44" s="105"/>
      <c r="D44" s="105"/>
      <c r="E44" s="106">
        <f>ROUNDDOWN('Détail par équipe'!BO5,0)</f>
        <v>0</v>
      </c>
      <c r="F44" s="106">
        <f>ROUNDDOWN('Détail par équipe'!BP5,0)</f>
        <v>0</v>
      </c>
      <c r="G44" s="112" t="e">
        <f>ROUNDDOWN(IF(H44&gt;220,0,((220-H44)*0.7)),0)</f>
        <v>#DIV/0!</v>
      </c>
      <c r="H44" s="132" t="e">
        <f>ROUNDDOWN(F44/E44,0)</f>
        <v>#DIV/0!</v>
      </c>
      <c r="I44" s="91"/>
    </row>
    <row r="45" spans="1:9" hidden="1" x14ac:dyDescent="0.2">
      <c r="A45" s="94" t="str">
        <f>'Détail par équipe'!B49</f>
        <v>Girardy</v>
      </c>
      <c r="B45" s="95" t="str">
        <f>'Détail par équipe'!C49</f>
        <v>Maguy</v>
      </c>
      <c r="C45" s="96"/>
      <c r="D45" s="96"/>
      <c r="E45" s="94">
        <f>'Détail par équipe'!BO49</f>
        <v>16</v>
      </c>
      <c r="F45" s="94">
        <f>'Détail par équipe'!BP49</f>
        <v>1777</v>
      </c>
      <c r="G45" s="113">
        <f>ROUNDDOWN(IF(H45&gt;220,0,((220-H45)*0.7)),0)</f>
        <v>76</v>
      </c>
      <c r="H45" s="132">
        <f>ROUNDDOWN(F45/E45,0)</f>
        <v>111</v>
      </c>
      <c r="I45" s="87"/>
    </row>
    <row r="46" spans="1:9" hidden="1" x14ac:dyDescent="0.2">
      <c r="A46" s="95" t="str">
        <f>'Détail par équipe'!B21</f>
        <v>Girardy</v>
      </c>
      <c r="B46" s="95" t="str">
        <f>'Détail par équipe'!C21</f>
        <v>Maguy</v>
      </c>
      <c r="C46" s="96"/>
      <c r="D46" s="96"/>
      <c r="E46" s="99">
        <f>ROUNDDOWN('Détail par équipe'!BO21,0)+C46</f>
        <v>0</v>
      </c>
      <c r="F46" s="99">
        <f>ROUNDDOWN('Détail par équipe'!BP21,0)+D46</f>
        <v>0</v>
      </c>
      <c r="G46" s="114" t="e">
        <f>ROUNDDOWN(IF(H46&gt;220,0,((220-H46)*0.7)),0)</f>
        <v>#DIV/0!</v>
      </c>
      <c r="H46" s="134" t="e">
        <f>ROUNDDOWN(F46/E46,0)</f>
        <v>#DIV/0!</v>
      </c>
      <c r="I46" s="87"/>
    </row>
    <row r="47" spans="1:9" x14ac:dyDescent="0.2">
      <c r="A47" s="92" t="s">
        <v>42</v>
      </c>
      <c r="B47" s="92" t="s">
        <v>43</v>
      </c>
      <c r="C47" s="84">
        <v>48</v>
      </c>
      <c r="D47" s="84">
        <v>5652</v>
      </c>
      <c r="E47" s="85">
        <f>E44+E46+E43+E45+C47</f>
        <v>64</v>
      </c>
      <c r="F47" s="85">
        <f>F44+F46+F43+F45+D47</f>
        <v>7429</v>
      </c>
      <c r="G47" s="111">
        <f>ROUNDDOWN(IF(H47&gt;220,0,((220-H47)*0.7)),0)</f>
        <v>72</v>
      </c>
      <c r="H47" s="133">
        <f>ROUNDDOWN(F47/E47,0)</f>
        <v>116</v>
      </c>
      <c r="I47" s="87"/>
    </row>
    <row r="48" spans="1:9" hidden="1" x14ac:dyDescent="0.2">
      <c r="A48" s="160" t="str">
        <f>'Détail par équipe'!B9</f>
        <v>Godivaux</v>
      </c>
      <c r="B48" s="160" t="str">
        <f>'Détail par équipe'!C9</f>
        <v>Nicole</v>
      </c>
      <c r="C48" s="161"/>
      <c r="D48" s="161"/>
      <c r="E48" s="162">
        <f>'Détail par équipe'!BO9</f>
        <v>0</v>
      </c>
      <c r="F48" s="162">
        <f>'Détail par équipe'!BP9</f>
        <v>0</v>
      </c>
      <c r="G48" s="163" t="e">
        <f>ROUNDDOWN(IF(H48&gt;220,0,((220-H48)*0.7)),0)</f>
        <v>#DIV/0!</v>
      </c>
      <c r="H48" s="164" t="e">
        <f>'Détail par équipe'!BQ9</f>
        <v>#DIV/0!</v>
      </c>
      <c r="I48" s="91"/>
    </row>
    <row r="49" spans="1:9" x14ac:dyDescent="0.2">
      <c r="A49" s="83" t="str">
        <f>'Détail par équipe'!B139</f>
        <v>Godivaux</v>
      </c>
      <c r="B49" s="83" t="str">
        <f>'Détail par équipe'!C139</f>
        <v>Nicole</v>
      </c>
      <c r="C49" s="84">
        <v>32</v>
      </c>
      <c r="D49" s="84">
        <v>4858</v>
      </c>
      <c r="E49" s="83">
        <f>'Détail par équipe'!BO139+C49+E48+E50</f>
        <v>48</v>
      </c>
      <c r="F49" s="83">
        <f>'Détail par équipe'!BP139+D49+F48+F50</f>
        <v>7389</v>
      </c>
      <c r="G49" s="110">
        <f>ROUNDDOWN(IF(H49&gt;220,0,((220-H49)*0.7)),0)</f>
        <v>46</v>
      </c>
      <c r="H49" s="131">
        <f>ROUNDDOWN(F49/E49,0)</f>
        <v>153</v>
      </c>
      <c r="I49" s="140"/>
    </row>
    <row r="50" spans="1:9" hidden="1" x14ac:dyDescent="0.2">
      <c r="A50" s="135" t="str">
        <f>'Détail par équipe'!B54</f>
        <v>Godiveau</v>
      </c>
      <c r="B50" s="142" t="str">
        <f>'Détail par équipe'!C54</f>
        <v>Nicole</v>
      </c>
      <c r="C50" s="136"/>
      <c r="D50" s="136"/>
      <c r="E50" s="137">
        <f>ROUNDDOWN('Détail par équipe'!BO54,0)</f>
        <v>0</v>
      </c>
      <c r="F50" s="137">
        <f>ROUNDDOWN('Détail par équipe'!BP54,0)</f>
        <v>0</v>
      </c>
      <c r="G50" s="138" t="e">
        <f>ROUNDDOWN(IF(H50&gt;220,0,((220-H50)*0.7)),0)</f>
        <v>#DIV/0!</v>
      </c>
      <c r="H50" s="139" t="e">
        <f>ROUNDDOWN('Détail par équipe'!BQ54,0)</f>
        <v>#DIV/0!</v>
      </c>
      <c r="I50" s="91"/>
    </row>
    <row r="51" spans="1:9" s="151" customFormat="1" hidden="1" x14ac:dyDescent="0.2">
      <c r="A51" s="145" t="str">
        <f>'Détail par équipe'!B112</f>
        <v>Guille</v>
      </c>
      <c r="B51" s="145" t="str">
        <f>'Détail par équipe'!C112</f>
        <v>Pascal</v>
      </c>
      <c r="C51" s="146"/>
      <c r="D51" s="146"/>
      <c r="E51" s="147">
        <f>ROUNDDOWN('Détail par équipe'!BO112,0)+C51</f>
        <v>0</v>
      </c>
      <c r="F51" s="147">
        <f>ROUNDDOWN('Détail par équipe'!BP112,0)+D51</f>
        <v>0</v>
      </c>
      <c r="G51" s="148" t="e">
        <f>ROUNDDOWN(IF(H51&gt;220,0,((220-H51)*0.7)),0)</f>
        <v>#DIV/0!</v>
      </c>
      <c r="H51" s="149" t="e">
        <f>ROUNDDOWN('Détail par équipe'!BQ112,0)</f>
        <v>#DIV/0!</v>
      </c>
      <c r="I51" s="91"/>
    </row>
    <row r="52" spans="1:9" s="141" customFormat="1" hidden="1" x14ac:dyDescent="0.2">
      <c r="A52" s="152" t="str">
        <f>'Détail par équipe'!B92</f>
        <v>Guille</v>
      </c>
      <c r="B52" s="152" t="str">
        <f>'Détail par équipe'!C92</f>
        <v>Pascal</v>
      </c>
      <c r="C52" s="146"/>
      <c r="D52" s="146"/>
      <c r="E52" s="147">
        <f>ROUNDDOWN('Détail par équipe'!BO92,0)+C52</f>
        <v>28</v>
      </c>
      <c r="F52" s="147">
        <f>ROUNDDOWN('Détail par équipe'!BP92,0)+D52</f>
        <v>3971</v>
      </c>
      <c r="G52" s="153">
        <f>ROUNDDOWN(IF(H52&gt;220,0,((220-H52)*0.7)),0)</f>
        <v>55</v>
      </c>
      <c r="H52" s="154">
        <f>ROUNDDOWN(F52/E52,0)</f>
        <v>141</v>
      </c>
      <c r="I52" s="150"/>
    </row>
    <row r="53" spans="1:9" x14ac:dyDescent="0.2">
      <c r="A53" s="92" t="s">
        <v>102</v>
      </c>
      <c r="B53" s="92" t="s">
        <v>41</v>
      </c>
      <c r="C53" s="84">
        <v>56</v>
      </c>
      <c r="D53" s="84">
        <v>7967</v>
      </c>
      <c r="E53" s="85">
        <f>E51+E52+C53</f>
        <v>84</v>
      </c>
      <c r="F53" s="85">
        <f>F51+F52+D53</f>
        <v>11938</v>
      </c>
      <c r="G53" s="111">
        <f>ROUNDDOWN(IF(H53&gt;220,0,((220-H53)*0.7)),0)</f>
        <v>54</v>
      </c>
      <c r="H53" s="133">
        <f>ROUNDDOWN(F53/E53,0)</f>
        <v>142</v>
      </c>
      <c r="I53" s="87"/>
    </row>
    <row r="54" spans="1:9" s="141" customFormat="1" x14ac:dyDescent="0.2">
      <c r="A54" s="83" t="str">
        <f>'Détail par équipe'!B7</f>
        <v>Hasle</v>
      </c>
      <c r="B54" s="83" t="str">
        <f>'Détail par équipe'!C7</f>
        <v>Bernard</v>
      </c>
      <c r="C54" s="84">
        <v>4</v>
      </c>
      <c r="D54" s="84">
        <v>628</v>
      </c>
      <c r="E54" s="85">
        <f>ROUNDDOWN('Détail par équipe'!BO7,0)+C54</f>
        <v>4</v>
      </c>
      <c r="F54" s="85">
        <f>ROUNDDOWN('Détail par équipe'!BP7,0)+D54</f>
        <v>628</v>
      </c>
      <c r="G54" s="110">
        <f>ROUNDDOWN(IF(H54&gt;220,0,((220-H54)*0.7)),0)</f>
        <v>44</v>
      </c>
      <c r="H54" s="88">
        <f>ROUNDDOWN(F54/E54,0)</f>
        <v>157</v>
      </c>
      <c r="I54" s="87"/>
    </row>
    <row r="55" spans="1:9" s="166" customFormat="1" hidden="1" x14ac:dyDescent="0.2">
      <c r="A55" s="135" t="str">
        <f>'Détail par équipe'!B129</f>
        <v>Ini</v>
      </c>
      <c r="B55" s="135" t="str">
        <f>'Détail par équipe'!C129</f>
        <v>Marc</v>
      </c>
      <c r="C55" s="136"/>
      <c r="D55" s="136"/>
      <c r="E55" s="137">
        <f>ROUNDDOWN('Détail par équipe'!BO129,0)</f>
        <v>0</v>
      </c>
      <c r="F55" s="137">
        <f>ROUNDDOWN('Détail par équipe'!BP129,0)</f>
        <v>0</v>
      </c>
      <c r="G55" s="138" t="e">
        <f>ROUNDDOWN(IF(H55&gt;220,0,((220-H55)*0.7)),0)</f>
        <v>#DIV/0!</v>
      </c>
      <c r="H55" s="139" t="e">
        <f>ROUNDDOWN('Détail par équipe'!BQ129,0)</f>
        <v>#DIV/0!</v>
      </c>
      <c r="I55" s="140"/>
    </row>
    <row r="56" spans="1:9" hidden="1" x14ac:dyDescent="0.2">
      <c r="A56" s="142" t="str">
        <f>'Détail par équipe'!B91</f>
        <v>Ini</v>
      </c>
      <c r="B56" s="142" t="str">
        <f>'Détail par équipe'!C91</f>
        <v>Marc</v>
      </c>
      <c r="C56" s="136"/>
      <c r="D56" s="136"/>
      <c r="E56" s="137">
        <f>ROUNDDOWN('Détail par équipe'!BO91,0)</f>
        <v>28</v>
      </c>
      <c r="F56" s="137">
        <f>ROUNDDOWN('Détail par équipe'!BP91,0)</f>
        <v>4334</v>
      </c>
      <c r="G56" s="143">
        <f>ROUNDDOWN(IF(H56&gt;220,0,((220-H56)*0.7)),0)</f>
        <v>46</v>
      </c>
      <c r="H56" s="144">
        <f>ROUNDDOWN(F56/E56,0)</f>
        <v>154</v>
      </c>
      <c r="I56" s="165"/>
    </row>
    <row r="57" spans="1:9" x14ac:dyDescent="0.2">
      <c r="A57" s="92" t="s">
        <v>62</v>
      </c>
      <c r="B57" s="92" t="s">
        <v>63</v>
      </c>
      <c r="C57" s="84">
        <v>68</v>
      </c>
      <c r="D57" s="84">
        <v>10279</v>
      </c>
      <c r="E57" s="85">
        <f>E55+E56+C57</f>
        <v>96</v>
      </c>
      <c r="F57" s="85">
        <f>F55+F56+D57</f>
        <v>14613</v>
      </c>
      <c r="G57" s="111">
        <f>ROUNDDOWN(IF(H57&gt;220,0,((220-H57)*0.7)),0)</f>
        <v>47</v>
      </c>
      <c r="H57" s="86">
        <f>ROUNDDOWN(F57/E57,0)</f>
        <v>152</v>
      </c>
      <c r="I57" s="91"/>
    </row>
    <row r="58" spans="1:9" hidden="1" x14ac:dyDescent="0.2">
      <c r="A58" s="167" t="str">
        <f>'Détail par équipe'!B144</f>
        <v>Lamy</v>
      </c>
      <c r="B58" s="167" t="str">
        <f>'Détail par équipe'!C144</f>
        <v>Eliane</v>
      </c>
      <c r="C58" s="169"/>
      <c r="D58" s="169"/>
      <c r="E58" s="170">
        <f>'Détail par équipe'!BO144</f>
        <v>4</v>
      </c>
      <c r="F58" s="170">
        <f>'Détail par équipe'!BP144</f>
        <v>649</v>
      </c>
      <c r="G58" s="171">
        <f>ROUNDDOWN(IF(H58&gt;220,0,((220-H58)*0.7)),0)</f>
        <v>40</v>
      </c>
      <c r="H58" s="172">
        <f>ROUNDDOWN(F58/E58,0)</f>
        <v>162</v>
      </c>
      <c r="I58" s="87"/>
    </row>
    <row r="59" spans="1:9" s="130" customFormat="1" hidden="1" x14ac:dyDescent="0.2">
      <c r="A59" s="167" t="str">
        <f>'Détail par équipe'!B52</f>
        <v>Lamy</v>
      </c>
      <c r="B59" s="168" t="str">
        <f>'Détail par équipe'!C52</f>
        <v>Eliane</v>
      </c>
      <c r="C59" s="169"/>
      <c r="D59" s="169"/>
      <c r="E59" s="170">
        <f>ROUNDDOWN('Détail par équipe'!BO52,0)</f>
        <v>4</v>
      </c>
      <c r="F59" s="170">
        <f>ROUNDDOWN('Détail par équipe'!BP52,0)</f>
        <v>592</v>
      </c>
      <c r="G59" s="171">
        <f>ROUNDDOWN(IF(H59&gt;220,0,((220-H59)*0.7)),0)</f>
        <v>50</v>
      </c>
      <c r="H59" s="172">
        <f>ROUNDDOWN(F59/E59,0)</f>
        <v>148</v>
      </c>
      <c r="I59" s="87"/>
    </row>
    <row r="60" spans="1:9" hidden="1" x14ac:dyDescent="0.2">
      <c r="A60" s="135" t="str">
        <f>'Détail par équipe'!B10</f>
        <v>Lamy</v>
      </c>
      <c r="B60" s="135" t="str">
        <f>'Détail par équipe'!C10</f>
        <v>Eliane</v>
      </c>
      <c r="C60" s="136"/>
      <c r="D60" s="136"/>
      <c r="E60" s="135">
        <f>'Détail par équipe'!BO10</f>
        <v>4</v>
      </c>
      <c r="F60" s="135">
        <f>'Détail par équipe'!BP10</f>
        <v>538</v>
      </c>
      <c r="G60" s="138">
        <f>ROUNDDOWN(IF(H60&gt;220,0,((220-H60)*0.7)),0)</f>
        <v>60</v>
      </c>
      <c r="H60" s="139">
        <f>ROUNDDOWN(F60/E60,0)</f>
        <v>134</v>
      </c>
      <c r="I60" s="129"/>
    </row>
    <row r="61" spans="1:9" s="108" customFormat="1" x14ac:dyDescent="0.2">
      <c r="A61" s="83" t="str">
        <f>'Détail par équipe'!B23</f>
        <v>Lamy</v>
      </c>
      <c r="B61" s="83" t="str">
        <f>'Détail par équipe'!C23</f>
        <v>Eliane</v>
      </c>
      <c r="C61" s="84">
        <v>52</v>
      </c>
      <c r="D61" s="84">
        <v>7779</v>
      </c>
      <c r="E61" s="84">
        <f>'Détail par équipe'!BO23+C61+E60+E59+E58</f>
        <v>68</v>
      </c>
      <c r="F61" s="84">
        <f>'Détail par équipe'!BP23+D61+F60+F59+F58</f>
        <v>10160</v>
      </c>
      <c r="G61" s="111">
        <f>ROUNDDOWN(IF(H61&gt;220,0,((220-H61)*0.7)),0)</f>
        <v>49</v>
      </c>
      <c r="H61" s="86">
        <f>ROUNDDOWN(F61/E61,0)</f>
        <v>149</v>
      </c>
      <c r="I61" s="107"/>
    </row>
    <row r="62" spans="1:9" s="174" customFormat="1" x14ac:dyDescent="0.2">
      <c r="A62" s="92" t="str">
        <f>'Détail par équipe'!B35</f>
        <v>Mager</v>
      </c>
      <c r="B62" s="92" t="str">
        <f>'Détail par équipe'!C35</f>
        <v>Michel</v>
      </c>
      <c r="C62" s="84">
        <v>72</v>
      </c>
      <c r="D62" s="84">
        <v>12745</v>
      </c>
      <c r="E62" s="85">
        <f>ROUNDDOWN('Détail par équipe'!BO35,0)+C62</f>
        <v>96</v>
      </c>
      <c r="F62" s="85">
        <f>ROUNDDOWN('Détail par équipe'!BP35,0)+D62</f>
        <v>16674</v>
      </c>
      <c r="G62" s="111">
        <f>ROUNDDOWN(IF(H62&gt;220,0,((220-H62)*0.7)),0)</f>
        <v>32</v>
      </c>
      <c r="H62" s="86">
        <f>ROUNDDOWN(F62/E62,0)</f>
        <v>173</v>
      </c>
      <c r="I62" s="173"/>
    </row>
    <row r="63" spans="1:9" s="141" customFormat="1" x14ac:dyDescent="0.2">
      <c r="A63" s="92" t="str">
        <f>'Détail par équipe'!B20</f>
        <v>Malenfer</v>
      </c>
      <c r="B63" s="92" t="str">
        <f>'Détail par équipe'!C20</f>
        <v>Pascal</v>
      </c>
      <c r="C63" s="84">
        <v>8</v>
      </c>
      <c r="D63" s="84">
        <v>1252</v>
      </c>
      <c r="E63" s="85">
        <f>ROUNDDOWN('Détail par équipe'!BO20,0)+C63</f>
        <v>8</v>
      </c>
      <c r="F63" s="85">
        <f>ROUNDDOWN('Détail par équipe'!BP20,0)+D63</f>
        <v>1252</v>
      </c>
      <c r="G63" s="111">
        <f>ROUNDDOWN(IF(H63&gt;220,0,((220-H63)*0.7)),0)</f>
        <v>44</v>
      </c>
      <c r="H63" s="86">
        <f>ROUNDDOWN(F63/E63,0)</f>
        <v>156</v>
      </c>
      <c r="I63" s="140"/>
    </row>
    <row r="64" spans="1:9" x14ac:dyDescent="0.2">
      <c r="A64" s="92" t="str">
        <f>'Détail par équipe'!B109</f>
        <v>Micaud</v>
      </c>
      <c r="B64" s="92" t="str">
        <f>'Détail par équipe'!C109</f>
        <v>Brigitte</v>
      </c>
      <c r="C64" s="84">
        <v>68</v>
      </c>
      <c r="D64" s="84">
        <v>10321</v>
      </c>
      <c r="E64" s="85">
        <f>ROUNDDOWN('Détail par équipe'!BO109,0)+C64</f>
        <v>88</v>
      </c>
      <c r="F64" s="85">
        <f>ROUNDDOWN('Détail par équipe'!BP109,0)+D64</f>
        <v>13402</v>
      </c>
      <c r="G64" s="111">
        <f>ROUNDDOWN(IF(H64&gt;220,0,((220-H64)*0.7)),0)</f>
        <v>47</v>
      </c>
      <c r="H64" s="86">
        <f>ROUNDDOWN(F64/E64,0)</f>
        <v>152</v>
      </c>
      <c r="I64" s="87"/>
    </row>
    <row r="65" spans="1:9" x14ac:dyDescent="0.2">
      <c r="A65" s="92" t="str">
        <f>'Détail par équipe'!B125</f>
        <v>Nguyen</v>
      </c>
      <c r="B65" s="92" t="str">
        <f>'Détail par équipe'!C125</f>
        <v>Jean</v>
      </c>
      <c r="C65" s="84">
        <v>60</v>
      </c>
      <c r="D65" s="84">
        <v>10266</v>
      </c>
      <c r="E65" s="85">
        <f>ROUNDDOWN('Détail par équipe'!BO125,0)+C65</f>
        <v>80</v>
      </c>
      <c r="F65" s="85">
        <f>ROUNDDOWN('Détail par équipe'!BP125,0)+D65</f>
        <v>13426</v>
      </c>
      <c r="G65" s="111">
        <f>ROUNDDOWN(IF(H65&gt;220,0,((220-H65)*0.7)),0)</f>
        <v>37</v>
      </c>
      <c r="H65" s="86">
        <f>ROUNDDOWN(F65/E65,0)</f>
        <v>167</v>
      </c>
      <c r="I65" s="140"/>
    </row>
    <row r="66" spans="1:9" s="141" customFormat="1" hidden="1" x14ac:dyDescent="0.2">
      <c r="A66" s="167" t="str">
        <f>'Détail par équipe'!B55</f>
        <v>Parralejo</v>
      </c>
      <c r="B66" s="168" t="str">
        <f>'Détail par équipe'!C55</f>
        <v>Isabel</v>
      </c>
      <c r="C66" s="169"/>
      <c r="D66" s="169"/>
      <c r="E66" s="167">
        <f>'Détail par équipe'!BO55</f>
        <v>8</v>
      </c>
      <c r="F66" s="167">
        <f>'Détail par équipe'!BP55</f>
        <v>1099</v>
      </c>
      <c r="G66" s="171">
        <f>ROUNDDOWN(IF(H66&gt;220,0,((220-H66)*0.7)),0)</f>
        <v>58</v>
      </c>
      <c r="H66" s="172">
        <f>ROUNDDOWN('Détail par équipe'!BQ55,0)</f>
        <v>137</v>
      </c>
      <c r="I66" s="90"/>
    </row>
    <row r="67" spans="1:9" s="174" customFormat="1" x14ac:dyDescent="0.2">
      <c r="A67" s="83" t="str">
        <f>'Détail par équipe'!B137</f>
        <v>Parralejo</v>
      </c>
      <c r="B67" s="83" t="str">
        <f>'Détail par équipe'!C137</f>
        <v>Isabel</v>
      </c>
      <c r="C67" s="84">
        <v>56</v>
      </c>
      <c r="D67" s="84">
        <v>7558</v>
      </c>
      <c r="E67" s="85">
        <f>ROUNDDOWN('Détail par équipe'!BO137,0)+C67+E66</f>
        <v>72</v>
      </c>
      <c r="F67" s="85">
        <f>ROUNDDOWN('Détail par équipe'!BP137,0)+D67+F66</f>
        <v>9924</v>
      </c>
      <c r="G67" s="111">
        <f>ROUNDDOWN(IF(H67&gt;220,0,((220-H67)*0.7)),0)</f>
        <v>58</v>
      </c>
      <c r="H67" s="86">
        <f>ROUNDDOWN(F67/E67,0)</f>
        <v>137</v>
      </c>
      <c r="I67" s="173"/>
    </row>
    <row r="68" spans="1:9" s="174" customFormat="1" x14ac:dyDescent="0.2">
      <c r="A68" s="92" t="str">
        <f>'Détail par équipe'!B4</f>
        <v>Parralejo</v>
      </c>
      <c r="B68" s="92" t="str">
        <f>'Détail par équipe'!C4</f>
        <v>Tony</v>
      </c>
      <c r="C68" s="84">
        <v>60</v>
      </c>
      <c r="D68" s="84">
        <v>10652</v>
      </c>
      <c r="E68" s="85">
        <f>ROUNDDOWN('Détail par équipe'!BO4,0)+C68</f>
        <v>80</v>
      </c>
      <c r="F68" s="85">
        <f>ROUNDDOWN('Détail par équipe'!BP4,0)+D68</f>
        <v>14055</v>
      </c>
      <c r="G68" s="111">
        <f>ROUNDDOWN(IF(H68&gt;220,0,((220-H68)*0.7)),0)</f>
        <v>31</v>
      </c>
      <c r="H68" s="86">
        <f>ROUNDDOWN(F68/E68,0)</f>
        <v>175</v>
      </c>
      <c r="I68" s="90"/>
    </row>
    <row r="69" spans="1:9" hidden="1" x14ac:dyDescent="0.2">
      <c r="A69" s="175" t="str">
        <f>'Détail par équipe'!B25</f>
        <v>Puyaubreau</v>
      </c>
      <c r="B69" s="175" t="str">
        <f>'Détail par équipe'!C25</f>
        <v>Francois</v>
      </c>
      <c r="C69" s="175"/>
      <c r="D69" s="175"/>
      <c r="E69" s="175">
        <f>'Détail par équipe'!BO25</f>
        <v>4</v>
      </c>
      <c r="F69" s="175">
        <f>'Détail par équipe'!BP25</f>
        <v>810</v>
      </c>
      <c r="G69" s="176">
        <f>ROUNDDOWN(IF(H69&gt;220,0,((220-H69)*0.7)),0)</f>
        <v>12</v>
      </c>
      <c r="H69" s="177">
        <f>ROUNDDOWN(F69/E69,0)</f>
        <v>202</v>
      </c>
      <c r="I69" s="173"/>
    </row>
    <row r="70" spans="1:9" x14ac:dyDescent="0.2">
      <c r="A70" s="83" t="str">
        <f>'Détail par équipe'!B127</f>
        <v>Puyaubreau</v>
      </c>
      <c r="B70" s="83" t="str">
        <f>'Détail par équipe'!C127</f>
        <v>François</v>
      </c>
      <c r="C70" s="84">
        <v>48</v>
      </c>
      <c r="D70" s="84">
        <v>8820</v>
      </c>
      <c r="E70" s="85">
        <f>ROUNDDOWN('Détail par équipe'!BO127,0)+C70+E69</f>
        <v>56</v>
      </c>
      <c r="F70" s="85">
        <f>ROUNDDOWN('Détail par équipe'!BP127,0)+D70+F69</f>
        <v>10388</v>
      </c>
      <c r="G70" s="110">
        <f>ROUNDDOWN(IF(H70&gt;220,0,((220-H70)*0.7)),0)</f>
        <v>24</v>
      </c>
      <c r="H70" s="88">
        <f>ROUNDDOWN(F70/E70,0)</f>
        <v>185</v>
      </c>
      <c r="I70" s="87"/>
    </row>
    <row r="71" spans="1:9" hidden="1" x14ac:dyDescent="0.2">
      <c r="A71" s="145" t="str">
        <f>'Détail par équipe'!B113</f>
        <v>Quibeuf</v>
      </c>
      <c r="B71" s="145" t="str">
        <f>'Détail par équipe'!C113</f>
        <v>Catherine</v>
      </c>
      <c r="C71" s="146"/>
      <c r="D71" s="146"/>
      <c r="E71" s="147">
        <f>ROUNDDOWN('Détail par équipe'!BO113,0)+C71</f>
        <v>0</v>
      </c>
      <c r="F71" s="147">
        <f>ROUNDDOWN('Détail par équipe'!BP113,0)+D71</f>
        <v>0</v>
      </c>
      <c r="G71" s="148" t="e">
        <f>ROUNDDOWN(IF(H71&gt;220,0,((220-H71)*0.7)),0)</f>
        <v>#DIV/0!</v>
      </c>
      <c r="H71" s="149" t="e">
        <f>ROUNDDOWN('Détail par équipe'!BQ113,0)</f>
        <v>#DIV/0!</v>
      </c>
      <c r="I71" s="87"/>
    </row>
    <row r="72" spans="1:9" x14ac:dyDescent="0.2">
      <c r="A72" s="92" t="str">
        <f>'Détail par équipe'!B76</f>
        <v>Quibeuf</v>
      </c>
      <c r="B72" s="92" t="str">
        <f>'Détail par équipe'!C76</f>
        <v>Catherine</v>
      </c>
      <c r="C72" s="84">
        <v>52</v>
      </c>
      <c r="D72" s="84">
        <v>7045</v>
      </c>
      <c r="E72" s="85">
        <f>ROUNDDOWN('Détail par équipe'!BO76,0)+C72+E71</f>
        <v>80</v>
      </c>
      <c r="F72" s="85">
        <f>ROUNDDOWN('Détail par équipe'!BP76,0)+D72+F71</f>
        <v>10929</v>
      </c>
      <c r="G72" s="111">
        <f>ROUNDDOWN(IF(H72&gt;220,0,((220-H72)*0.7)),0)</f>
        <v>58</v>
      </c>
      <c r="H72" s="86">
        <f>ROUNDDOWN(F72/E72,0)</f>
        <v>136</v>
      </c>
      <c r="I72" s="150"/>
    </row>
    <row r="73" spans="1:9" hidden="1" x14ac:dyDescent="0.2">
      <c r="A73" s="135" t="str">
        <f>'Détail par équipe'!B93</f>
        <v>Remondin</v>
      </c>
      <c r="B73" s="135" t="str">
        <f>'Détail par équipe'!C93</f>
        <v>Jacky</v>
      </c>
      <c r="C73" s="136"/>
      <c r="D73" s="136"/>
      <c r="E73" s="137">
        <f>ROUNDDOWN('Détail par équipe'!BO93,0)</f>
        <v>0</v>
      </c>
      <c r="F73" s="137">
        <f>ROUNDDOWN('Détail par équipe'!BP93,0)</f>
        <v>0</v>
      </c>
      <c r="G73" s="138" t="e">
        <f>ROUNDDOWN(IF(H73&gt;220,0,((220-H73)*0.7)),0)</f>
        <v>#DIV/0!</v>
      </c>
      <c r="H73" s="139" t="e">
        <f>ROUNDDOWN(F73/E73,0)</f>
        <v>#DIV/0!</v>
      </c>
      <c r="I73" s="87"/>
    </row>
    <row r="74" spans="1:9" s="151" customFormat="1" hidden="1" x14ac:dyDescent="0.2">
      <c r="A74" s="142" t="str">
        <f>'Détail par équipe'!B126</f>
        <v>Remondin</v>
      </c>
      <c r="B74" s="142" t="str">
        <f>'Détail par équipe'!C126</f>
        <v>Jacky</v>
      </c>
      <c r="C74" s="136"/>
      <c r="D74" s="136"/>
      <c r="E74" s="137">
        <f>ROUNDDOWN('Détail par équipe'!BO126,0)</f>
        <v>24</v>
      </c>
      <c r="F74" s="137">
        <f>ROUNDDOWN('Détail par équipe'!BP126,0)</f>
        <v>4091</v>
      </c>
      <c r="G74" s="143">
        <f>ROUNDDOWN(IF(H74&gt;220,0,((220-H74)*0.7)),0)</f>
        <v>35</v>
      </c>
      <c r="H74" s="144">
        <f>ROUNDDOWN(F74/E74,0)</f>
        <v>170</v>
      </c>
      <c r="I74" s="87"/>
    </row>
    <row r="75" spans="1:9" s="174" customFormat="1" x14ac:dyDescent="0.2">
      <c r="A75" s="101" t="s">
        <v>73</v>
      </c>
      <c r="B75" s="101" t="s">
        <v>51</v>
      </c>
      <c r="C75" s="84">
        <v>32</v>
      </c>
      <c r="D75" s="84">
        <v>4990</v>
      </c>
      <c r="E75" s="85">
        <f>E73+E74+C75</f>
        <v>56</v>
      </c>
      <c r="F75" s="85">
        <f>F73+F74+D75</f>
        <v>9081</v>
      </c>
      <c r="G75" s="111">
        <f>ROUNDDOWN(IF(H75&gt;220,0,((220-H75)*0.7)),0)</f>
        <v>40</v>
      </c>
      <c r="H75" s="86">
        <f>ROUNDDOWN(F75/E75,0)</f>
        <v>162</v>
      </c>
      <c r="I75" s="165"/>
    </row>
    <row r="76" spans="1:9" hidden="1" x14ac:dyDescent="0.2">
      <c r="A76" s="167" t="str">
        <f>'Détail par équipe'!B12</f>
        <v>Roussel</v>
      </c>
      <c r="B76" s="167" t="str">
        <f>'Détail par équipe'!C12</f>
        <v>Jacky</v>
      </c>
      <c r="C76" s="169"/>
      <c r="D76" s="169"/>
      <c r="E76" s="170">
        <f>ROUNDDOWN('Détail par équipe'!BO12,0)</f>
        <v>4</v>
      </c>
      <c r="F76" s="170">
        <f>ROUNDDOWN('Détail par équipe'!BP12,0)</f>
        <v>659</v>
      </c>
      <c r="G76" s="171">
        <f>ROUNDDOWN(IF(H76&gt;220,0,((220-H76)*0.7)),0)</f>
        <v>39</v>
      </c>
      <c r="H76" s="172">
        <f>ROUNDDOWN(F76/E76,0)</f>
        <v>164</v>
      </c>
      <c r="I76" s="173"/>
    </row>
    <row r="77" spans="1:9" s="166" customFormat="1" hidden="1" x14ac:dyDescent="0.2">
      <c r="A77" s="160" t="str">
        <f>'Détail par équipe'!B143</f>
        <v>Roussel</v>
      </c>
      <c r="B77" s="160" t="str">
        <f>'Détail par équipe'!C143</f>
        <v>Jacky</v>
      </c>
      <c r="C77" s="161"/>
      <c r="D77" s="161"/>
      <c r="E77" s="162">
        <f>ROUNDDOWN('Détail par équipe'!BO143,0)+C77</f>
        <v>4</v>
      </c>
      <c r="F77" s="162">
        <f>ROUNDDOWN('Détail par équipe'!BP143,0)+D77</f>
        <v>560</v>
      </c>
      <c r="G77" s="163">
        <f>ROUNDDOWN(IF(H77&gt;220,0,((220-H77)*0.7)),0)</f>
        <v>56</v>
      </c>
      <c r="H77" s="164">
        <f>ROUNDDOWN('Détail par équipe'!BQ143,0)</f>
        <v>140</v>
      </c>
      <c r="I77" s="87"/>
    </row>
    <row r="78" spans="1:9" s="141" customFormat="1" x14ac:dyDescent="0.2">
      <c r="A78" s="92" t="str">
        <f>'Détail par équipe'!B47</f>
        <v>Roussel</v>
      </c>
      <c r="B78" s="92" t="str">
        <f>'Détail par équipe'!C47</f>
        <v>Jacky</v>
      </c>
      <c r="C78" s="84">
        <v>64</v>
      </c>
      <c r="D78" s="84">
        <v>10535</v>
      </c>
      <c r="E78" s="85">
        <f>ROUNDDOWN('Détail par équipe'!BO47,0)+C78+E77+E76</f>
        <v>92</v>
      </c>
      <c r="F78" s="85">
        <f>ROUNDDOWN('Détail par équipe'!BP47,0)+D78+F77+F76</f>
        <v>15053</v>
      </c>
      <c r="G78" s="111">
        <f>ROUNDDOWN(IF(H78&gt;220,0,((220-H78)*0.7)),0)</f>
        <v>39</v>
      </c>
      <c r="H78" s="86">
        <f>ROUNDDOWN(F78/E78,0)</f>
        <v>163</v>
      </c>
      <c r="I78" s="150"/>
    </row>
    <row r="79" spans="1:9" s="141" customFormat="1" hidden="1" x14ac:dyDescent="0.2">
      <c r="A79" s="145" t="str">
        <f>'Détail par équipe'!B8</f>
        <v>Schambert</v>
      </c>
      <c r="B79" s="145" t="str">
        <f>'Détail par équipe'!C8</f>
        <v>Bernard</v>
      </c>
      <c r="C79" s="146"/>
      <c r="D79" s="146"/>
      <c r="E79" s="147">
        <f>'Détail par équipe'!BO8</f>
        <v>4</v>
      </c>
      <c r="F79" s="147">
        <f>'Détail par équipe'!BP8</f>
        <v>619</v>
      </c>
      <c r="G79" s="148">
        <f>ROUNDDOWN(IF(H79&gt;220,0,((220-H79)*0.7)),0)</f>
        <v>46</v>
      </c>
      <c r="H79" s="149">
        <f>ROUNDDOWN(F79/E79,0)</f>
        <v>154</v>
      </c>
      <c r="I79" s="140"/>
    </row>
    <row r="80" spans="1:9" s="151" customFormat="1" hidden="1" x14ac:dyDescent="0.2">
      <c r="A80" s="145" t="str">
        <f>'Détail par équipe'!B141</f>
        <v>Schambert</v>
      </c>
      <c r="B80" s="145" t="str">
        <f>'Détail par équipe'!C141</f>
        <v>Bernard</v>
      </c>
      <c r="C80" s="146"/>
      <c r="D80" s="146"/>
      <c r="E80" s="147">
        <f>'Détail par équipe'!BO141</f>
        <v>0</v>
      </c>
      <c r="F80" s="147">
        <f>'Détail par équipe'!BP141</f>
        <v>0</v>
      </c>
      <c r="G80" s="148" t="e">
        <f>ROUNDDOWN(IF(H80&gt;220,0,((220-H80)*0.7)),0)</f>
        <v>#DIV/0!</v>
      </c>
      <c r="H80" s="149" t="e">
        <f>ROUNDDOWN(F80/E80,0)</f>
        <v>#DIV/0!</v>
      </c>
      <c r="I80" s="140"/>
    </row>
    <row r="81" spans="1:9" s="151" customFormat="1" hidden="1" x14ac:dyDescent="0.2">
      <c r="A81" s="115" t="str">
        <f>'Détail par équipe'!B26</f>
        <v>Schambert</v>
      </c>
      <c r="B81" s="115" t="str">
        <f>'Détail par équipe'!C26</f>
        <v>Bernard</v>
      </c>
      <c r="C81" s="116"/>
      <c r="D81" s="116"/>
      <c r="E81" s="117">
        <f>ROUNDDOWN('Détail par équipe'!BO26,0)+C81</f>
        <v>16</v>
      </c>
      <c r="F81" s="117">
        <f>ROUNDDOWN('Détail par équipe'!BP26,0)+D81</f>
        <v>2454</v>
      </c>
      <c r="G81" s="118">
        <f>ROUNDDOWN(IF(H81&gt;220,0,((220-H81)*0.7)),0)</f>
        <v>46</v>
      </c>
      <c r="H81" s="119">
        <f>ROUNDDOWN('Détail par équipe'!BQ26,0)</f>
        <v>153</v>
      </c>
      <c r="I81" s="150"/>
    </row>
    <row r="82" spans="1:9" s="174" customFormat="1" hidden="1" x14ac:dyDescent="0.2">
      <c r="A82" s="122" t="str">
        <f>'Détail par équipe'!B48</f>
        <v>Schambert</v>
      </c>
      <c r="B82" s="122" t="str">
        <f>'Détail par équipe'!C48</f>
        <v>Bernard</v>
      </c>
      <c r="C82" s="116"/>
      <c r="D82" s="116"/>
      <c r="E82" s="117">
        <f>ROUNDDOWN('Détail par équipe'!BO48,0)+C82</f>
        <v>4</v>
      </c>
      <c r="F82" s="117">
        <f>ROUNDDOWN('Détail par équipe'!BP48,0)+D82</f>
        <v>591</v>
      </c>
      <c r="G82" s="123">
        <f>ROUNDDOWN(IF(H82&gt;220,0,((220-H82)*0.7)),0)</f>
        <v>51</v>
      </c>
      <c r="H82" s="124">
        <f>ROUNDDOWN(F82/E82,0)</f>
        <v>147</v>
      </c>
      <c r="I82" s="173"/>
    </row>
    <row r="83" spans="1:9" s="121" customFormat="1" x14ac:dyDescent="0.2">
      <c r="A83" s="83" t="s">
        <v>52</v>
      </c>
      <c r="B83" s="92" t="s">
        <v>46</v>
      </c>
      <c r="C83" s="84">
        <v>60</v>
      </c>
      <c r="D83" s="84">
        <v>8794</v>
      </c>
      <c r="E83" s="85">
        <f>E80+E79+C83+E82+E81</f>
        <v>84</v>
      </c>
      <c r="F83" s="85">
        <f>F80+F79+D83+F82+F81</f>
        <v>12458</v>
      </c>
      <c r="G83" s="111">
        <f>ROUNDDOWN(IF(H83&gt;220,0,((220-H83)*0.7)),0)</f>
        <v>50</v>
      </c>
      <c r="H83" s="86">
        <f>ROUNDDOWN(F83/E83,0)</f>
        <v>148</v>
      </c>
      <c r="I83" s="120"/>
    </row>
    <row r="84" spans="1:9" s="121" customFormat="1" hidden="1" x14ac:dyDescent="0.2">
      <c r="A84" s="167" t="str">
        <f>'Détail par équipe'!B115</f>
        <v>Soleihac</v>
      </c>
      <c r="B84" s="167" t="str">
        <f>'Détail par équipe'!C115</f>
        <v>Christian</v>
      </c>
      <c r="C84" s="169"/>
      <c r="D84" s="169"/>
      <c r="E84" s="169">
        <f>'Détail par équipe'!BO115</f>
        <v>4</v>
      </c>
      <c r="F84" s="169">
        <f>'Détail par équipe'!BP115</f>
        <v>654</v>
      </c>
      <c r="G84" s="171">
        <f>ROUNDDOWN(IF(H84&gt;220,0,((220-H84)*0.7)),0)</f>
        <v>39</v>
      </c>
      <c r="H84" s="172">
        <f>ROUNDDOWN('Détail par équipe'!BQ115,0)</f>
        <v>163</v>
      </c>
      <c r="I84" s="120"/>
    </row>
    <row r="85" spans="1:9" x14ac:dyDescent="0.2">
      <c r="A85" s="92" t="str">
        <f>'Détail par équipe'!B62</f>
        <v>Soleilhac</v>
      </c>
      <c r="B85" s="92" t="str">
        <f>'Détail par équipe'!C62</f>
        <v>Christian</v>
      </c>
      <c r="C85" s="84">
        <v>24</v>
      </c>
      <c r="D85" s="84">
        <v>3346</v>
      </c>
      <c r="E85" s="85">
        <f>ROUNDDOWN('Détail par équipe'!BO62,0)+C85+E84</f>
        <v>40</v>
      </c>
      <c r="F85" s="85">
        <f>ROUNDDOWN('Détail par équipe'!BP62,0)+D85+F84</f>
        <v>6012</v>
      </c>
      <c r="G85" s="111">
        <f>ROUNDDOWN(IF(H85&gt;220,0,((220-H85)*0.7)),0)</f>
        <v>49</v>
      </c>
      <c r="H85" s="86">
        <f>ROUNDDOWN(F85/E85,0)</f>
        <v>150</v>
      </c>
      <c r="I85" s="97"/>
    </row>
    <row r="86" spans="1:9" s="102" customFormat="1" hidden="1" x14ac:dyDescent="0.2">
      <c r="A86" s="94" t="str">
        <f>'Détail par équipe'!B36</f>
        <v>Subacchi</v>
      </c>
      <c r="B86" s="95" t="str">
        <f>'Détail par équipe'!C36</f>
        <v>Claudine</v>
      </c>
      <c r="C86" s="96"/>
      <c r="D86" s="96"/>
      <c r="E86" s="99">
        <f>ROUNDDOWN('Détail par équipe'!BO36,0)+C86</f>
        <v>0</v>
      </c>
      <c r="F86" s="99">
        <f>ROUNDDOWN('Détail par équipe'!BP36,0)+D86</f>
        <v>0</v>
      </c>
      <c r="G86" s="113" t="e">
        <f>ROUNDDOWN(IF(H86&gt;220,0,((220-H86)*0.7)),0)</f>
        <v>#DIV/0!</v>
      </c>
      <c r="H86" s="98" t="e">
        <f>ROUNDDOWN(F86/E86,0)</f>
        <v>#DIV/0!</v>
      </c>
      <c r="I86" s="87"/>
    </row>
    <row r="87" spans="1:9" s="102" customFormat="1" hidden="1" x14ac:dyDescent="0.2">
      <c r="A87" s="95" t="str">
        <f>'Détail par équipe'!B75</f>
        <v>Subacchi</v>
      </c>
      <c r="B87" s="95" t="str">
        <f>'Détail par équipe'!C75</f>
        <v>Claudine</v>
      </c>
      <c r="C87" s="96"/>
      <c r="D87" s="96"/>
      <c r="E87" s="99">
        <f>ROUNDDOWN('Détail par équipe'!BO75,0)</f>
        <v>28</v>
      </c>
      <c r="F87" s="99">
        <f>ROUNDDOWN('Détail par équipe'!BP75,0)</f>
        <v>4643</v>
      </c>
      <c r="G87" s="114">
        <f>ROUNDDOWN(IF(H87&gt;220,0,((220-H87)*0.7)),0)</f>
        <v>38</v>
      </c>
      <c r="H87" s="100">
        <f>ROUNDDOWN(F87/E87,0)</f>
        <v>165</v>
      </c>
      <c r="I87" s="97"/>
    </row>
    <row r="88" spans="1:9" s="174" customFormat="1" x14ac:dyDescent="0.2">
      <c r="A88" s="101" t="s">
        <v>56</v>
      </c>
      <c r="B88" s="101" t="s">
        <v>58</v>
      </c>
      <c r="C88" s="84">
        <v>60</v>
      </c>
      <c r="D88" s="84">
        <v>10025</v>
      </c>
      <c r="E88" s="85">
        <f>E86+E87+C88</f>
        <v>88</v>
      </c>
      <c r="F88" s="85">
        <f>F86+F87+D88</f>
        <v>14668</v>
      </c>
      <c r="G88" s="111">
        <f>ROUNDDOWN(IF(H88&gt;220,0,((220-H88)*0.7)),0)</f>
        <v>37</v>
      </c>
      <c r="H88" s="86">
        <f>ROUNDDOWN(F88/E88,0)</f>
        <v>166</v>
      </c>
      <c r="I88" s="173"/>
    </row>
    <row r="89" spans="1:9" s="166" customFormat="1" x14ac:dyDescent="0.2">
      <c r="A89" s="92" t="str">
        <f>'Détail par équipe'!B63</f>
        <v>Subacchi</v>
      </c>
      <c r="B89" s="92" t="str">
        <f>'Détail par équipe'!C63</f>
        <v>Michel</v>
      </c>
      <c r="C89" s="84">
        <v>68</v>
      </c>
      <c r="D89" s="84">
        <v>11071</v>
      </c>
      <c r="E89" s="85">
        <f>ROUNDDOWN('Détail par équipe'!BO63,0)+C89</f>
        <v>96</v>
      </c>
      <c r="F89" s="85">
        <f>ROUNDDOWN('Détail par équipe'!BP63,0)+D89</f>
        <v>15631</v>
      </c>
      <c r="G89" s="111">
        <f>ROUNDDOWN(IF(H89&gt;220,0,((220-H89)*0.7)),0)</f>
        <v>40</v>
      </c>
      <c r="H89" s="86">
        <f>ROUNDDOWN(F89/E89,0)</f>
        <v>162</v>
      </c>
      <c r="I89" s="17"/>
    </row>
    <row r="90" spans="1:9" hidden="1" x14ac:dyDescent="0.2">
      <c r="A90" s="200" t="str">
        <f>'Détail par équipe'!B11</f>
        <v>Trouvé</v>
      </c>
      <c r="B90" s="200" t="str">
        <f>'Détail par équipe'!C11</f>
        <v>Francis</v>
      </c>
      <c r="C90" s="203"/>
      <c r="D90" s="203"/>
      <c r="E90" s="200">
        <f>'Détail par équipe'!BO11</f>
        <v>0</v>
      </c>
      <c r="F90" s="200">
        <f>'Détail par équipe'!BP11</f>
        <v>0</v>
      </c>
      <c r="G90" s="206" t="e">
        <f>ROUNDDOWN(IF(H90&gt;220,0,((220-H90)*0.7)),0)</f>
        <v>#DIV/0!</v>
      </c>
      <c r="H90" s="208" t="e">
        <f>ROUNDDOWN(F90/E90,0)</f>
        <v>#DIV/0!</v>
      </c>
      <c r="I90" s="210"/>
    </row>
    <row r="91" spans="1:9" hidden="1" x14ac:dyDescent="0.2">
      <c r="A91" s="199" t="str">
        <f>'Détail par équipe'!B51</f>
        <v>Trouvé</v>
      </c>
      <c r="B91" s="201" t="str">
        <f>'Détail par équipe'!C51</f>
        <v>Francis</v>
      </c>
      <c r="C91" s="202"/>
      <c r="D91" s="202"/>
      <c r="E91" s="204">
        <f>ROUNDDOWN('Détail par équipe'!BO51,0)</f>
        <v>0</v>
      </c>
      <c r="F91" s="204">
        <f>ROUNDDOWN('Détail par équipe'!BP51,0)</f>
        <v>0</v>
      </c>
      <c r="G91" s="205" t="e">
        <f>ROUNDDOWN(IF(H91&gt;220,0,((220-H91)*0.7)),0)</f>
        <v>#DIV/0!</v>
      </c>
      <c r="H91" s="207" t="e">
        <f>ROUNDDOWN(F91/E91,0)</f>
        <v>#DIV/0!</v>
      </c>
      <c r="I91" s="209"/>
    </row>
    <row r="92" spans="1:9" s="174" customFormat="1" hidden="1" x14ac:dyDescent="0.2">
      <c r="A92" s="184" t="str">
        <f>'Détail par équipe'!B24</f>
        <v>Trouvé</v>
      </c>
      <c r="B92" s="184" t="str">
        <f>'Détail par équipe'!C24</f>
        <v>Francis</v>
      </c>
      <c r="C92" s="184"/>
      <c r="D92" s="184"/>
      <c r="E92" s="184">
        <f>'Détail par équipe'!BO24</f>
        <v>4</v>
      </c>
      <c r="F92" s="184">
        <f>'Détail par équipe'!BP24</f>
        <v>742</v>
      </c>
      <c r="G92" s="185">
        <f>ROUNDDOWN(IF(H92&gt;220,0,((220-H92)*0.7)),0)</f>
        <v>24</v>
      </c>
      <c r="H92" s="186">
        <f>ROUNDDOWN(F92/E92,0)</f>
        <v>185</v>
      </c>
      <c r="I92" s="184"/>
    </row>
    <row r="93" spans="1:9" x14ac:dyDescent="0.2">
      <c r="A93" s="178" t="str">
        <f>'Détail par équipe'!B138</f>
        <v>Trouvé</v>
      </c>
      <c r="B93" s="178" t="str">
        <f>'Détail par équipe'!C138</f>
        <v>Francis</v>
      </c>
      <c r="C93" s="179">
        <v>44</v>
      </c>
      <c r="D93" s="179">
        <v>7693</v>
      </c>
      <c r="E93" s="180">
        <f>ROUNDDOWN('Détail par équipe'!BO138,0)+C93+E92+E91+E94</f>
        <v>68</v>
      </c>
      <c r="F93" s="180">
        <f>ROUNDDOWN('Détail par équipe'!BP138,0)+D93+F92+F91+F94</f>
        <v>11810</v>
      </c>
      <c r="G93" s="181">
        <f>ROUNDDOWN(IF(H93&gt;220,0,((220-H93)*0.7)),0)</f>
        <v>32</v>
      </c>
      <c r="H93" s="182">
        <f>ROUNDDOWN(F93/E93,0)</f>
        <v>173</v>
      </c>
      <c r="I93" s="183"/>
    </row>
    <row r="94" spans="1:9" x14ac:dyDescent="0.2">
      <c r="A94" s="195" t="str">
        <f>'Détail par équipe'!B37</f>
        <v>Wosinski</v>
      </c>
      <c r="B94" s="195" t="str">
        <f>'Détail par équipe'!C37</f>
        <v>Stéphane</v>
      </c>
      <c r="C94" s="196"/>
      <c r="D94" s="196"/>
      <c r="E94" s="196">
        <f>'Détail par équipe'!BO37</f>
        <v>4</v>
      </c>
      <c r="F94" s="196">
        <f>'Détail par équipe'!BP37</f>
        <v>652</v>
      </c>
      <c r="G94" s="197">
        <f>ROUNDDOWN(IF(H94&gt;220,0,((220-H94)*0.7)),0)</f>
        <v>39</v>
      </c>
      <c r="H94" s="198">
        <f>ROUNDDOWN(F94/E94,0)</f>
        <v>163</v>
      </c>
    </row>
  </sheetData>
  <sortState xmlns:xlrd2="http://schemas.microsoft.com/office/spreadsheetml/2017/richdata2" ref="A2:I94">
    <sortCondition ref="A2:A94"/>
    <sortCondition ref="B2:B94"/>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2023-05-26T15:30:15Z</dcterms:modified>
</cp:coreProperties>
</file>