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466681C-B64C-4EC5-9FD6-1CDED8E88172}"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82" i="4" l="1"/>
  <c r="B82" i="4"/>
  <c r="A2" i="4" l="1"/>
  <c r="AY89" i="3"/>
  <c r="I3" i="3"/>
  <c r="O21" i="2"/>
  <c r="B80" i="4"/>
  <c r="A80" i="4"/>
  <c r="B79" i="4"/>
  <c r="A79" i="4"/>
  <c r="B77" i="4"/>
  <c r="A77" i="4"/>
  <c r="B74" i="4"/>
  <c r="A74" i="4"/>
  <c r="B66" i="4"/>
  <c r="A66" i="4"/>
  <c r="B58" i="4"/>
  <c r="A58" i="4"/>
  <c r="B63" i="4"/>
  <c r="A63" i="4"/>
  <c r="B67" i="4"/>
  <c r="A67" i="4"/>
  <c r="B54" i="4"/>
  <c r="A54" i="4"/>
  <c r="B64" i="4"/>
  <c r="A64" i="4"/>
  <c r="B62" i="4"/>
  <c r="A62" i="4"/>
  <c r="B61" i="4"/>
  <c r="A61" i="4"/>
  <c r="B65" i="4"/>
  <c r="A65" i="4"/>
  <c r="B59" i="4"/>
  <c r="A59" i="4"/>
  <c r="B55" i="4"/>
  <c r="A55" i="4"/>
  <c r="B56" i="4"/>
  <c r="A56" i="4"/>
  <c r="B69" i="4"/>
  <c r="A69" i="4"/>
  <c r="B44" i="4"/>
  <c r="A44" i="4"/>
  <c r="B70" i="4"/>
  <c r="A70"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72" i="4"/>
  <c r="A72" i="4"/>
  <c r="B9" i="4"/>
  <c r="A9" i="4"/>
  <c r="B8" i="4"/>
  <c r="A8" i="4"/>
  <c r="B81" i="4"/>
  <c r="A81"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I53" i="3" s="1"/>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5" i="2"/>
  <c r="C12" i="2"/>
  <c r="C2" i="2"/>
  <c r="C3" i="2"/>
  <c r="C6" i="2"/>
  <c r="C9" i="2"/>
  <c r="C7" i="2"/>
  <c r="C13" i="2"/>
  <c r="C4" i="2"/>
  <c r="C8" i="2"/>
  <c r="C11" i="2"/>
  <c r="C10" i="2"/>
  <c r="N1" i="2"/>
  <c r="M1" i="2"/>
  <c r="L1" i="2"/>
  <c r="K1" i="2"/>
  <c r="J1" i="2"/>
  <c r="I1" i="2"/>
  <c r="H1" i="2"/>
  <c r="G1" i="2"/>
  <c r="F1" i="2"/>
  <c r="E1" i="2"/>
  <c r="D1" i="2"/>
  <c r="K53" i="3" l="1"/>
  <c r="AR162" i="3"/>
  <c r="AL93" i="3"/>
  <c r="G66" i="3"/>
  <c r="AO79" i="3"/>
  <c r="CD101" i="3"/>
  <c r="BP118" i="3"/>
  <c r="CC140" i="3"/>
  <c r="E20" i="4" s="1"/>
  <c r="BP144" i="3"/>
  <c r="CD152" i="3"/>
  <c r="I36" i="3"/>
  <c r="CD33" i="3"/>
  <c r="CD46" i="3"/>
  <c r="CE46" i="3" s="1"/>
  <c r="CC46" i="3"/>
  <c r="E23" i="4" s="1"/>
  <c r="CD47" i="3"/>
  <c r="CD49" i="3"/>
  <c r="F38" i="4" s="1"/>
  <c r="G38" i="4" s="1"/>
  <c r="H38" i="4" s="1"/>
  <c r="AP79" i="3"/>
  <c r="CD139" i="3"/>
  <c r="K162" i="3"/>
  <c r="M38" i="3"/>
  <c r="H24" i="3"/>
  <c r="E11" i="3"/>
  <c r="E13" i="3" s="1"/>
  <c r="E144" i="3"/>
  <c r="F37" i="3"/>
  <c r="G37" i="3"/>
  <c r="G131" i="3"/>
  <c r="M131" i="3"/>
  <c r="T162" i="3"/>
  <c r="T68" i="3" s="1"/>
  <c r="CC101" i="3"/>
  <c r="E18" i="4" s="1"/>
  <c r="BP162" i="3"/>
  <c r="BN37" i="3"/>
  <c r="BM118" i="3"/>
  <c r="BJ66" i="3"/>
  <c r="BJ92" i="3"/>
  <c r="AY23" i="3"/>
  <c r="AV37" i="3"/>
  <c r="AU53" i="3"/>
  <c r="AR105" i="3"/>
  <c r="AP118" i="3"/>
  <c r="AK162" i="3"/>
  <c r="AL24" i="3"/>
  <c r="AM130" i="3"/>
  <c r="AK131" i="3"/>
  <c r="AD131" i="3"/>
  <c r="AF144" i="3"/>
  <c r="AC105" i="3"/>
  <c r="Y80" i="3"/>
  <c r="CD8" i="3"/>
  <c r="F45" i="4" s="1"/>
  <c r="Y11" i="3"/>
  <c r="Y37" i="3"/>
  <c r="Y92" i="3"/>
  <c r="S66" i="3"/>
  <c r="S11" i="3"/>
  <c r="CC8" i="3"/>
  <c r="T118" i="3"/>
  <c r="Q144" i="3"/>
  <c r="T66" i="3"/>
  <c r="CC74" i="3"/>
  <c r="I104" i="3"/>
  <c r="AG104" i="3"/>
  <c r="CD114" i="3"/>
  <c r="CD128" i="3"/>
  <c r="CD141" i="3"/>
  <c r="CD155" i="3"/>
  <c r="F35" i="4" s="1"/>
  <c r="CD157" i="3"/>
  <c r="F39" i="4" s="1"/>
  <c r="CC47" i="3"/>
  <c r="E34" i="4" s="1"/>
  <c r="CD50" i="3"/>
  <c r="CD74" i="3"/>
  <c r="I10" i="3"/>
  <c r="I23" i="3"/>
  <c r="BQ23" i="3"/>
  <c r="F24" i="3"/>
  <c r="BP37" i="3"/>
  <c r="CD48" i="3"/>
  <c r="F36" i="4" s="1"/>
  <c r="CD60" i="3"/>
  <c r="F78" i="4" s="1"/>
  <c r="CD61" i="3"/>
  <c r="F49" i="4" s="1"/>
  <c r="CC61" i="3"/>
  <c r="E49" i="4" s="1"/>
  <c r="AD105" i="3"/>
  <c r="AA117" i="3"/>
  <c r="CC139" i="3"/>
  <c r="E9" i="4" s="1"/>
  <c r="CD156" i="3"/>
  <c r="F37" i="4" s="1"/>
  <c r="CC156" i="3"/>
  <c r="E37" i="4" s="1"/>
  <c r="BB162" i="3"/>
  <c r="CC33" i="3"/>
  <c r="E22" i="4" s="1"/>
  <c r="CC50" i="3"/>
  <c r="E40" i="4" s="1"/>
  <c r="CC88" i="3"/>
  <c r="E24" i="4" s="1"/>
  <c r="AO11" i="3"/>
  <c r="F12" i="3"/>
  <c r="CD20" i="3"/>
  <c r="F16" i="4" s="1"/>
  <c r="AE24" i="3"/>
  <c r="CC49" i="3"/>
  <c r="E38" i="4" s="1"/>
  <c r="AF25" i="3"/>
  <c r="AG65" i="3"/>
  <c r="CD63" i="3"/>
  <c r="F27" i="4" s="1"/>
  <c r="CC75" i="3"/>
  <c r="E17" i="4" s="1"/>
  <c r="CD76" i="3"/>
  <c r="F28" i="4" s="1"/>
  <c r="CC76" i="3"/>
  <c r="E28" i="4" s="1"/>
  <c r="AF79" i="3"/>
  <c r="AL79" i="3"/>
  <c r="AR79" i="3"/>
  <c r="CD87" i="3"/>
  <c r="F11" i="4" s="1"/>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G144" i="3"/>
  <c r="G162" i="3"/>
  <c r="F11" i="3"/>
  <c r="G11" i="3"/>
  <c r="H11" i="3"/>
  <c r="F25" i="3"/>
  <c r="G67" i="3"/>
  <c r="F66" i="3"/>
  <c r="BP24" i="3"/>
  <c r="BP26" i="3" s="1"/>
  <c r="BM24" i="3"/>
  <c r="CC45" i="3"/>
  <c r="E57" i="4" s="1"/>
  <c r="CC32" i="3"/>
  <c r="E10" i="4" s="1"/>
  <c r="BQ36" i="3"/>
  <c r="BH53" i="3"/>
  <c r="BB79" i="3"/>
  <c r="CC60" i="3"/>
  <c r="E78" i="4" s="1"/>
  <c r="BD79" i="3"/>
  <c r="CD86" i="3"/>
  <c r="CE86" i="3" s="1"/>
  <c r="CD88" i="3"/>
  <c r="CE88" i="3" s="1"/>
  <c r="BK117" i="3"/>
  <c r="BI118" i="3"/>
  <c r="BP131" i="3"/>
  <c r="BP146" i="3" s="1"/>
  <c r="BJ118" i="3"/>
  <c r="CD138" i="3"/>
  <c r="F4" i="4" s="1"/>
  <c r="CD153" i="3"/>
  <c r="AP144" i="3"/>
  <c r="AU144" i="3"/>
  <c r="AU94" i="3" s="1"/>
  <c r="CC152" i="3"/>
  <c r="E14" i="4" s="1"/>
  <c r="AW162" i="3"/>
  <c r="AS104" i="3"/>
  <c r="CD99" i="3"/>
  <c r="F2" i="4" s="1"/>
  <c r="AV66" i="3"/>
  <c r="CD18" i="3"/>
  <c r="AK24" i="3"/>
  <c r="AK26" i="3" s="1"/>
  <c r="CC19" i="3"/>
  <c r="E8" i="4" s="1"/>
  <c r="CC18" i="3"/>
  <c r="E5" i="4" s="1"/>
  <c r="U36" i="3"/>
  <c r="AD79" i="3"/>
  <c r="CC100" i="3"/>
  <c r="E13" i="4" s="1"/>
  <c r="CD100" i="3"/>
  <c r="CD126" i="3"/>
  <c r="CE126" i="3" s="1"/>
  <c r="T131" i="3"/>
  <c r="CC138" i="3"/>
  <c r="E4" i="4" s="1"/>
  <c r="AD162" i="3"/>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Q80" i="3"/>
  <c r="AR81" i="3"/>
  <c r="AQ79" i="3"/>
  <c r="BX78" i="3"/>
  <c r="AP80" i="3"/>
  <c r="AQ105" i="3"/>
  <c r="AQ107" i="3" s="1"/>
  <c r="AR107" i="3"/>
  <c r="AP105" i="3"/>
  <c r="AP107" i="3" s="1"/>
  <c r="AR106" i="3"/>
  <c r="AQ118" i="3"/>
  <c r="AR118" i="3"/>
  <c r="AR13" i="3" s="1"/>
  <c r="AO118" i="3"/>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K107" i="3" s="1"/>
  <c r="AJ37" i="3"/>
  <c r="AJ39" i="3" s="1"/>
  <c r="AK38" i="3"/>
  <c r="AL37" i="3"/>
  <c r="AK39" i="3"/>
  <c r="AI37" i="3"/>
  <c r="AM10" i="3"/>
  <c r="AM12" i="3" s="1"/>
  <c r="AJ11" i="3"/>
  <c r="CC6" i="3"/>
  <c r="AK11" i="3"/>
  <c r="AK13" i="3" s="1"/>
  <c r="AL12" i="3"/>
  <c r="AL11"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F162" i="3"/>
  <c r="AF163" i="3"/>
  <c r="AF132" i="3"/>
  <c r="AG130" i="3"/>
  <c r="AE131" i="3"/>
  <c r="AE133" i="3" s="1"/>
  <c r="AF131" i="3"/>
  <c r="CD34" i="3"/>
  <c r="F26" i="4" s="1"/>
  <c r="AE37" i="3"/>
  <c r="AG36" i="3"/>
  <c r="AF38" i="3"/>
  <c r="AD37" i="3"/>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F29" i="4" s="1"/>
  <c r="CC102" i="3"/>
  <c r="E29" i="4" s="1"/>
  <c r="AD106" i="3"/>
  <c r="BU36" i="3"/>
  <c r="X38" i="3"/>
  <c r="X37" i="3"/>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2" i="3"/>
  <c r="Y131" i="3"/>
  <c r="Z131" i="3"/>
  <c r="Z133" i="3" s="1"/>
  <c r="AA23" i="3"/>
  <c r="W24" i="3"/>
  <c r="W26" i="3" s="1"/>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5" i="4" s="1"/>
  <c r="CD71" i="3"/>
  <c r="F59" i="4" s="1"/>
  <c r="CD16" i="3"/>
  <c r="F61" i="4" s="1"/>
  <c r="BT23" i="3"/>
  <c r="U23" i="3"/>
  <c r="S24" i="3"/>
  <c r="T24" i="3"/>
  <c r="Q25" i="3"/>
  <c r="R25" i="3"/>
  <c r="R24" i="3"/>
  <c r="T25" i="3"/>
  <c r="BT104" i="3"/>
  <c r="U104" i="3"/>
  <c r="S105" i="3"/>
  <c r="T105" i="3"/>
  <c r="R105" i="3"/>
  <c r="T106" i="3"/>
  <c r="CD150" i="3"/>
  <c r="F71" i="4" s="1"/>
  <c r="R163" i="3"/>
  <c r="Q162" i="3"/>
  <c r="Q164" i="3" s="1"/>
  <c r="R162" i="3"/>
  <c r="S162" i="3"/>
  <c r="Q67" i="3"/>
  <c r="CC58" i="3"/>
  <c r="E44" i="4" s="1"/>
  <c r="R67" i="3"/>
  <c r="Q66" i="3"/>
  <c r="R66" i="3"/>
  <c r="T53" i="3"/>
  <c r="R53" i="3"/>
  <c r="BT52" i="3"/>
  <c r="Q54" i="3"/>
  <c r="T54" i="3"/>
  <c r="S53" i="3"/>
  <c r="CC136" i="3"/>
  <c r="E63" i="4" s="1"/>
  <c r="S144" i="3"/>
  <c r="T144" i="3"/>
  <c r="T146" i="3" s="1"/>
  <c r="U143" i="3"/>
  <c r="CD137" i="3"/>
  <c r="F54" i="4" s="1"/>
  <c r="BT143" i="3"/>
  <c r="R144" i="3"/>
  <c r="U130" i="3"/>
  <c r="R132" i="3"/>
  <c r="CD124" i="3"/>
  <c r="F77" i="4" s="1"/>
  <c r="CC124" i="3"/>
  <c r="E77" i="4" s="1"/>
  <c r="R131" i="3"/>
  <c r="S131" i="3"/>
  <c r="S13" i="3" s="1"/>
  <c r="Q131" i="3"/>
  <c r="CD125" i="3"/>
  <c r="F43" i="4" s="1"/>
  <c r="CC125" i="3"/>
  <c r="E43" i="4" s="1"/>
  <c r="T11" i="3"/>
  <c r="T13" i="3" s="1"/>
  <c r="BT10" i="3"/>
  <c r="U10" i="3"/>
  <c r="CD5" i="3"/>
  <c r="F81" i="4" s="1"/>
  <c r="CC5" i="3"/>
  <c r="E81" i="4" s="1"/>
  <c r="R37" i="3"/>
  <c r="BT36" i="3"/>
  <c r="Q37" i="3"/>
  <c r="R38" i="3"/>
  <c r="S37" i="3"/>
  <c r="T37" i="3"/>
  <c r="Q119" i="3"/>
  <c r="R118" i="3"/>
  <c r="CD111" i="3"/>
  <c r="F46" i="4" s="1"/>
  <c r="S118" i="3"/>
  <c r="Q118" i="3"/>
  <c r="CC113" i="3"/>
  <c r="O104" i="3"/>
  <c r="O106" i="3" s="1"/>
  <c r="CC98" i="3"/>
  <c r="E79"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4" i="4" s="1"/>
  <c r="L144" i="3"/>
  <c r="N145" i="3"/>
  <c r="CC111" i="3"/>
  <c r="E46" i="4" s="1"/>
  <c r="O117" i="3"/>
  <c r="CC30" i="3"/>
  <c r="E67" i="4" s="1"/>
  <c r="L37" i="3"/>
  <c r="L39" i="3" s="1"/>
  <c r="M37" i="3"/>
  <c r="M164" i="3" s="1"/>
  <c r="CC29" i="3"/>
  <c r="E70" i="4" s="1"/>
  <c r="N37" i="3"/>
  <c r="N38" i="3"/>
  <c r="K37" i="3"/>
  <c r="K39" i="3" s="1"/>
  <c r="CC150" i="3"/>
  <c r="E71" i="4" s="1"/>
  <c r="N162" i="3"/>
  <c r="BS161" i="3"/>
  <c r="CC149" i="3"/>
  <c r="E55" i="4" s="1"/>
  <c r="M163" i="3"/>
  <c r="CC17" i="3"/>
  <c r="E66" i="4" s="1"/>
  <c r="BS23" i="3"/>
  <c r="N80" i="3"/>
  <c r="CC16" i="3"/>
  <c r="E61" i="4" s="1"/>
  <c r="L24" i="3"/>
  <c r="K24" i="3"/>
  <c r="M24" i="3"/>
  <c r="N24" i="3"/>
  <c r="L25" i="3"/>
  <c r="M25" i="3"/>
  <c r="BS78" i="3"/>
  <c r="CC71" i="3"/>
  <c r="E59" i="4" s="1"/>
  <c r="O78" i="3"/>
  <c r="N79" i="3"/>
  <c r="L79" i="3"/>
  <c r="K80" i="3"/>
  <c r="M79" i="3"/>
  <c r="M80" i="3"/>
  <c r="CD59" i="3"/>
  <c r="F65" i="4" s="1"/>
  <c r="N66" i="3"/>
  <c r="CC43" i="3"/>
  <c r="E64" i="4" s="1"/>
  <c r="L53" i="3"/>
  <c r="CD42" i="3"/>
  <c r="F80" i="4" s="1"/>
  <c r="CC42" i="3"/>
  <c r="E80" i="4" s="1"/>
  <c r="M53" i="3"/>
  <c r="K54" i="3"/>
  <c r="E26" i="3"/>
  <c r="F5"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6" i="4" s="1"/>
  <c r="F22" i="4"/>
  <c r="F40"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BV78" i="3"/>
  <c r="AC79" i="3"/>
  <c r="AC81" i="3" s="1"/>
  <c r="AF93" i="3"/>
  <c r="AE92" i="3"/>
  <c r="AE93" i="3"/>
  <c r="AD93" i="3"/>
  <c r="AC93" i="3"/>
  <c r="AF92" i="3"/>
  <c r="AF94" i="3" s="1"/>
  <c r="F18" i="4"/>
  <c r="H118" i="3"/>
  <c r="BR117" i="3"/>
  <c r="E25" i="3"/>
  <c r="S25" i="3"/>
  <c r="AC25" i="3"/>
  <c r="AG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1" i="4" s="1"/>
  <c r="F24" i="4"/>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CC59" i="3"/>
  <c r="E65" i="4" s="1"/>
  <c r="CD62" i="3"/>
  <c r="CC62" i="3"/>
  <c r="E15" i="4" s="1"/>
  <c r="BT65" i="3"/>
  <c r="X66" i="3"/>
  <c r="CB65" i="3"/>
  <c r="AI67" i="3"/>
  <c r="AL67" i="3"/>
  <c r="AJ66" i="3"/>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BM105" i="3"/>
  <c r="CD110" i="3"/>
  <c r="I117" i="3"/>
  <c r="AG117" i="3"/>
  <c r="BE117" i="3"/>
  <c r="BE54" i="3" s="1"/>
  <c r="BU117" i="3"/>
  <c r="W118" i="3"/>
  <c r="F30" i="4"/>
  <c r="F32" i="4"/>
  <c r="E67" i="3"/>
  <c r="S67" i="3"/>
  <c r="AC67" i="3"/>
  <c r="AQ67" i="3"/>
  <c r="BA67" i="3"/>
  <c r="BO67" i="3"/>
  <c r="BP68" i="3"/>
  <c r="U91" i="3"/>
  <c r="U93" i="3" s="1"/>
  <c r="AS91" i="3"/>
  <c r="AS93" i="3" s="1"/>
  <c r="BQ91" i="3"/>
  <c r="BQ93" i="3" s="1"/>
  <c r="CC85" i="3"/>
  <c r="BU91" i="3"/>
  <c r="AI92" i="3"/>
  <c r="AI55" i="3" s="1"/>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9" i="4" s="1"/>
  <c r="CD140" i="3"/>
  <c r="F31" i="4"/>
  <c r="K144" i="3"/>
  <c r="K146" i="3" s="1"/>
  <c r="BS143" i="3"/>
  <c r="O143" i="3"/>
  <c r="BN144" i="3"/>
  <c r="AC145" i="3"/>
  <c r="F14"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S120" i="3"/>
  <c r="R119" i="3"/>
  <c r="AD119" i="3"/>
  <c r="AC119" i="3"/>
  <c r="AF119" i="3"/>
  <c r="AR119" i="3"/>
  <c r="AQ119" i="3"/>
  <c r="AQ120" i="3"/>
  <c r="AP119" i="3"/>
  <c r="AE119" i="3"/>
  <c r="AP120" i="3"/>
  <c r="BI120" i="3"/>
  <c r="AA130" i="3"/>
  <c r="AY130" i="3"/>
  <c r="CC123" i="3"/>
  <c r="E42" i="4" s="1"/>
  <c r="CD127" i="3"/>
  <c r="BR130" i="3"/>
  <c r="E131" i="3"/>
  <c r="I130" i="3"/>
  <c r="BW130" i="3"/>
  <c r="I143" i="3"/>
  <c r="AG143" i="3"/>
  <c r="BE143" i="3"/>
  <c r="F144" i="3"/>
  <c r="BR143" i="3"/>
  <c r="AI144" i="3"/>
  <c r="BW143" i="3"/>
  <c r="H105" i="3"/>
  <c r="H94" i="3" s="1"/>
  <c r="AF105" i="3"/>
  <c r="AG105" i="3" s="1"/>
  <c r="BD105" i="3"/>
  <c r="E106" i="3"/>
  <c r="I106" i="3"/>
  <c r="S106" i="3"/>
  <c r="AC106" i="3"/>
  <c r="AQ106" i="3"/>
  <c r="BA106" i="3"/>
  <c r="BO106" i="3"/>
  <c r="BB119" i="3"/>
  <c r="BE119" i="3"/>
  <c r="BA119" i="3"/>
  <c r="BD119" i="3"/>
  <c r="BC119" i="3"/>
  <c r="CD123" i="3"/>
  <c r="F12" i="4"/>
  <c r="G12" i="4" s="1"/>
  <c r="H12" i="4" s="1"/>
  <c r="CC128" i="3"/>
  <c r="E30" i="4" s="1"/>
  <c r="BU130" i="3"/>
  <c r="BV130" i="3"/>
  <c r="AC131" i="3"/>
  <c r="CC141" i="3"/>
  <c r="E31" i="4" s="1"/>
  <c r="AD144" i="3"/>
  <c r="BV143" i="3"/>
  <c r="BG144" i="3"/>
  <c r="CA143" i="3"/>
  <c r="H145" i="3"/>
  <c r="G145" i="3"/>
  <c r="F145" i="3"/>
  <c r="R145" i="3"/>
  <c r="Q145" i="3"/>
  <c r="T145" i="3"/>
  <c r="AC146"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F21" i="4"/>
  <c r="CE153" i="3"/>
  <c r="CC155" i="3"/>
  <c r="BR161" i="3"/>
  <c r="E162" i="3"/>
  <c r="E146" i="3" s="1"/>
  <c r="I161" i="3"/>
  <c r="BW161" i="3"/>
  <c r="BO119" i="3"/>
  <c r="BP120" i="3"/>
  <c r="F132" i="3"/>
  <c r="K132" i="3"/>
  <c r="T132" i="3"/>
  <c r="Y132" i="3"/>
  <c r="AD132" i="3"/>
  <c r="AI132" i="3"/>
  <c r="AM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AW163" i="3"/>
  <c r="AV163" i="3"/>
  <c r="BK163" i="3"/>
  <c r="BG163" i="3"/>
  <c r="BJ163" i="3"/>
  <c r="G163" i="3"/>
  <c r="L163" i="3"/>
  <c r="Q163" i="3"/>
  <c r="Z163" i="3"/>
  <c r="AE163" i="3"/>
  <c r="AJ163" i="3"/>
  <c r="AO163" i="3"/>
  <c r="AX163" i="3"/>
  <c r="BH163" i="3"/>
  <c r="W164" i="3"/>
  <c r="W68" i="3" l="1"/>
  <c r="Y164" i="3"/>
  <c r="Y94" i="3"/>
  <c r="Z146" i="3"/>
  <c r="W13" i="3"/>
  <c r="Y39" i="3"/>
  <c r="T164" i="3"/>
  <c r="S68" i="3"/>
  <c r="U132" i="3"/>
  <c r="S133" i="3"/>
  <c r="R120" i="3"/>
  <c r="T39" i="3"/>
  <c r="R107" i="3"/>
  <c r="Q81" i="3"/>
  <c r="K55" i="3"/>
  <c r="O12" i="3"/>
  <c r="E120" i="3"/>
  <c r="L164" i="3"/>
  <c r="G18" i="4"/>
  <c r="H18" i="4" s="1"/>
  <c r="CE50" i="3"/>
  <c r="G39" i="3"/>
  <c r="BS162" i="3"/>
  <c r="E107" i="3"/>
  <c r="CE101" i="3"/>
  <c r="F55" i="3"/>
  <c r="I25" i="3"/>
  <c r="CE157" i="3"/>
  <c r="G24" i="4"/>
  <c r="H24" i="4" s="1"/>
  <c r="CE156" i="3"/>
  <c r="O132" i="3"/>
  <c r="G34" i="4"/>
  <c r="H34"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69" i="4"/>
  <c r="BX79" i="3"/>
  <c r="F76" i="4"/>
  <c r="F68" i="4"/>
  <c r="BQ162" i="3"/>
  <c r="F13" i="3"/>
  <c r="E76" i="4"/>
  <c r="E68" i="4"/>
  <c r="BZ144" i="3"/>
  <c r="G14" i="4"/>
  <c r="H14" i="4" s="1"/>
  <c r="G9" i="4"/>
  <c r="H9" i="4" s="1"/>
  <c r="F39" i="3"/>
  <c r="CE33" i="3"/>
  <c r="I67" i="3"/>
  <c r="L26" i="3"/>
  <c r="BT131" i="3"/>
  <c r="BU92" i="3"/>
  <c r="AG24" i="3"/>
  <c r="AS37" i="3"/>
  <c r="G107" i="3"/>
  <c r="H146" i="3"/>
  <c r="F7" i="4"/>
  <c r="F69"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8"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1" i="4"/>
  <c r="H51" i="4" s="1"/>
  <c r="L94" i="3"/>
  <c r="M94" i="3"/>
  <c r="BM68" i="3"/>
  <c r="BQ67" i="3"/>
  <c r="BQ66" i="3"/>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4" i="4"/>
  <c r="H54"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5" i="4"/>
  <c r="H65" i="4" s="1"/>
  <c r="M68" i="3"/>
  <c r="L68" i="3"/>
  <c r="BS53" i="3"/>
  <c r="O53" i="3"/>
  <c r="O54" i="3"/>
  <c r="G80" i="4"/>
  <c r="H80" i="4" s="1"/>
  <c r="N55" i="3"/>
  <c r="I168" i="3"/>
  <c r="I169" i="3" s="1"/>
  <c r="CD161" i="3"/>
  <c r="I163" i="3"/>
  <c r="F63" i="4"/>
  <c r="G63" i="4" s="1"/>
  <c r="H63"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55" i="4"/>
  <c r="G55" i="4" s="1"/>
  <c r="H55" i="4" s="1"/>
  <c r="CE149" i="3"/>
  <c r="BZ145" i="3"/>
  <c r="BT145" i="3"/>
  <c r="CC143" i="3"/>
  <c r="F19" i="4"/>
  <c r="G19" i="4" s="1"/>
  <c r="H19" i="4" s="1"/>
  <c r="CE127" i="3"/>
  <c r="I145" i="3"/>
  <c r="BS144" i="3"/>
  <c r="O144" i="3"/>
  <c r="O146" i="3" s="1"/>
  <c r="BW118" i="3"/>
  <c r="AM118" i="3"/>
  <c r="F58"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CB144" i="3"/>
  <c r="BQ144" i="3"/>
  <c r="H107" i="3"/>
  <c r="CC104" i="3"/>
  <c r="BR92" i="3"/>
  <c r="I92" i="3"/>
  <c r="F79" i="4"/>
  <c r="G79" i="4" s="1"/>
  <c r="H79" i="4" s="1"/>
  <c r="CE98" i="3"/>
  <c r="E94" i="3"/>
  <c r="CB92" i="3"/>
  <c r="CC78" i="3"/>
  <c r="F48" i="4"/>
  <c r="G48" i="4" s="1"/>
  <c r="H48" i="4" s="1"/>
  <c r="CE72" i="3"/>
  <c r="BW66" i="3"/>
  <c r="AM66" i="3"/>
  <c r="AM68" i="3" s="1"/>
  <c r="F15" i="4"/>
  <c r="G15" i="4" s="1"/>
  <c r="H15" i="4" s="1"/>
  <c r="CE62" i="3"/>
  <c r="AY53" i="3"/>
  <c r="BY53" i="3"/>
  <c r="F67" i="4"/>
  <c r="G67" i="4" s="1"/>
  <c r="H67" i="4" s="1"/>
  <c r="CE30" i="3"/>
  <c r="AS92" i="3"/>
  <c r="BX92" i="3"/>
  <c r="F74" i="4"/>
  <c r="G74" i="4" s="1"/>
  <c r="H74" i="4" s="1"/>
  <c r="CE110" i="3"/>
  <c r="CA66" i="3"/>
  <c r="BK66" i="3"/>
  <c r="BV11" i="3"/>
  <c r="AG11" i="3"/>
  <c r="G55" i="3"/>
  <c r="I53" i="3"/>
  <c r="F70" i="4"/>
  <c r="G70" i="4" s="1"/>
  <c r="H70"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E81" i="3" s="1"/>
  <c r="BE82" i="3" s="1"/>
  <c r="L10"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AM94" i="3" s="1"/>
  <c r="CC65" i="3"/>
  <c r="CB53" i="3"/>
  <c r="BQ53" i="3"/>
  <c r="BQ55" i="3" s="1"/>
  <c r="CA11" i="3"/>
  <c r="BK11" i="3"/>
  <c r="BK13" i="3" s="1"/>
  <c r="BT53" i="3"/>
  <c r="U53" i="3"/>
  <c r="U55" i="3" s="1"/>
  <c r="CE31" i="3"/>
  <c r="CE151" i="3"/>
  <c r="F3"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6" i="4"/>
  <c r="G66" i="4" s="1"/>
  <c r="H66" i="4" s="1"/>
  <c r="CE17" i="3"/>
  <c r="CC10" i="3"/>
  <c r="G11" i="4"/>
  <c r="H11" i="4" s="1"/>
  <c r="G6" i="4"/>
  <c r="H6" i="4" s="1"/>
  <c r="O94" i="3" l="1"/>
  <c r="O95" i="3" s="1"/>
  <c r="E8" i="2" s="1"/>
  <c r="AG165" i="3"/>
  <c r="H7" i="2" s="1"/>
  <c r="I13" i="3"/>
  <c r="I14" i="3" s="1"/>
  <c r="D9" i="2" s="1"/>
  <c r="I68" i="3"/>
  <c r="BR146" i="3"/>
  <c r="AA107" i="3"/>
  <c r="AA108" i="3" s="1"/>
  <c r="G3" i="2" s="1"/>
  <c r="AA133" i="3"/>
  <c r="AM69" i="3"/>
  <c r="I5" i="2" s="1"/>
  <c r="AY95" i="3"/>
  <c r="K8" i="2" s="1"/>
  <c r="AY69" i="3"/>
  <c r="K5" i="2" s="1"/>
  <c r="AM13" i="3"/>
  <c r="AM14" i="3" s="1"/>
  <c r="I9" i="2" s="1"/>
  <c r="BE121" i="3"/>
  <c r="L4" i="2" s="1"/>
  <c r="BQ68" i="3"/>
  <c r="BQ13" i="3"/>
  <c r="BQ14" i="3" s="1"/>
  <c r="N9" i="2" s="1"/>
  <c r="BQ146" i="3"/>
  <c r="BQ147" i="3" s="1"/>
  <c r="N6" i="2" s="1"/>
  <c r="CB146" i="3"/>
  <c r="BQ39" i="3"/>
  <c r="BQ40" i="3" s="1"/>
  <c r="N2" i="2" s="1"/>
  <c r="BQ120" i="3"/>
  <c r="BQ121" i="3" s="1"/>
  <c r="N4" i="2" s="1"/>
  <c r="CA146" i="3"/>
  <c r="BK94" i="3"/>
  <c r="BK95" i="3" s="1"/>
  <c r="M8" i="2" s="1"/>
  <c r="BK120" i="3"/>
  <c r="BK121" i="3" s="1"/>
  <c r="M4" i="2" s="1"/>
  <c r="BK133" i="3"/>
  <c r="BK14" i="3"/>
  <c r="M9" i="2" s="1"/>
  <c r="BE68" i="3"/>
  <c r="BE133" i="3"/>
  <c r="BE134" i="3" s="1"/>
  <c r="L12" i="2" s="1"/>
  <c r="G7" i="4"/>
  <c r="H7" i="4" s="1"/>
  <c r="AY81" i="3"/>
  <c r="AY82" i="3" s="1"/>
  <c r="K10" i="2" s="1"/>
  <c r="AY13" i="3"/>
  <c r="AY14" i="3" s="1"/>
  <c r="K9" i="2" s="1"/>
  <c r="G76" i="4"/>
  <c r="H76" i="4" s="1"/>
  <c r="AS81" i="3"/>
  <c r="AS82" i="3" s="1"/>
  <c r="J10" i="2" s="1"/>
  <c r="AS164" i="3"/>
  <c r="AS146" i="3"/>
  <c r="AS147" i="3" s="1"/>
  <c r="J6" i="2" s="1"/>
  <c r="BX146" i="3"/>
  <c r="AS94" i="3"/>
  <c r="AS95" i="3" s="1"/>
  <c r="J8" i="2" s="1"/>
  <c r="AM26" i="3"/>
  <c r="AM27" i="3" s="1"/>
  <c r="I13" i="2" s="1"/>
  <c r="AG55" i="3"/>
  <c r="AG68" i="3"/>
  <c r="AG69" i="3" s="1"/>
  <c r="H5" i="2" s="1"/>
  <c r="G68" i="4"/>
  <c r="H68" i="4" s="1"/>
  <c r="AA39" i="3"/>
  <c r="AA40" i="3" s="1"/>
  <c r="G2" i="2" s="1"/>
  <c r="AA164" i="3"/>
  <c r="AA165" i="3" s="1"/>
  <c r="G7" i="2" s="1"/>
  <c r="AA26" i="3"/>
  <c r="AA27" i="3" s="1"/>
  <c r="G13" i="2" s="1"/>
  <c r="U164" i="3"/>
  <c r="U165" i="3" s="1"/>
  <c r="F7" i="2" s="1"/>
  <c r="U133" i="3"/>
  <c r="U134" i="3" s="1"/>
  <c r="F12" i="2" s="1"/>
  <c r="U94" i="3"/>
  <c r="U95" i="3" s="1"/>
  <c r="F8" i="2" s="1"/>
  <c r="BT146" i="3"/>
  <c r="U56" i="3"/>
  <c r="F11" i="2" s="1"/>
  <c r="BE40" i="3"/>
  <c r="L2" i="2" s="1"/>
  <c r="BE69" i="3"/>
  <c r="L5" i="2" s="1"/>
  <c r="G69" i="4"/>
  <c r="H69" i="4" s="1"/>
  <c r="G3" i="4"/>
  <c r="H3" i="4" s="1"/>
  <c r="I146" i="3"/>
  <c r="I147" i="3" s="1"/>
  <c r="D6" i="2" s="1"/>
  <c r="AG56" i="3"/>
  <c r="H11" i="2" s="1"/>
  <c r="AS134" i="3"/>
  <c r="J12" i="2" s="1"/>
  <c r="BZ146" i="3"/>
  <c r="BS146" i="3"/>
  <c r="O26" i="3"/>
  <c r="O27" i="3" s="1"/>
  <c r="E13" i="2" s="1"/>
  <c r="O107" i="3"/>
  <c r="O108" i="3" s="1"/>
  <c r="E3" i="2" s="1"/>
  <c r="O39" i="3"/>
  <c r="O40" i="3" s="1"/>
  <c r="E2" i="2" s="1"/>
  <c r="G58" i="4"/>
  <c r="H58" i="4" s="1"/>
  <c r="G60" i="4"/>
  <c r="H60" i="4" s="1"/>
  <c r="G47" i="4"/>
  <c r="H47" i="4" s="1"/>
  <c r="G73" i="4"/>
  <c r="H73" i="4" s="1"/>
  <c r="G82" i="4"/>
  <c r="H82" i="4" s="1"/>
  <c r="I69" i="3"/>
  <c r="D5" i="2" s="1"/>
  <c r="BQ69" i="3"/>
  <c r="N5" i="2" s="1"/>
  <c r="BE13" i="3"/>
  <c r="BE14" i="3" s="1"/>
  <c r="L9" i="2" s="1"/>
  <c r="BQ56" i="3"/>
  <c r="N11" i="2" s="1"/>
  <c r="BK39" i="3"/>
  <c r="BK40" i="3" s="1"/>
  <c r="M2" i="2" s="1"/>
  <c r="BE107" i="3"/>
  <c r="BE108" i="3" s="1"/>
  <c r="L3" i="2" s="1"/>
  <c r="BQ133" i="3"/>
  <c r="BQ134" i="3" s="1"/>
  <c r="N12" i="2" s="1"/>
  <c r="BK81" i="3"/>
  <c r="BK82" i="3" s="1"/>
  <c r="M10" i="2" s="1"/>
  <c r="BW146" i="3"/>
  <c r="AS165" i="3"/>
  <c r="J7" i="2" s="1"/>
  <c r="AY146" i="3"/>
  <c r="AY147" i="3" s="1"/>
  <c r="K6" i="2" s="1"/>
  <c r="BY146" i="3"/>
  <c r="AY39" i="3"/>
  <c r="AY40" i="3" s="1"/>
  <c r="K2" i="2" s="1"/>
  <c r="AY107" i="3"/>
  <c r="AY108" i="3" s="1"/>
  <c r="K3" i="2" s="1"/>
  <c r="AS120" i="3"/>
  <c r="AS121" i="3" s="1"/>
  <c r="J4" i="2" s="1"/>
  <c r="AG26" i="3"/>
  <c r="AG27" i="3" s="1"/>
  <c r="H13" i="2" s="1"/>
  <c r="AG40" i="3"/>
  <c r="H2" i="2" s="1"/>
  <c r="U26" i="3"/>
  <c r="U27" i="3" s="1"/>
  <c r="F13" i="2" s="1"/>
  <c r="AG95" i="3"/>
  <c r="H8" i="2" s="1"/>
  <c r="AG147" i="3"/>
  <c r="H6" i="2" s="1"/>
  <c r="U39" i="3"/>
  <c r="U40" i="3" s="1"/>
  <c r="F2" i="2" s="1"/>
  <c r="U13" i="3"/>
  <c r="U14" i="3" s="1"/>
  <c r="F9" i="2" s="1"/>
  <c r="BV146" i="3"/>
  <c r="AA81" i="3"/>
  <c r="AA82" i="3" s="1"/>
  <c r="G10" i="2" s="1"/>
  <c r="AG107" i="3"/>
  <c r="AG108" i="3" s="1"/>
  <c r="H3" i="2" s="1"/>
  <c r="O147" i="3"/>
  <c r="E6" i="2" s="1"/>
  <c r="BQ26" i="3"/>
  <c r="BQ27" i="3" s="1"/>
  <c r="N13" i="2" s="1"/>
  <c r="BQ164" i="3"/>
  <c r="BQ165" i="3" s="1"/>
  <c r="N7" i="2" s="1"/>
  <c r="BQ81" i="3"/>
  <c r="BQ82" i="3" s="1"/>
  <c r="N10" i="2" s="1"/>
  <c r="BQ94" i="3"/>
  <c r="BQ95" i="3" s="1"/>
  <c r="N8" i="2" s="1"/>
  <c r="BQ107" i="3"/>
  <c r="BQ108" i="3" s="1"/>
  <c r="N3" i="2" s="1"/>
  <c r="BK164" i="3"/>
  <c r="BK165" i="3" s="1"/>
  <c r="M7" i="2" s="1"/>
  <c r="BK147" i="3"/>
  <c r="M6" i="2" s="1"/>
  <c r="BK68" i="3"/>
  <c r="BK69" i="3" s="1"/>
  <c r="M5" i="2" s="1"/>
  <c r="BK26" i="3"/>
  <c r="BK27" i="3" s="1"/>
  <c r="M13" i="2" s="1"/>
  <c r="BK55" i="3"/>
  <c r="BK56" i="3" s="1"/>
  <c r="M11" i="2" s="1"/>
  <c r="BK107" i="3"/>
  <c r="BK108" i="3" s="1"/>
  <c r="M3" i="2" s="1"/>
  <c r="BE165" i="3"/>
  <c r="L7" i="2" s="1"/>
  <c r="BE26" i="3"/>
  <c r="BE27" i="3" s="1"/>
  <c r="L13" i="2" s="1"/>
  <c r="BE146" i="3"/>
  <c r="BE147" i="3" s="1"/>
  <c r="L6" i="2" s="1"/>
  <c r="BK134" i="3"/>
  <c r="M12" i="2" s="1"/>
  <c r="BE94" i="3"/>
  <c r="BE95" i="3" s="1"/>
  <c r="L8" i="2" s="1"/>
  <c r="BE55" i="3"/>
  <c r="BE56" i="3" s="1"/>
  <c r="L11" i="2" s="1"/>
  <c r="CE10" i="3"/>
  <c r="CE104" i="3"/>
  <c r="AY26" i="3"/>
  <c r="AY27" i="3" s="1"/>
  <c r="K13" i="2" s="1"/>
  <c r="AY55" i="3"/>
  <c r="AY56" i="3" s="1"/>
  <c r="K11" i="2" s="1"/>
  <c r="AY121" i="3"/>
  <c r="K4" i="2" s="1"/>
  <c r="AY164" i="3"/>
  <c r="AY165" i="3" s="1"/>
  <c r="K7" i="2" s="1"/>
  <c r="AY133" i="3"/>
  <c r="AY134" i="3" s="1"/>
  <c r="K12" i="2" s="1"/>
  <c r="AS39" i="3"/>
  <c r="AS40" i="3" s="1"/>
  <c r="J2" i="2" s="1"/>
  <c r="AS108" i="3"/>
  <c r="J3" i="2" s="1"/>
  <c r="AS14" i="3"/>
  <c r="J9" i="2" s="1"/>
  <c r="AS26" i="3"/>
  <c r="AS27" i="3" s="1"/>
  <c r="J13" i="2" s="1"/>
  <c r="AS55" i="3"/>
  <c r="AS56" i="3" s="1"/>
  <c r="J11" i="2" s="1"/>
  <c r="AS68" i="3"/>
  <c r="AS69" i="3" s="1"/>
  <c r="J5" i="2" s="1"/>
  <c r="AM120" i="3"/>
  <c r="AM121" i="3" s="1"/>
  <c r="I4" i="2" s="1"/>
  <c r="AM95" i="3"/>
  <c r="I8" i="2" s="1"/>
  <c r="AM55" i="3"/>
  <c r="AM56" i="3" s="1"/>
  <c r="I11" i="2" s="1"/>
  <c r="AM164" i="3"/>
  <c r="AM165" i="3" s="1"/>
  <c r="I7" i="2" s="1"/>
  <c r="AM40" i="3"/>
  <c r="I2" i="2" s="1"/>
  <c r="AM108" i="3"/>
  <c r="I3" i="2" s="1"/>
  <c r="AM146" i="3"/>
  <c r="AM147" i="3" s="1"/>
  <c r="I6" i="2" s="1"/>
  <c r="CC144" i="3"/>
  <c r="AM134" i="3"/>
  <c r="I12" i="2" s="1"/>
  <c r="AM81" i="3"/>
  <c r="AM82" i="3" s="1"/>
  <c r="I10" i="2" s="1"/>
  <c r="AG133" i="3"/>
  <c r="AG134" i="3" s="1"/>
  <c r="H12" i="2" s="1"/>
  <c r="AG81" i="3"/>
  <c r="AG82" i="3" s="1"/>
  <c r="H10" i="2" s="1"/>
  <c r="AG13" i="3"/>
  <c r="AG14" i="3" s="1"/>
  <c r="H9" i="2" s="1"/>
  <c r="AG120" i="3"/>
  <c r="AG121" i="3" s="1"/>
  <c r="H4" i="2" s="1"/>
  <c r="CC118" i="3"/>
  <c r="AA13" i="3"/>
  <c r="AA14" i="3" s="1"/>
  <c r="G9" i="2" s="1"/>
  <c r="AA146" i="3"/>
  <c r="AA147" i="3" s="1"/>
  <c r="G6" i="2" s="1"/>
  <c r="BU146" i="3"/>
  <c r="AA56" i="3"/>
  <c r="G11" i="2" s="1"/>
  <c r="AA134" i="3"/>
  <c r="G12" i="2" s="1"/>
  <c r="CE23" i="3"/>
  <c r="AA120" i="3"/>
  <c r="AA121" i="3" s="1"/>
  <c r="G4" i="2" s="1"/>
  <c r="AA68" i="3"/>
  <c r="AA69" i="3" s="1"/>
  <c r="G5" i="2" s="1"/>
  <c r="AA94" i="3"/>
  <c r="AA95" i="3" s="1"/>
  <c r="G8" i="2" s="1"/>
  <c r="CE91" i="3"/>
  <c r="U82" i="3"/>
  <c r="F10" i="2" s="1"/>
  <c r="U107" i="3"/>
  <c r="U108" i="3" s="1"/>
  <c r="F3" i="2" s="1"/>
  <c r="U68" i="3"/>
  <c r="U69" i="3" s="1"/>
  <c r="F5" i="2" s="1"/>
  <c r="CE52" i="3"/>
  <c r="U146" i="3"/>
  <c r="U147" i="3" s="1"/>
  <c r="F6" i="2" s="1"/>
  <c r="CC11" i="3"/>
  <c r="U120" i="3"/>
  <c r="U121" i="3" s="1"/>
  <c r="F4" i="2" s="1"/>
  <c r="O133" i="3"/>
  <c r="O134" i="3" s="1"/>
  <c r="E12" i="2" s="1"/>
  <c r="CE130" i="3"/>
  <c r="CD11" i="3"/>
  <c r="O13" i="3"/>
  <c r="O14" i="3" s="1"/>
  <c r="E9" i="2" s="1"/>
  <c r="CE143" i="3"/>
  <c r="CD144" i="3"/>
  <c r="CD118" i="3"/>
  <c r="O120" i="3"/>
  <c r="O121" i="3" s="1"/>
  <c r="E4" i="2" s="1"/>
  <c r="O164" i="3"/>
  <c r="O165" i="3" s="1"/>
  <c r="E7" i="2" s="1"/>
  <c r="CE36" i="3"/>
  <c r="CC24" i="3"/>
  <c r="O81" i="3"/>
  <c r="O82" i="3" s="1"/>
  <c r="E10" i="2" s="1"/>
  <c r="O69" i="3"/>
  <c r="E5" i="2" s="1"/>
  <c r="CE65" i="3"/>
  <c r="O55" i="3"/>
  <c r="O56" i="3" s="1"/>
  <c r="E11" i="2" s="1"/>
  <c r="CD66" i="3"/>
  <c r="CD131" i="3"/>
  <c r="I133" i="3"/>
  <c r="I134" i="3" s="1"/>
  <c r="D12" i="2" s="1"/>
  <c r="CC92" i="3"/>
  <c r="CE161" i="3"/>
  <c r="CD162" i="3"/>
  <c r="I164" i="3"/>
  <c r="I165" i="3" s="1"/>
  <c r="D7" i="2" s="1"/>
  <c r="CD79" i="3"/>
  <c r="I81" i="3"/>
  <c r="I82" i="3" s="1"/>
  <c r="D10" i="2" s="1"/>
  <c r="CC131" i="3"/>
  <c r="CD53" i="3"/>
  <c r="I55" i="3"/>
  <c r="I56" i="3" s="1"/>
  <c r="D11" i="2" s="1"/>
  <c r="I26" i="3"/>
  <c r="I27" i="3" s="1"/>
  <c r="D13" i="2" s="1"/>
  <c r="CD24" i="3"/>
  <c r="CC66" i="3"/>
  <c r="CC162" i="3"/>
  <c r="CD37" i="3"/>
  <c r="I39" i="3"/>
  <c r="I40" i="3" s="1"/>
  <c r="D2" i="2" s="1"/>
  <c r="CC53" i="3"/>
  <c r="CE117" i="3"/>
  <c r="CC105" i="3"/>
  <c r="I120" i="3"/>
  <c r="I121" i="3" s="1"/>
  <c r="D4" i="2" s="1"/>
  <c r="CE78" i="3"/>
  <c r="CC79" i="3"/>
  <c r="CC37" i="3"/>
  <c r="CD92" i="3"/>
  <c r="I94" i="3"/>
  <c r="I95" i="3" s="1"/>
  <c r="D8" i="2" s="1"/>
  <c r="CD105" i="3"/>
  <c r="I107" i="3"/>
  <c r="I108" i="3" s="1"/>
  <c r="D3" i="2" s="1"/>
  <c r="N16" i="2" l="1"/>
  <c r="M16" i="2"/>
  <c r="L16" i="2"/>
  <c r="K16" i="2"/>
  <c r="J16" i="2"/>
  <c r="O13" i="2"/>
  <c r="CE118" i="3"/>
  <c r="I16" i="2"/>
  <c r="CE144" i="3"/>
  <c r="H16" i="2"/>
  <c r="O6" i="2"/>
  <c r="O5" i="2"/>
  <c r="G16" i="2"/>
  <c r="O8" i="2"/>
  <c r="O2" i="2"/>
  <c r="CE24" i="3"/>
  <c r="O3" i="2"/>
  <c r="CE11" i="3"/>
  <c r="F16" i="2"/>
  <c r="CE105" i="3"/>
  <c r="O12" i="2"/>
  <c r="CE92" i="3"/>
  <c r="O9" i="2"/>
  <c r="O4" i="2"/>
  <c r="O7" i="2"/>
  <c r="CE37" i="3"/>
  <c r="CE162" i="3"/>
  <c r="E16" i="2"/>
  <c r="CE66" i="3"/>
  <c r="O11" i="2"/>
  <c r="O10"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<sst xmlns="http://schemas.openxmlformats.org/spreadsheetml/2006/main" count="1004" uniqueCount="129">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</sst>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O1" sqref="C1: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équipe'!B28</f>
        <v>Wizards 1</v>
      </c>
      <c r="D2" s="14">
        <f>'Détail par équipe'!I40</f>
        <v>10</v>
      </c>
      <c r="E2" s="15">
        <f>'Détail par équipe'!O40</f>
        <v>6</v>
      </c>
      <c r="F2" s="15">
        <f>'Détail par équipe'!U40</f>
        <v>8</v>
      </c>
      <c r="G2" s="15">
        <f>'Détail par équipe'!AA40</f>
        <v>8</v>
      </c>
      <c r="H2" s="15">
        <f>'Détail par équipe'!AG40</f>
        <v>0</v>
      </c>
      <c r="I2" s="15">
        <f>'Détail par équipe'!AM40</f>
        <v>0</v>
      </c>
      <c r="J2" s="15">
        <f>'Détail par équipe'!AS40</f>
        <v>0</v>
      </c>
      <c r="K2" s="15">
        <f>'Détail par équipe'!AY40</f>
        <v>0</v>
      </c>
      <c r="L2" s="15">
        <f>'Détail par équipe'!BE40</f>
        <v>0</v>
      </c>
      <c r="M2" s="15">
        <f>'Détail par équipe'!BK40</f>
        <v>0</v>
      </c>
      <c r="N2" s="15">
        <f>'Détail par équipe'!BQ40</f>
        <v>0</v>
      </c>
      <c r="O2" s="16">
        <f>D2+E2+F2+G2+H2+I2+J2+K2+L2+M2+N2</f>
        <v>32</v>
      </c>
      <c r="P2" s="17">
        <f>O2*3.2</f>
        <v>102.4</v>
      </c>
    </row>
    <row r="3" spans="1:16" ht="23.1" customHeight="1" x14ac:dyDescent="0.25">
      <c r="A3" s="11">
        <v>2</v>
      </c>
      <c r="B3" s="12">
        <v>1</v>
      </c>
      <c r="C3" s="13" t="str">
        <f>'Détail par équipe'!B96</f>
        <v>Wizards 4</v>
      </c>
      <c r="D3" s="14">
        <f>'Détail par équipe'!I108</f>
        <v>8</v>
      </c>
      <c r="E3" s="15">
        <f>'Détail par équipe'!O108</f>
        <v>9</v>
      </c>
      <c r="F3" s="15">
        <f>'Détail par équipe'!U108</f>
        <v>7</v>
      </c>
      <c r="G3" s="15">
        <f>'Détail par équipe'!AA108</f>
        <v>2</v>
      </c>
      <c r="H3" s="15">
        <f>'Détail par équipe'!AG108</f>
        <v>0</v>
      </c>
      <c r="I3" s="15">
        <f>'Détail par équipe'!AM108</f>
        <v>0</v>
      </c>
      <c r="J3" s="15">
        <f>'Détail par équipe'!AS108</f>
        <v>0</v>
      </c>
      <c r="K3" s="15">
        <f>'Détail par équipe'!AY108</f>
        <v>0</v>
      </c>
      <c r="L3" s="15">
        <f>'Détail par équipe'!BE108</f>
        <v>0</v>
      </c>
      <c r="M3" s="15">
        <f>'Détail par équipe'!BK108</f>
        <v>0</v>
      </c>
      <c r="N3" s="15">
        <f>'Détail par équipe'!BQ108</f>
        <v>0</v>
      </c>
      <c r="O3" s="16">
        <f>D3+E3+F3+G3+H3+I3+J3+K3+L3+M3+N3</f>
        <v>26</v>
      </c>
      <c r="P3" s="17">
        <f t="shared" ref="P3:P13" si="0">O3*3.2</f>
        <v>83.2</v>
      </c>
    </row>
    <row r="4" spans="1:16" ht="23.1" customHeight="1" x14ac:dyDescent="0.25">
      <c r="A4" s="11">
        <v>3</v>
      </c>
      <c r="B4" s="12">
        <v>2</v>
      </c>
      <c r="C4" s="13" t="str">
        <f>'Détail par équipe'!B109</f>
        <v>ABC IdF</v>
      </c>
      <c r="D4" s="14">
        <f>'Détail par équipe'!I121</f>
        <v>9</v>
      </c>
      <c r="E4" s="15">
        <f>'Détail par équipe'!O121</f>
        <v>6</v>
      </c>
      <c r="F4" s="15">
        <f>'Détail par équipe'!U121</f>
        <v>2</v>
      </c>
      <c r="G4" s="15">
        <f>'Détail par équipe'!AA121</f>
        <v>5</v>
      </c>
      <c r="H4" s="15">
        <f>'Détail par équipe'!AG121</f>
        <v>0</v>
      </c>
      <c r="I4" s="15">
        <f>'Détail par équipe'!AM121</f>
        <v>0</v>
      </c>
      <c r="J4" s="15">
        <f>'Détail par équipe'!AS121</f>
        <v>0</v>
      </c>
      <c r="K4" s="15">
        <f>'Détail par équipe'!AY121</f>
        <v>0</v>
      </c>
      <c r="L4" s="15">
        <f>'Détail par équipe'!BE121</f>
        <v>0</v>
      </c>
      <c r="M4" s="15">
        <f>'Détail par équipe'!BK121</f>
        <v>0</v>
      </c>
      <c r="N4" s="15">
        <f>'Détail par équipe'!BQ121</f>
        <v>0</v>
      </c>
      <c r="O4" s="16">
        <f>D4+E4+F4+G4+H4+I4+J4+K4+L4+M4+N4</f>
        <v>22</v>
      </c>
      <c r="P4" s="17">
        <f t="shared" si="0"/>
        <v>70.400000000000006</v>
      </c>
    </row>
    <row r="5" spans="1:16" ht="23.1" customHeight="1" x14ac:dyDescent="0.25">
      <c r="A5" s="11">
        <v>4</v>
      </c>
      <c r="B5" s="12">
        <v>7</v>
      </c>
      <c r="C5" s="13" t="str">
        <f>'Détail par équipe'!B57</f>
        <v>Wizards 2</v>
      </c>
      <c r="D5" s="14">
        <f>'Détail par équipe'!I69</f>
        <v>8.5</v>
      </c>
      <c r="E5" s="15">
        <f>'Détail par équipe'!O69</f>
        <v>5.5</v>
      </c>
      <c r="F5" s="15">
        <f>'Détail par équipe'!U69</f>
        <v>0</v>
      </c>
      <c r="G5" s="15">
        <f>'Détail par équipe'!AA69</f>
        <v>8</v>
      </c>
      <c r="H5" s="15">
        <f>'Détail par équipe'!AG69</f>
        <v>0</v>
      </c>
      <c r="I5" s="15">
        <f>'Détail par équipe'!AM69</f>
        <v>0</v>
      </c>
      <c r="J5" s="15">
        <f>'Détail par équipe'!AS69</f>
        <v>0</v>
      </c>
      <c r="K5" s="15">
        <f>'Détail par équipe'!AY69</f>
        <v>0</v>
      </c>
      <c r="L5" s="15">
        <f>'Détail par équipe'!BE69</f>
        <v>0</v>
      </c>
      <c r="M5" s="15">
        <f>'Détail par équipe'!BK69</f>
        <v>0</v>
      </c>
      <c r="N5" s="15">
        <f>'Détail par équipe'!BQ69</f>
        <v>0</v>
      </c>
      <c r="O5" s="16">
        <f>D5+E5+F5+G5+H5+I5+J5+K5+L5+M5+N5</f>
        <v>22</v>
      </c>
      <c r="P5" s="17">
        <f t="shared" si="0"/>
        <v>70.400000000000006</v>
      </c>
    </row>
    <row r="6" spans="1:16" ht="23.1" customHeight="1" x14ac:dyDescent="0.25">
      <c r="A6" s="11">
        <v>5</v>
      </c>
      <c r="B6" s="12">
        <v>5</v>
      </c>
      <c r="C6" s="13" t="str">
        <f>'Détail par équipe'!B135</f>
        <v>Wizards 7</v>
      </c>
      <c r="D6" s="14">
        <f>'Détail par équipe'!I147</f>
        <v>8</v>
      </c>
      <c r="E6" s="15">
        <f>'Détail par équipe'!O147</f>
        <v>4</v>
      </c>
      <c r="F6" s="15">
        <f>'Détail par équipe'!U147</f>
        <v>2</v>
      </c>
      <c r="G6" s="15">
        <f>'Détail par équipe'!AA147</f>
        <v>7</v>
      </c>
      <c r="H6" s="15">
        <f>'Détail par équipe'!AG147</f>
        <v>0</v>
      </c>
      <c r="I6" s="15">
        <f>'Détail par équipe'!AM147</f>
        <v>0</v>
      </c>
      <c r="J6" s="15">
        <f>'Détail par équipe'!AS147</f>
        <v>0</v>
      </c>
      <c r="K6" s="15">
        <f>'Détail par équipe'!AY147</f>
        <v>0</v>
      </c>
      <c r="L6" s="15">
        <f>'Détail par équipe'!BE147</f>
        <v>0</v>
      </c>
      <c r="M6" s="15">
        <f>'Détail par équipe'!BK147</f>
        <v>0</v>
      </c>
      <c r="N6" s="15">
        <f>'Détail par équipe'!BQ147</f>
        <v>0</v>
      </c>
      <c r="O6" s="16">
        <f>D6+E6+F6+G6+H6+I6+J6+K6+L6+M6+N6</f>
        <v>21</v>
      </c>
      <c r="P6" s="17">
        <f t="shared" si="0"/>
        <v>67.2</v>
      </c>
    </row>
    <row r="7" spans="1:16" ht="23.1" customHeight="1" x14ac:dyDescent="0.25">
      <c r="A7" s="11">
        <v>6</v>
      </c>
      <c r="B7" s="12">
        <v>8</v>
      </c>
      <c r="C7" s="13" t="str">
        <f>'Détail par équipe'!B148</f>
        <v>Wizards 5</v>
      </c>
      <c r="D7" s="14">
        <f>'Détail par équipe'!I165</f>
        <v>2</v>
      </c>
      <c r="E7" s="15">
        <f>'Détail par équipe'!O165</f>
        <v>4</v>
      </c>
      <c r="F7" s="15">
        <f>'Détail par équipe'!U165</f>
        <v>10</v>
      </c>
      <c r="G7" s="15">
        <f>'Détail par équipe'!AA165</f>
        <v>2.5</v>
      </c>
      <c r="H7" s="15">
        <f>'Détail par équipe'!AG165</f>
        <v>0</v>
      </c>
      <c r="I7" s="15">
        <f>'Détail par équipe'!AM165</f>
        <v>0</v>
      </c>
      <c r="J7" s="15">
        <f>'Détail par équipe'!AS165</f>
        <v>0</v>
      </c>
      <c r="K7" s="15">
        <f>'Détail par équipe'!AY165</f>
        <v>0</v>
      </c>
      <c r="L7" s="15">
        <f>'Détail par équipe'!BE165</f>
        <v>0</v>
      </c>
      <c r="M7" s="15">
        <f>'Détail par équipe'!BK165</f>
        <v>0</v>
      </c>
      <c r="N7" s="15">
        <f>'Détail par équipe'!BQ165</f>
        <v>0</v>
      </c>
      <c r="O7" s="16">
        <f>D7+E7+F7+G7+H7+I7+J7+K7+L7+M7+N7</f>
        <v>18.5</v>
      </c>
      <c r="P7" s="17">
        <f t="shared" si="0"/>
        <v>59.2</v>
      </c>
    </row>
    <row r="8" spans="1:16" ht="23.1" customHeight="1" x14ac:dyDescent="0.25">
      <c r="A8" s="11">
        <v>7</v>
      </c>
      <c r="B8" s="12">
        <v>3</v>
      </c>
      <c r="C8" s="13" t="str">
        <f>'Détail par équipe'!B83</f>
        <v>Wizards 6</v>
      </c>
      <c r="D8" s="14">
        <f>'Détail par équipe'!I95</f>
        <v>2</v>
      </c>
      <c r="E8" s="15">
        <f>'Détail par équipe'!O95</f>
        <v>4</v>
      </c>
      <c r="F8" s="15">
        <f>'Détail par équipe'!U95</f>
        <v>5</v>
      </c>
      <c r="G8" s="15">
        <f>'Détail par équipe'!AA95</f>
        <v>7.5</v>
      </c>
      <c r="H8" s="15">
        <f>'Détail par équipe'!AG95</f>
        <v>0</v>
      </c>
      <c r="I8" s="15">
        <f>'Détail par équipe'!AM95</f>
        <v>0</v>
      </c>
      <c r="J8" s="15">
        <f>'Détail par équipe'!AS95</f>
        <v>0</v>
      </c>
      <c r="K8" s="15">
        <f>'Détail par équipe'!AY95</f>
        <v>0</v>
      </c>
      <c r="L8" s="15">
        <f>'Détail par équipe'!BE95</f>
        <v>0</v>
      </c>
      <c r="M8" s="15">
        <f>'Détail par équipe'!BK95</f>
        <v>0</v>
      </c>
      <c r="N8" s="15">
        <f>'Détail par équipe'!BQ95</f>
        <v>0</v>
      </c>
      <c r="O8" s="16">
        <f>D8+E8+F8+G8+H8+I8+J8+K8+L8+M8+N8</f>
        <v>18.5</v>
      </c>
      <c r="P8" s="17">
        <f t="shared" si="0"/>
        <v>59.2</v>
      </c>
    </row>
    <row r="9" spans="1:16" ht="23.1" customHeight="1" x14ac:dyDescent="0.25">
      <c r="A9" s="11">
        <v>8</v>
      </c>
      <c r="B9" s="12">
        <v>6</v>
      </c>
      <c r="C9" s="13" t="str">
        <f>'Détail par équipe'!B2</f>
        <v>Friends Team</v>
      </c>
      <c r="D9" s="14">
        <f>'Détail par équipe'!I14</f>
        <v>7.5</v>
      </c>
      <c r="E9" s="15">
        <f>'Détail par équipe'!O14</f>
        <v>6</v>
      </c>
      <c r="F9" s="15">
        <f>'Détail par équipe'!U14</f>
        <v>2</v>
      </c>
      <c r="G9" s="15">
        <f>'Détail par équipe'!AA14</f>
        <v>2</v>
      </c>
      <c r="H9" s="15">
        <f>'Détail par équipe'!AG14</f>
        <v>0</v>
      </c>
      <c r="I9" s="15">
        <f>'Détail par équipe'!AM14</f>
        <v>0</v>
      </c>
      <c r="J9" s="15">
        <f>'Détail par équipe'!AS14</f>
        <v>0</v>
      </c>
      <c r="K9" s="15">
        <f>'Détail par équipe'!AY14</f>
        <v>0</v>
      </c>
      <c r="L9" s="15">
        <f>'Détail par équipe'!BE14</f>
        <v>0</v>
      </c>
      <c r="M9" s="15">
        <f>'Détail par équipe'!BK14</f>
        <v>0</v>
      </c>
      <c r="N9" s="15">
        <f>'Détail par équipe'!BQ14</f>
        <v>0</v>
      </c>
      <c r="O9" s="16">
        <f>D9+E9+F9+G9+H9+I9+J9+K9+L9+M9+N9</f>
        <v>17.5</v>
      </c>
      <c r="P9" s="17">
        <f t="shared" si="0"/>
        <v>56</v>
      </c>
    </row>
    <row r="10" spans="1:16" ht="23.1" customHeight="1" x14ac:dyDescent="0.25">
      <c r="A10" s="11">
        <v>9</v>
      </c>
      <c r="B10" s="12">
        <v>10</v>
      </c>
      <c r="C10" s="13" t="str">
        <f>'Détail par équipe'!B70</f>
        <v>Les Poulbots</v>
      </c>
      <c r="D10" s="14">
        <f>'Détail par équipe'!I82</f>
        <v>1.5</v>
      </c>
      <c r="E10" s="15">
        <f>'Détail par équipe'!O82</f>
        <v>8</v>
      </c>
      <c r="F10" s="15">
        <f>'Détail par équipe'!U82</f>
        <v>5</v>
      </c>
      <c r="G10" s="15">
        <f>'Détail par équipe'!AA82</f>
        <v>3</v>
      </c>
      <c r="H10" s="15">
        <f>'Détail par équipe'!AG82</f>
        <v>0</v>
      </c>
      <c r="I10" s="15">
        <f>'Détail par équipe'!AM82</f>
        <v>0</v>
      </c>
      <c r="J10" s="15">
        <f>'Détail par équipe'!AS82</f>
        <v>0</v>
      </c>
      <c r="K10" s="15">
        <f>'Détail par équipe'!AY82</f>
        <v>0</v>
      </c>
      <c r="L10" s="15">
        <f>'Détail par équipe'!BE82</f>
        <v>0</v>
      </c>
      <c r="M10" s="15">
        <f>'Détail par équipe'!BK82</f>
        <v>0</v>
      </c>
      <c r="N10" s="15">
        <f>'Détail par équipe'!BQ82</f>
        <v>0</v>
      </c>
      <c r="O10" s="16">
        <f>D10+E10+F10+G10+H10+I10+J10+K10+L10+M10+N10</f>
        <v>17.5</v>
      </c>
      <c r="P10" s="17">
        <f t="shared" si="0"/>
        <v>56</v>
      </c>
    </row>
    <row r="11" spans="1:16" ht="23.1" customHeight="1" x14ac:dyDescent="0.25">
      <c r="A11" s="11">
        <v>10</v>
      </c>
      <c r="B11" s="12">
        <v>11</v>
      </c>
      <c r="C11" s="13" t="str">
        <f>'Détail par équipe'!B41</f>
        <v>BZV</v>
      </c>
      <c r="D11" s="14">
        <f>'Détail par équipe'!I56</f>
        <v>0</v>
      </c>
      <c r="E11" s="15">
        <f>'Détail par équipe'!O56</f>
        <v>4.5</v>
      </c>
      <c r="F11" s="15">
        <f>'Détail par équipe'!U56</f>
        <v>8</v>
      </c>
      <c r="G11" s="15">
        <f>'Détail par équipe'!AA56</f>
        <v>4</v>
      </c>
      <c r="H11" s="15">
        <f>'Détail par équipe'!AG56</f>
        <v>0</v>
      </c>
      <c r="I11" s="15">
        <f>'Détail par équipe'!AM56</f>
        <v>0</v>
      </c>
      <c r="J11" s="15">
        <f>'Détail par équipe'!AS56</f>
        <v>0</v>
      </c>
      <c r="K11" s="15">
        <f>'Détail par équipe'!AY56</f>
        <v>0</v>
      </c>
      <c r="L11" s="15">
        <f>'Détail par équipe'!BE56</f>
        <v>0</v>
      </c>
      <c r="M11" s="15">
        <f>'Détail par équipe'!BK56</f>
        <v>0</v>
      </c>
      <c r="N11" s="15">
        <f>'Détail par équipe'!BQ56</f>
        <v>0</v>
      </c>
      <c r="O11" s="16">
        <f>D11+E11+F11+G11+H11+I11+J11+K11+L11+M11+N11</f>
        <v>16.5</v>
      </c>
      <c r="P11" s="17">
        <f t="shared" si="0"/>
        <v>52.800000000000004</v>
      </c>
    </row>
    <row r="12" spans="1:16" ht="23.1" customHeight="1" x14ac:dyDescent="0.25">
      <c r="A12" s="11">
        <v>11</v>
      </c>
      <c r="B12" s="12">
        <v>11</v>
      </c>
      <c r="C12" s="13" t="str">
        <f>'Détail par équipe'!B122</f>
        <v>BNP</v>
      </c>
      <c r="D12" s="14">
        <f>'Détail par équipe'!I134</f>
        <v>1</v>
      </c>
      <c r="E12" s="15">
        <f>'Détail par équipe'!O134</f>
        <v>1</v>
      </c>
      <c r="F12" s="15">
        <f>'Détail par équipe'!U134</f>
        <v>8</v>
      </c>
      <c r="G12" s="15">
        <f>'Détail par équipe'!AA134</f>
        <v>6</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16</v>
      </c>
      <c r="P12" s="17">
        <f t="shared" si="0"/>
        <v>51.2</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12.5</v>
      </c>
      <c r="P13" s="17">
        <f t="shared" si="0"/>
        <v>40</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768</v>
      </c>
    </row>
    <row r="17" spans="1:16" ht="15" customHeight="1" x14ac:dyDescent="0.2">
      <c r="A17" s="19"/>
      <c r="B17" s="19"/>
      <c r="C17" s="19"/>
      <c r="D17" s="19"/>
      <c r="E17" s="19"/>
      <c r="F17" s="19"/>
      <c r="G17" s="19"/>
      <c r="H17" s="19"/>
      <c r="I17" s="19"/>
      <c r="J17" s="19"/>
      <c r="K17" s="19"/>
      <c r="L17" s="19"/>
      <c r="M17" s="19"/>
      <c r="N17" s="19"/>
      <c r="O17" s="20">
        <f>O16*3.2</f>
        <v>768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-32</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D19" activePane="bottomRight"/>
      <selection activeCell="P86" sqref="P86"/>
      <selection pane="topRight" activeCell="AT1" sqref="AT1:AY1"/>
      <selection pane="bottomLeft" activeCell="C61" sqref="C61"/>
      <selection pane="bottomRight" activeCell="V46" sqref="V46"/>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45014</v>
      </c>
      <c r="E1" s="102"/>
      <c r="F1" s="102"/>
      <c r="G1" s="102"/>
      <c r="H1" s="102"/>
      <c r="I1" s="103"/>
      <c r="J1" s="101">
        <v>45021</v>
      </c>
      <c r="K1" s="102"/>
      <c r="L1" s="102"/>
      <c r="M1" s="102"/>
      <c r="N1" s="102"/>
      <c r="O1" s="103"/>
      <c r="P1" s="101">
        <v>45028</v>
      </c>
      <c r="Q1" s="102"/>
      <c r="R1" s="102"/>
      <c r="S1" s="102"/>
      <c r="T1" s="102"/>
      <c r="U1" s="103"/>
      <c r="V1" s="101">
        <v>45035</v>
      </c>
      <c r="W1" s="102"/>
      <c r="X1" s="102"/>
      <c r="Y1" s="102"/>
      <c r="Z1" s="102"/>
      <c r="AA1" s="103"/>
      <c r="AB1" s="101">
        <v>45056</v>
      </c>
      <c r="AC1" s="102"/>
      <c r="AD1" s="102"/>
      <c r="AE1" s="102"/>
      <c r="AF1" s="102"/>
      <c r="AG1" s="103"/>
      <c r="AH1" s="101">
        <v>45070</v>
      </c>
      <c r="AI1" s="102"/>
      <c r="AJ1" s="102"/>
      <c r="AK1" s="102"/>
      <c r="AL1" s="102"/>
      <c r="AM1" s="103"/>
      <c r="AN1" s="101">
        <v>45077</v>
      </c>
      <c r="AO1" s="102"/>
      <c r="AP1" s="102"/>
      <c r="AQ1" s="102"/>
      <c r="AR1" s="102"/>
      <c r="AS1" s="103"/>
      <c r="AT1" s="101">
        <v>45084</v>
      </c>
      <c r="AU1" s="102"/>
      <c r="AV1" s="102"/>
      <c r="AW1" s="102"/>
      <c r="AX1" s="102"/>
      <c r="AY1" s="103"/>
      <c r="AZ1" s="101">
        <v>45091</v>
      </c>
      <c r="BA1" s="102"/>
      <c r="BB1" s="102"/>
      <c r="BC1" s="102"/>
      <c r="BD1" s="102"/>
      <c r="BE1" s="103"/>
      <c r="BF1" s="101">
        <v>45098</v>
      </c>
      <c r="BG1" s="102"/>
      <c r="BH1" s="102"/>
      <c r="BI1" s="102"/>
      <c r="BJ1" s="102"/>
      <c r="BK1" s="103"/>
      <c r="BL1" s="101">
        <v>45105</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1272</v>
      </c>
      <c r="CE4" s="17">
        <f t="shared" si="24"/>
        <v>159</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8</v>
      </c>
      <c r="CD5" s="17">
        <f t="shared" si="23"/>
        <v>1500</v>
      </c>
      <c r="CE5" s="19">
        <f t="shared" si="24"/>
        <v>187.5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8</v>
      </c>
      <c r="CD6" s="17">
        <f t="shared" si="23"/>
        <v>1456</v>
      </c>
      <c r="CE6" s="19">
        <f t="shared" si="24"/>
        <v>182</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8</v>
      </c>
      <c r="CD8" s="17">
        <f t="shared" si="23"/>
        <v>1318</v>
      </c>
      <c r="CE8" s="19">
        <f t="shared" si="24"/>
        <v>164.75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5546</v>
      </c>
      <c r="CE10" s="17">
        <f>CD10/CC10</f>
        <v>346.625</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6614</v>
      </c>
      <c r="CE11" s="17">
        <f>CD11/CC11</f>
        <v>413.375</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2378</v>
      </c>
      <c r="CE16" s="17">
        <f t="shared" ref="CE16:CE21" si="60">CD16/CC16</f>
        <v>148.625</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2355</v>
      </c>
      <c r="CE17" s="17">
        <f t="shared" si="60"/>
        <v>147.1875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4733</v>
      </c>
      <c r="CE23" s="17">
        <f>CD23/CC23</f>
        <v>295.8125</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6333</v>
      </c>
      <c r="CE24" s="17">
        <f>CD24/CC24</f>
        <v>395.8125</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47</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3207</v>
      </c>
      <c r="CE29" s="17">
        <f t="shared" ref="CE29:CE34" si="96">CD29/CC29</f>
        <v>200.4375</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0</v>
      </c>
      <c r="BY30" s="17">
        <f t="shared" si="90"/>
        <v>0</v>
      </c>
      <c r="BZ30" s="17">
        <f t="shared" si="91"/>
        <v>0</v>
      </c>
      <c r="CA30" s="17">
        <f t="shared" si="92"/>
        <v>0</v>
      </c>
      <c r="CB30" s="17">
        <f t="shared" si="93"/>
        <v>0</v>
      </c>
      <c r="CC30" s="17">
        <f t="shared" si="94"/>
        <v>16</v>
      </c>
      <c r="CD30" s="17">
        <f t="shared" si="95"/>
        <v>3234</v>
      </c>
      <c r="CE30" s="17">
        <f t="shared" si="96"/>
        <v>202.125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6441</v>
      </c>
      <c r="CE36" s="17">
        <f>CD36/CC36</f>
        <v>402.5625</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7229</v>
      </c>
      <c r="CE37" s="17">
        <f>CD37/CC37</f>
        <v>451.8125</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52</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1537</v>
      </c>
      <c r="CE42" s="17">
        <f t="shared" ref="CE42:CE50" si="132">CD42/CC42</f>
        <v>192.125</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1639</v>
      </c>
      <c r="CE43" s="17">
        <f t="shared" si="132"/>
        <v>204.875</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1308</v>
      </c>
      <c r="CE44" s="19">
        <f t="shared" si="132"/>
        <v>163.5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0</v>
      </c>
      <c r="CA45" s="17">
        <f t="shared" si="128"/>
        <v>0</v>
      </c>
      <c r="CB45" s="17">
        <f t="shared" si="129"/>
        <v>0</v>
      </c>
      <c r="CC45" s="17">
        <f t="shared" si="130"/>
        <v>8</v>
      </c>
      <c r="CD45" s="17">
        <f t="shared" si="131"/>
        <v>1593</v>
      </c>
      <c r="CE45" s="19">
        <f t="shared" si="132"/>
        <v>199.125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6077</v>
      </c>
      <c r="CE52" s="17">
        <f>CD52/CC52</f>
        <v>379.8125</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6857</v>
      </c>
      <c r="CE53" s="17">
        <f>CD53/CC53</f>
        <v>428.5625</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56</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2340</v>
      </c>
      <c r="CE58" s="17">
        <f t="shared" ref="CE58:CE63" si="168">CD58/CC58</f>
        <v>195</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2983</v>
      </c>
      <c r="CE59" s="17">
        <f t="shared" si="168"/>
        <v>186.4375</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6031</v>
      </c>
      <c r="CE65" s="17">
        <f>CD65/CC65</f>
        <v>376.9375</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6955</v>
      </c>
      <c r="CE66" s="17">
        <f>CD66/CC66</f>
        <v>434.6875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60</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2228</v>
      </c>
      <c r="CE71" s="17">
        <f t="shared" ref="CE71:CE76" si="204">CD71/CC71</f>
        <v>185.66666666666666</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1442</v>
      </c>
      <c r="CE72" s="17">
        <f t="shared" si="204"/>
        <v>180.25</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5771</v>
      </c>
      <c r="CE78" s="17">
        <f>CD78/CC78</f>
        <v>360.6875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6527</v>
      </c>
      <c r="CE79" s="17">
        <f>CD79/CC79</f>
        <v>407.9375</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64</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2614</v>
      </c>
      <c r="CE84" s="17">
        <f t="shared" ref="CE84:CE89" si="240">CD84/CC84</f>
        <v>163.375</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16</v>
      </c>
      <c r="CD85" s="17">
        <f t="shared" si="239"/>
        <v>2738</v>
      </c>
      <c r="CE85" s="17">
        <f t="shared" si="240"/>
        <v>171.125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5352</v>
      </c>
      <c r="CE91" s="17">
        <f>CD91/CC91</f>
        <v>334.5</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6608</v>
      </c>
      <c r="CE92" s="17">
        <f>CD92/CC92</f>
        <v>413</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69</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2987</v>
      </c>
      <c r="CE97" s="17">
        <f t="shared" ref="CE97:CE102" si="276">CD97/CC97</f>
        <v>186.6875</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5846</v>
      </c>
      <c r="CE104" s="17">
        <f>CD104/CC104</f>
        <v>365.375</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6914</v>
      </c>
      <c r="CE105" s="17">
        <f>CD105/CC105</f>
        <v>432.125</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73</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3134</v>
      </c>
      <c r="CE111" s="17">
        <f t="shared" si="312"/>
        <v>195.875</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0</v>
      </c>
      <c r="BX115" s="17">
        <f t="shared" si="305"/>
        <v>0</v>
      </c>
      <c r="BY115" s="17">
        <f t="shared" si="306"/>
        <v>0</v>
      </c>
      <c r="BZ115" s="17">
        <f t="shared" si="307"/>
        <v>0</v>
      </c>
      <c r="CA115" s="17">
        <f t="shared" si="308"/>
        <v>0</v>
      </c>
      <c r="CB115" s="17">
        <f t="shared" si="309"/>
        <v>0</v>
      </c>
      <c r="CC115" s="17">
        <f t="shared" si="310"/>
        <v>16</v>
      </c>
      <c r="CD115" s="17">
        <f t="shared" si="311"/>
        <v>2979</v>
      </c>
      <c r="CE115" s="19">
        <f t="shared" si="312"/>
        <v>186.1875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6113</v>
      </c>
      <c r="CE117" s="17">
        <f>CD117/CC117</f>
        <v>382.0625</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6805</v>
      </c>
      <c r="CE118" s="17">
        <f>CD118/CC118</f>
        <v>425.3125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0</v>
      </c>
      <c r="O119" s="38">
        <f t="shared" si="314"/>
        <v>1</v>
      </c>
      <c r="P119" s="39"/>
      <c r="Q119" s="37">
        <f t="shared" ref="Q119:U120" si="315">IF($P$118&gt;0,IF(Q117=Q36,0.5,IF(Q117&gt;Q36,1,0)),0)</f>
        <v>0</v>
      </c>
      <c r="R119" s="37">
        <f t="shared" si="315"/>
        <v>0</v>
      </c>
      <c r="S119" s="37">
        <f t="shared" si="315"/>
        <v>0</v>
      </c>
      <c r="T119" s="37">
        <f t="shared" si="315"/>
        <v>1</v>
      </c>
      <c r="U119" s="38">
        <f t="shared" si="315"/>
        <v>0</v>
      </c>
      <c r="V119" s="39"/>
      <c r="W119" s="37">
        <f t="shared" ref="W119:AA120" si="316">IF($V$118&gt;0,IF(W117=W23,0.5,IF(W117&gt;W23,1,0)),0)</f>
        <v>1</v>
      </c>
      <c r="X119" s="37">
        <f t="shared" si="316"/>
        <v>1</v>
      </c>
      <c r="Y119" s="37">
        <f t="shared" si="316"/>
        <v>0</v>
      </c>
      <c r="Z119" s="37">
        <f t="shared" si="316"/>
        <v>1</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0</v>
      </c>
      <c r="R120" s="37">
        <f t="shared" si="315"/>
        <v>0</v>
      </c>
      <c r="S120" s="37">
        <f t="shared" si="315"/>
        <v>0</v>
      </c>
      <c r="T120" s="37">
        <f t="shared" si="315"/>
        <v>1</v>
      </c>
      <c r="U120" s="38">
        <f t="shared" si="315"/>
        <v>0</v>
      </c>
      <c r="V120" s="39"/>
      <c r="W120" s="37">
        <f t="shared" si="316"/>
        <v>0</v>
      </c>
      <c r="X120" s="37">
        <f t="shared" si="316"/>
        <v>0</v>
      </c>
      <c r="Y120" s="37">
        <f t="shared" si="316"/>
        <v>0</v>
      </c>
      <c r="Z120" s="37">
        <f t="shared" si="316"/>
        <v>1</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78</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4">SUM(E123:H123)</f>
        <v>523</v>
      </c>
      <c r="J123" s="39">
        <v>49</v>
      </c>
      <c r="K123" s="40">
        <v>138</v>
      </c>
      <c r="L123" s="40">
        <v>170</v>
      </c>
      <c r="M123" s="40">
        <v>165</v>
      </c>
      <c r="N123" s="40">
        <v>170</v>
      </c>
      <c r="O123" s="38">
        <f t="shared" ref="O123:O129" si="325">SUM(K123:N123)</f>
        <v>643</v>
      </c>
      <c r="P123" s="39"/>
      <c r="Q123" s="40"/>
      <c r="R123" s="40"/>
      <c r="S123" s="40"/>
      <c r="T123" s="40"/>
      <c r="U123" s="38">
        <f t="shared" ref="U123:U129" si="326">SUM(Q123:T123)</f>
        <v>0</v>
      </c>
      <c r="V123" s="39">
        <v>49</v>
      </c>
      <c r="W123" s="40">
        <v>126</v>
      </c>
      <c r="X123" s="40">
        <v>180</v>
      </c>
      <c r="Y123" s="40">
        <v>160</v>
      </c>
      <c r="Z123" s="40">
        <v>182</v>
      </c>
      <c r="AA123" s="38">
        <f t="shared" ref="AA123:AA129" si="327">SUM(W123:Z123)</f>
        <v>648</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1814</v>
      </c>
      <c r="CE123" s="17">
        <f t="shared" ref="CE123:CE128" si="348">CD123/CC123</f>
        <v>151.16666666666666</v>
      </c>
    </row>
    <row r="124" spans="1:83" ht="15.75" customHeight="1" x14ac:dyDescent="0.25">
      <c r="A124" s="33"/>
      <c r="B124" s="34" t="s">
        <v>80</v>
      </c>
      <c r="C124" s="35" t="s">
        <v>81</v>
      </c>
      <c r="D124" s="36">
        <v>35</v>
      </c>
      <c r="E124" s="37">
        <v>168</v>
      </c>
      <c r="F124" s="37">
        <v>192</v>
      </c>
      <c r="G124" s="37">
        <v>197</v>
      </c>
      <c r="H124" s="37">
        <v>179</v>
      </c>
      <c r="I124" s="38">
        <f t="shared" si="324"/>
        <v>736</v>
      </c>
      <c r="J124" s="39"/>
      <c r="K124" s="40"/>
      <c r="L124" s="40"/>
      <c r="M124" s="40"/>
      <c r="N124" s="40"/>
      <c r="O124" s="38">
        <f t="shared" si="325"/>
        <v>0</v>
      </c>
      <c r="P124" s="39">
        <v>34</v>
      </c>
      <c r="Q124" s="40">
        <v>149</v>
      </c>
      <c r="R124" s="40">
        <v>167</v>
      </c>
      <c r="S124" s="40">
        <v>169</v>
      </c>
      <c r="T124" s="40">
        <v>186</v>
      </c>
      <c r="U124" s="38">
        <f t="shared" si="326"/>
        <v>671</v>
      </c>
      <c r="V124" s="39">
        <v>35</v>
      </c>
      <c r="W124" s="40">
        <v>172</v>
      </c>
      <c r="X124" s="40">
        <v>205</v>
      </c>
      <c r="Y124" s="40">
        <v>156</v>
      </c>
      <c r="Z124" s="40">
        <v>194</v>
      </c>
      <c r="AA124" s="38">
        <f t="shared" si="327"/>
        <v>727</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4</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2134</v>
      </c>
      <c r="CE124" s="17">
        <f t="shared" si="348"/>
        <v>177.83333333333334</v>
      </c>
    </row>
    <row r="125" spans="1:83" ht="15.75" customHeight="1" x14ac:dyDescent="0.25">
      <c r="A125" s="33"/>
      <c r="B125" s="42" t="s">
        <v>101</v>
      </c>
      <c r="C125" s="43" t="s">
        <v>77</v>
      </c>
      <c r="D125" s="39"/>
      <c r="E125" s="40"/>
      <c r="F125" s="40"/>
      <c r="G125" s="40"/>
      <c r="H125" s="40"/>
      <c r="I125" s="38">
        <f t="shared" si="324"/>
        <v>0</v>
      </c>
      <c r="J125" s="39"/>
      <c r="K125" s="40"/>
      <c r="L125" s="40"/>
      <c r="M125" s="40"/>
      <c r="N125" s="40"/>
      <c r="O125" s="38">
        <f t="shared" si="325"/>
        <v>0</v>
      </c>
      <c r="P125" s="39">
        <v>21</v>
      </c>
      <c r="Q125" s="40">
        <v>174</v>
      </c>
      <c r="R125" s="40">
        <v>232</v>
      </c>
      <c r="S125" s="40">
        <v>216</v>
      </c>
      <c r="T125" s="40">
        <v>205</v>
      </c>
      <c r="U125" s="38">
        <f t="shared" si="326"/>
        <v>827</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827</v>
      </c>
      <c r="CE125" s="19">
        <f t="shared" si="348"/>
        <v>206.75</v>
      </c>
    </row>
    <row r="126" spans="1:83" ht="15.75" customHeight="1" x14ac:dyDescent="0.25">
      <c r="A126" s="33"/>
      <c r="B126" s="42" t="s">
        <v>127</v>
      </c>
      <c r="C126" s="43" t="s">
        <v>128</v>
      </c>
      <c r="D126" s="39"/>
      <c r="E126" s="40"/>
      <c r="F126" s="40"/>
      <c r="G126" s="40"/>
      <c r="H126" s="40"/>
      <c r="I126" s="38">
        <f t="shared" si="324"/>
        <v>0</v>
      </c>
      <c r="J126" s="39">
        <v>65</v>
      </c>
      <c r="K126" s="40">
        <v>140</v>
      </c>
      <c r="L126" s="40">
        <v>102</v>
      </c>
      <c r="M126" s="40">
        <v>141</v>
      </c>
      <c r="N126" s="40">
        <v>125</v>
      </c>
      <c r="O126" s="38">
        <f t="shared" si="325"/>
        <v>508</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508</v>
      </c>
      <c r="CE126" s="19">
        <f t="shared" si="348"/>
        <v>127</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5283</v>
      </c>
      <c r="CE130" s="17">
        <f>CD130/CC130</f>
        <v>330.1875</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6631</v>
      </c>
      <c r="CE131" s="17">
        <f>CD131/CC131</f>
        <v>414.4375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1</v>
      </c>
      <c r="S132" s="37">
        <f t="shared" si="351"/>
        <v>1</v>
      </c>
      <c r="T132" s="37">
        <f t="shared" si="351"/>
        <v>1</v>
      </c>
      <c r="U132" s="38">
        <f t="shared" si="351"/>
        <v>1</v>
      </c>
      <c r="V132" s="39"/>
      <c r="W132" s="37">
        <f t="shared" ref="W132:AA133" si="352">IF($V$131&gt;0,IF(W130=W52,0.5,IF(W130&gt;W52,1,0)),0)</f>
        <v>0</v>
      </c>
      <c r="X132" s="37">
        <f t="shared" si="352"/>
        <v>1</v>
      </c>
      <c r="Y132" s="37">
        <f t="shared" si="352"/>
        <v>0</v>
      </c>
      <c r="Z132" s="37">
        <f t="shared" si="352"/>
        <v>1</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1</v>
      </c>
      <c r="O133" s="38">
        <f t="shared" si="350"/>
        <v>0</v>
      </c>
      <c r="P133" s="39"/>
      <c r="Q133" s="37">
        <f t="shared" si="351"/>
        <v>0</v>
      </c>
      <c r="R133" s="37">
        <f t="shared" si="351"/>
        <v>1</v>
      </c>
      <c r="S133" s="37">
        <f t="shared" si="351"/>
        <v>1</v>
      </c>
      <c r="T133" s="37">
        <f t="shared" si="351"/>
        <v>1</v>
      </c>
      <c r="U133" s="38">
        <f t="shared" si="351"/>
        <v>1</v>
      </c>
      <c r="V133" s="39"/>
      <c r="W133" s="37">
        <f t="shared" si="352"/>
        <v>1</v>
      </c>
      <c r="X133" s="37">
        <f t="shared" si="352"/>
        <v>1</v>
      </c>
      <c r="Y133" s="37">
        <f t="shared" si="352"/>
        <v>0</v>
      </c>
      <c r="Z133" s="37">
        <f t="shared" si="352"/>
        <v>1</v>
      </c>
      <c r="AA133" s="38">
        <f t="shared" si="352"/>
        <v>1</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82</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0">SUM(E136:H136)</f>
        <v>760</v>
      </c>
      <c r="J136" s="39">
        <v>34</v>
      </c>
      <c r="K136" s="40">
        <v>235</v>
      </c>
      <c r="L136" s="40">
        <v>170</v>
      </c>
      <c r="M136" s="40">
        <v>195</v>
      </c>
      <c r="N136" s="40">
        <v>212</v>
      </c>
      <c r="O136" s="38">
        <f t="shared" ref="O136:O142" si="361">SUM(K136:N136)</f>
        <v>812</v>
      </c>
      <c r="P136" s="39">
        <v>32</v>
      </c>
      <c r="Q136" s="40">
        <v>205</v>
      </c>
      <c r="R136" s="40">
        <v>152</v>
      </c>
      <c r="S136" s="40">
        <v>236</v>
      </c>
      <c r="T136" s="40">
        <v>163</v>
      </c>
      <c r="U136" s="38">
        <f t="shared" ref="U136:U142" si="362">SUM(Q136:T136)</f>
        <v>756</v>
      </c>
      <c r="V136" s="39">
        <v>32</v>
      </c>
      <c r="W136" s="40">
        <v>161</v>
      </c>
      <c r="X136" s="40">
        <v>235</v>
      </c>
      <c r="Y136" s="40">
        <v>179</v>
      </c>
      <c r="Z136" s="40">
        <v>203</v>
      </c>
      <c r="AA136" s="38">
        <f t="shared" ref="AA136:AA142" si="363">SUM(W136:Z136)</f>
        <v>778</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3106</v>
      </c>
      <c r="CE136" s="17">
        <f t="shared" ref="CE136:CE141" si="384">CD136/CC136</f>
        <v>194.125</v>
      </c>
    </row>
    <row r="137" spans="1:83" ht="15.75" customHeight="1" x14ac:dyDescent="0.25">
      <c r="A137" s="33"/>
      <c r="B137" s="34" t="s">
        <v>57</v>
      </c>
      <c r="C137" s="35" t="s">
        <v>58</v>
      </c>
      <c r="D137" s="36">
        <v>46</v>
      </c>
      <c r="E137" s="37">
        <v>169</v>
      </c>
      <c r="F137" s="37">
        <v>156</v>
      </c>
      <c r="G137" s="37">
        <v>159</v>
      </c>
      <c r="H137" s="37">
        <v>146</v>
      </c>
      <c r="I137" s="38">
        <f t="shared" si="360"/>
        <v>630</v>
      </c>
      <c r="J137" s="39">
        <v>46</v>
      </c>
      <c r="K137" s="40">
        <v>151</v>
      </c>
      <c r="L137" s="40">
        <v>147</v>
      </c>
      <c r="M137" s="40">
        <v>157</v>
      </c>
      <c r="N137" s="40">
        <v>216</v>
      </c>
      <c r="O137" s="38">
        <f t="shared" si="361"/>
        <v>671</v>
      </c>
      <c r="P137" s="39">
        <v>46</v>
      </c>
      <c r="Q137" s="40">
        <v>138</v>
      </c>
      <c r="R137" s="40">
        <v>150</v>
      </c>
      <c r="S137" s="40">
        <v>133</v>
      </c>
      <c r="T137" s="40">
        <v>134</v>
      </c>
      <c r="U137" s="38">
        <f t="shared" si="362"/>
        <v>555</v>
      </c>
      <c r="V137" s="39">
        <v>46</v>
      </c>
      <c r="W137" s="40">
        <v>161</v>
      </c>
      <c r="X137" s="40">
        <v>155</v>
      </c>
      <c r="Y137" s="40">
        <v>157</v>
      </c>
      <c r="Z137" s="40">
        <v>186</v>
      </c>
      <c r="AA137" s="38">
        <f t="shared" si="363"/>
        <v>659</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16</v>
      </c>
      <c r="CD137" s="17">
        <f t="shared" si="383"/>
        <v>2515</v>
      </c>
      <c r="CE137" s="17">
        <f t="shared" si="384"/>
        <v>157.1875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5621</v>
      </c>
      <c r="CE143" s="17">
        <f>CD143/CC143</f>
        <v>351.3125</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6889</v>
      </c>
      <c r="CE144" s="17">
        <f>CD144/CC144</f>
        <v>430.5625</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0</v>
      </c>
      <c r="L145" s="37">
        <f t="shared" si="386"/>
        <v>0</v>
      </c>
      <c r="M145" s="37">
        <f t="shared" si="386"/>
        <v>0</v>
      </c>
      <c r="N145" s="37">
        <f t="shared" si="386"/>
        <v>1</v>
      </c>
      <c r="O145" s="38">
        <f t="shared" si="386"/>
        <v>0</v>
      </c>
      <c r="P145" s="39"/>
      <c r="Q145" s="37">
        <f t="shared" ref="Q145:U146" si="387">IF($P$144&gt;0,IF(Q143=Q52,0.5,IF(Q143&gt;Q52,1,0)),0)</f>
        <v>0</v>
      </c>
      <c r="R145" s="37">
        <f t="shared" si="387"/>
        <v>0</v>
      </c>
      <c r="S145" s="37">
        <f t="shared" si="387"/>
        <v>1</v>
      </c>
      <c r="T145" s="37">
        <f t="shared" si="387"/>
        <v>0</v>
      </c>
      <c r="U145" s="38">
        <f t="shared" si="387"/>
        <v>0</v>
      </c>
      <c r="V145" s="39"/>
      <c r="W145" s="37">
        <f t="shared" ref="W145:AA146" si="388">IF($V$144&gt;0,IF(W143=W78,0.5,IF(W143&gt;W78,1,0)),0)</f>
        <v>0</v>
      </c>
      <c r="X145" s="37">
        <f t="shared" si="388"/>
        <v>1</v>
      </c>
      <c r="Y145" s="37">
        <f t="shared" si="388"/>
        <v>0</v>
      </c>
      <c r="Z145" s="37">
        <f t="shared" si="388"/>
        <v>1</v>
      </c>
      <c r="AA145" s="38">
        <f t="shared" si="388"/>
        <v>1</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0</v>
      </c>
      <c r="S146" s="37">
        <f t="shared" si="387"/>
        <v>1</v>
      </c>
      <c r="T146" s="37">
        <f t="shared" si="387"/>
        <v>0</v>
      </c>
      <c r="U146" s="38">
        <f t="shared" si="387"/>
        <v>0</v>
      </c>
      <c r="V146" s="39"/>
      <c r="W146" s="37">
        <f t="shared" si="388"/>
        <v>0</v>
      </c>
      <c r="X146" s="37">
        <f t="shared" si="388"/>
        <v>1</v>
      </c>
      <c r="Y146" s="37">
        <f t="shared" si="388"/>
        <v>1</v>
      </c>
      <c r="Z146" s="37">
        <f t="shared" si="388"/>
        <v>1</v>
      </c>
      <c r="AA146" s="38">
        <f t="shared" si="388"/>
        <v>1</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86</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SUM((IF(K149&gt;0,1,0)+(IF(L149&gt;0,1,0)+(IF(M149&gt;0,1,0)+(IF(N149&gt;0,1,0))))))</f>
        <v>4</v>
      </c>
      <c r="BT149" s="17">
        <f t="shared" ref="BT149:BT158" si="401">SUM((IF(Q149&gt;0,1,0)+(IF(R149&gt;0,1,0)+(IF(S149&gt;0,1,0)+(IF(T149&gt;0,1,0))))))</f>
        <v>4</v>
      </c>
      <c r="BU149" s="17">
        <f t="shared" ref="BU149:BU158" si="402">SUM((IF(W149&gt;0,1,0)+(IF(X149&gt;0,1,0)+(IF(Y149&gt;0,1,0)+(IF(Z149&gt;0,1,0))))))</f>
        <v>4</v>
      </c>
      <c r="BV149" s="17">
        <f t="shared" ref="BV149:BV158" si="403">SUM((IF(AC149&gt;0,1,0)+(IF(AD149&gt;0,1,0)+(IF(AE149&gt;0,1,0)+(IF(AF149&gt;0,1,0))))))</f>
        <v>0</v>
      </c>
      <c r="BW149" s="17">
        <f t="shared" ref="BW149:BW158" si="404">SUM((IF(AI149&gt;0,1,0)+(IF(AJ149&gt;0,1,0)+(IF(AK149&gt;0,1,0)+(IF(AL149&gt;0,1,0))))))</f>
        <v>0</v>
      </c>
      <c r="BX149" s="17">
        <f t="shared" ref="BX149:BX158" si="405">SUM((IF(AO149&gt;0,1,0)+(IF(AP149&gt;0,1,0)+(IF(AQ149&gt;0,1,0)+(IF(AR149&gt;0,1,0))))))</f>
        <v>0</v>
      </c>
      <c r="BY149" s="17">
        <f t="shared" ref="BY149:BY158" si="406">SUM((IF(AU149&gt;0,1,0)+(IF(AV149&gt;0,1,0)+(IF(AW149&gt;0,1,0)+(IF(AX149&gt;0,1,0))))))</f>
        <v>0</v>
      </c>
      <c r="BZ149" s="17">
        <f t="shared" ref="BZ149:BZ158" si="407">SUM((IF(BA149&gt;0,1,0)+(IF(BB149&gt;0,1,0)+(IF(BC149&gt;0,1,0)+(IF(BD149&gt;0,1,0))))))</f>
        <v>0</v>
      </c>
      <c r="CA149" s="17">
        <f t="shared" ref="CA149:CA158" si="408">SUM((IF(BG149&gt;0,1,0)+(IF(BH149&gt;0,1,0)+(IF(BI149&gt;0,1,0)+(IF(BJ149&gt;0,1,0))))))</f>
        <v>0</v>
      </c>
      <c r="CB149" s="17">
        <f t="shared" ref="CB149:CB158" si="409">SUM((IF(BM149&gt;0,1,0)+(IF(BN149&gt;0,1,0)+(IF(BO149&gt;0,1,0)+(IF(BP149&gt;0,1,0))))))</f>
        <v>0</v>
      </c>
      <c r="CC149" s="17">
        <f t="shared" ref="CC149:CC158" si="410">SUM(BR149:CB149)</f>
        <v>16</v>
      </c>
      <c r="CD149" s="17">
        <f t="shared" ref="CD149:CD158" si="411">I149+O149+U149+AA149+AG149+AM149+AS149+AY149+BE149+BK149+BQ149</f>
        <v>2965</v>
      </c>
      <c r="CE149" s="17">
        <f t="shared" ref="CE149:CE158" si="412">CD149/CC149</f>
        <v>185.3125</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SUM((IF(K150&gt;0,1,0)+(IF(L150&gt;0,1,0)+(IF(M150&gt;0,1,0)+(IF(N150&gt;0,1,0))))))</f>
        <v>4</v>
      </c>
      <c r="BT150" s="17">
        <f t="shared" si="401"/>
        <v>4</v>
      </c>
      <c r="BU150" s="17">
        <f t="shared" si="402"/>
        <v>4</v>
      </c>
      <c r="BV150" s="17">
        <f t="shared" si="403"/>
        <v>0</v>
      </c>
      <c r="BW150" s="17">
        <f t="shared" si="404"/>
        <v>0</v>
      </c>
      <c r="BX150" s="17">
        <f t="shared" si="405"/>
        <v>0</v>
      </c>
      <c r="BY150" s="17">
        <f t="shared" si="406"/>
        <v>0</v>
      </c>
      <c r="BZ150" s="17">
        <f t="shared" si="407"/>
        <v>0</v>
      </c>
      <c r="CA150" s="17">
        <f t="shared" si="408"/>
        <v>0</v>
      </c>
      <c r="CB150" s="17">
        <f t="shared" si="409"/>
        <v>0</v>
      </c>
      <c r="CC150" s="17">
        <f t="shared" si="410"/>
        <v>16</v>
      </c>
      <c r="CD150" s="17">
        <f t="shared" si="411"/>
        <v>2751</v>
      </c>
      <c r="CE150" s="17">
        <f t="shared" si="412"/>
        <v>171.9375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ref="BS151:BS158" si="413">SUM((IF(K151&gt;0,1,0)+(IF(L151&gt;0,1,0)+(IF(M151&gt;0,1,0)+(IF(N151&gt;0,1,0))))))</f>
        <v>0</v>
      </c>
      <c r="BT151" s="17">
        <f t="shared" si="401"/>
        <v>0</v>
      </c>
      <c r="BU151" s="17">
        <f t="shared" si="402"/>
        <v>0</v>
      </c>
      <c r="BV151" s="17">
        <f t="shared" si="403"/>
        <v>0</v>
      </c>
      <c r="BW151" s="17">
        <f t="shared" si="404"/>
        <v>0</v>
      </c>
      <c r="BX151" s="17">
        <f t="shared" si="405"/>
        <v>0</v>
      </c>
      <c r="BY151" s="17">
        <f t="shared" si="406"/>
        <v>0</v>
      </c>
      <c r="BZ151" s="17">
        <f t="shared" si="407"/>
        <v>0</v>
      </c>
      <c r="CA151" s="17">
        <f t="shared" si="408"/>
        <v>0</v>
      </c>
      <c r="CB151" s="17">
        <f t="shared" si="409"/>
        <v>0</v>
      </c>
      <c r="CC151" s="17">
        <f t="shared" si="410"/>
        <v>0</v>
      </c>
      <c r="CD151" s="17">
        <f t="shared" si="411"/>
        <v>0</v>
      </c>
      <c r="CE151" s="19" t="e">
        <f t="shared" si="412"/>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13"/>
        <v>0</v>
      </c>
      <c r="BT152" s="17">
        <f t="shared" si="401"/>
        <v>0</v>
      </c>
      <c r="BU152" s="17">
        <f t="shared" si="402"/>
        <v>0</v>
      </c>
      <c r="BV152" s="17">
        <f t="shared" si="403"/>
        <v>0</v>
      </c>
      <c r="BW152" s="17">
        <f t="shared" si="404"/>
        <v>0</v>
      </c>
      <c r="BX152" s="17">
        <f t="shared" si="405"/>
        <v>0</v>
      </c>
      <c r="BY152" s="17">
        <f t="shared" si="406"/>
        <v>0</v>
      </c>
      <c r="BZ152" s="17">
        <f t="shared" si="407"/>
        <v>0</v>
      </c>
      <c r="CA152" s="17">
        <f t="shared" si="408"/>
        <v>0</v>
      </c>
      <c r="CB152" s="17">
        <f t="shared" si="409"/>
        <v>0</v>
      </c>
      <c r="CC152" s="17">
        <f t="shared" si="410"/>
        <v>0</v>
      </c>
      <c r="CD152" s="17">
        <f t="shared" si="411"/>
        <v>0</v>
      </c>
      <c r="CE152" s="19" t="e">
        <f t="shared" si="412"/>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13"/>
        <v>0</v>
      </c>
      <c r="BT153" s="17">
        <f t="shared" si="401"/>
        <v>0</v>
      </c>
      <c r="BU153" s="17">
        <f t="shared" si="402"/>
        <v>0</v>
      </c>
      <c r="BV153" s="17">
        <f t="shared" si="403"/>
        <v>0</v>
      </c>
      <c r="BW153" s="17">
        <f t="shared" si="404"/>
        <v>0</v>
      </c>
      <c r="BX153" s="17">
        <f t="shared" si="405"/>
        <v>0</v>
      </c>
      <c r="BY153" s="17">
        <f t="shared" si="406"/>
        <v>0</v>
      </c>
      <c r="BZ153" s="17">
        <f t="shared" si="407"/>
        <v>0</v>
      </c>
      <c r="CA153" s="17">
        <f t="shared" si="408"/>
        <v>0</v>
      </c>
      <c r="CB153" s="17">
        <f t="shared" si="409"/>
        <v>0</v>
      </c>
      <c r="CC153" s="17">
        <f t="shared" si="410"/>
        <v>0</v>
      </c>
      <c r="CD153" s="17">
        <f t="shared" si="411"/>
        <v>0</v>
      </c>
      <c r="CE153" s="19" t="e">
        <f t="shared" si="412"/>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13"/>
        <v>0</v>
      </c>
      <c r="BT154" s="17">
        <f t="shared" si="401"/>
        <v>0</v>
      </c>
      <c r="BU154" s="17">
        <f t="shared" si="402"/>
        <v>0</v>
      </c>
      <c r="BV154" s="17">
        <f t="shared" si="403"/>
        <v>0</v>
      </c>
      <c r="BW154" s="17">
        <f t="shared" si="404"/>
        <v>0</v>
      </c>
      <c r="BX154" s="17">
        <f t="shared" si="405"/>
        <v>0</v>
      </c>
      <c r="BY154" s="17">
        <f t="shared" si="406"/>
        <v>0</v>
      </c>
      <c r="BZ154" s="17">
        <f t="shared" si="407"/>
        <v>0</v>
      </c>
      <c r="CA154" s="17">
        <f t="shared" si="408"/>
        <v>0</v>
      </c>
      <c r="CB154" s="17">
        <f t="shared" si="409"/>
        <v>0</v>
      </c>
      <c r="CC154" s="17">
        <f t="shared" si="410"/>
        <v>0</v>
      </c>
      <c r="CD154" s="17">
        <f t="shared" si="411"/>
        <v>0</v>
      </c>
      <c r="CE154" s="19" t="e">
        <f t="shared" si="412"/>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13"/>
        <v>0</v>
      </c>
      <c r="BT155" s="17">
        <f t="shared" si="401"/>
        <v>0</v>
      </c>
      <c r="BU155" s="17">
        <f t="shared" si="402"/>
        <v>0</v>
      </c>
      <c r="BV155" s="17">
        <f t="shared" si="403"/>
        <v>0</v>
      </c>
      <c r="BW155" s="17">
        <f t="shared" si="404"/>
        <v>0</v>
      </c>
      <c r="BX155" s="17">
        <f t="shared" si="405"/>
        <v>0</v>
      </c>
      <c r="BY155" s="17">
        <f t="shared" si="406"/>
        <v>0</v>
      </c>
      <c r="BZ155" s="17">
        <f t="shared" si="407"/>
        <v>0</v>
      </c>
      <c r="CA155" s="17">
        <f t="shared" si="408"/>
        <v>0</v>
      </c>
      <c r="CB155" s="17">
        <f t="shared" si="409"/>
        <v>0</v>
      </c>
      <c r="CC155" s="17">
        <f t="shared" si="410"/>
        <v>0</v>
      </c>
      <c r="CD155" s="17">
        <f t="shared" si="411"/>
        <v>0</v>
      </c>
      <c r="CE155" s="19" t="e">
        <f t="shared" si="412"/>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13"/>
        <v>0</v>
      </c>
      <c r="BT156" s="17">
        <f t="shared" si="401"/>
        <v>0</v>
      </c>
      <c r="BU156" s="17">
        <f t="shared" si="402"/>
        <v>0</v>
      </c>
      <c r="BV156" s="17">
        <f t="shared" si="403"/>
        <v>0</v>
      </c>
      <c r="BW156" s="17">
        <f t="shared" si="404"/>
        <v>0</v>
      </c>
      <c r="BX156" s="17">
        <f t="shared" si="405"/>
        <v>0</v>
      </c>
      <c r="BY156" s="17">
        <f t="shared" si="406"/>
        <v>0</v>
      </c>
      <c r="BZ156" s="17">
        <f t="shared" si="407"/>
        <v>0</v>
      </c>
      <c r="CA156" s="17">
        <f t="shared" si="408"/>
        <v>0</v>
      </c>
      <c r="CB156" s="17">
        <f t="shared" si="409"/>
        <v>0</v>
      </c>
      <c r="CC156" s="17">
        <f t="shared" si="410"/>
        <v>0</v>
      </c>
      <c r="CD156" s="17">
        <f t="shared" si="411"/>
        <v>0</v>
      </c>
      <c r="CE156" s="19" t="e">
        <f t="shared" si="412"/>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13"/>
        <v>0</v>
      </c>
      <c r="BT157" s="17">
        <f t="shared" si="401"/>
        <v>0</v>
      </c>
      <c r="BU157" s="17">
        <f t="shared" si="402"/>
        <v>0</v>
      </c>
      <c r="BV157" s="17">
        <f t="shared" si="403"/>
        <v>0</v>
      </c>
      <c r="BW157" s="17">
        <f t="shared" si="404"/>
        <v>0</v>
      </c>
      <c r="BX157" s="17">
        <f t="shared" si="405"/>
        <v>0</v>
      </c>
      <c r="BY157" s="17">
        <f t="shared" si="406"/>
        <v>0</v>
      </c>
      <c r="BZ157" s="17">
        <f t="shared" si="407"/>
        <v>0</v>
      </c>
      <c r="CA157" s="17">
        <f t="shared" si="408"/>
        <v>0</v>
      </c>
      <c r="CB157" s="17">
        <f t="shared" si="409"/>
        <v>0</v>
      </c>
      <c r="CC157" s="17">
        <f t="shared" si="410"/>
        <v>0</v>
      </c>
      <c r="CD157" s="17">
        <f t="shared" si="411"/>
        <v>0</v>
      </c>
      <c r="CE157" s="19" t="e">
        <f t="shared" si="412"/>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13"/>
        <v>0</v>
      </c>
      <c r="BT158" s="17">
        <f t="shared" si="401"/>
        <v>0</v>
      </c>
      <c r="BU158" s="17">
        <f t="shared" si="402"/>
        <v>0</v>
      </c>
      <c r="BV158" s="17">
        <f t="shared" si="403"/>
        <v>0</v>
      </c>
      <c r="BW158" s="17">
        <f t="shared" si="404"/>
        <v>0</v>
      </c>
      <c r="BX158" s="17">
        <f t="shared" si="405"/>
        <v>0</v>
      </c>
      <c r="BY158" s="17">
        <f t="shared" si="406"/>
        <v>0</v>
      </c>
      <c r="BZ158" s="17">
        <f t="shared" si="407"/>
        <v>0</v>
      </c>
      <c r="CA158" s="17">
        <f t="shared" si="408"/>
        <v>0</v>
      </c>
      <c r="CB158" s="17">
        <f t="shared" si="409"/>
        <v>0</v>
      </c>
      <c r="CC158" s="17">
        <f t="shared" si="410"/>
        <v>0</v>
      </c>
      <c r="CD158" s="17">
        <f t="shared" si="411"/>
        <v>0</v>
      </c>
      <c r="CE158" s="19" t="e">
        <f t="shared" si="412"/>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5716</v>
      </c>
      <c r="CE161" s="17">
        <f>CD161/CC161</f>
        <v>357.25</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6840</v>
      </c>
      <c r="CE162" s="17">
        <f>CD162/CC162</f>
        <v>427.5</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1</v>
      </c>
      <c r="AA163" s="38">
        <f t="shared" si="424"/>
        <v>0.5</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0</v>
      </c>
      <c r="I164" s="38">
        <f t="shared" si="421"/>
        <v>0</v>
      </c>
      <c r="J164" s="39"/>
      <c r="K164" s="37">
        <f t="shared" si="422"/>
        <v>0</v>
      </c>
      <c r="L164" s="37">
        <f t="shared" si="422"/>
        <v>1</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0</v>
      </c>
      <c r="Y164" s="37">
        <f t="shared" si="424"/>
        <v>0</v>
      </c>
      <c r="Z164" s="37">
        <f t="shared" si="424"/>
        <v>1</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42" workbookViewId="0">
      <selection activeCell="A13" sqref="A13:XFD41"/>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x14ac:dyDescent="0.2">
      <c r="A12" s="91" t="str">
        <f>'Détail par équipe'!B126</f>
        <v>Hivert</v>
      </c>
      <c r="B12" s="91" t="str">
        <f>'Détail par équipe'!C126</f>
        <v>Charline</v>
      </c>
      <c r="C12" s="91">
        <v>0</v>
      </c>
      <c r="D12" s="91">
        <v>0</v>
      </c>
      <c r="E12" s="91">
        <f>'Détail par équipe'!CC126+C12</f>
        <v>4</v>
      </c>
      <c r="F12" s="91">
        <f>'Détail par équipe'!CD126+D12</f>
        <v>508</v>
      </c>
      <c r="G12" s="92">
        <f t="shared" si="0"/>
        <v>127</v>
      </c>
      <c r="H12" s="92">
        <f t="shared" si="1"/>
        <v>65</v>
      </c>
    </row>
    <row r="13" spans="1:8" hidden="1" x14ac:dyDescent="0.2">
      <c r="A13" s="91">
        <f>'Détail par équipe'!B100</f>
        <v>4</v>
      </c>
      <c r="B13" s="91">
        <f>'Détail par équipe'!C100</f>
        <v>0</v>
      </c>
      <c r="C13" s="91">
        <v>0</v>
      </c>
      <c r="D13" s="91">
        <v>0</v>
      </c>
      <c r="E13" s="91">
        <f>'Détail par équipe'!CC100+C13</f>
        <v>0</v>
      </c>
      <c r="F13" s="91">
        <f>'Détail par équipe'!CD100+D13</f>
        <v>0</v>
      </c>
      <c r="G13" s="92" t="e">
        <f t="shared" si="0"/>
        <v>#DIV/0!</v>
      </c>
      <c r="H13" s="92" t="e">
        <f t="shared" si="1"/>
        <v>#DIV/0!</v>
      </c>
    </row>
    <row r="14" spans="1:8" hidden="1"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hidden="1"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hidden="1"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hidden="1"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hidden="1"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hidden="1"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hidden="1"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hidden="1"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hidden="1" x14ac:dyDescent="0.2">
      <c r="A25" s="91">
        <f>'Détail par équipe'!B21</f>
        <v>6</v>
      </c>
      <c r="B25" s="91">
        <f>'Détail par équipe'!C21</f>
        <v>0</v>
      </c>
      <c r="C25" s="91">
        <v>0</v>
      </c>
      <c r="D25" s="91">
        <v>0</v>
      </c>
      <c r="E25" s="91">
        <f>'Détail par équipe'!CC21</f>
        <v>0</v>
      </c>
      <c r="F25" s="91">
        <f>'Détail par équipe'!CD21</f>
        <v>0</v>
      </c>
      <c r="G25" s="92" t="e">
        <f t="shared" si="0"/>
        <v>#DIV/0!</v>
      </c>
      <c r="H25" s="92" t="e">
        <f t="shared" si="1"/>
        <v>#DIV/0!</v>
      </c>
    </row>
    <row r="26" spans="1:8" hidden="1" x14ac:dyDescent="0.2">
      <c r="A26" s="91">
        <f>'Détail par équipe'!B34</f>
        <v>6</v>
      </c>
      <c r="B26" s="91">
        <f>'Détail par équipe'!C34</f>
        <v>0</v>
      </c>
      <c r="C26" s="91">
        <v>0</v>
      </c>
      <c r="D26" s="91">
        <v>0</v>
      </c>
      <c r="E26" s="91">
        <f>'Détail par équipe'!CC34</f>
        <v>0</v>
      </c>
      <c r="F26" s="91">
        <f>'Détail par équipe'!CD34</f>
        <v>0</v>
      </c>
      <c r="G26" s="92" t="e">
        <f t="shared" si="0"/>
        <v>#DIV/0!</v>
      </c>
      <c r="H26" s="92" t="e">
        <f t="shared" si="1"/>
        <v>#DIV/0!</v>
      </c>
    </row>
    <row r="27" spans="1:8" hidden="1" x14ac:dyDescent="0.2">
      <c r="A27" s="91">
        <f>'Détail par équipe'!B63</f>
        <v>6</v>
      </c>
      <c r="B27" s="91">
        <f>'Détail par équipe'!C63</f>
        <v>0</v>
      </c>
      <c r="C27" s="91">
        <v>0</v>
      </c>
      <c r="D27" s="91">
        <v>0</v>
      </c>
      <c r="E27" s="91">
        <f>'Détail par équipe'!CC63</f>
        <v>0</v>
      </c>
      <c r="F27" s="91">
        <f>'Détail par équipe'!CD63</f>
        <v>0</v>
      </c>
      <c r="G27" s="92" t="e">
        <f t="shared" si="0"/>
        <v>#DIV/0!</v>
      </c>
      <c r="H27" s="92" t="e">
        <f t="shared" si="1"/>
        <v>#DIV/0!</v>
      </c>
    </row>
    <row r="28" spans="1:8" hidden="1"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hidden="1" x14ac:dyDescent="0.2">
      <c r="A29" s="91">
        <f>'Détail par équipe'!B102</f>
        <v>6</v>
      </c>
      <c r="B29" s="91">
        <f>'Détail par équipe'!C102</f>
        <v>0</v>
      </c>
      <c r="C29" s="91">
        <v>0</v>
      </c>
      <c r="D29" s="91">
        <v>0</v>
      </c>
      <c r="E29" s="91">
        <f>'Détail par équipe'!CC102</f>
        <v>0</v>
      </c>
      <c r="F29" s="91">
        <f>'Détail par équipe'!CD102</f>
        <v>0</v>
      </c>
      <c r="G29" s="92" t="e">
        <f t="shared" si="0"/>
        <v>#DIV/0!</v>
      </c>
      <c r="H29" s="92" t="e">
        <f t="shared" si="1"/>
        <v>#DIV/0!</v>
      </c>
    </row>
    <row r="30" spans="1:8" hidden="1"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hidden="1" x14ac:dyDescent="0.2">
      <c r="A31" s="91">
        <f>'Détail par équipe'!B141</f>
        <v>6</v>
      </c>
      <c r="B31" s="91">
        <f>'Détail par équipe'!C141</f>
        <v>0</v>
      </c>
      <c r="C31" s="91">
        <v>0</v>
      </c>
      <c r="D31" s="91">
        <v>0</v>
      </c>
      <c r="E31" s="91">
        <f>'Détail par équipe'!CC141</f>
        <v>0</v>
      </c>
      <c r="F31" s="91">
        <f>'Détail par équipe'!CD141</f>
        <v>0</v>
      </c>
      <c r="G31" s="92" t="e">
        <f t="shared" si="0"/>
        <v>#DIV/0!</v>
      </c>
      <c r="H31" s="92" t="e">
        <f t="shared" si="1"/>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 t="shared" ref="G34:G41" si="2">ROUNDDOWN(F34/E34,0)</f>
        <v>#DIV/0!</v>
      </c>
      <c r="H34" s="92" t="e">
        <f t="shared" ref="H34:H41" si="3">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ht="13.5" hidden="1" customHeight="1"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hidden="1"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68</v>
      </c>
      <c r="D42" s="91">
        <v>10237</v>
      </c>
      <c r="E42" s="91">
        <f>'Détail par équipe'!CC123+C42</f>
        <v>80</v>
      </c>
      <c r="F42" s="91">
        <f>'Détail par équipe'!CD123+D42</f>
        <v>12051</v>
      </c>
      <c r="G42" s="91">
        <f t="shared" ref="G42:G82" si="4">ROUNDDOWN(F42/E42,0)</f>
        <v>150</v>
      </c>
      <c r="H42" s="91">
        <f t="shared" ref="H42:H82" si="5">ROUNDDOWN(IF(G42&gt;220,0,((220-G42)*0.7)),0)</f>
        <v>49</v>
      </c>
    </row>
    <row r="43" spans="1:8" x14ac:dyDescent="0.2">
      <c r="A43" s="91" t="str">
        <f>'Détail par équipe'!B125</f>
        <v>Anesi</v>
      </c>
      <c r="B43" s="91" t="str">
        <f>'Détail par équipe'!C125</f>
        <v>Bernard</v>
      </c>
      <c r="C43" s="91">
        <v>28</v>
      </c>
      <c r="D43" s="91">
        <v>5315</v>
      </c>
      <c r="E43" s="91">
        <f>'Détail par équipe'!CC125+C43</f>
        <v>32</v>
      </c>
      <c r="F43" s="91">
        <f>'Détail par équipe'!CD125+D43</f>
        <v>6142</v>
      </c>
      <c r="G43" s="92">
        <f t="shared" si="4"/>
        <v>191</v>
      </c>
      <c r="H43" s="92">
        <f t="shared" si="5"/>
        <v>20</v>
      </c>
    </row>
    <row r="44" spans="1:8" x14ac:dyDescent="0.2">
      <c r="A44" s="93" t="str">
        <f>'Détail par équipe'!B58</f>
        <v>Assouline</v>
      </c>
      <c r="B44" s="93" t="str">
        <f>'Détail par équipe'!C58</f>
        <v>David</v>
      </c>
      <c r="C44" s="91">
        <v>80</v>
      </c>
      <c r="D44" s="91">
        <v>14534</v>
      </c>
      <c r="E44" s="91">
        <f>'Détail par équipe'!CC58+C44</f>
        <v>92</v>
      </c>
      <c r="F44" s="91">
        <f>'Détail par équipe'!CD58+D44</f>
        <v>16874</v>
      </c>
      <c r="G44" s="91">
        <f t="shared" si="4"/>
        <v>183</v>
      </c>
      <c r="H44" s="91">
        <f t="shared" si="5"/>
        <v>25</v>
      </c>
    </row>
    <row r="45" spans="1:8" x14ac:dyDescent="0.2">
      <c r="A45" s="91" t="str">
        <f>'Détail par équipe'!B8</f>
        <v>Boudinot</v>
      </c>
      <c r="B45" s="91" t="str">
        <f>'Détail par équipe'!C8</f>
        <v>Jean Philippe</v>
      </c>
      <c r="C45" s="91">
        <v>28</v>
      </c>
      <c r="D45" s="91">
        <v>4922</v>
      </c>
      <c r="E45" s="91">
        <f>'Détail par équipe'!CC8</f>
        <v>8</v>
      </c>
      <c r="F45" s="91">
        <f>'Détail par équipe'!CD8</f>
        <v>1318</v>
      </c>
      <c r="G45" s="92">
        <f t="shared" si="4"/>
        <v>164</v>
      </c>
      <c r="H45" s="92">
        <f t="shared" si="5"/>
        <v>39</v>
      </c>
    </row>
    <row r="46" spans="1:8" x14ac:dyDescent="0.2">
      <c r="A46" s="93" t="str">
        <f>'Détail par équipe'!B111</f>
        <v>Brunaud</v>
      </c>
      <c r="B46" s="93" t="str">
        <f>'Détail par équipe'!C111</f>
        <v>Bernard</v>
      </c>
      <c r="C46" s="91">
        <v>80</v>
      </c>
      <c r="D46" s="91">
        <v>15417</v>
      </c>
      <c r="E46" s="91">
        <f>'Détail par équipe'!CC111+C46</f>
        <v>96</v>
      </c>
      <c r="F46" s="91">
        <f>'Détail par équipe'!CD111+D46</f>
        <v>18551</v>
      </c>
      <c r="G46" s="91">
        <f t="shared" si="4"/>
        <v>193</v>
      </c>
      <c r="H46" s="91">
        <f t="shared" si="5"/>
        <v>18</v>
      </c>
    </row>
    <row r="47" spans="1:8" ht="14.25" customHeight="1" x14ac:dyDescent="0.2">
      <c r="A47" s="91" t="str">
        <f>'Détail par équipe'!B114</f>
        <v>Coural</v>
      </c>
      <c r="B47" s="91" t="str">
        <f>'Détail par équipe'!C114</f>
        <v>Serge</v>
      </c>
      <c r="C47" s="91">
        <v>8</v>
      </c>
      <c r="D47" s="91">
        <v>1597</v>
      </c>
      <c r="E47" s="91">
        <f>'Détail par équipe'!CC112+C47</f>
        <v>8</v>
      </c>
      <c r="F47" s="91">
        <f>'Détail par équipe'!CD112+D47</f>
        <v>1597</v>
      </c>
      <c r="G47" s="91">
        <f t="shared" si="4"/>
        <v>199</v>
      </c>
      <c r="H47" s="92">
        <f t="shared" si="5"/>
        <v>14</v>
      </c>
    </row>
    <row r="48" spans="1:8" ht="14.25" customHeight="1" x14ac:dyDescent="0.2">
      <c r="A48" s="93" t="str">
        <f>'Détail par équipe'!B72</f>
        <v>Dehorter</v>
      </c>
      <c r="B48" s="93" t="str">
        <f>'Détail par équipe'!C72</f>
        <v>Pascal</v>
      </c>
      <c r="C48" s="91">
        <v>80</v>
      </c>
      <c r="D48" s="91">
        <v>14595</v>
      </c>
      <c r="E48" s="91">
        <f>'Détail par équipe'!CC72+C48</f>
        <v>88</v>
      </c>
      <c r="F48" s="91">
        <f>'Détail par équipe'!CD72+D48</f>
        <v>16037</v>
      </c>
      <c r="G48" s="91">
        <f t="shared" si="4"/>
        <v>182</v>
      </c>
      <c r="H48" s="91">
        <f t="shared" si="5"/>
        <v>26</v>
      </c>
    </row>
    <row r="49" spans="1:8" ht="14.25" customHeight="1" x14ac:dyDescent="0.2">
      <c r="A49" s="91" t="s">
        <v>123</v>
      </c>
      <c r="B49" s="91" t="s">
        <v>124</v>
      </c>
      <c r="C49" s="91">
        <v>4</v>
      </c>
      <c r="D49" s="91">
        <v>502</v>
      </c>
      <c r="E49" s="91">
        <f>'Détail par équipe'!CC61+C49</f>
        <v>4</v>
      </c>
      <c r="F49" s="91">
        <f>'Détail par équipe'!CD61+D49</f>
        <v>502</v>
      </c>
      <c r="G49" s="92">
        <f t="shared" si="4"/>
        <v>125</v>
      </c>
      <c r="H49" s="92">
        <f t="shared" si="5"/>
        <v>66</v>
      </c>
    </row>
    <row r="50" spans="1:8" ht="14.25" customHeight="1" x14ac:dyDescent="0.2">
      <c r="A50" s="91" t="str">
        <f>'Détail par équipe'!B44</f>
        <v>Dubent</v>
      </c>
      <c r="B50" s="91" t="str">
        <f>'Détail par équipe'!C44</f>
        <v>Yves</v>
      </c>
      <c r="C50" s="91">
        <v>48</v>
      </c>
      <c r="D50" s="91">
        <v>8207</v>
      </c>
      <c r="E50" s="91">
        <f>'Détail par équipe'!CC44+C50</f>
        <v>56</v>
      </c>
      <c r="F50" s="91">
        <f>'Détail par équipe'!CD44+D50</f>
        <v>9515</v>
      </c>
      <c r="G50" s="92">
        <f t="shared" si="4"/>
        <v>169</v>
      </c>
      <c r="H50" s="92">
        <f t="shared" si="5"/>
        <v>35</v>
      </c>
    </row>
    <row r="51" spans="1:8" ht="14.25" customHeight="1" x14ac:dyDescent="0.2">
      <c r="A51" s="93" t="str">
        <f>'Détail par équipe'!B4</f>
        <v>Gignat</v>
      </c>
      <c r="B51" s="93" t="str">
        <f>'Détail par équipe'!C4</f>
        <v>Aimé</v>
      </c>
      <c r="C51" s="91">
        <v>40</v>
      </c>
      <c r="D51" s="91">
        <v>5837</v>
      </c>
      <c r="E51" s="91">
        <f>'Détail par équipe'!CC4+C51</f>
        <v>48</v>
      </c>
      <c r="F51" s="91">
        <f>'Détail par équipe'!CD4+D51</f>
        <v>7109</v>
      </c>
      <c r="G51" s="91">
        <f t="shared" si="4"/>
        <v>148</v>
      </c>
      <c r="H51" s="91">
        <f t="shared" si="5"/>
        <v>50</v>
      </c>
    </row>
    <row r="52" spans="1:8" ht="14.25" customHeight="1" x14ac:dyDescent="0.2">
      <c r="A52" s="93" t="str">
        <f>'Détail par équipe'!B84</f>
        <v>Goncalves</v>
      </c>
      <c r="B52" s="93" t="str">
        <f>'Détail par équipe'!C84</f>
        <v>Eusebio</v>
      </c>
      <c r="C52" s="91">
        <v>80</v>
      </c>
      <c r="D52" s="91">
        <v>12569</v>
      </c>
      <c r="E52" s="91">
        <f>'Détail par équipe'!CC84+C52</f>
        <v>96</v>
      </c>
      <c r="F52" s="91">
        <f>'Détail par équipe'!CD84+D52</f>
        <v>15183</v>
      </c>
      <c r="G52" s="91">
        <f t="shared" si="4"/>
        <v>158</v>
      </c>
      <c r="H52" s="91">
        <f t="shared" si="5"/>
        <v>43</v>
      </c>
    </row>
    <row r="53" spans="1:8" ht="14.25" customHeight="1" x14ac:dyDescent="0.2">
      <c r="A53" s="91" t="s">
        <v>116</v>
      </c>
      <c r="B53" s="91" t="s">
        <v>112</v>
      </c>
      <c r="C53" s="95">
        <v>52</v>
      </c>
      <c r="D53" s="95">
        <v>7908</v>
      </c>
      <c r="E53" s="91">
        <f>'Détail par équipe'!CC85+C53</f>
        <v>68</v>
      </c>
      <c r="F53" s="91">
        <f>'Détail par équipe'!CD85+D53</f>
        <v>10646</v>
      </c>
      <c r="G53" s="91">
        <f t="shared" si="4"/>
        <v>156</v>
      </c>
      <c r="H53" s="91">
        <f t="shared" si="5"/>
        <v>44</v>
      </c>
    </row>
    <row r="54" spans="1:8" ht="14.25" customHeight="1" x14ac:dyDescent="0.2">
      <c r="A54" s="93" t="str">
        <f>'Détail par équipe'!B137</f>
        <v>Joachim</v>
      </c>
      <c r="B54" s="93" t="str">
        <f>'Détail par équipe'!C137</f>
        <v>Didier</v>
      </c>
      <c r="C54" s="91">
        <v>88</v>
      </c>
      <c r="D54" s="91">
        <v>13524</v>
      </c>
      <c r="E54" s="91">
        <f>'Détail par équipe'!CC137+C54</f>
        <v>104</v>
      </c>
      <c r="F54" s="91">
        <f>'Détail par équipe'!CD137+D54</f>
        <v>16039</v>
      </c>
      <c r="G54" s="91">
        <f t="shared" si="4"/>
        <v>154</v>
      </c>
      <c r="H54" s="91">
        <f t="shared" si="5"/>
        <v>46</v>
      </c>
    </row>
    <row r="55" spans="1:8" ht="14.25" customHeight="1" x14ac:dyDescent="0.2">
      <c r="A55" s="93" t="str">
        <f>'Détail par équipe'!B149</f>
        <v>Jugie</v>
      </c>
      <c r="B55" s="93" t="str">
        <f>'Détail par équipe'!C149</f>
        <v>Jean-Pierre</v>
      </c>
      <c r="C55" s="91">
        <v>40</v>
      </c>
      <c r="D55" s="91">
        <v>6675</v>
      </c>
      <c r="E55" s="91">
        <f>'Détail par équipe'!CC149+C55</f>
        <v>56</v>
      </c>
      <c r="F55" s="91">
        <f>'Détail par équipe'!CD149+D55</f>
        <v>9640</v>
      </c>
      <c r="G55" s="91">
        <f t="shared" si="4"/>
        <v>172</v>
      </c>
      <c r="H55" s="91">
        <f t="shared" si="5"/>
        <v>33</v>
      </c>
    </row>
    <row r="56" spans="1:8" ht="14.25" customHeight="1" x14ac:dyDescent="0.2">
      <c r="A56" s="93" t="str">
        <f>'Détail par équipe'!B3</f>
        <v>Keopraseuth</v>
      </c>
      <c r="B56" s="93" t="str">
        <f>'Détail par équipe'!C3</f>
        <v>Benoit</v>
      </c>
      <c r="C56" s="91">
        <v>28</v>
      </c>
      <c r="D56" s="91">
        <v>4328</v>
      </c>
      <c r="E56" s="91">
        <f>'Détail par équipe'!CC3+C56</f>
        <v>28</v>
      </c>
      <c r="F56" s="91">
        <f>'Détail par équipe'!CD3+D56</f>
        <v>4328</v>
      </c>
      <c r="G56" s="91">
        <f t="shared" si="4"/>
        <v>154</v>
      </c>
      <c r="H56" s="91">
        <f t="shared" si="5"/>
        <v>46</v>
      </c>
    </row>
    <row r="57" spans="1:8" ht="14.25" customHeight="1" x14ac:dyDescent="0.2">
      <c r="A57" s="91" t="str">
        <f>'Détail par équipe'!B45</f>
        <v>Lavergne</v>
      </c>
      <c r="B57" s="91" t="str">
        <f>'Détail par équipe'!C45</f>
        <v>Thierry</v>
      </c>
      <c r="C57" s="91">
        <v>4</v>
      </c>
      <c r="D57" s="91">
        <v>728</v>
      </c>
      <c r="E57" s="91">
        <f>'Détail par équipe'!CC45+C57</f>
        <v>12</v>
      </c>
      <c r="F57" s="91">
        <f>'Détail par équipe'!CD45+D57</f>
        <v>2321</v>
      </c>
      <c r="G57" s="92">
        <f t="shared" si="4"/>
        <v>193</v>
      </c>
      <c r="H57" s="92">
        <f t="shared" si="5"/>
        <v>18</v>
      </c>
    </row>
    <row r="58" spans="1:8" ht="14.25" customHeight="1" x14ac:dyDescent="0.2">
      <c r="A58" s="93" t="str">
        <f>'Détail par équipe'!B85</f>
        <v>Lerouge</v>
      </c>
      <c r="B58" s="93" t="str">
        <f>'Détail par équipe'!C85</f>
        <v>Joel</v>
      </c>
      <c r="C58" s="91">
        <v>88</v>
      </c>
      <c r="D58" s="91">
        <v>15001</v>
      </c>
      <c r="E58" s="91">
        <f>'Détail par équipe'!CC85+C58</f>
        <v>104</v>
      </c>
      <c r="F58" s="91">
        <f>'Détail par équipe'!CD85+D58</f>
        <v>17739</v>
      </c>
      <c r="G58" s="91">
        <f t="shared" si="4"/>
        <v>170</v>
      </c>
      <c r="H58" s="91">
        <f t="shared" si="5"/>
        <v>35</v>
      </c>
    </row>
    <row r="59" spans="1:8" ht="14.25" customHeight="1" x14ac:dyDescent="0.2">
      <c r="A59" s="93" t="str">
        <f>'Détail par équipe'!B71</f>
        <v>Leskiv</v>
      </c>
      <c r="B59" s="93" t="str">
        <f>'Détail par équipe'!C71</f>
        <v>Roman</v>
      </c>
      <c r="C59" s="91">
        <v>72</v>
      </c>
      <c r="D59" s="91">
        <v>14004</v>
      </c>
      <c r="E59" s="91">
        <f>'Détail par équipe'!CC71+C59</f>
        <v>84</v>
      </c>
      <c r="F59" s="91">
        <f>'Détail par équipe'!CD71+D59</f>
        <v>16232</v>
      </c>
      <c r="G59" s="91">
        <f t="shared" si="4"/>
        <v>193</v>
      </c>
      <c r="H59" s="91">
        <f t="shared" si="5"/>
        <v>18</v>
      </c>
    </row>
    <row r="60" spans="1:8" ht="14.25" customHeight="1" x14ac:dyDescent="0.2">
      <c r="A60" s="91" t="str">
        <f>'Détail par équipe'!B112</f>
        <v>Loisel</v>
      </c>
      <c r="B60" s="91" t="str">
        <f>'Détail par équipe'!C112</f>
        <v>Corentin</v>
      </c>
      <c r="C60" s="91">
        <v>12</v>
      </c>
      <c r="D60" s="91">
        <v>2268</v>
      </c>
      <c r="E60" s="91">
        <f>'Détail par équipe'!CC112+C60</f>
        <v>12</v>
      </c>
      <c r="F60" s="91">
        <f>'Détail par équipe'!CD112+D60</f>
        <v>2268</v>
      </c>
      <c r="G60" s="92">
        <f t="shared" si="4"/>
        <v>189</v>
      </c>
      <c r="H60" s="92">
        <f t="shared" si="5"/>
        <v>21</v>
      </c>
    </row>
    <row r="61" spans="1:8" ht="14.25" customHeight="1" x14ac:dyDescent="0.2">
      <c r="A61" s="93" t="str">
        <f>'Détail par équipe'!B16</f>
        <v xml:space="preserve">Loraux </v>
      </c>
      <c r="B61" s="93" t="str">
        <f>'Détail par équipe'!C16</f>
        <v>Claudie</v>
      </c>
      <c r="C61" s="91">
        <v>80</v>
      </c>
      <c r="D61" s="91">
        <v>12048</v>
      </c>
      <c r="E61" s="91">
        <f>'Détail par équipe'!CC16+C61</f>
        <v>96</v>
      </c>
      <c r="F61" s="91">
        <f>'Détail par équipe'!CD16+D61</f>
        <v>14426</v>
      </c>
      <c r="G61" s="91">
        <f t="shared" si="4"/>
        <v>150</v>
      </c>
      <c r="H61" s="91">
        <f t="shared" si="5"/>
        <v>49</v>
      </c>
    </row>
    <row r="62" spans="1:8" ht="14.25" customHeight="1" x14ac:dyDescent="0.2">
      <c r="A62" s="93" t="str">
        <f>'Détail par équipe'!B97</f>
        <v xml:space="preserve">Loraux </v>
      </c>
      <c r="B62" s="93" t="str">
        <f>'Détail par équipe'!C97</f>
        <v>Pascal</v>
      </c>
      <c r="C62" s="91">
        <v>76</v>
      </c>
      <c r="D62" s="91">
        <v>13683</v>
      </c>
      <c r="E62" s="91">
        <f>'Détail par équipe'!CC97+C62</f>
        <v>92</v>
      </c>
      <c r="F62" s="91">
        <f>'Détail par équipe'!CD97+D62</f>
        <v>16670</v>
      </c>
      <c r="G62" s="91">
        <f t="shared" si="4"/>
        <v>181</v>
      </c>
      <c r="H62" s="91">
        <f t="shared" si="5"/>
        <v>27</v>
      </c>
    </row>
    <row r="63" spans="1:8" ht="14.25" customHeight="1" x14ac:dyDescent="0.2">
      <c r="A63" s="93" t="str">
        <f>'Détail par équipe'!B136</f>
        <v>Malenfer</v>
      </c>
      <c r="B63" s="93" t="str">
        <f>'Détail par équipe'!C136</f>
        <v>Pascal</v>
      </c>
      <c r="C63" s="91">
        <v>88</v>
      </c>
      <c r="D63" s="91">
        <v>15039</v>
      </c>
      <c r="E63" s="91">
        <f>'Détail par équipe'!CC136+C63</f>
        <v>104</v>
      </c>
      <c r="F63" s="91">
        <f>'Détail par équipe'!CD136+D63</f>
        <v>18145</v>
      </c>
      <c r="G63" s="91">
        <f t="shared" si="4"/>
        <v>174</v>
      </c>
      <c r="H63" s="91">
        <f t="shared" si="5"/>
        <v>32</v>
      </c>
    </row>
    <row r="64" spans="1:8" ht="14.25" customHeight="1" x14ac:dyDescent="0.2">
      <c r="A64" s="93" t="str">
        <f>'Détail par équipe'!B43</f>
        <v>Marchand</v>
      </c>
      <c r="B64" s="93" t="str">
        <f>'Détail par équipe'!C43</f>
        <v>Denis</v>
      </c>
      <c r="C64" s="91">
        <v>60</v>
      </c>
      <c r="D64" s="91">
        <v>11844</v>
      </c>
      <c r="E64" s="91">
        <f>'Détail par équipe'!CC43+C64</f>
        <v>68</v>
      </c>
      <c r="F64" s="91">
        <f>'Détail par équipe'!CD43+D64</f>
        <v>13483</v>
      </c>
      <c r="G64" s="91">
        <f t="shared" si="4"/>
        <v>198</v>
      </c>
      <c r="H64" s="91">
        <f t="shared" si="5"/>
        <v>15</v>
      </c>
    </row>
    <row r="65" spans="1:8" ht="14.25" customHeight="1" x14ac:dyDescent="0.2">
      <c r="A65" s="93" t="str">
        <f>'Détail par équipe'!B59</f>
        <v>Marpeau</v>
      </c>
      <c r="B65" s="93" t="str">
        <f>'Détail par équipe'!C59</f>
        <v>Alain</v>
      </c>
      <c r="C65" s="91">
        <v>88</v>
      </c>
      <c r="D65" s="91">
        <v>15635</v>
      </c>
      <c r="E65" s="91">
        <f>'Détail par équipe'!CC59+C65</f>
        <v>104</v>
      </c>
      <c r="F65" s="91">
        <f>'Détail par équipe'!CD59+D65</f>
        <v>18618</v>
      </c>
      <c r="G65" s="91">
        <f t="shared" si="4"/>
        <v>179</v>
      </c>
      <c r="H65" s="91">
        <f t="shared" si="5"/>
        <v>28</v>
      </c>
    </row>
    <row r="66" spans="1:8" ht="14.25" customHeight="1" x14ac:dyDescent="0.2">
      <c r="A66" s="93" t="str">
        <f>'Détail par équipe'!B17</f>
        <v>Mary</v>
      </c>
      <c r="B66" s="93" t="str">
        <f>'Détail par équipe'!C17</f>
        <v>Freddy</v>
      </c>
      <c r="C66" s="91">
        <v>76</v>
      </c>
      <c r="D66" s="91">
        <v>11214</v>
      </c>
      <c r="E66" s="91">
        <f>'Détail par équipe'!CC17+C66</f>
        <v>92</v>
      </c>
      <c r="F66" s="91">
        <f>'Détail par équipe'!CD17+D66</f>
        <v>13569</v>
      </c>
      <c r="G66" s="91">
        <f t="shared" si="4"/>
        <v>147</v>
      </c>
      <c r="H66" s="91">
        <f t="shared" si="5"/>
        <v>51</v>
      </c>
    </row>
    <row r="67" spans="1:8" ht="14.25" customHeight="1" x14ac:dyDescent="0.2">
      <c r="A67" s="93" t="str">
        <f>'Détail par équipe'!B30</f>
        <v>Massif</v>
      </c>
      <c r="B67" s="93" t="str">
        <f>'Détail par équipe'!C30</f>
        <v>Jean-Pierre</v>
      </c>
      <c r="C67" s="91">
        <v>88</v>
      </c>
      <c r="D67" s="91">
        <v>16464</v>
      </c>
      <c r="E67" s="91">
        <f>'Détail par équipe'!CC30+C67</f>
        <v>104</v>
      </c>
      <c r="F67" s="91">
        <f>'Détail par équipe'!CD30+D67</f>
        <v>19698</v>
      </c>
      <c r="G67" s="91">
        <f t="shared" si="4"/>
        <v>189</v>
      </c>
      <c r="H67" s="91">
        <f t="shared" si="5"/>
        <v>21</v>
      </c>
    </row>
    <row r="68" spans="1:8" ht="14.25" hidden="1" customHeight="1" x14ac:dyDescent="0.2">
      <c r="A68" s="91" t="s">
        <v>50</v>
      </c>
      <c r="B68" s="91" t="s">
        <v>51</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équipe'!B150</f>
        <v>Menou</v>
      </c>
      <c r="B69" s="93" t="str">
        <f>'Détail par équipe'!C150</f>
        <v>Christophe</v>
      </c>
      <c r="C69" s="91">
        <v>88</v>
      </c>
      <c r="D69" s="91">
        <v>14954</v>
      </c>
      <c r="E69" s="91">
        <f>'Détail par équipe'!CC86+C69</f>
        <v>88</v>
      </c>
      <c r="F69" s="91">
        <f>'Détail par équipe'!CD86+D69</f>
        <v>14954</v>
      </c>
      <c r="G69" s="91">
        <f t="shared" si="4"/>
        <v>169</v>
      </c>
      <c r="H69" s="91">
        <f t="shared" si="5"/>
        <v>35</v>
      </c>
    </row>
    <row r="70" spans="1:8" ht="14.25" customHeight="1" x14ac:dyDescent="0.2">
      <c r="A70" s="93" t="str">
        <f>'Détail par équipe'!B29</f>
        <v>Metté</v>
      </c>
      <c r="B70" s="93" t="str">
        <f>'Détail par équipe'!C29</f>
        <v>Thomas</v>
      </c>
      <c r="C70" s="91">
        <v>88</v>
      </c>
      <c r="D70" s="91">
        <v>15803</v>
      </c>
      <c r="E70" s="91">
        <f>'Détail par équipe'!CC29+C70</f>
        <v>104</v>
      </c>
      <c r="F70" s="91">
        <f>'Détail par équipe'!CD29+D70</f>
        <v>19010</v>
      </c>
      <c r="G70" s="91">
        <f t="shared" si="4"/>
        <v>182</v>
      </c>
      <c r="H70" s="91">
        <f t="shared" si="5"/>
        <v>26</v>
      </c>
    </row>
    <row r="71" spans="1:8" ht="14.25" customHeight="1" x14ac:dyDescent="0.2">
      <c r="A71" s="91" t="str">
        <f>'Détail par équipe'!B115</f>
        <v>Millot</v>
      </c>
      <c r="B71" s="91" t="str">
        <f>'Détail par équipe'!C115</f>
        <v>Dominique</v>
      </c>
      <c r="C71" s="91">
        <v>64</v>
      </c>
      <c r="D71" s="91">
        <v>11942</v>
      </c>
      <c r="E71" s="91">
        <f>'Détail par équipe'!CC150+C71</f>
        <v>80</v>
      </c>
      <c r="F71" s="91">
        <f>'Détail par équipe'!CD150+D71</f>
        <v>14693</v>
      </c>
      <c r="G71" s="92">
        <f t="shared" si="4"/>
        <v>183</v>
      </c>
      <c r="H71" s="92">
        <f t="shared" si="5"/>
        <v>25</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32</v>
      </c>
      <c r="D73" s="91">
        <v>5923</v>
      </c>
      <c r="E73" s="91">
        <f>'Détail par équipe'!CC6+C73</f>
        <v>40</v>
      </c>
      <c r="F73" s="91">
        <f>'Détail par équipe'!CD6+D73</f>
        <v>7379</v>
      </c>
      <c r="G73" s="92">
        <f t="shared" si="4"/>
        <v>184</v>
      </c>
      <c r="H73" s="92">
        <f t="shared" si="5"/>
        <v>25</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12</v>
      </c>
      <c r="D75" s="91">
        <v>2193</v>
      </c>
      <c r="E75" s="91">
        <f>'Détail par équipe'!CC73+C75</f>
        <v>24</v>
      </c>
      <c r="F75" s="91">
        <f>'Détail par équipe'!CD73+D75</f>
        <v>4294</v>
      </c>
      <c r="G75" s="92">
        <f t="shared" si="4"/>
        <v>178</v>
      </c>
      <c r="H75" s="92">
        <f t="shared" si="5"/>
        <v>29</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80</v>
      </c>
      <c r="D77" s="91">
        <v>13637</v>
      </c>
      <c r="E77" s="91">
        <f>'Détail par équipe'!CC124+C77</f>
        <v>92</v>
      </c>
      <c r="F77" s="91">
        <f>'Détail par équipe'!CD124+D77</f>
        <v>15771</v>
      </c>
      <c r="G77" s="91">
        <f t="shared" si="4"/>
        <v>171</v>
      </c>
      <c r="H77" s="91">
        <f t="shared" si="5"/>
        <v>34</v>
      </c>
    </row>
    <row r="78" spans="1:8" x14ac:dyDescent="0.2">
      <c r="A78" s="91" t="s">
        <v>104</v>
      </c>
      <c r="B78" s="91" t="s">
        <v>105</v>
      </c>
      <c r="C78" s="91">
        <v>4</v>
      </c>
      <c r="D78" s="91">
        <v>661</v>
      </c>
      <c r="E78" s="91">
        <f>'Détail par équipe'!CC60+C78</f>
        <v>8</v>
      </c>
      <c r="F78" s="91">
        <f>'Détail par équipe'!CD60+D78</f>
        <v>1369</v>
      </c>
      <c r="G78" s="92">
        <f t="shared" si="4"/>
        <v>171</v>
      </c>
      <c r="H78" s="92">
        <f t="shared" si="5"/>
        <v>34</v>
      </c>
    </row>
    <row r="79" spans="1:8" ht="14.25" customHeight="1" x14ac:dyDescent="0.2">
      <c r="A79" s="93" t="str">
        <f>'Détail par équipe'!B98</f>
        <v>Thiercelin</v>
      </c>
      <c r="B79" s="93" t="str">
        <f>'Détail par équipe'!C98</f>
        <v>Dominique</v>
      </c>
      <c r="C79" s="91">
        <v>68</v>
      </c>
      <c r="D79" s="91">
        <v>11080</v>
      </c>
      <c r="E79" s="91">
        <f>'Détail par équipe'!CC98+C79</f>
        <v>84</v>
      </c>
      <c r="F79" s="91">
        <f>'Détail par équipe'!CD98+D79</f>
        <v>13939</v>
      </c>
      <c r="G79" s="91">
        <f t="shared" si="4"/>
        <v>165</v>
      </c>
      <c r="H79" s="91">
        <f t="shared" si="5"/>
        <v>38</v>
      </c>
    </row>
    <row r="80" spans="1:8" ht="14.25" customHeight="1" x14ac:dyDescent="0.2">
      <c r="A80" s="98" t="str">
        <f>'Détail par équipe'!B42</f>
        <v>Tissier</v>
      </c>
      <c r="B80" s="98" t="str">
        <f>'Détail par équipe'!C42</f>
        <v>Pascal</v>
      </c>
      <c r="C80" s="96">
        <v>64</v>
      </c>
      <c r="D80" s="96">
        <v>11715</v>
      </c>
      <c r="E80" s="91">
        <f>'Détail par équipe'!CC42+C80</f>
        <v>72</v>
      </c>
      <c r="F80" s="91">
        <f>'Détail par équipe'!CD42+D80</f>
        <v>13252</v>
      </c>
      <c r="G80" s="94">
        <f t="shared" si="4"/>
        <v>184</v>
      </c>
      <c r="H80" s="94">
        <f t="shared" si="5"/>
        <v>25</v>
      </c>
    </row>
    <row r="81" spans="1:8" ht="14.25" customHeight="1" x14ac:dyDescent="0.2">
      <c r="A81" s="94" t="str">
        <f>'Détail par équipe'!B5</f>
        <v>Vo Dupuy</v>
      </c>
      <c r="B81" s="94" t="str">
        <f>'Détail par équipe'!C5</f>
        <v>Phusi</v>
      </c>
      <c r="C81" s="96">
        <v>44</v>
      </c>
      <c r="D81" s="96">
        <v>8432</v>
      </c>
      <c r="E81" s="91">
        <f>'Détail par équipe'!CC5+C81</f>
        <v>52</v>
      </c>
      <c r="F81" s="91">
        <f>'Détail par équipe'!CD5+D81</f>
        <v>9932</v>
      </c>
      <c r="G81" s="97">
        <f t="shared" si="4"/>
        <v>191</v>
      </c>
      <c r="H81" s="97">
        <f t="shared" si="5"/>
        <v>20</v>
      </c>
    </row>
    <row r="82" spans="1:8" ht="14.25" customHeight="1" x14ac:dyDescent="0.2">
      <c r="A82" s="94" t="str">
        <f>'Détail par équipe'!B74</f>
        <v>Yalicheff</v>
      </c>
      <c r="B82" s="94" t="str">
        <f>'Détail par équipe'!C74</f>
        <v>André</v>
      </c>
      <c r="C82" s="96">
        <v>28</v>
      </c>
      <c r="D82" s="96">
        <v>5257</v>
      </c>
      <c r="E82" s="91">
        <f>'Détail par équipe'!CC6+C82</f>
        <v>36</v>
      </c>
      <c r="F82" s="91">
        <f>'Détail par équipe'!CD6+D82</f>
        <v>6713</v>
      </c>
      <c r="G82" s="97">
        <f t="shared" si="4"/>
        <v>186</v>
      </c>
      <c r="H82" s="97">
        <f t="shared" si="5"/>
        <v>23</v>
      </c>
    </row>
  </sheetData>
  <sortState xmlns:xlrd2="http://schemas.microsoft.com/office/spreadsheetml/2017/richdata2" ref="A4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2023-05-09T11:06:17Z</dcterms:modified>
</cp:coreProperties>
</file>