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D992392-FFF8-4C4B-A590-BF41DC1FF155}"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82" i="4" l="1"/>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I53" i="3" s="1"/>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5" i="2"/>
  <c r="C13" i="2"/>
  <c r="C3" i="2"/>
  <c r="C2" i="2"/>
  <c r="C7" i="2"/>
  <c r="C6" i="2"/>
  <c r="C9" i="2"/>
  <c r="C11" i="2"/>
  <c r="C4" i="2"/>
  <c r="C10" i="2"/>
  <c r="C12" i="2"/>
  <c r="C8" i="2"/>
  <c r="N1" i="2"/>
  <c r="M1" i="2"/>
  <c r="L1" i="2"/>
  <c r="K1" i="2"/>
  <c r="J1" i="2"/>
  <c r="I1" i="2"/>
  <c r="H1" i="2"/>
  <c r="G1" i="2"/>
  <c r="F1" i="2"/>
  <c r="E1" i="2"/>
  <c r="D1" i="2"/>
  <c r="K53" i="3" l="1"/>
  <c r="AR162" i="3"/>
  <c r="AL93" i="3"/>
  <c r="G66" i="3"/>
  <c r="AO79" i="3"/>
  <c r="CD101" i="3"/>
  <c r="BP118" i="3"/>
  <c r="CC140" i="3"/>
  <c r="E20" i="4" s="1"/>
  <c r="BP144" i="3"/>
  <c r="CD152" i="3"/>
  <c r="I36" i="3"/>
  <c r="CD33" i="3"/>
  <c r="CD46" i="3"/>
  <c r="CE46" i="3" s="1"/>
  <c r="CC46" i="3"/>
  <c r="E23" i="4" s="1"/>
  <c r="CD47" i="3"/>
  <c r="CD49" i="3"/>
  <c r="F38" i="4" s="1"/>
  <c r="G38" i="4" s="1"/>
  <c r="H38" i="4" s="1"/>
  <c r="AP79" i="3"/>
  <c r="CD139" i="3"/>
  <c r="K162" i="3"/>
  <c r="M38" i="3"/>
  <c r="H24" i="3"/>
  <c r="E11" i="3"/>
  <c r="E13" i="3" s="1"/>
  <c r="E144" i="3"/>
  <c r="F37" i="3"/>
  <c r="G37" i="3"/>
  <c r="G131" i="3"/>
  <c r="M131" i="3"/>
  <c r="T162" i="3"/>
  <c r="CC101" i="3"/>
  <c r="E18" i="4" s="1"/>
  <c r="BP162" i="3"/>
  <c r="BN37" i="3"/>
  <c r="BM118" i="3"/>
  <c r="BJ66" i="3"/>
  <c r="BJ92" i="3"/>
  <c r="AY23" i="3"/>
  <c r="AV37" i="3"/>
  <c r="AU53" i="3"/>
  <c r="AR105" i="3"/>
  <c r="AP118" i="3"/>
  <c r="AK162" i="3"/>
  <c r="AL24" i="3"/>
  <c r="AM130" i="3"/>
  <c r="AK131" i="3"/>
  <c r="AD131" i="3"/>
  <c r="AF144" i="3"/>
  <c r="AC105" i="3"/>
  <c r="Y80" i="3"/>
  <c r="CD8" i="3"/>
  <c r="F45" i="4" s="1"/>
  <c r="Y11" i="3"/>
  <c r="Y39" i="3" s="1"/>
  <c r="Y37" i="3"/>
  <c r="Y92" i="3"/>
  <c r="Y164" i="3" s="1"/>
  <c r="S66" i="3"/>
  <c r="S11" i="3"/>
  <c r="CC8" i="3"/>
  <c r="T118" i="3"/>
  <c r="Q144" i="3"/>
  <c r="T66" i="3"/>
  <c r="T164" i="3" s="1"/>
  <c r="CC74" i="3"/>
  <c r="I104" i="3"/>
  <c r="AG104" i="3"/>
  <c r="CD114" i="3"/>
  <c r="CD128" i="3"/>
  <c r="CD141" i="3"/>
  <c r="CD155" i="3"/>
  <c r="F35" i="4" s="1"/>
  <c r="CD157" i="3"/>
  <c r="F39" i="4" s="1"/>
  <c r="CC47" i="3"/>
  <c r="E34" i="4" s="1"/>
  <c r="CD50" i="3"/>
  <c r="CD74" i="3"/>
  <c r="I10" i="3"/>
  <c r="I23" i="3"/>
  <c r="BQ23" i="3"/>
  <c r="F24" i="3"/>
  <c r="BP37" i="3"/>
  <c r="CD48" i="3"/>
  <c r="F36" i="4" s="1"/>
  <c r="CD60" i="3"/>
  <c r="F78" i="4" s="1"/>
  <c r="CD61" i="3"/>
  <c r="F49" i="4" s="1"/>
  <c r="CC61" i="3"/>
  <c r="E49" i="4" s="1"/>
  <c r="AD105" i="3"/>
  <c r="AA117" i="3"/>
  <c r="CC139" i="3"/>
  <c r="E9" i="4" s="1"/>
  <c r="CD156" i="3"/>
  <c r="F37" i="4" s="1"/>
  <c r="CC156" i="3"/>
  <c r="E37" i="4" s="1"/>
  <c r="BB162" i="3"/>
  <c r="CC33" i="3"/>
  <c r="E22" i="4" s="1"/>
  <c r="CC50" i="3"/>
  <c r="E40" i="4" s="1"/>
  <c r="CC88" i="3"/>
  <c r="E24" i="4" s="1"/>
  <c r="AO11" i="3"/>
  <c r="F12" i="3"/>
  <c r="CD20" i="3"/>
  <c r="F16" i="4" s="1"/>
  <c r="AE24" i="3"/>
  <c r="CC49" i="3"/>
  <c r="E38" i="4" s="1"/>
  <c r="AF25" i="3"/>
  <c r="AG65" i="3"/>
  <c r="CD63" i="3"/>
  <c r="F27" i="4" s="1"/>
  <c r="CC75" i="3"/>
  <c r="E17" i="4" s="1"/>
  <c r="CD76" i="3"/>
  <c r="F28" i="4" s="1"/>
  <c r="CC76" i="3"/>
  <c r="E28" i="4" s="1"/>
  <c r="AF79" i="3"/>
  <c r="AL79" i="3"/>
  <c r="AR79" i="3"/>
  <c r="CD87" i="3"/>
  <c r="F11" i="4" s="1"/>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G144" i="3"/>
  <c r="G162" i="3"/>
  <c r="F11" i="3"/>
  <c r="G11" i="3"/>
  <c r="H11" i="3"/>
  <c r="F25" i="3"/>
  <c r="G67" i="3"/>
  <c r="F66" i="3"/>
  <c r="BP24" i="3"/>
  <c r="BP26" i="3" s="1"/>
  <c r="BM24" i="3"/>
  <c r="CC45" i="3"/>
  <c r="E57" i="4" s="1"/>
  <c r="CC32" i="3"/>
  <c r="E10" i="4" s="1"/>
  <c r="BQ36" i="3"/>
  <c r="BH53" i="3"/>
  <c r="BB79" i="3"/>
  <c r="CC60" i="3"/>
  <c r="E78" i="4" s="1"/>
  <c r="BD79" i="3"/>
  <c r="CD86" i="3"/>
  <c r="CE86" i="3" s="1"/>
  <c r="CD88" i="3"/>
  <c r="CE88" i="3" s="1"/>
  <c r="BK117" i="3"/>
  <c r="BI118" i="3"/>
  <c r="BP131" i="3"/>
  <c r="BP146" i="3" s="1"/>
  <c r="BJ118" i="3"/>
  <c r="CD138" i="3"/>
  <c r="F4" i="4" s="1"/>
  <c r="CD153" i="3"/>
  <c r="AP144" i="3"/>
  <c r="AU144" i="3"/>
  <c r="AU94" i="3" s="1"/>
  <c r="CC152" i="3"/>
  <c r="E14" i="4" s="1"/>
  <c r="AW162" i="3"/>
  <c r="AS104" i="3"/>
  <c r="CD99" i="3"/>
  <c r="F2" i="4" s="1"/>
  <c r="AV66" i="3"/>
  <c r="CD18" i="3"/>
  <c r="AK24" i="3"/>
  <c r="AK26" i="3" s="1"/>
  <c r="CC19" i="3"/>
  <c r="E8" i="4" s="1"/>
  <c r="CC18" i="3"/>
  <c r="E5" i="4" s="1"/>
  <c r="U36" i="3"/>
  <c r="AD79" i="3"/>
  <c r="CC100" i="3"/>
  <c r="E13" i="4" s="1"/>
  <c r="CD100" i="3"/>
  <c r="CD126" i="3"/>
  <c r="CE126" i="3" s="1"/>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K107" i="3" s="1"/>
  <c r="AJ37" i="3"/>
  <c r="AJ39" i="3" s="1"/>
  <c r="AK38" i="3"/>
  <c r="AL37" i="3"/>
  <c r="AK39"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F162" i="3"/>
  <c r="AF163" i="3"/>
  <c r="AF132" i="3"/>
  <c r="AG130" i="3"/>
  <c r="AE131" i="3"/>
  <c r="AE133" i="3" s="1"/>
  <c r="AF131" i="3"/>
  <c r="CD34" i="3"/>
  <c r="F26" i="4" s="1"/>
  <c r="AE37" i="3"/>
  <c r="AG36" i="3"/>
  <c r="AF38" i="3"/>
  <c r="AD37" i="3"/>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F29" i="4" s="1"/>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W26" i="3" s="1"/>
  <c r="Y25" i="3"/>
  <c r="Z24" i="3"/>
  <c r="X118" i="3"/>
  <c r="Y105" i="3"/>
  <c r="Y107" i="3" s="1"/>
  <c r="Z105" i="3"/>
  <c r="BU104" i="3"/>
  <c r="W105" i="3"/>
  <c r="W107" i="3" s="1"/>
  <c r="X106" i="3"/>
  <c r="X105" i="3"/>
  <c r="Y106" i="3"/>
  <c r="AA65" i="3"/>
  <c r="Y66" i="3"/>
  <c r="Y163" i="3"/>
  <c r="BU161" i="3"/>
  <c r="Z162" i="3"/>
  <c r="W163" i="3"/>
  <c r="X162" i="3"/>
  <c r="W162" i="3"/>
  <c r="X92" i="3"/>
  <c r="Z92" i="3"/>
  <c r="W92" i="3"/>
  <c r="W93" i="3"/>
  <c r="X93" i="3"/>
  <c r="Y93" i="3"/>
  <c r="Y94" i="3"/>
  <c r="CC86" i="3"/>
  <c r="S93" i="3"/>
  <c r="Q92" i="3"/>
  <c r="S92" i="3"/>
  <c r="BT91" i="3"/>
  <c r="R92" i="3"/>
  <c r="T92" i="3"/>
  <c r="CC73" i="3"/>
  <c r="E75" i="4" s="1"/>
  <c r="CD71" i="3"/>
  <c r="F59" i="4" s="1"/>
  <c r="CD16" i="3"/>
  <c r="F61" i="4" s="1"/>
  <c r="BT23" i="3"/>
  <c r="U23" i="3"/>
  <c r="S24" i="3"/>
  <c r="T24" i="3"/>
  <c r="Q25" i="3"/>
  <c r="R25" i="3"/>
  <c r="R24" i="3"/>
  <c r="R107" i="3" s="1"/>
  <c r="T25" i="3"/>
  <c r="BT104" i="3"/>
  <c r="U104" i="3"/>
  <c r="S105" i="3"/>
  <c r="T105" i="3"/>
  <c r="R105" i="3"/>
  <c r="T106" i="3"/>
  <c r="CD150" i="3"/>
  <c r="F71" i="4" s="1"/>
  <c r="R163" i="3"/>
  <c r="Q162" i="3"/>
  <c r="R162" i="3"/>
  <c r="S162" i="3"/>
  <c r="S68" i="3" s="1"/>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S133" i="3"/>
  <c r="CD125" i="3"/>
  <c r="F43" i="4" s="1"/>
  <c r="CC125" i="3"/>
  <c r="E43" i="4" s="1"/>
  <c r="T11" i="3"/>
  <c r="T13" i="3" s="1"/>
  <c r="BT10" i="3"/>
  <c r="U10" i="3"/>
  <c r="U132" i="3" s="1"/>
  <c r="CD5" i="3"/>
  <c r="F81" i="4" s="1"/>
  <c r="CC5" i="3"/>
  <c r="E81" i="4" s="1"/>
  <c r="R37" i="3"/>
  <c r="R120" i="3" s="1"/>
  <c r="BT36" i="3"/>
  <c r="Q37" i="3"/>
  <c r="R38" i="3"/>
  <c r="S37" i="3"/>
  <c r="T37" i="3"/>
  <c r="T39" i="3" s="1"/>
  <c r="Q119" i="3"/>
  <c r="R118" i="3"/>
  <c r="CD111" i="3"/>
  <c r="F46" i="4" s="1"/>
  <c r="S118" i="3"/>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CE47" i="3"/>
  <c r="G53" i="3"/>
  <c r="G54" i="3"/>
  <c r="BR52" i="3"/>
  <c r="M66" i="3"/>
  <c r="BS65" i="3"/>
  <c r="Y67" i="3"/>
  <c r="Y68" i="3"/>
  <c r="X67" i="3"/>
  <c r="W67" i="3"/>
  <c r="Z66" i="3"/>
  <c r="Z107" i="3" s="1"/>
  <c r="W66" i="3"/>
  <c r="W68" i="3" s="1"/>
  <c r="Z67" i="3"/>
  <c r="T79" i="3"/>
  <c r="BT78" i="3"/>
  <c r="Q80" i="3"/>
  <c r="T80" i="3"/>
  <c r="T81" i="3"/>
  <c r="R80" i="3"/>
  <c r="S79" i="3"/>
  <c r="E80" i="3"/>
  <c r="AP93" i="3"/>
  <c r="AO93" i="3"/>
  <c r="AR93" i="3"/>
  <c r="AQ93" i="3"/>
  <c r="AR92" i="3"/>
  <c r="AR94" i="3" s="1"/>
  <c r="CC31" i="3"/>
  <c r="E6" i="4" s="1"/>
  <c r="F22" i="4"/>
  <c r="F40" i="4"/>
  <c r="U52" i="3"/>
  <c r="AE11" i="3"/>
  <c r="AE13" i="3" s="1"/>
  <c r="BO11" i="3"/>
  <c r="BY10" i="3"/>
  <c r="M11" i="3"/>
  <c r="M13" i="3" s="1"/>
  <c r="R11" i="3"/>
  <c r="R13" i="3" s="1"/>
  <c r="X11" i="3"/>
  <c r="AC11" i="3"/>
  <c r="AC13" i="3" s="1"/>
  <c r="AK12" i="3"/>
  <c r="AP12" i="3"/>
  <c r="AC12" i="3"/>
  <c r="AI12" i="3"/>
  <c r="AO12" i="3"/>
  <c r="BH12" i="3"/>
  <c r="BO12" i="3"/>
  <c r="CD3" i="3"/>
  <c r="W11" i="3"/>
  <c r="W13" i="3" s="1"/>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Q81" i="3" s="1"/>
  <c r="BV78" i="3"/>
  <c r="AC79" i="3"/>
  <c r="AC81" i="3" s="1"/>
  <c r="AF93" i="3"/>
  <c r="AE92" i="3"/>
  <c r="AE93" i="3"/>
  <c r="AD93" i="3"/>
  <c r="AC93" i="3"/>
  <c r="AF92" i="3"/>
  <c r="AF94" i="3" s="1"/>
  <c r="F18" i="4"/>
  <c r="H118" i="3"/>
  <c r="BR117" i="3"/>
  <c r="E25" i="3"/>
  <c r="S25" i="3"/>
  <c r="AC25" i="3"/>
  <c r="AG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30" i="4"/>
  <c r="F32" i="4"/>
  <c r="E67" i="3"/>
  <c r="S67" i="3"/>
  <c r="AC67" i="3"/>
  <c r="AQ67" i="3"/>
  <c r="BA67" i="3"/>
  <c r="BO67" i="3"/>
  <c r="T68" i="3"/>
  <c r="BP68" i="3"/>
  <c r="U91" i="3"/>
  <c r="U93" i="3" s="1"/>
  <c r="AS91" i="3"/>
  <c r="AS93" i="3" s="1"/>
  <c r="BQ91" i="3"/>
  <c r="BQ93" i="3" s="1"/>
  <c r="CC85" i="3"/>
  <c r="BU91" i="3"/>
  <c r="AI92" i="3"/>
  <c r="AI55" i="3" s="1"/>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F31" i="4"/>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S120" i="3"/>
  <c r="R119" i="3"/>
  <c r="AD119" i="3"/>
  <c r="AC119" i="3"/>
  <c r="AF119" i="3"/>
  <c r="AR119" i="3"/>
  <c r="AQ119" i="3"/>
  <c r="AQ120" i="3"/>
  <c r="AP119" i="3"/>
  <c r="AE119" i="3"/>
  <c r="AP120" i="3"/>
  <c r="BI120" i="3"/>
  <c r="AA130" i="3"/>
  <c r="AY130" i="3"/>
  <c r="CC123" i="3"/>
  <c r="E42" i="4" s="1"/>
  <c r="CD127" i="3"/>
  <c r="BR130" i="3"/>
  <c r="E131" i="3"/>
  <c r="I130" i="3"/>
  <c r="BW130" i="3"/>
  <c r="I143" i="3"/>
  <c r="AG143" i="3"/>
  <c r="BE143" i="3"/>
  <c r="F144" i="3"/>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C128" i="3"/>
  <c r="E30" i="4" s="1"/>
  <c r="BU130" i="3"/>
  <c r="BV130" i="3"/>
  <c r="AC131" i="3"/>
  <c r="CC141" i="3"/>
  <c r="E31" i="4" s="1"/>
  <c r="AD144" i="3"/>
  <c r="BV143" i="3"/>
  <c r="BG144" i="3"/>
  <c r="CA143" i="3"/>
  <c r="H145" i="3"/>
  <c r="G145" i="3"/>
  <c r="F145" i="3"/>
  <c r="R145" i="3"/>
  <c r="Q145" i="3"/>
  <c r="T145" i="3"/>
  <c r="AC146"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Z146" i="3"/>
  <c r="F21" i="4"/>
  <c r="CE153" i="3"/>
  <c r="CC155" i="3"/>
  <c r="BR161" i="3"/>
  <c r="E162" i="3"/>
  <c r="E146" i="3" s="1"/>
  <c r="I161" i="3"/>
  <c r="BW161" i="3"/>
  <c r="BO119" i="3"/>
  <c r="BP120" i="3"/>
  <c r="F132" i="3"/>
  <c r="K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Q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AW163" i="3"/>
  <c r="AV163" i="3"/>
  <c r="BK163" i="3"/>
  <c r="BG163" i="3"/>
  <c r="BJ163" i="3"/>
  <c r="G163" i="3"/>
  <c r="L163" i="3"/>
  <c r="Q163" i="3"/>
  <c r="Z163" i="3"/>
  <c r="AE163" i="3"/>
  <c r="AJ163" i="3"/>
  <c r="AO163" i="3"/>
  <c r="AX163" i="3"/>
  <c r="BH163" i="3"/>
  <c r="W164" i="3"/>
  <c r="K55" i="3" l="1"/>
  <c r="O12" i="3"/>
  <c r="E120" i="3"/>
  <c r="L164" i="3"/>
  <c r="G18" i="4"/>
  <c r="H18" i="4" s="1"/>
  <c r="CE50" i="3"/>
  <c r="G39" i="3"/>
  <c r="BS162" i="3"/>
  <c r="E107" i="3"/>
  <c r="CE101" i="3"/>
  <c r="F55" i="3"/>
  <c r="I25" i="3"/>
  <c r="CE157" i="3"/>
  <c r="G24" i="4"/>
  <c r="H24" i="4" s="1"/>
  <c r="CE156" i="3"/>
  <c r="O132" i="3"/>
  <c r="G34" i="4"/>
  <c r="H34"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O146" i="3" s="1"/>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8"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AM94" i="3" s="1"/>
  <c r="CC65" i="3"/>
  <c r="CB53" i="3"/>
  <c r="BQ53" i="3"/>
  <c r="BQ55" i="3" s="1"/>
  <c r="CA11" i="3"/>
  <c r="BK11" i="3"/>
  <c r="BK13" i="3" s="1"/>
  <c r="BT53" i="3"/>
  <c r="U53" i="3"/>
  <c r="U55" i="3" s="1"/>
  <c r="CE31" i="3"/>
  <c r="CE151" i="3"/>
  <c r="F3"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O94" i="3" l="1"/>
  <c r="O95" i="3" s="1"/>
  <c r="E10" i="2" s="1"/>
  <c r="AG165" i="3"/>
  <c r="H9" i="2" s="1"/>
  <c r="I13" i="3"/>
  <c r="I14" i="3" s="1"/>
  <c r="D6" i="2" s="1"/>
  <c r="I68" i="3"/>
  <c r="BR146" i="3"/>
  <c r="AA107" i="3"/>
  <c r="AA133" i="3"/>
  <c r="AM69" i="3"/>
  <c r="I5" i="2" s="1"/>
  <c r="AY95" i="3"/>
  <c r="K10" i="2" s="1"/>
  <c r="AY69" i="3"/>
  <c r="K5" i="2" s="1"/>
  <c r="AM13" i="3"/>
  <c r="AM14" i="3" s="1"/>
  <c r="I6" i="2" s="1"/>
  <c r="BE121" i="3"/>
  <c r="L4" i="2" s="1"/>
  <c r="BQ68" i="3"/>
  <c r="BQ13" i="3"/>
  <c r="BQ14" i="3" s="1"/>
  <c r="N6" i="2" s="1"/>
  <c r="BQ146" i="3"/>
  <c r="BQ147" i="3" s="1"/>
  <c r="N7" i="2" s="1"/>
  <c r="CB146" i="3"/>
  <c r="BQ39" i="3"/>
  <c r="BQ40" i="3" s="1"/>
  <c r="N3" i="2" s="1"/>
  <c r="BQ120" i="3"/>
  <c r="BQ121" i="3" s="1"/>
  <c r="N4" i="2" s="1"/>
  <c r="CA146" i="3"/>
  <c r="BK94" i="3"/>
  <c r="BK95" i="3" s="1"/>
  <c r="M10" i="2" s="1"/>
  <c r="BK120" i="3"/>
  <c r="BK121" i="3" s="1"/>
  <c r="M4" i="2" s="1"/>
  <c r="BK133" i="3"/>
  <c r="BK14" i="3"/>
  <c r="M6" i="2" s="1"/>
  <c r="BE68" i="3"/>
  <c r="BE133" i="3"/>
  <c r="BE134" i="3" s="1"/>
  <c r="L13" i="2" s="1"/>
  <c r="G7" i="4"/>
  <c r="H7" i="4" s="1"/>
  <c r="AY81" i="3"/>
  <c r="AY82" i="3" s="1"/>
  <c r="K8" i="2" s="1"/>
  <c r="AY13" i="3"/>
  <c r="AY14" i="3" s="1"/>
  <c r="K6" i="2" s="1"/>
  <c r="G76" i="4"/>
  <c r="H76" i="4" s="1"/>
  <c r="AS81" i="3"/>
  <c r="AS82" i="3" s="1"/>
  <c r="J8" i="2" s="1"/>
  <c r="AS164" i="3"/>
  <c r="AS146" i="3"/>
  <c r="AS147" i="3" s="1"/>
  <c r="J7" i="2" s="1"/>
  <c r="BX146" i="3"/>
  <c r="AS94" i="3"/>
  <c r="AS95" i="3" s="1"/>
  <c r="J10" i="2" s="1"/>
  <c r="AM26" i="3"/>
  <c r="AM27" i="3" s="1"/>
  <c r="I11" i="2" s="1"/>
  <c r="AG55" i="3"/>
  <c r="AG68" i="3"/>
  <c r="AG69" i="3" s="1"/>
  <c r="H5" i="2" s="1"/>
  <c r="G68" i="4"/>
  <c r="H68" i="4" s="1"/>
  <c r="AA39" i="3"/>
  <c r="AA40" i="3" s="1"/>
  <c r="G3" i="2" s="1"/>
  <c r="AA164" i="3"/>
  <c r="AA165" i="3" s="1"/>
  <c r="G9" i="2" s="1"/>
  <c r="AA26" i="3"/>
  <c r="AA27" i="3" s="1"/>
  <c r="G11" i="2" s="1"/>
  <c r="U164" i="3"/>
  <c r="U133" i="3"/>
  <c r="U134" i="3" s="1"/>
  <c r="F13" i="2" s="1"/>
  <c r="U94" i="3"/>
  <c r="U95" i="3" s="1"/>
  <c r="F10" i="2" s="1"/>
  <c r="BT146" i="3"/>
  <c r="U56" i="3"/>
  <c r="F12" i="2" s="1"/>
  <c r="BE40" i="3"/>
  <c r="L3" i="2" s="1"/>
  <c r="BE69" i="3"/>
  <c r="L5" i="2" s="1"/>
  <c r="G69" i="4"/>
  <c r="H69" i="4" s="1"/>
  <c r="G3" i="4"/>
  <c r="H3" i="4" s="1"/>
  <c r="I146" i="3"/>
  <c r="I147" i="3" s="1"/>
  <c r="D7" i="2" s="1"/>
  <c r="AG56" i="3"/>
  <c r="H12" i="2" s="1"/>
  <c r="AS134" i="3"/>
  <c r="J13" i="2" s="1"/>
  <c r="BZ146" i="3"/>
  <c r="BS146" i="3"/>
  <c r="O26" i="3"/>
  <c r="O27" i="3" s="1"/>
  <c r="E11" i="2" s="1"/>
  <c r="O107" i="3"/>
  <c r="O108" i="3" s="1"/>
  <c r="E2" i="2" s="1"/>
  <c r="O39" i="3"/>
  <c r="O40" i="3" s="1"/>
  <c r="E3" i="2" s="1"/>
  <c r="G58" i="4"/>
  <c r="H58" i="4" s="1"/>
  <c r="G60" i="4"/>
  <c r="H60" i="4" s="1"/>
  <c r="G47" i="4"/>
  <c r="H47" i="4" s="1"/>
  <c r="G73" i="4"/>
  <c r="H73" i="4" s="1"/>
  <c r="G82" i="4"/>
  <c r="H82" i="4" s="1"/>
  <c r="I69" i="3"/>
  <c r="D5" i="2" s="1"/>
  <c r="BQ69" i="3"/>
  <c r="N5" i="2" s="1"/>
  <c r="BE13" i="3"/>
  <c r="BE14" i="3" s="1"/>
  <c r="L6" i="2" s="1"/>
  <c r="BQ56" i="3"/>
  <c r="N12" i="2" s="1"/>
  <c r="BK39" i="3"/>
  <c r="BK40" i="3" s="1"/>
  <c r="M3" i="2" s="1"/>
  <c r="BE107" i="3"/>
  <c r="BE108" i="3" s="1"/>
  <c r="L2" i="2" s="1"/>
  <c r="BQ133" i="3"/>
  <c r="BQ134" i="3" s="1"/>
  <c r="N13" i="2" s="1"/>
  <c r="BK81" i="3"/>
  <c r="BK82" i="3" s="1"/>
  <c r="M8" i="2" s="1"/>
  <c r="BW146" i="3"/>
  <c r="AS165" i="3"/>
  <c r="J9" i="2" s="1"/>
  <c r="AY146" i="3"/>
  <c r="AY147" i="3" s="1"/>
  <c r="K7" i="2" s="1"/>
  <c r="BY146" i="3"/>
  <c r="AY39" i="3"/>
  <c r="AY40" i="3" s="1"/>
  <c r="K3" i="2" s="1"/>
  <c r="AY107" i="3"/>
  <c r="AY108" i="3" s="1"/>
  <c r="K2" i="2" s="1"/>
  <c r="AS120" i="3"/>
  <c r="AS121" i="3" s="1"/>
  <c r="J4" i="2" s="1"/>
  <c r="AG26" i="3"/>
  <c r="AG27" i="3" s="1"/>
  <c r="H11" i="2" s="1"/>
  <c r="AG40" i="3"/>
  <c r="H3" i="2" s="1"/>
  <c r="U165" i="3"/>
  <c r="F9" i="2" s="1"/>
  <c r="U26" i="3"/>
  <c r="U27" i="3" s="1"/>
  <c r="F11" i="2" s="1"/>
  <c r="AG95" i="3"/>
  <c r="H10" i="2" s="1"/>
  <c r="AG147" i="3"/>
  <c r="H7" i="2" s="1"/>
  <c r="AA108" i="3"/>
  <c r="G2" i="2" s="1"/>
  <c r="U39" i="3"/>
  <c r="U40" i="3" s="1"/>
  <c r="F3" i="2" s="1"/>
  <c r="U13" i="3"/>
  <c r="U14" i="3" s="1"/>
  <c r="F6" i="2" s="1"/>
  <c r="BV146" i="3"/>
  <c r="AA81" i="3"/>
  <c r="AA82" i="3" s="1"/>
  <c r="G8" i="2" s="1"/>
  <c r="AG107" i="3"/>
  <c r="AG108" i="3" s="1"/>
  <c r="H2" i="2" s="1"/>
  <c r="O147" i="3"/>
  <c r="E7" i="2" s="1"/>
  <c r="BQ26" i="3"/>
  <c r="BQ27" i="3" s="1"/>
  <c r="N11" i="2" s="1"/>
  <c r="BQ164" i="3"/>
  <c r="BQ165" i="3" s="1"/>
  <c r="N9" i="2" s="1"/>
  <c r="BQ81" i="3"/>
  <c r="BQ82" i="3" s="1"/>
  <c r="N8" i="2" s="1"/>
  <c r="BQ94" i="3"/>
  <c r="BQ95" i="3" s="1"/>
  <c r="N10" i="2" s="1"/>
  <c r="BQ107" i="3"/>
  <c r="BQ108" i="3" s="1"/>
  <c r="N2" i="2" s="1"/>
  <c r="BK164" i="3"/>
  <c r="BK165" i="3" s="1"/>
  <c r="M9" i="2" s="1"/>
  <c r="BK147" i="3"/>
  <c r="M7" i="2" s="1"/>
  <c r="BK68" i="3"/>
  <c r="BK69" i="3" s="1"/>
  <c r="M5" i="2" s="1"/>
  <c r="BK26" i="3"/>
  <c r="BK27" i="3" s="1"/>
  <c r="M11" i="2" s="1"/>
  <c r="BK55" i="3"/>
  <c r="BK56" i="3" s="1"/>
  <c r="M12" i="2" s="1"/>
  <c r="BK107" i="3"/>
  <c r="BK108" i="3" s="1"/>
  <c r="M2" i="2" s="1"/>
  <c r="BE165" i="3"/>
  <c r="L9" i="2" s="1"/>
  <c r="BE26" i="3"/>
  <c r="BE27" i="3" s="1"/>
  <c r="L11" i="2" s="1"/>
  <c r="BE146" i="3"/>
  <c r="BE147" i="3" s="1"/>
  <c r="L7" i="2" s="1"/>
  <c r="BK134" i="3"/>
  <c r="M13" i="2" s="1"/>
  <c r="BE94" i="3"/>
  <c r="BE95" i="3" s="1"/>
  <c r="L10" i="2" s="1"/>
  <c r="BE55" i="3"/>
  <c r="BE56" i="3" s="1"/>
  <c r="L12" i="2" s="1"/>
  <c r="CE10" i="3"/>
  <c r="CE104" i="3"/>
  <c r="AY26" i="3"/>
  <c r="AY27" i="3" s="1"/>
  <c r="K11" i="2" s="1"/>
  <c r="AY55" i="3"/>
  <c r="AY56" i="3" s="1"/>
  <c r="K12" i="2" s="1"/>
  <c r="AY121" i="3"/>
  <c r="K4" i="2" s="1"/>
  <c r="AY164" i="3"/>
  <c r="AY165" i="3" s="1"/>
  <c r="K9" i="2" s="1"/>
  <c r="AY133" i="3"/>
  <c r="AY134" i="3" s="1"/>
  <c r="K13" i="2" s="1"/>
  <c r="AS39" i="3"/>
  <c r="AS40" i="3" s="1"/>
  <c r="J3" i="2" s="1"/>
  <c r="AS108" i="3"/>
  <c r="J2" i="2" s="1"/>
  <c r="AS14" i="3"/>
  <c r="J6" i="2" s="1"/>
  <c r="AS26" i="3"/>
  <c r="AS27" i="3" s="1"/>
  <c r="J11" i="2" s="1"/>
  <c r="AS55" i="3"/>
  <c r="AS56" i="3" s="1"/>
  <c r="J12" i="2" s="1"/>
  <c r="AS68" i="3"/>
  <c r="AS69" i="3" s="1"/>
  <c r="J5" i="2" s="1"/>
  <c r="AM120" i="3"/>
  <c r="AM121" i="3" s="1"/>
  <c r="I4" i="2" s="1"/>
  <c r="AM95" i="3"/>
  <c r="I10" i="2" s="1"/>
  <c r="AM55" i="3"/>
  <c r="AM56" i="3" s="1"/>
  <c r="I12" i="2" s="1"/>
  <c r="AM164" i="3"/>
  <c r="AM165" i="3" s="1"/>
  <c r="I9" i="2" s="1"/>
  <c r="AM40" i="3"/>
  <c r="I3" i="2" s="1"/>
  <c r="AM108" i="3"/>
  <c r="I2" i="2" s="1"/>
  <c r="AM146" i="3"/>
  <c r="AM147" i="3" s="1"/>
  <c r="I7" i="2" s="1"/>
  <c r="CC144" i="3"/>
  <c r="AM134" i="3"/>
  <c r="I13" i="2" s="1"/>
  <c r="AM81" i="3"/>
  <c r="AM82" i="3" s="1"/>
  <c r="I8" i="2" s="1"/>
  <c r="AG133" i="3"/>
  <c r="AG134" i="3" s="1"/>
  <c r="H13" i="2" s="1"/>
  <c r="AG81" i="3"/>
  <c r="AG82" i="3" s="1"/>
  <c r="H8" i="2" s="1"/>
  <c r="AG13" i="3"/>
  <c r="AG14" i="3" s="1"/>
  <c r="H6" i="2" s="1"/>
  <c r="AG120" i="3"/>
  <c r="AG121" i="3" s="1"/>
  <c r="H4" i="2" s="1"/>
  <c r="CC118" i="3"/>
  <c r="AA13" i="3"/>
  <c r="AA14" i="3" s="1"/>
  <c r="G6" i="2" s="1"/>
  <c r="AA146" i="3"/>
  <c r="AA147" i="3" s="1"/>
  <c r="G7" i="2" s="1"/>
  <c r="BU146" i="3"/>
  <c r="AA56" i="3"/>
  <c r="G12" i="2" s="1"/>
  <c r="AA134" i="3"/>
  <c r="G13" i="2" s="1"/>
  <c r="CE23" i="3"/>
  <c r="AA120" i="3"/>
  <c r="AA121" i="3" s="1"/>
  <c r="G4" i="2" s="1"/>
  <c r="AA68" i="3"/>
  <c r="AA69" i="3" s="1"/>
  <c r="G5" i="2" s="1"/>
  <c r="AA94" i="3"/>
  <c r="AA95" i="3" s="1"/>
  <c r="G10" i="2" s="1"/>
  <c r="CE91" i="3"/>
  <c r="U82" i="3"/>
  <c r="F8" i="2" s="1"/>
  <c r="U107" i="3"/>
  <c r="U108" i="3" s="1"/>
  <c r="F2" i="2" s="1"/>
  <c r="U68" i="3"/>
  <c r="U69" i="3" s="1"/>
  <c r="F5" i="2" s="1"/>
  <c r="CE52" i="3"/>
  <c r="U146" i="3"/>
  <c r="U147" i="3" s="1"/>
  <c r="F7" i="2" s="1"/>
  <c r="CC11" i="3"/>
  <c r="U120" i="3"/>
  <c r="U121" i="3" s="1"/>
  <c r="F4" i="2" s="1"/>
  <c r="O133" i="3"/>
  <c r="O134" i="3" s="1"/>
  <c r="E13" i="2" s="1"/>
  <c r="CE130" i="3"/>
  <c r="CD11" i="3"/>
  <c r="O13" i="3"/>
  <c r="O14" i="3" s="1"/>
  <c r="E6" i="2" s="1"/>
  <c r="CE143" i="3"/>
  <c r="CD144" i="3"/>
  <c r="CD118" i="3"/>
  <c r="O120" i="3"/>
  <c r="O121" i="3" s="1"/>
  <c r="E4" i="2" s="1"/>
  <c r="O164" i="3"/>
  <c r="O165" i="3" s="1"/>
  <c r="E9" i="2" s="1"/>
  <c r="CE36" i="3"/>
  <c r="CC24" i="3"/>
  <c r="O81" i="3"/>
  <c r="O82" i="3" s="1"/>
  <c r="E8" i="2" s="1"/>
  <c r="O69" i="3"/>
  <c r="E5" i="2" s="1"/>
  <c r="CE65" i="3"/>
  <c r="O55" i="3"/>
  <c r="O56" i="3" s="1"/>
  <c r="E12" i="2" s="1"/>
  <c r="CD66" i="3"/>
  <c r="CD131" i="3"/>
  <c r="I133" i="3"/>
  <c r="I134" i="3" s="1"/>
  <c r="D13" i="2" s="1"/>
  <c r="CC92" i="3"/>
  <c r="CE161" i="3"/>
  <c r="CD162" i="3"/>
  <c r="I164" i="3"/>
  <c r="I165" i="3" s="1"/>
  <c r="D9" i="2" s="1"/>
  <c r="CD79" i="3"/>
  <c r="I81" i="3"/>
  <c r="I82" i="3" s="1"/>
  <c r="D8" i="2" s="1"/>
  <c r="CC131" i="3"/>
  <c r="CD53" i="3"/>
  <c r="I55" i="3"/>
  <c r="I56" i="3" s="1"/>
  <c r="D12" i="2" s="1"/>
  <c r="I26" i="3"/>
  <c r="I27" i="3" s="1"/>
  <c r="D11" i="2" s="1"/>
  <c r="CD24" i="3"/>
  <c r="CC66" i="3"/>
  <c r="CC162" i="3"/>
  <c r="CD37" i="3"/>
  <c r="I39" i="3"/>
  <c r="I40" i="3" s="1"/>
  <c r="D3" i="2" s="1"/>
  <c r="CC53" i="3"/>
  <c r="CE117" i="3"/>
  <c r="CC105" i="3"/>
  <c r="I120" i="3"/>
  <c r="I121" i="3" s="1"/>
  <c r="D4" i="2" s="1"/>
  <c r="CE78" i="3"/>
  <c r="CC79" i="3"/>
  <c r="CC37" i="3"/>
  <c r="CD92" i="3"/>
  <c r="I94" i="3"/>
  <c r="I95" i="3" s="1"/>
  <c r="D10" i="2" s="1"/>
  <c r="CD105" i="3"/>
  <c r="I107" i="3"/>
  <c r="I108" i="3" s="1"/>
  <c r="D2" i="2" s="1"/>
  <c r="N16" i="2" l="1"/>
  <c r="M16" i="2"/>
  <c r="L16" i="2"/>
  <c r="K16" i="2"/>
  <c r="J16" i="2"/>
  <c r="O11" i="2"/>
  <c r="CE118" i="3"/>
  <c r="I16" i="2"/>
  <c r="CE144" i="3"/>
  <c r="H16" i="2"/>
  <c r="O7" i="2"/>
  <c r="O5" i="2"/>
  <c r="G16" i="2"/>
  <c r="O10" i="2"/>
  <c r="O3" i="2"/>
  <c r="CE24" i="3"/>
  <c r="O2" i="2"/>
  <c r="CE11" i="3"/>
  <c r="F16" i="2"/>
  <c r="CE105" i="3"/>
  <c r="O13" i="2"/>
  <c r="CE92" i="3"/>
  <c r="O6" i="2"/>
  <c r="O4" i="2"/>
  <c r="O9" i="2"/>
  <c r="CE37" i="3"/>
  <c r="CE162" i="3"/>
  <c r="E16" i="2"/>
  <c r="CE66" i="3"/>
  <c r="O12" i="2"/>
  <c r="O8"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<sst xmlns="http://schemas.openxmlformats.org/spreadsheetml/2006/main" count="1004" uniqueCount="129">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</sst>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Q13" sqref="Q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équipe'!B96</f>
        <v>Wizards 4</v>
      </c>
      <c r="D2" s="14">
        <f>'Détail par équipe'!I108</f>
        <v>8</v>
      </c>
      <c r="E2" s="15">
        <f>'Détail par équipe'!O108</f>
        <v>9</v>
      </c>
      <c r="F2" s="15">
        <f>'Détail par équipe'!U108</f>
        <v>0</v>
      </c>
      <c r="G2" s="15">
        <f>'Détail par équipe'!AA108</f>
        <v>0</v>
      </c>
      <c r="H2" s="15">
        <f>'Détail par équipe'!AG108</f>
        <v>0</v>
      </c>
      <c r="I2" s="15">
        <f>'Détail par équipe'!AM108</f>
        <v>0</v>
      </c>
      <c r="J2" s="15">
        <f>'Détail par équipe'!AS108</f>
        <v>0</v>
      </c>
      <c r="K2" s="15">
        <f>'Détail par équipe'!AY108</f>
        <v>0</v>
      </c>
      <c r="L2" s="15">
        <f>'Détail par équipe'!BE108</f>
        <v>0</v>
      </c>
      <c r="M2" s="15">
        <f>'Détail par équipe'!BK108</f>
        <v>0</v>
      </c>
      <c r="N2" s="15">
        <f>'Détail par équipe'!BQ108</f>
        <v>0</v>
      </c>
      <c r="O2" s="16">
        <f>D2+E2+F2+G2+H2+I2+J2+K2+L2+M2+N2</f>
        <v>17</v>
      </c>
      <c r="P2" s="17">
        <f>O2*3.2</f>
        <v>54.400000000000006</v>
      </c>
    </row>
    <row r="3" spans="1:16" ht="23.1" customHeight="1" x14ac:dyDescent="0.25">
      <c r="A3" s="11">
        <v>2</v>
      </c>
      <c r="B3" s="12">
        <v>1</v>
      </c>
      <c r="C3" s="13" t="str">
        <f>'Détail par équipe'!B28</f>
        <v>Wizards 1</v>
      </c>
      <c r="D3" s="14">
        <f>'Détail par équipe'!I40</f>
        <v>10</v>
      </c>
      <c r="E3" s="15">
        <f>'Détail par équipe'!O40</f>
        <v>6</v>
      </c>
      <c r="F3" s="15">
        <f>'Détail par équipe'!U40</f>
        <v>0</v>
      </c>
      <c r="G3" s="15">
        <f>'Détail par équipe'!AA40</f>
        <v>0</v>
      </c>
      <c r="H3" s="15">
        <f>'Détail par équipe'!AG40</f>
        <v>0</v>
      </c>
      <c r="I3" s="15">
        <f>'Détail par équipe'!AM40</f>
        <v>0</v>
      </c>
      <c r="J3" s="15">
        <f>'Détail par équipe'!AS40</f>
        <v>0</v>
      </c>
      <c r="K3" s="15">
        <f>'Détail par équipe'!AY40</f>
        <v>0</v>
      </c>
      <c r="L3" s="15">
        <f>'Détail par équipe'!BE40</f>
        <v>0</v>
      </c>
      <c r="M3" s="15">
        <f>'Détail par équipe'!BK40</f>
        <v>0</v>
      </c>
      <c r="N3" s="15">
        <f>'Détail par équipe'!BQ40</f>
        <v>0</v>
      </c>
      <c r="O3" s="16">
        <f>D3+E3+F3+G3+H3+I3+J3+K3+L3+M3+N3</f>
        <v>16</v>
      </c>
      <c r="P3" s="17">
        <f t="shared" ref="P3:P13" si="0">O3*3.2</f>
        <v>51.2</v>
      </c>
    </row>
    <row r="4" spans="1:16" ht="23.1" customHeight="1" x14ac:dyDescent="0.25">
      <c r="A4" s="11">
        <v>3</v>
      </c>
      <c r="B4" s="12">
        <v>2</v>
      </c>
      <c r="C4" s="13" t="str">
        <f>'Détail par équipe'!B109</f>
        <v>ABC IdF</v>
      </c>
      <c r="D4" s="14">
        <f>'Détail par équipe'!I121</f>
        <v>9</v>
      </c>
      <c r="E4" s="15">
        <f>'Détail par équipe'!O121</f>
        <v>6</v>
      </c>
      <c r="F4" s="15">
        <f>'Détail par équipe'!U121</f>
        <v>0</v>
      </c>
      <c r="G4" s="15">
        <f>'Détail par équipe'!AA121</f>
        <v>0</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15</v>
      </c>
      <c r="P4" s="17">
        <f t="shared" si="0"/>
        <v>48</v>
      </c>
    </row>
    <row r="5" spans="1:16" ht="23.1" customHeight="1" x14ac:dyDescent="0.25">
      <c r="A5" s="11">
        <v>4</v>
      </c>
      <c r="B5" s="12">
        <v>7</v>
      </c>
      <c r="C5" s="13" t="str">
        <f>'Détail par équipe'!B57</f>
        <v>Wizards 2</v>
      </c>
      <c r="D5" s="14">
        <f>'Détail par équipe'!I69</f>
        <v>8.5</v>
      </c>
      <c r="E5" s="15">
        <f>'Détail par équipe'!O69</f>
        <v>5.5</v>
      </c>
      <c r="F5" s="15">
        <f>'Détail par équipe'!U69</f>
        <v>0</v>
      </c>
      <c r="G5" s="15">
        <f>'Détail par équipe'!AA69</f>
        <v>0</v>
      </c>
      <c r="H5" s="15">
        <f>'Détail par équipe'!AG69</f>
        <v>0</v>
      </c>
      <c r="I5" s="15">
        <f>'Détail par équipe'!AM69</f>
        <v>0</v>
      </c>
      <c r="J5" s="15">
        <f>'Détail par équipe'!AS69</f>
        <v>0</v>
      </c>
      <c r="K5" s="15">
        <f>'Détail par équipe'!AY69</f>
        <v>0</v>
      </c>
      <c r="L5" s="15">
        <f>'Détail par équipe'!BE69</f>
        <v>0</v>
      </c>
      <c r="M5" s="15">
        <f>'Détail par équipe'!BK69</f>
        <v>0</v>
      </c>
      <c r="N5" s="15">
        <f>'Détail par équipe'!BQ69</f>
        <v>0</v>
      </c>
      <c r="O5" s="16">
        <f>D5+E5+F5+G5+H5+I5+J5+K5+L5+M5+N5</f>
        <v>14</v>
      </c>
      <c r="P5" s="17">
        <f t="shared" si="0"/>
        <v>44.800000000000004</v>
      </c>
    </row>
    <row r="6" spans="1:16" ht="23.1" customHeight="1" x14ac:dyDescent="0.25">
      <c r="A6" s="11">
        <v>5</v>
      </c>
      <c r="B6" s="12">
        <v>5</v>
      </c>
      <c r="C6" s="13" t="str">
        <f>'Détail par équipe'!B2</f>
        <v>Friends Team</v>
      </c>
      <c r="D6" s="14">
        <f>'Détail par équipe'!I14</f>
        <v>7.5</v>
      </c>
      <c r="E6" s="15">
        <f>'Détail par équipe'!O14</f>
        <v>6</v>
      </c>
      <c r="F6" s="15">
        <f>'Détail par équipe'!U14</f>
        <v>0</v>
      </c>
      <c r="G6" s="15">
        <f>'Détail par équipe'!AA14</f>
        <v>0</v>
      </c>
      <c r="H6" s="15">
        <f>'Détail par équipe'!AG14</f>
        <v>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13.5</v>
      </c>
      <c r="P6" s="17">
        <f t="shared" si="0"/>
        <v>43.2</v>
      </c>
    </row>
    <row r="7" spans="1:16" ht="23.1" customHeight="1" x14ac:dyDescent="0.25">
      <c r="A7" s="11">
        <v>6</v>
      </c>
      <c r="B7" s="12">
        <v>8</v>
      </c>
      <c r="C7" s="13" t="str">
        <f>'Détail par équipe'!B135</f>
        <v>Wizards 7</v>
      </c>
      <c r="D7" s="14">
        <f>'Détail par équipe'!I147</f>
        <v>8</v>
      </c>
      <c r="E7" s="15">
        <f>'Détail par équipe'!O147</f>
        <v>4</v>
      </c>
      <c r="F7" s="15">
        <f>'Détail par équipe'!U147</f>
        <v>0</v>
      </c>
      <c r="G7" s="15">
        <f>'Détail par équipe'!AA147</f>
        <v>0</v>
      </c>
      <c r="H7" s="15">
        <f>'Détail par équipe'!AG147</f>
        <v>0</v>
      </c>
      <c r="I7" s="15">
        <f>'Détail par équipe'!AM147</f>
        <v>0</v>
      </c>
      <c r="J7" s="15">
        <f>'Détail par équipe'!AS147</f>
        <v>0</v>
      </c>
      <c r="K7" s="15">
        <f>'Détail par équipe'!AY147</f>
        <v>0</v>
      </c>
      <c r="L7" s="15">
        <f>'Détail par équipe'!BE147</f>
        <v>0</v>
      </c>
      <c r="M7" s="15">
        <f>'Détail par équipe'!BK147</f>
        <v>0</v>
      </c>
      <c r="N7" s="15">
        <f>'Détail par équipe'!BQ147</f>
        <v>0</v>
      </c>
      <c r="O7" s="16">
        <f>D7+E7+F7+G7+H7+I7+J7+K7+L7+M7+N7</f>
        <v>12</v>
      </c>
      <c r="P7" s="17">
        <f t="shared" si="0"/>
        <v>38.400000000000006</v>
      </c>
    </row>
    <row r="8" spans="1:16" ht="23.1" customHeight="1" x14ac:dyDescent="0.25">
      <c r="A8" s="11">
        <v>7</v>
      </c>
      <c r="B8" s="12">
        <v>3</v>
      </c>
      <c r="C8" s="13" t="str">
        <f>'Détail par équipe'!B70</f>
        <v>Les Poulbots</v>
      </c>
      <c r="D8" s="14">
        <f>'Détail par équipe'!I82</f>
        <v>1.5</v>
      </c>
      <c r="E8" s="15">
        <f>'Détail par équipe'!O82</f>
        <v>8</v>
      </c>
      <c r="F8" s="15">
        <f>'Détail par équipe'!U82</f>
        <v>0</v>
      </c>
      <c r="G8" s="15">
        <f>'Détail par équipe'!AA82</f>
        <v>0</v>
      </c>
      <c r="H8" s="15">
        <f>'Détail par équipe'!AG82</f>
        <v>0</v>
      </c>
      <c r="I8" s="15">
        <f>'Détail par équipe'!AM82</f>
        <v>0</v>
      </c>
      <c r="J8" s="15">
        <f>'Détail par équipe'!AS82</f>
        <v>0</v>
      </c>
      <c r="K8" s="15">
        <f>'Détail par équipe'!AY82</f>
        <v>0</v>
      </c>
      <c r="L8" s="15">
        <f>'Détail par équipe'!BE82</f>
        <v>0</v>
      </c>
      <c r="M8" s="15">
        <f>'Détail par équipe'!BK82</f>
        <v>0</v>
      </c>
      <c r="N8" s="15">
        <f>'Détail par équipe'!BQ82</f>
        <v>0</v>
      </c>
      <c r="O8" s="16">
        <f>D8+E8+F8+G8+H8+I8+J8+K8+L8+M8+N8</f>
        <v>9.5</v>
      </c>
      <c r="P8" s="17">
        <f t="shared" si="0"/>
        <v>30.400000000000002</v>
      </c>
    </row>
    <row r="9" spans="1:16" ht="23.1" customHeight="1" x14ac:dyDescent="0.25">
      <c r="A9" s="11">
        <v>8</v>
      </c>
      <c r="B9" s="12">
        <v>6</v>
      </c>
      <c r="C9" s="13" t="str">
        <f>'Détail par équipe'!B148</f>
        <v>Wizards 5</v>
      </c>
      <c r="D9" s="14">
        <f>'Détail par équipe'!I165</f>
        <v>2</v>
      </c>
      <c r="E9" s="15">
        <f>'Détail par équipe'!O165</f>
        <v>4</v>
      </c>
      <c r="F9" s="15">
        <f>'Détail par équipe'!U165</f>
        <v>0</v>
      </c>
      <c r="G9" s="15">
        <f>'Détail par équipe'!AA165</f>
        <v>0</v>
      </c>
      <c r="H9" s="15">
        <f>'Détail par équipe'!AG165</f>
        <v>0</v>
      </c>
      <c r="I9" s="15">
        <f>'Détail par équipe'!AM165</f>
        <v>0</v>
      </c>
      <c r="J9" s="15">
        <f>'Détail par équipe'!AS165</f>
        <v>0</v>
      </c>
      <c r="K9" s="15">
        <f>'Détail par équipe'!AY165</f>
        <v>0</v>
      </c>
      <c r="L9" s="15">
        <f>'Détail par équipe'!BE165</f>
        <v>0</v>
      </c>
      <c r="M9" s="15">
        <f>'Détail par équipe'!BK165</f>
        <v>0</v>
      </c>
      <c r="N9" s="15">
        <f>'Détail par équipe'!BQ165</f>
        <v>0</v>
      </c>
      <c r="O9" s="16">
        <f>D9+E9+F9+G9+H9+I9+J9+K9+L9+M9+N9</f>
        <v>6</v>
      </c>
      <c r="P9" s="17">
        <f t="shared" si="0"/>
        <v>19.200000000000003</v>
      </c>
    </row>
    <row r="10" spans="1:16" ht="23.1" customHeight="1" x14ac:dyDescent="0.25">
      <c r="A10" s="11">
        <v>9</v>
      </c>
      <c r="B10" s="12">
        <v>10</v>
      </c>
      <c r="C10" s="13" t="str">
        <f>'Détail par équipe'!B83</f>
        <v>Wizards 6</v>
      </c>
      <c r="D10" s="14">
        <f>'Détail par équipe'!I95</f>
        <v>2</v>
      </c>
      <c r="E10" s="15">
        <f>'Détail par équipe'!O95</f>
        <v>4</v>
      </c>
      <c r="F10" s="15">
        <f>'Détail par équipe'!U95</f>
        <v>0</v>
      </c>
      <c r="G10" s="15">
        <f>'Détail par équipe'!AA95</f>
        <v>0</v>
      </c>
      <c r="H10" s="15">
        <f>'Détail par équipe'!AG95</f>
        <v>0</v>
      </c>
      <c r="I10" s="15">
        <f>'Détail par équipe'!AM95</f>
        <v>0</v>
      </c>
      <c r="J10" s="15">
        <f>'Détail par équipe'!AS95</f>
        <v>0</v>
      </c>
      <c r="K10" s="15">
        <f>'Détail par équipe'!AY95</f>
        <v>0</v>
      </c>
      <c r="L10" s="15">
        <f>'Détail par équipe'!BE95</f>
        <v>0</v>
      </c>
      <c r="M10" s="15">
        <f>'Détail par équipe'!BK95</f>
        <v>0</v>
      </c>
      <c r="N10" s="15">
        <f>'Détail par équipe'!BQ95</f>
        <v>0</v>
      </c>
      <c r="O10" s="16">
        <f>D10+E10+F10+G10+H10+I10+J10+K10+L10+M10+N10</f>
        <v>6</v>
      </c>
      <c r="P10" s="17">
        <f t="shared" si="0"/>
        <v>19.200000000000003</v>
      </c>
    </row>
    <row r="11" spans="1:16" ht="23.1" customHeight="1" x14ac:dyDescent="0.25">
      <c r="A11" s="11">
        <v>10</v>
      </c>
      <c r="B11" s="12">
        <v>11</v>
      </c>
      <c r="C11" s="13" t="str">
        <f>'Détail par équipe'!B15</f>
        <v>Wizards 3</v>
      </c>
      <c r="D11" s="14">
        <f>'Détail par équipe'!I27</f>
        <v>2.5</v>
      </c>
      <c r="E11" s="15">
        <f>'Détail par équipe'!O27</f>
        <v>2</v>
      </c>
      <c r="F11" s="15">
        <f>'Détail par équipe'!U27</f>
        <v>0</v>
      </c>
      <c r="G11" s="15">
        <f>'Détail par équipe'!AA27</f>
        <v>0</v>
      </c>
      <c r="H11" s="15">
        <f>'Détail par équipe'!AG27</f>
        <v>0</v>
      </c>
      <c r="I11" s="15">
        <f>'Détail par équipe'!AM27</f>
        <v>0</v>
      </c>
      <c r="J11" s="15">
        <f>'Détail par équipe'!AS27</f>
        <v>0</v>
      </c>
      <c r="K11" s="15">
        <f>'Détail par équipe'!AY27</f>
        <v>0</v>
      </c>
      <c r="L11" s="15">
        <f>'Détail par équipe'!BE27</f>
        <v>0</v>
      </c>
      <c r="M11" s="15">
        <f>'Détail par équipe'!BK27</f>
        <v>0</v>
      </c>
      <c r="N11" s="15">
        <f>'Détail par équipe'!BQ27</f>
        <v>0</v>
      </c>
      <c r="O11" s="16">
        <f>D11+E11+F11+G11+H11+I11+J11+K11+L11+M11+N11</f>
        <v>4.5</v>
      </c>
      <c r="P11" s="17">
        <f t="shared" si="0"/>
        <v>14.4</v>
      </c>
    </row>
    <row r="12" spans="1:16" ht="23.1" customHeight="1" x14ac:dyDescent="0.25">
      <c r="A12" s="11">
        <v>11</v>
      </c>
      <c r="B12" s="12">
        <v>11</v>
      </c>
      <c r="C12" s="13" t="str">
        <f>'Détail par équipe'!B41</f>
        <v>BZV</v>
      </c>
      <c r="D12" s="14">
        <f>'Détail par équipe'!I56</f>
        <v>0</v>
      </c>
      <c r="E12" s="15">
        <f>'Détail par équipe'!O56</f>
        <v>4.5</v>
      </c>
      <c r="F12" s="15">
        <f>'Détail par équipe'!U56</f>
        <v>0</v>
      </c>
      <c r="G12" s="15">
        <f>'Détail par équipe'!AA56</f>
        <v>0</v>
      </c>
      <c r="H12" s="15">
        <f>'Détail par équipe'!AG56</f>
        <v>0</v>
      </c>
      <c r="I12" s="15">
        <f>'Détail par équipe'!AM56</f>
        <v>0</v>
      </c>
      <c r="J12" s="15">
        <f>'Détail par équipe'!AS56</f>
        <v>0</v>
      </c>
      <c r="K12" s="15">
        <f>'Détail par équipe'!AY56</f>
        <v>0</v>
      </c>
      <c r="L12" s="15">
        <f>'Détail par équipe'!BE56</f>
        <v>0</v>
      </c>
      <c r="M12" s="15">
        <f>'Détail par équipe'!BK56</f>
        <v>0</v>
      </c>
      <c r="N12" s="15">
        <f>'Détail par équipe'!BQ56</f>
        <v>0</v>
      </c>
      <c r="O12" s="16">
        <f>D12+E12+F12+G12+H12+I12+J12+K12+L12+M12+N12</f>
        <v>4.5</v>
      </c>
      <c r="P12" s="17">
        <f t="shared" si="0"/>
        <v>14.4</v>
      </c>
    </row>
    <row r="13" spans="1:16" ht="23.1" customHeight="1" x14ac:dyDescent="0.25">
      <c r="A13" s="11">
        <v>12</v>
      </c>
      <c r="B13" s="12">
        <v>4</v>
      </c>
      <c r="C13" s="13" t="str">
        <f>'Détail par équipe'!B122</f>
        <v>BNP</v>
      </c>
      <c r="D13" s="14">
        <f>'Détail par équipe'!I134</f>
        <v>1</v>
      </c>
      <c r="E13" s="15">
        <f>'Détail par équipe'!O134</f>
        <v>1</v>
      </c>
      <c r="F13" s="15">
        <f>'Détail par équipe'!U134</f>
        <v>0</v>
      </c>
      <c r="G13" s="15">
        <f>'Détail par équipe'!AA134</f>
        <v>0</v>
      </c>
      <c r="H13" s="15">
        <f>'Détail par équipe'!AG134</f>
        <v>0</v>
      </c>
      <c r="I13" s="15">
        <f>'Détail par équipe'!AM134</f>
        <v>0</v>
      </c>
      <c r="J13" s="15">
        <f>'Détail par équipe'!AS134</f>
        <v>0</v>
      </c>
      <c r="K13" s="15">
        <f>'Détail par équipe'!AY134</f>
        <v>0</v>
      </c>
      <c r="L13" s="15">
        <f>'Détail par équipe'!BE134</f>
        <v>0</v>
      </c>
      <c r="M13" s="15">
        <f>'Détail par équipe'!BK134</f>
        <v>0</v>
      </c>
      <c r="N13" s="15">
        <f>'Détail par équipe'!BQ134</f>
        <v>0</v>
      </c>
      <c r="O13" s="16">
        <f>D13+E13+F13+G13+H13+I13+J13+K13+L13+M13+N13</f>
        <v>2</v>
      </c>
      <c r="P13" s="17">
        <f t="shared" si="0"/>
        <v>6.4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383.99999999999989</v>
      </c>
    </row>
    <row r="17" spans="1:16" ht="15" customHeight="1" x14ac:dyDescent="0.2">
      <c r="A17" s="19"/>
      <c r="B17" s="19"/>
      <c r="C17" s="19"/>
      <c r="D17" s="19"/>
      <c r="E17" s="19"/>
      <c r="F17" s="19"/>
      <c r="G17" s="19"/>
      <c r="H17" s="19"/>
      <c r="I17" s="19"/>
      <c r="J17" s="19"/>
      <c r="K17" s="19"/>
      <c r="L17" s="19"/>
      <c r="M17" s="19"/>
      <c r="N17" s="19"/>
      <c r="O17" s="20">
        <f>O16*3.2</f>
        <v>384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-416</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I1" activePane="bottomRight"/>
      <selection activeCell="P86" sqref="P86"/>
      <selection pane="topRight" activeCell="AT1" sqref="AT1:AY1"/>
      <selection pane="bottomLeft" activeCell="C61" sqref="C61"/>
      <selection pane="bottomRight" activeCell="N138" sqref="N138"/>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4">
        <v>45014</v>
      </c>
      <c r="E1" s="105"/>
      <c r="F1" s="105"/>
      <c r="G1" s="105"/>
      <c r="H1" s="105"/>
      <c r="I1" s="106"/>
      <c r="J1" s="104">
        <v>45021</v>
      </c>
      <c r="K1" s="105"/>
      <c r="L1" s="105"/>
      <c r="M1" s="105"/>
      <c r="N1" s="105"/>
      <c r="O1" s="106"/>
      <c r="P1" s="104">
        <v>45028</v>
      </c>
      <c r="Q1" s="105"/>
      <c r="R1" s="105"/>
      <c r="S1" s="105"/>
      <c r="T1" s="105"/>
      <c r="U1" s="106"/>
      <c r="V1" s="104">
        <v>45035</v>
      </c>
      <c r="W1" s="105"/>
      <c r="X1" s="105"/>
      <c r="Y1" s="105"/>
      <c r="Z1" s="105"/>
      <c r="AA1" s="106"/>
      <c r="AB1" s="104">
        <v>45056</v>
      </c>
      <c r="AC1" s="105"/>
      <c r="AD1" s="105"/>
      <c r="AE1" s="105"/>
      <c r="AF1" s="105"/>
      <c r="AG1" s="106"/>
      <c r="AH1" s="104">
        <v>45070</v>
      </c>
      <c r="AI1" s="105"/>
      <c r="AJ1" s="105"/>
      <c r="AK1" s="105"/>
      <c r="AL1" s="105"/>
      <c r="AM1" s="106"/>
      <c r="AN1" s="104">
        <v>45077</v>
      </c>
      <c r="AO1" s="105"/>
      <c r="AP1" s="105"/>
      <c r="AQ1" s="105"/>
      <c r="AR1" s="105"/>
      <c r="AS1" s="106"/>
      <c r="AT1" s="104">
        <v>45084</v>
      </c>
      <c r="AU1" s="105"/>
      <c r="AV1" s="105"/>
      <c r="AW1" s="105"/>
      <c r="AX1" s="105"/>
      <c r="AY1" s="106"/>
      <c r="AZ1" s="104">
        <v>45091</v>
      </c>
      <c r="BA1" s="105"/>
      <c r="BB1" s="105"/>
      <c r="BC1" s="105"/>
      <c r="BD1" s="105"/>
      <c r="BE1" s="106"/>
      <c r="BF1" s="104">
        <v>45098</v>
      </c>
      <c r="BG1" s="105"/>
      <c r="BH1" s="105"/>
      <c r="BI1" s="105"/>
      <c r="BJ1" s="105"/>
      <c r="BK1" s="106"/>
      <c r="BL1" s="104">
        <v>45105</v>
      </c>
      <c r="BM1" s="105"/>
      <c r="BN1" s="105"/>
      <c r="BO1" s="105"/>
      <c r="BP1" s="105"/>
      <c r="BQ1" s="106"/>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1" t="s">
        <v>27</v>
      </c>
      <c r="C2" s="102"/>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4</v>
      </c>
      <c r="CD4" s="17">
        <f t="shared" si="23"/>
        <v>666</v>
      </c>
      <c r="CE4" s="17">
        <f t="shared" si="24"/>
        <v>166.5</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734</v>
      </c>
      <c r="CE5" s="19">
        <f t="shared" si="24"/>
        <v>183.5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8</v>
      </c>
      <c r="CD8" s="17">
        <f t="shared" si="23"/>
        <v>1318</v>
      </c>
      <c r="CE8" s="19">
        <f t="shared" si="24"/>
        <v>164.75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2718</v>
      </c>
      <c r="CE10" s="17">
        <f>CD10/CC10</f>
        <v>339.75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3302</v>
      </c>
      <c r="CE11" s="17">
        <f>CD11/CC11</f>
        <v>412.75</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1" t="s">
        <v>43</v>
      </c>
      <c r="C15" s="102"/>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1187</v>
      </c>
      <c r="CE16" s="17">
        <f t="shared" ref="CE16:CE21" si="60">CD16/CC16</f>
        <v>148.375</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1076</v>
      </c>
      <c r="CE17" s="17">
        <f t="shared" si="60"/>
        <v>134.5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2263</v>
      </c>
      <c r="CE23" s="17">
        <f>CD23/CC23</f>
        <v>282.875</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3063</v>
      </c>
      <c r="CE24" s="17">
        <f>CD24/CC24</f>
        <v>382.875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1" t="s">
        <v>47</v>
      </c>
      <c r="C28" s="102"/>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1644</v>
      </c>
      <c r="CE29" s="17">
        <f t="shared" ref="CE29:CE34" si="96">CD29/CC29</f>
        <v>205.5</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8</v>
      </c>
      <c r="CD30" s="17">
        <f t="shared" si="95"/>
        <v>1628</v>
      </c>
      <c r="CE30" s="17">
        <f t="shared" si="96"/>
        <v>203.5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3272</v>
      </c>
      <c r="CE36" s="17">
        <f>CD36/CC36</f>
        <v>409</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3672</v>
      </c>
      <c r="CE37" s="17">
        <f>CD37/CC37</f>
        <v>459</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1" t="s">
        <v>52</v>
      </c>
      <c r="C41" s="103"/>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4</v>
      </c>
      <c r="CD42" s="17">
        <f t="shared" ref="CD42:CD50" si="131">I42+O42+U42+AA42+AG42+AM42+AS42+AY42+BE42+BK42+BQ42</f>
        <v>739</v>
      </c>
      <c r="CE42" s="17">
        <f t="shared" ref="CE42:CE50" si="132">CD42/CC42</f>
        <v>184.75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797</v>
      </c>
      <c r="CE43" s="17">
        <f t="shared" si="132"/>
        <v>199.25</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632</v>
      </c>
      <c r="CE44" s="19">
        <f t="shared" si="132"/>
        <v>158</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833</v>
      </c>
      <c r="CE45" s="19">
        <f t="shared" si="132"/>
        <v>208.25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3001</v>
      </c>
      <c r="CE52" s="17">
        <f>CD52/CC52</f>
        <v>375.125</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3409</v>
      </c>
      <c r="CE53" s="17">
        <f>CD53/CC53</f>
        <v>426.125</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1" t="s">
        <v>56</v>
      </c>
      <c r="C57" s="102"/>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4</v>
      </c>
      <c r="CD58" s="17">
        <f t="shared" ref="CD58:CD63" si="167">I58+O58+U58+AA58+AG58+AM58+AS58+AY58+BE58+BK58+BQ58</f>
        <v>781</v>
      </c>
      <c r="CE58" s="17">
        <f t="shared" ref="CE58:CE63" si="168">CD58/CC58</f>
        <v>195.25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1557</v>
      </c>
      <c r="CE59" s="17">
        <f t="shared" si="168"/>
        <v>194.625</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3046</v>
      </c>
      <c r="CE65" s="17">
        <f>CD65/CC65</f>
        <v>380.75</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3538</v>
      </c>
      <c r="CE66" s="17">
        <f>CD66/CC66</f>
        <v>442.25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1" t="s">
        <v>60</v>
      </c>
      <c r="C70" s="102"/>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4</v>
      </c>
      <c r="CD71" s="17">
        <f t="shared" ref="CD71:CD76" si="203">I71+O71+U71+AA71+AG71+AM71+AS71+AY71+BE71+BK71+BQ71</f>
        <v>850</v>
      </c>
      <c r="CE71" s="17">
        <f t="shared" ref="CE71:CE76" si="204">CD71/CC71</f>
        <v>212.5</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4</v>
      </c>
      <c r="CD72" s="17">
        <f t="shared" si="203"/>
        <v>744</v>
      </c>
      <c r="CE72" s="17">
        <f t="shared" si="204"/>
        <v>186</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1357</v>
      </c>
      <c r="CE73" s="19">
        <f t="shared" si="204"/>
        <v>169.625</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2951</v>
      </c>
      <c r="CE78" s="17">
        <f>CD78/CC78</f>
        <v>368.875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3343</v>
      </c>
      <c r="CE79" s="17">
        <f>CD79/CC79</f>
        <v>417.875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1" t="s">
        <v>64</v>
      </c>
      <c r="C83" s="102"/>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8</v>
      </c>
      <c r="CD84" s="17">
        <f t="shared" ref="CD84:CD89" si="239">I84+O84+U84+AA84+AG84+AM84+AS84+AY84+BE84+BK84+BQ84</f>
        <v>1348</v>
      </c>
      <c r="CE84" s="17">
        <f t="shared" ref="CE84:CE89" si="240">CD84/CC84</f>
        <v>168.5</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8</v>
      </c>
      <c r="CD85" s="17">
        <f t="shared" si="239"/>
        <v>1369</v>
      </c>
      <c r="CE85" s="17">
        <f t="shared" si="240"/>
        <v>171.125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2717</v>
      </c>
      <c r="CE91" s="17">
        <f>CD91/CC91</f>
        <v>339.625</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3349</v>
      </c>
      <c r="CE92" s="17">
        <f>CD92/CC92</f>
        <v>418.625</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1" t="s">
        <v>69</v>
      </c>
      <c r="C96" s="103"/>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1596</v>
      </c>
      <c r="CE97" s="17">
        <f t="shared" ref="CE97:CE102" si="276">CD97/CC97</f>
        <v>199.5</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1405</v>
      </c>
      <c r="CE98" s="17">
        <f t="shared" si="276"/>
        <v>175.625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3001</v>
      </c>
      <c r="CE104" s="17">
        <f>CD104/CC104</f>
        <v>375.125</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3541</v>
      </c>
      <c r="CE105" s="17">
        <f>CD105/CC105</f>
        <v>442.625</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1" t="s">
        <v>73</v>
      </c>
      <c r="C109" s="103"/>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1570</v>
      </c>
      <c r="CE111" s="17">
        <f t="shared" si="312"/>
        <v>196.25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8</v>
      </c>
      <c r="CD115" s="17">
        <f t="shared" si="311"/>
        <v>1560</v>
      </c>
      <c r="CE115" s="19">
        <f t="shared" si="312"/>
        <v>195</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3130</v>
      </c>
      <c r="CE117" s="17">
        <f>CD117/CC117</f>
        <v>391.25</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3470</v>
      </c>
      <c r="CE118" s="17">
        <f>CD118/CC118</f>
        <v>433.75</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0</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1" t="s">
        <v>78</v>
      </c>
      <c r="C122" s="102"/>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4">SUM(E123:H123)</f>
        <v>523</v>
      </c>
      <c r="J123" s="39">
        <v>49</v>
      </c>
      <c r="K123" s="40">
        <v>138</v>
      </c>
      <c r="L123" s="40">
        <v>170</v>
      </c>
      <c r="M123" s="40">
        <v>165</v>
      </c>
      <c r="N123" s="40">
        <v>170</v>
      </c>
      <c r="O123" s="38">
        <f t="shared" ref="O123:O129" si="325">SUM(K123:N123)</f>
        <v>643</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1166</v>
      </c>
      <c r="CE123" s="17">
        <f t="shared" ref="CE123:CE128" si="348">CD123/CC123</f>
        <v>145.75</v>
      </c>
    </row>
    <row r="124" spans="1:83" ht="15.75" customHeight="1" x14ac:dyDescent="0.25">
      <c r="A124" s="33"/>
      <c r="B124" s="34" t="s">
        <v>80</v>
      </c>
      <c r="C124" s="35" t="s">
        <v>81</v>
      </c>
      <c r="D124" s="36">
        <v>35</v>
      </c>
      <c r="E124" s="37">
        <v>168</v>
      </c>
      <c r="F124" s="37">
        <v>192</v>
      </c>
      <c r="G124" s="37">
        <v>197</v>
      </c>
      <c r="H124" s="37">
        <v>179</v>
      </c>
      <c r="I124" s="38">
        <f t="shared" si="324"/>
        <v>736</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736</v>
      </c>
      <c r="CE124" s="17">
        <f t="shared" si="348"/>
        <v>184</v>
      </c>
    </row>
    <row r="125" spans="1:83" ht="15.75" customHeight="1" x14ac:dyDescent="0.25">
      <c r="A125" s="33"/>
      <c r="B125" s="42" t="s">
        <v>101</v>
      </c>
      <c r="C125" s="43" t="s">
        <v>77</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127</v>
      </c>
      <c r="C126" s="43" t="s">
        <v>128</v>
      </c>
      <c r="D126" s="39"/>
      <c r="E126" s="40"/>
      <c r="F126" s="40"/>
      <c r="G126" s="40"/>
      <c r="H126" s="40"/>
      <c r="I126" s="38">
        <f t="shared" si="324"/>
        <v>0</v>
      </c>
      <c r="J126" s="39">
        <v>65</v>
      </c>
      <c r="K126" s="40">
        <v>140</v>
      </c>
      <c r="L126" s="40">
        <v>102</v>
      </c>
      <c r="M126" s="40">
        <v>141</v>
      </c>
      <c r="N126" s="40">
        <v>125</v>
      </c>
      <c r="O126" s="38">
        <f t="shared" si="325"/>
        <v>508</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508</v>
      </c>
      <c r="CE126" s="19">
        <f t="shared" si="348"/>
        <v>127</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2410</v>
      </c>
      <c r="CE130" s="17">
        <f>CD130/CC130</f>
        <v>301.25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3202</v>
      </c>
      <c r="CE131" s="17">
        <f>CD131/CC131</f>
        <v>400.25</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1</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1" t="s">
        <v>82</v>
      </c>
      <c r="C135" s="102"/>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0">SUM(E136:H136)</f>
        <v>760</v>
      </c>
      <c r="J136" s="39">
        <v>34</v>
      </c>
      <c r="K136" s="40">
        <v>235</v>
      </c>
      <c r="L136" s="40">
        <v>170</v>
      </c>
      <c r="M136" s="40">
        <v>195</v>
      </c>
      <c r="N136" s="40">
        <v>212</v>
      </c>
      <c r="O136" s="38">
        <f t="shared" ref="O136:O142" si="361">SUM(K136:N136)</f>
        <v>812</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1572</v>
      </c>
      <c r="CE136" s="17">
        <f t="shared" ref="CE136:CE141" si="384">CD136/CC136</f>
        <v>196.5</v>
      </c>
    </row>
    <row r="137" spans="1:83" ht="15.75" customHeight="1" x14ac:dyDescent="0.25">
      <c r="A137" s="33"/>
      <c r="B137" s="34" t="s">
        <v>57</v>
      </c>
      <c r="C137" s="35" t="s">
        <v>58</v>
      </c>
      <c r="D137" s="36">
        <v>46</v>
      </c>
      <c r="E137" s="37">
        <v>169</v>
      </c>
      <c r="F137" s="37">
        <v>156</v>
      </c>
      <c r="G137" s="37">
        <v>159</v>
      </c>
      <c r="H137" s="37">
        <v>146</v>
      </c>
      <c r="I137" s="38">
        <f t="shared" si="360"/>
        <v>630</v>
      </c>
      <c r="J137" s="39">
        <v>46</v>
      </c>
      <c r="K137" s="40">
        <v>151</v>
      </c>
      <c r="L137" s="40">
        <v>147</v>
      </c>
      <c r="M137" s="40">
        <v>157</v>
      </c>
      <c r="N137" s="40">
        <v>216</v>
      </c>
      <c r="O137" s="38">
        <f t="shared" si="361"/>
        <v>671</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1301</v>
      </c>
      <c r="CE137" s="17">
        <f t="shared" si="384"/>
        <v>162.625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2873</v>
      </c>
      <c r="CE143" s="17">
        <f>CD143/CC143</f>
        <v>359.125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3517</v>
      </c>
      <c r="CE144" s="17">
        <f>CD144/CC144</f>
        <v>439.625</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1</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1</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1" t="s">
        <v>86</v>
      </c>
      <c r="C148" s="102"/>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SUM((IF(K149&gt;0,1,0)+(IF(L149&gt;0,1,0)+(IF(M149&gt;0,1,0)+(IF(N149&gt;0,1,0))))))</f>
        <v>4</v>
      </c>
      <c r="BT149" s="17">
        <f t="shared" ref="BT149:BT158" si="401">SUM((IF(Q149&gt;0,1,0)+(IF(R149&gt;0,1,0)+(IF(S149&gt;0,1,0)+(IF(T149&gt;0,1,0))))))</f>
        <v>0</v>
      </c>
      <c r="BU149" s="17">
        <f t="shared" ref="BU149:BU158" si="402">SUM((IF(W149&gt;0,1,0)+(IF(X149&gt;0,1,0)+(IF(Y149&gt;0,1,0)+(IF(Z149&gt;0,1,0))))))</f>
        <v>0</v>
      </c>
      <c r="BV149" s="17">
        <f t="shared" ref="BV149:BV158" si="403">SUM((IF(AC149&gt;0,1,0)+(IF(AD149&gt;0,1,0)+(IF(AE149&gt;0,1,0)+(IF(AF149&gt;0,1,0))))))</f>
        <v>0</v>
      </c>
      <c r="BW149" s="17">
        <f t="shared" ref="BW149:BW158" si="404">SUM((IF(AI149&gt;0,1,0)+(IF(AJ149&gt;0,1,0)+(IF(AK149&gt;0,1,0)+(IF(AL149&gt;0,1,0))))))</f>
        <v>0</v>
      </c>
      <c r="BX149" s="17">
        <f t="shared" ref="BX149:BX158" si="405">SUM((IF(AO149&gt;0,1,0)+(IF(AP149&gt;0,1,0)+(IF(AQ149&gt;0,1,0)+(IF(AR149&gt;0,1,0))))))</f>
        <v>0</v>
      </c>
      <c r="BY149" s="17">
        <f t="shared" ref="BY149:BY158" si="406">SUM((IF(AU149&gt;0,1,0)+(IF(AV149&gt;0,1,0)+(IF(AW149&gt;0,1,0)+(IF(AX149&gt;0,1,0))))))</f>
        <v>0</v>
      </c>
      <c r="BZ149" s="17">
        <f t="shared" ref="BZ149:BZ158" si="407">SUM((IF(BA149&gt;0,1,0)+(IF(BB149&gt;0,1,0)+(IF(BC149&gt;0,1,0)+(IF(BD149&gt;0,1,0))))))</f>
        <v>0</v>
      </c>
      <c r="CA149" s="17">
        <f t="shared" ref="CA149:CA158" si="408">SUM((IF(BG149&gt;0,1,0)+(IF(BH149&gt;0,1,0)+(IF(BI149&gt;0,1,0)+(IF(BJ149&gt;0,1,0))))))</f>
        <v>0</v>
      </c>
      <c r="CB149" s="17">
        <f t="shared" ref="CB149:CB158" si="409">SUM((IF(BM149&gt;0,1,0)+(IF(BN149&gt;0,1,0)+(IF(BO149&gt;0,1,0)+(IF(BP149&gt;0,1,0))))))</f>
        <v>0</v>
      </c>
      <c r="CC149" s="17">
        <f t="shared" ref="CC149:CC158" si="410">SUM(BR149:CB149)</f>
        <v>8</v>
      </c>
      <c r="CD149" s="17">
        <f t="shared" ref="CD149:CD158" si="411">I149+O149+U149+AA149+AG149+AM149+AS149+AY149+BE149+BK149+BQ149</f>
        <v>1503</v>
      </c>
      <c r="CE149" s="17">
        <f t="shared" ref="CE149:CE158" si="412">CD149/CC149</f>
        <v>187.875</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SUM((IF(K150&gt;0,1,0)+(IF(L150&gt;0,1,0)+(IF(M150&gt;0,1,0)+(IF(N150&gt;0,1,0))))))</f>
        <v>4</v>
      </c>
      <c r="BT150" s="17">
        <f t="shared" si="401"/>
        <v>0</v>
      </c>
      <c r="BU150" s="17">
        <f t="shared" si="402"/>
        <v>0</v>
      </c>
      <c r="BV150" s="17">
        <f t="shared" si="403"/>
        <v>0</v>
      </c>
      <c r="BW150" s="17">
        <f t="shared" si="404"/>
        <v>0</v>
      </c>
      <c r="BX150" s="17">
        <f t="shared" si="405"/>
        <v>0</v>
      </c>
      <c r="BY150" s="17">
        <f t="shared" si="406"/>
        <v>0</v>
      </c>
      <c r="BZ150" s="17">
        <f t="shared" si="407"/>
        <v>0</v>
      </c>
      <c r="CA150" s="17">
        <f t="shared" si="408"/>
        <v>0</v>
      </c>
      <c r="CB150" s="17">
        <f t="shared" si="409"/>
        <v>0</v>
      </c>
      <c r="CC150" s="17">
        <f t="shared" si="410"/>
        <v>8</v>
      </c>
      <c r="CD150" s="17">
        <f t="shared" si="411"/>
        <v>1252</v>
      </c>
      <c r="CE150" s="17">
        <f t="shared" si="412"/>
        <v>156.5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ref="BS151:BS158" si="413">SUM((IF(K151&gt;0,1,0)+(IF(L151&gt;0,1,0)+(IF(M151&gt;0,1,0)+(IF(N151&gt;0,1,0))))))</f>
        <v>0</v>
      </c>
      <c r="BT151" s="17">
        <f t="shared" si="401"/>
        <v>0</v>
      </c>
      <c r="BU151" s="17">
        <f t="shared" si="402"/>
        <v>0</v>
      </c>
      <c r="BV151" s="17">
        <f t="shared" si="403"/>
        <v>0</v>
      </c>
      <c r="BW151" s="17">
        <f t="shared" si="404"/>
        <v>0</v>
      </c>
      <c r="BX151" s="17">
        <f t="shared" si="405"/>
        <v>0</v>
      </c>
      <c r="BY151" s="17">
        <f t="shared" si="406"/>
        <v>0</v>
      </c>
      <c r="BZ151" s="17">
        <f t="shared" si="407"/>
        <v>0</v>
      </c>
      <c r="CA151" s="17">
        <f t="shared" si="408"/>
        <v>0</v>
      </c>
      <c r="CB151" s="17">
        <f t="shared" si="409"/>
        <v>0</v>
      </c>
      <c r="CC151" s="17">
        <f t="shared" si="410"/>
        <v>0</v>
      </c>
      <c r="CD151" s="17">
        <f t="shared" si="411"/>
        <v>0</v>
      </c>
      <c r="CE151" s="19" t="e">
        <f t="shared" si="412"/>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13"/>
        <v>0</v>
      </c>
      <c r="BT152" s="17">
        <f t="shared" si="401"/>
        <v>0</v>
      </c>
      <c r="BU152" s="17">
        <f t="shared" si="402"/>
        <v>0</v>
      </c>
      <c r="BV152" s="17">
        <f t="shared" si="403"/>
        <v>0</v>
      </c>
      <c r="BW152" s="17">
        <f t="shared" si="404"/>
        <v>0</v>
      </c>
      <c r="BX152" s="17">
        <f t="shared" si="405"/>
        <v>0</v>
      </c>
      <c r="BY152" s="17">
        <f t="shared" si="406"/>
        <v>0</v>
      </c>
      <c r="BZ152" s="17">
        <f t="shared" si="407"/>
        <v>0</v>
      </c>
      <c r="CA152" s="17">
        <f t="shared" si="408"/>
        <v>0</v>
      </c>
      <c r="CB152" s="17">
        <f t="shared" si="409"/>
        <v>0</v>
      </c>
      <c r="CC152" s="17">
        <f t="shared" si="410"/>
        <v>0</v>
      </c>
      <c r="CD152" s="17">
        <f t="shared" si="411"/>
        <v>0</v>
      </c>
      <c r="CE152" s="19" t="e">
        <f t="shared" si="412"/>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13"/>
        <v>0</v>
      </c>
      <c r="BT153" s="17">
        <f t="shared" si="401"/>
        <v>0</v>
      </c>
      <c r="BU153" s="17">
        <f t="shared" si="402"/>
        <v>0</v>
      </c>
      <c r="BV153" s="17">
        <f t="shared" si="403"/>
        <v>0</v>
      </c>
      <c r="BW153" s="17">
        <f t="shared" si="404"/>
        <v>0</v>
      </c>
      <c r="BX153" s="17">
        <f t="shared" si="405"/>
        <v>0</v>
      </c>
      <c r="BY153" s="17">
        <f t="shared" si="406"/>
        <v>0</v>
      </c>
      <c r="BZ153" s="17">
        <f t="shared" si="407"/>
        <v>0</v>
      </c>
      <c r="CA153" s="17">
        <f t="shared" si="408"/>
        <v>0</v>
      </c>
      <c r="CB153" s="17">
        <f t="shared" si="409"/>
        <v>0</v>
      </c>
      <c r="CC153" s="17">
        <f t="shared" si="410"/>
        <v>0</v>
      </c>
      <c r="CD153" s="17">
        <f t="shared" si="411"/>
        <v>0</v>
      </c>
      <c r="CE153" s="19" t="e">
        <f t="shared" si="412"/>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13"/>
        <v>0</v>
      </c>
      <c r="BT154" s="17">
        <f t="shared" si="401"/>
        <v>0</v>
      </c>
      <c r="BU154" s="17">
        <f t="shared" si="402"/>
        <v>0</v>
      </c>
      <c r="BV154" s="17">
        <f t="shared" si="403"/>
        <v>0</v>
      </c>
      <c r="BW154" s="17">
        <f t="shared" si="404"/>
        <v>0</v>
      </c>
      <c r="BX154" s="17">
        <f t="shared" si="405"/>
        <v>0</v>
      </c>
      <c r="BY154" s="17">
        <f t="shared" si="406"/>
        <v>0</v>
      </c>
      <c r="BZ154" s="17">
        <f t="shared" si="407"/>
        <v>0</v>
      </c>
      <c r="CA154" s="17">
        <f t="shared" si="408"/>
        <v>0</v>
      </c>
      <c r="CB154" s="17">
        <f t="shared" si="409"/>
        <v>0</v>
      </c>
      <c r="CC154" s="17">
        <f t="shared" si="410"/>
        <v>0</v>
      </c>
      <c r="CD154" s="17">
        <f t="shared" si="411"/>
        <v>0</v>
      </c>
      <c r="CE154" s="19" t="e">
        <f t="shared" si="412"/>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13"/>
        <v>0</v>
      </c>
      <c r="BT155" s="17">
        <f t="shared" si="401"/>
        <v>0</v>
      </c>
      <c r="BU155" s="17">
        <f t="shared" si="402"/>
        <v>0</v>
      </c>
      <c r="BV155" s="17">
        <f t="shared" si="403"/>
        <v>0</v>
      </c>
      <c r="BW155" s="17">
        <f t="shared" si="404"/>
        <v>0</v>
      </c>
      <c r="BX155" s="17">
        <f t="shared" si="405"/>
        <v>0</v>
      </c>
      <c r="BY155" s="17">
        <f t="shared" si="406"/>
        <v>0</v>
      </c>
      <c r="BZ155" s="17">
        <f t="shared" si="407"/>
        <v>0</v>
      </c>
      <c r="CA155" s="17">
        <f t="shared" si="408"/>
        <v>0</v>
      </c>
      <c r="CB155" s="17">
        <f t="shared" si="409"/>
        <v>0</v>
      </c>
      <c r="CC155" s="17">
        <f t="shared" si="410"/>
        <v>0</v>
      </c>
      <c r="CD155" s="17">
        <f t="shared" si="411"/>
        <v>0</v>
      </c>
      <c r="CE155" s="19" t="e">
        <f t="shared" si="412"/>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13"/>
        <v>0</v>
      </c>
      <c r="BT156" s="17">
        <f t="shared" si="401"/>
        <v>0</v>
      </c>
      <c r="BU156" s="17">
        <f t="shared" si="402"/>
        <v>0</v>
      </c>
      <c r="BV156" s="17">
        <f t="shared" si="403"/>
        <v>0</v>
      </c>
      <c r="BW156" s="17">
        <f t="shared" si="404"/>
        <v>0</v>
      </c>
      <c r="BX156" s="17">
        <f t="shared" si="405"/>
        <v>0</v>
      </c>
      <c r="BY156" s="17">
        <f t="shared" si="406"/>
        <v>0</v>
      </c>
      <c r="BZ156" s="17">
        <f t="shared" si="407"/>
        <v>0</v>
      </c>
      <c r="CA156" s="17">
        <f t="shared" si="408"/>
        <v>0</v>
      </c>
      <c r="CB156" s="17">
        <f t="shared" si="409"/>
        <v>0</v>
      </c>
      <c r="CC156" s="17">
        <f t="shared" si="410"/>
        <v>0</v>
      </c>
      <c r="CD156" s="17">
        <f t="shared" si="411"/>
        <v>0</v>
      </c>
      <c r="CE156" s="19" t="e">
        <f t="shared" si="412"/>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13"/>
        <v>0</v>
      </c>
      <c r="BT157" s="17">
        <f t="shared" si="401"/>
        <v>0</v>
      </c>
      <c r="BU157" s="17">
        <f t="shared" si="402"/>
        <v>0</v>
      </c>
      <c r="BV157" s="17">
        <f t="shared" si="403"/>
        <v>0</v>
      </c>
      <c r="BW157" s="17">
        <f t="shared" si="404"/>
        <v>0</v>
      </c>
      <c r="BX157" s="17">
        <f t="shared" si="405"/>
        <v>0</v>
      </c>
      <c r="BY157" s="17">
        <f t="shared" si="406"/>
        <v>0</v>
      </c>
      <c r="BZ157" s="17">
        <f t="shared" si="407"/>
        <v>0</v>
      </c>
      <c r="CA157" s="17">
        <f t="shared" si="408"/>
        <v>0</v>
      </c>
      <c r="CB157" s="17">
        <f t="shared" si="409"/>
        <v>0</v>
      </c>
      <c r="CC157" s="17">
        <f t="shared" si="410"/>
        <v>0</v>
      </c>
      <c r="CD157" s="17">
        <f t="shared" si="411"/>
        <v>0</v>
      </c>
      <c r="CE157" s="19" t="e">
        <f t="shared" si="412"/>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13"/>
        <v>0</v>
      </c>
      <c r="BT158" s="17">
        <f t="shared" si="401"/>
        <v>0</v>
      </c>
      <c r="BU158" s="17">
        <f t="shared" si="402"/>
        <v>0</v>
      </c>
      <c r="BV158" s="17">
        <f t="shared" si="403"/>
        <v>0</v>
      </c>
      <c r="BW158" s="17">
        <f t="shared" si="404"/>
        <v>0</v>
      </c>
      <c r="BX158" s="17">
        <f t="shared" si="405"/>
        <v>0</v>
      </c>
      <c r="BY158" s="17">
        <f t="shared" si="406"/>
        <v>0</v>
      </c>
      <c r="BZ158" s="17">
        <f t="shared" si="407"/>
        <v>0</v>
      </c>
      <c r="CA158" s="17">
        <f t="shared" si="408"/>
        <v>0</v>
      </c>
      <c r="CB158" s="17">
        <f t="shared" si="409"/>
        <v>0</v>
      </c>
      <c r="CC158" s="17">
        <f t="shared" si="410"/>
        <v>0</v>
      </c>
      <c r="CD158" s="17">
        <f t="shared" si="411"/>
        <v>0</v>
      </c>
      <c r="CE158" s="19" t="e">
        <f t="shared" si="412"/>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2755</v>
      </c>
      <c r="CE161" s="17">
        <f>CD161/CC161</f>
        <v>344.375</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3327</v>
      </c>
      <c r="CE162" s="17">
        <f>CD162/CC162</f>
        <v>415.875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0</v>
      </c>
      <c r="I164" s="38">
        <f t="shared" si="421"/>
        <v>0</v>
      </c>
      <c r="J164" s="39"/>
      <c r="K164" s="37">
        <f t="shared" si="422"/>
        <v>0</v>
      </c>
      <c r="L164" s="37">
        <f t="shared" si="422"/>
        <v>1</v>
      </c>
      <c r="M164" s="37">
        <f t="shared" si="422"/>
        <v>1</v>
      </c>
      <c r="N164" s="37">
        <f t="shared" si="422"/>
        <v>1</v>
      </c>
      <c r="O164" s="38">
        <f t="shared" si="422"/>
        <v>1</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abSelected="1" topLeftCell="A42" workbookViewId="0">
      <selection activeCell="A13" sqref="A13:XFD41"/>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x14ac:dyDescent="0.2">
      <c r="A12" s="91" t="str">
        <f>'Détail par équipe'!B126</f>
        <v>Hivert</v>
      </c>
      <c r="B12" s="91" t="str">
        <f>'Détail par équipe'!C126</f>
        <v>Charline</v>
      </c>
      <c r="C12" s="91">
        <v>0</v>
      </c>
      <c r="D12" s="91">
        <v>0</v>
      </c>
      <c r="E12" s="91">
        <f>'Détail par équipe'!CC126+C12</f>
        <v>4</v>
      </c>
      <c r="F12" s="91">
        <f>'Détail par équipe'!CD126+D12</f>
        <v>508</v>
      </c>
      <c r="G12" s="92">
        <f t="shared" si="0"/>
        <v>127</v>
      </c>
      <c r="H12" s="92">
        <f t="shared" si="1"/>
        <v>65</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0</v>
      </c>
      <c r="F25" s="91">
        <f>'Détail par équipe'!CD21</f>
        <v>0</v>
      </c>
      <c r="G25" s="92" t="e">
        <f t="shared" si="0"/>
        <v>#DIV/0!</v>
      </c>
      <c r="H25" s="92" t="e">
        <f t="shared" si="1"/>
        <v>#DIV/0!</v>
      </c>
    </row>
    <row r="26" spans="1:8" hidden="1"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hidden="1"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41" si="2">ROUNDDOWN(F34/E34,0)</f>
        <v>#DIV/0!</v>
      </c>
      <c r="H34" s="92" t="e">
        <f t="shared" ref="H34:H41"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t="13.5" hidden="1" customHeight="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idden="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76</v>
      </c>
      <c r="F42" s="91">
        <f>'Détail par équipe'!CD123+D42</f>
        <v>11403</v>
      </c>
      <c r="G42" s="91">
        <f t="shared" ref="G42:G82" si="4">ROUNDDOWN(F42/E42,0)</f>
        <v>150</v>
      </c>
      <c r="H42" s="91">
        <f t="shared" ref="H42:H82" si="5">ROUNDDOWN(IF(G42&gt;220,0,((220-G42)*0.7)),0)</f>
        <v>49</v>
      </c>
    </row>
    <row r="43" spans="1:8" x14ac:dyDescent="0.2">
      <c r="A43" s="91" t="str">
        <f>'Détail par équipe'!B125</f>
        <v>Anesi</v>
      </c>
      <c r="B43" s="91" t="str">
        <f>'Détail par équipe'!C125</f>
        <v>Bernard</v>
      </c>
      <c r="C43" s="91">
        <v>28</v>
      </c>
      <c r="D43" s="91">
        <v>5315</v>
      </c>
      <c r="E43" s="91">
        <f>'Détail par équipe'!CC125+C43</f>
        <v>28</v>
      </c>
      <c r="F43" s="91">
        <f>'Détail par équipe'!CD125+D43</f>
        <v>5315</v>
      </c>
      <c r="G43" s="92">
        <f t="shared" si="4"/>
        <v>189</v>
      </c>
      <c r="H43" s="92">
        <f t="shared" si="5"/>
        <v>21</v>
      </c>
    </row>
    <row r="44" spans="1:8" x14ac:dyDescent="0.2">
      <c r="A44" s="93" t="str">
        <f>'Détail par équipe'!B58</f>
        <v>Assouline</v>
      </c>
      <c r="B44" s="93" t="str">
        <f>'Détail par équipe'!C58</f>
        <v>David</v>
      </c>
      <c r="C44" s="91">
        <v>80</v>
      </c>
      <c r="D44" s="91">
        <v>14534</v>
      </c>
      <c r="E44" s="91">
        <f>'Détail par équipe'!CC58+C44</f>
        <v>84</v>
      </c>
      <c r="F44" s="91">
        <f>'Détail par équipe'!CD58+D44</f>
        <v>15315</v>
      </c>
      <c r="G44" s="91">
        <f t="shared" si="4"/>
        <v>182</v>
      </c>
      <c r="H44" s="91">
        <f t="shared" si="5"/>
        <v>26</v>
      </c>
    </row>
    <row r="45" spans="1:8" x14ac:dyDescent="0.2">
      <c r="A45" s="91" t="str">
        <f>'Détail par équipe'!B8</f>
        <v>Boudinot</v>
      </c>
      <c r="B45" s="91" t="str">
        <f>'Détail par équipe'!C8</f>
        <v>Jean Philippe</v>
      </c>
      <c r="C45" s="91">
        <v>28</v>
      </c>
      <c r="D45" s="91">
        <v>4922</v>
      </c>
      <c r="E45" s="91">
        <f>'Détail par équipe'!CC8</f>
        <v>8</v>
      </c>
      <c r="F45" s="91">
        <f>'Détail par équipe'!CD8</f>
        <v>1318</v>
      </c>
      <c r="G45" s="92">
        <f t="shared" si="4"/>
        <v>164</v>
      </c>
      <c r="H45" s="92">
        <f t="shared" si="5"/>
        <v>39</v>
      </c>
    </row>
    <row r="46" spans="1:8" x14ac:dyDescent="0.2">
      <c r="A46" s="93" t="str">
        <f>'Détail par équipe'!B111</f>
        <v>Brunaud</v>
      </c>
      <c r="B46" s="93" t="str">
        <f>'Détail par équipe'!C111</f>
        <v>Bernard</v>
      </c>
      <c r="C46" s="91">
        <v>80</v>
      </c>
      <c r="D46" s="91">
        <v>15417</v>
      </c>
      <c r="E46" s="91">
        <f>'Détail par équipe'!CC111+C46</f>
        <v>88</v>
      </c>
      <c r="F46" s="91">
        <f>'Détail par équipe'!CD111+D46</f>
        <v>16987</v>
      </c>
      <c r="G46" s="91">
        <f t="shared" si="4"/>
        <v>193</v>
      </c>
      <c r="H46" s="91">
        <f t="shared" si="5"/>
        <v>18</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 t="shared" si="4"/>
        <v>199</v>
      </c>
      <c r="H47" s="92">
        <f t="shared" si="5"/>
        <v>14</v>
      </c>
    </row>
    <row r="48" spans="1:8" ht="14.25" customHeight="1" x14ac:dyDescent="0.2">
      <c r="A48" s="93" t="str">
        <f>'Détail par équipe'!B72</f>
        <v>Dehorter</v>
      </c>
      <c r="B48" s="93" t="str">
        <f>'Détail par équipe'!C72</f>
        <v>Pascal</v>
      </c>
      <c r="C48" s="91">
        <v>80</v>
      </c>
      <c r="D48" s="91">
        <v>14595</v>
      </c>
      <c r="E48" s="91">
        <f>'Détail par équipe'!CC72+C48</f>
        <v>84</v>
      </c>
      <c r="F48" s="91">
        <f>'Détail par équipe'!CD72+D48</f>
        <v>15339</v>
      </c>
      <c r="G48" s="91">
        <f t="shared" si="4"/>
        <v>182</v>
      </c>
      <c r="H48" s="91">
        <f t="shared" si="5"/>
        <v>26</v>
      </c>
    </row>
    <row r="49" spans="1:8" ht="14.25" customHeight="1" x14ac:dyDescent="0.2">
      <c r="A49" s="91" t="s">
        <v>123</v>
      </c>
      <c r="B49" s="91" t="s">
        <v>124</v>
      </c>
      <c r="C49" s="91">
        <v>4</v>
      </c>
      <c r="D49" s="91">
        <v>502</v>
      </c>
      <c r="E49" s="91">
        <f>'Détail par équipe'!CC61+C49</f>
        <v>4</v>
      </c>
      <c r="F49" s="91">
        <f>'Détail par équipe'!CD61+D49</f>
        <v>502</v>
      </c>
      <c r="G49" s="92">
        <f t="shared" si="4"/>
        <v>125</v>
      </c>
      <c r="H49" s="92">
        <f t="shared" si="5"/>
        <v>66</v>
      </c>
    </row>
    <row r="50" spans="1:8" ht="14.25" customHeight="1" x14ac:dyDescent="0.2">
      <c r="A50" s="91" t="str">
        <f>'Détail par équipe'!B44</f>
        <v>Dubent</v>
      </c>
      <c r="B50" s="91" t="str">
        <f>'Détail par équipe'!C44</f>
        <v>Yves</v>
      </c>
      <c r="C50" s="91">
        <v>48</v>
      </c>
      <c r="D50" s="91">
        <v>8207</v>
      </c>
      <c r="E50" s="91">
        <f>'Détail par équipe'!CC44+C50</f>
        <v>52</v>
      </c>
      <c r="F50" s="91">
        <f>'Détail par équipe'!CD44+D50</f>
        <v>8839</v>
      </c>
      <c r="G50" s="92">
        <f t="shared" si="4"/>
        <v>169</v>
      </c>
      <c r="H50" s="92">
        <f t="shared" si="5"/>
        <v>35</v>
      </c>
    </row>
    <row r="51" spans="1:8" ht="14.25" customHeight="1" x14ac:dyDescent="0.2">
      <c r="A51" s="93" t="str">
        <f>'Détail par équipe'!B4</f>
        <v>Gignat</v>
      </c>
      <c r="B51" s="93" t="str">
        <f>'Détail par équipe'!C4</f>
        <v>Aimé</v>
      </c>
      <c r="C51" s="91">
        <v>40</v>
      </c>
      <c r="D51" s="91">
        <v>5837</v>
      </c>
      <c r="E51" s="91">
        <f>'Détail par équipe'!CC4+C51</f>
        <v>44</v>
      </c>
      <c r="F51" s="91">
        <f>'Détail par équipe'!CD4+D51</f>
        <v>6503</v>
      </c>
      <c r="G51" s="91">
        <f t="shared" si="4"/>
        <v>147</v>
      </c>
      <c r="H51" s="91">
        <f t="shared" si="5"/>
        <v>51</v>
      </c>
    </row>
    <row r="52" spans="1:8" ht="14.25" customHeight="1" x14ac:dyDescent="0.2">
      <c r="A52" s="93" t="str">
        <f>'Détail par équipe'!B84</f>
        <v>Goncalves</v>
      </c>
      <c r="B52" s="93" t="str">
        <f>'Détail par équipe'!C84</f>
        <v>Eusebio</v>
      </c>
      <c r="C52" s="91">
        <v>80</v>
      </c>
      <c r="D52" s="91">
        <v>12569</v>
      </c>
      <c r="E52" s="91">
        <f>'Détail par équipe'!CC84+C52</f>
        <v>88</v>
      </c>
      <c r="F52" s="91">
        <f>'Détail par équipe'!CD84+D52</f>
        <v>13917</v>
      </c>
      <c r="G52" s="91">
        <f t="shared" si="4"/>
        <v>158</v>
      </c>
      <c r="H52" s="91">
        <f t="shared" si="5"/>
        <v>43</v>
      </c>
    </row>
    <row r="53" spans="1:8" ht="14.25" customHeight="1" x14ac:dyDescent="0.2">
      <c r="A53" s="91" t="s">
        <v>116</v>
      </c>
      <c r="B53" s="91" t="s">
        <v>112</v>
      </c>
      <c r="C53" s="95">
        <v>52</v>
      </c>
      <c r="D53" s="95">
        <v>7908</v>
      </c>
      <c r="E53" s="91">
        <f>'Détail par équipe'!CC85+C53</f>
        <v>60</v>
      </c>
      <c r="F53" s="91">
        <f>'Détail par équipe'!CD85+D53</f>
        <v>9277</v>
      </c>
      <c r="G53" s="91">
        <f t="shared" si="4"/>
        <v>154</v>
      </c>
      <c r="H53" s="91">
        <f t="shared" si="5"/>
        <v>46</v>
      </c>
    </row>
    <row r="54" spans="1:8" ht="14.25" customHeight="1" x14ac:dyDescent="0.2">
      <c r="A54" s="93" t="str">
        <f>'Détail par équipe'!B137</f>
        <v>Joachim</v>
      </c>
      <c r="B54" s="93" t="str">
        <f>'Détail par équipe'!C137</f>
        <v>Didier</v>
      </c>
      <c r="C54" s="91">
        <v>88</v>
      </c>
      <c r="D54" s="91">
        <v>13524</v>
      </c>
      <c r="E54" s="91">
        <f>'Détail par équipe'!CC137+C54</f>
        <v>96</v>
      </c>
      <c r="F54" s="91">
        <f>'Détail par équipe'!CD137+D54</f>
        <v>14825</v>
      </c>
      <c r="G54" s="91">
        <f t="shared" si="4"/>
        <v>154</v>
      </c>
      <c r="H54" s="91">
        <f t="shared" si="5"/>
        <v>46</v>
      </c>
    </row>
    <row r="55" spans="1:8" ht="14.25" customHeight="1" x14ac:dyDescent="0.2">
      <c r="A55" s="93" t="str">
        <f>'Détail par équipe'!B149</f>
        <v>Jugie</v>
      </c>
      <c r="B55" s="93" t="str">
        <f>'Détail par équipe'!C149</f>
        <v>Jean-Pierre</v>
      </c>
      <c r="C55" s="91">
        <v>40</v>
      </c>
      <c r="D55" s="91">
        <v>6675</v>
      </c>
      <c r="E55" s="91">
        <f>'Détail par équipe'!CC149+C55</f>
        <v>48</v>
      </c>
      <c r="F55" s="91">
        <f>'Détail par équipe'!CD149+D55</f>
        <v>8178</v>
      </c>
      <c r="G55" s="91">
        <f t="shared" si="4"/>
        <v>170</v>
      </c>
      <c r="H55" s="91">
        <f t="shared" si="5"/>
        <v>35</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 t="shared" si="4"/>
        <v>154</v>
      </c>
      <c r="H56" s="91">
        <f t="shared" si="5"/>
        <v>46</v>
      </c>
    </row>
    <row r="57" spans="1:8" ht="14.25" customHeight="1" x14ac:dyDescent="0.2">
      <c r="A57" s="91" t="str">
        <f>'Détail par équipe'!B45</f>
        <v>Lavergne</v>
      </c>
      <c r="B57" s="91" t="str">
        <f>'Détail par équipe'!C45</f>
        <v>Thierry</v>
      </c>
      <c r="C57" s="91">
        <v>4</v>
      </c>
      <c r="D57" s="91">
        <v>728</v>
      </c>
      <c r="E57" s="91">
        <f>'Détail par équipe'!CC45+C57</f>
        <v>8</v>
      </c>
      <c r="F57" s="91">
        <f>'Détail par équipe'!CD45+D57</f>
        <v>1561</v>
      </c>
      <c r="G57" s="92">
        <f t="shared" si="4"/>
        <v>195</v>
      </c>
      <c r="H57" s="92">
        <f t="shared" si="5"/>
        <v>17</v>
      </c>
    </row>
    <row r="58" spans="1:8" ht="14.25" customHeight="1" x14ac:dyDescent="0.2">
      <c r="A58" s="93" t="str">
        <f>'Détail par équipe'!B85</f>
        <v>Lerouge</v>
      </c>
      <c r="B58" s="93" t="str">
        <f>'Détail par équipe'!C85</f>
        <v>Joel</v>
      </c>
      <c r="C58" s="91">
        <v>88</v>
      </c>
      <c r="D58" s="91">
        <v>15001</v>
      </c>
      <c r="E58" s="91">
        <f>'Détail par équipe'!CC85+C58</f>
        <v>96</v>
      </c>
      <c r="F58" s="91">
        <f>'Détail par équipe'!CD85+D58</f>
        <v>16370</v>
      </c>
      <c r="G58" s="91">
        <f t="shared" si="4"/>
        <v>170</v>
      </c>
      <c r="H58" s="91">
        <f t="shared" si="5"/>
        <v>35</v>
      </c>
    </row>
    <row r="59" spans="1:8" ht="14.25" customHeight="1" x14ac:dyDescent="0.2">
      <c r="A59" s="93" t="str">
        <f>'Détail par équipe'!B71</f>
        <v>Leskiv</v>
      </c>
      <c r="B59" s="93" t="str">
        <f>'Détail par équipe'!C71</f>
        <v>Roman</v>
      </c>
      <c r="C59" s="91">
        <v>72</v>
      </c>
      <c r="D59" s="91">
        <v>14004</v>
      </c>
      <c r="E59" s="91">
        <f>'Détail par équipe'!CC71+C59</f>
        <v>76</v>
      </c>
      <c r="F59" s="91">
        <f>'Détail par équipe'!CD71+D59</f>
        <v>14854</v>
      </c>
      <c r="G59" s="91">
        <f t="shared" si="4"/>
        <v>195</v>
      </c>
      <c r="H59" s="91">
        <f t="shared" si="5"/>
        <v>17</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 t="shared" si="4"/>
        <v>189</v>
      </c>
      <c r="H60" s="92">
        <f t="shared" si="5"/>
        <v>21</v>
      </c>
    </row>
    <row r="61" spans="1:8" ht="14.25" customHeight="1" x14ac:dyDescent="0.2">
      <c r="A61" s="93" t="str">
        <f>'Détail par équipe'!B16</f>
        <v xml:space="preserve">Loraux </v>
      </c>
      <c r="B61" s="93" t="str">
        <f>'Détail par équipe'!C16</f>
        <v>Claudie</v>
      </c>
      <c r="C61" s="91">
        <v>80</v>
      </c>
      <c r="D61" s="91">
        <v>12048</v>
      </c>
      <c r="E61" s="91">
        <f>'Détail par équipe'!CC16+C61</f>
        <v>88</v>
      </c>
      <c r="F61" s="91">
        <f>'Détail par équipe'!CD16+D61</f>
        <v>13235</v>
      </c>
      <c r="G61" s="91">
        <f t="shared" si="4"/>
        <v>150</v>
      </c>
      <c r="H61" s="91">
        <f t="shared" si="5"/>
        <v>49</v>
      </c>
    </row>
    <row r="62" spans="1:8" ht="14.25" customHeight="1" x14ac:dyDescent="0.2">
      <c r="A62" s="93" t="str">
        <f>'Détail par équipe'!B97</f>
        <v xml:space="preserve">Loraux </v>
      </c>
      <c r="B62" s="93" t="str">
        <f>'Détail par équipe'!C97</f>
        <v>Pascal</v>
      </c>
      <c r="C62" s="91">
        <v>76</v>
      </c>
      <c r="D62" s="91">
        <v>13683</v>
      </c>
      <c r="E62" s="91">
        <f>'Détail par équipe'!CC97+C62</f>
        <v>84</v>
      </c>
      <c r="F62" s="91">
        <f>'Détail par équipe'!CD97+D62</f>
        <v>15279</v>
      </c>
      <c r="G62" s="91">
        <f t="shared" si="4"/>
        <v>181</v>
      </c>
      <c r="H62" s="91">
        <f t="shared" si="5"/>
        <v>27</v>
      </c>
    </row>
    <row r="63" spans="1:8" ht="14.25" customHeight="1" x14ac:dyDescent="0.2">
      <c r="A63" s="93" t="str">
        <f>'Détail par équipe'!B136</f>
        <v>Malenfer</v>
      </c>
      <c r="B63" s="93" t="str">
        <f>'Détail par équipe'!C136</f>
        <v>Pascal</v>
      </c>
      <c r="C63" s="91">
        <v>88</v>
      </c>
      <c r="D63" s="91">
        <v>15039</v>
      </c>
      <c r="E63" s="91">
        <f>'Détail par équipe'!CC136+C63</f>
        <v>96</v>
      </c>
      <c r="F63" s="91">
        <f>'Détail par équipe'!CD136+D63</f>
        <v>16611</v>
      </c>
      <c r="G63" s="91">
        <f t="shared" si="4"/>
        <v>173</v>
      </c>
      <c r="H63" s="91">
        <f t="shared" si="5"/>
        <v>32</v>
      </c>
    </row>
    <row r="64" spans="1:8" ht="14.25" customHeight="1" x14ac:dyDescent="0.2">
      <c r="A64" s="93" t="str">
        <f>'Détail par équipe'!B43</f>
        <v>Marchand</v>
      </c>
      <c r="B64" s="93" t="str">
        <f>'Détail par équipe'!C43</f>
        <v>Denis</v>
      </c>
      <c r="C64" s="91">
        <v>60</v>
      </c>
      <c r="D64" s="91">
        <v>11844</v>
      </c>
      <c r="E64" s="91">
        <f>'Détail par équipe'!CC43+C64</f>
        <v>64</v>
      </c>
      <c r="F64" s="91">
        <f>'Détail par équipe'!CD43+D64</f>
        <v>12641</v>
      </c>
      <c r="G64" s="91">
        <f t="shared" si="4"/>
        <v>197</v>
      </c>
      <c r="H64" s="91">
        <f t="shared" si="5"/>
        <v>16</v>
      </c>
    </row>
    <row r="65" spans="1:8" ht="14.25" customHeight="1" x14ac:dyDescent="0.2">
      <c r="A65" s="93" t="str">
        <f>'Détail par équipe'!B59</f>
        <v>Marpeau</v>
      </c>
      <c r="B65" s="93" t="str">
        <f>'Détail par équipe'!C59</f>
        <v>Alain</v>
      </c>
      <c r="C65" s="91">
        <v>88</v>
      </c>
      <c r="D65" s="91">
        <v>15635</v>
      </c>
      <c r="E65" s="91">
        <f>'Détail par équipe'!CC59+C65</f>
        <v>96</v>
      </c>
      <c r="F65" s="91">
        <f>'Détail par équipe'!CD59+D65</f>
        <v>17192</v>
      </c>
      <c r="G65" s="91">
        <f t="shared" si="4"/>
        <v>179</v>
      </c>
      <c r="H65" s="91">
        <f t="shared" si="5"/>
        <v>28</v>
      </c>
    </row>
    <row r="66" spans="1:8" ht="14.25" customHeight="1" x14ac:dyDescent="0.2">
      <c r="A66" s="93" t="str">
        <f>'Détail par équipe'!B17</f>
        <v>Mary</v>
      </c>
      <c r="B66" s="93" t="str">
        <f>'Détail par équipe'!C17</f>
        <v>Freddy</v>
      </c>
      <c r="C66" s="91">
        <v>76</v>
      </c>
      <c r="D66" s="91">
        <v>11214</v>
      </c>
      <c r="E66" s="91">
        <f>'Détail par équipe'!CC17+C66</f>
        <v>84</v>
      </c>
      <c r="F66" s="91">
        <f>'Détail par équipe'!CD17+D66</f>
        <v>12290</v>
      </c>
      <c r="G66" s="91">
        <f t="shared" si="4"/>
        <v>146</v>
      </c>
      <c r="H66" s="91">
        <f t="shared" si="5"/>
        <v>51</v>
      </c>
    </row>
    <row r="67" spans="1:8" ht="14.25" customHeight="1" x14ac:dyDescent="0.2">
      <c r="A67" s="93" t="str">
        <f>'Détail par équipe'!B30</f>
        <v>Massif</v>
      </c>
      <c r="B67" s="93" t="str">
        <f>'Détail par équipe'!C30</f>
        <v>Jean-Pierre</v>
      </c>
      <c r="C67" s="91">
        <v>88</v>
      </c>
      <c r="D67" s="91">
        <v>16464</v>
      </c>
      <c r="E67" s="91">
        <f>'Détail par équipe'!CC30+C67</f>
        <v>96</v>
      </c>
      <c r="F67" s="91">
        <f>'Détail par équipe'!CD30+D67</f>
        <v>18092</v>
      </c>
      <c r="G67" s="91">
        <f t="shared" si="4"/>
        <v>188</v>
      </c>
      <c r="H67" s="91">
        <f t="shared" si="5"/>
        <v>22</v>
      </c>
    </row>
    <row r="68" spans="1:8" ht="14.25" hidden="1" customHeight="1" x14ac:dyDescent="0.2">
      <c r="A68" s="91" t="s">
        <v>50</v>
      </c>
      <c r="B68" s="91" t="s">
        <v>51</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 t="shared" si="4"/>
        <v>169</v>
      </c>
      <c r="H69" s="91">
        <f t="shared" si="5"/>
        <v>35</v>
      </c>
    </row>
    <row r="70" spans="1:8" ht="14.25" customHeight="1" x14ac:dyDescent="0.2">
      <c r="A70" s="93" t="str">
        <f>'Détail par équipe'!B29</f>
        <v>Metté</v>
      </c>
      <c r="B70" s="93" t="str">
        <f>'Détail par équipe'!C29</f>
        <v>Thomas</v>
      </c>
      <c r="C70" s="91">
        <v>88</v>
      </c>
      <c r="D70" s="91">
        <v>15803</v>
      </c>
      <c r="E70" s="91">
        <f>'Détail par équipe'!CC29+C70</f>
        <v>96</v>
      </c>
      <c r="F70" s="91">
        <f>'Détail par équipe'!CD29+D70</f>
        <v>17447</v>
      </c>
      <c r="G70" s="91">
        <f t="shared" si="4"/>
        <v>181</v>
      </c>
      <c r="H70" s="91">
        <f t="shared" si="5"/>
        <v>27</v>
      </c>
    </row>
    <row r="71" spans="1:8" ht="14.25" customHeight="1" x14ac:dyDescent="0.2">
      <c r="A71" s="91" t="str">
        <f>'Détail par équipe'!B115</f>
        <v>Millot</v>
      </c>
      <c r="B71" s="91" t="str">
        <f>'Détail par équipe'!C115</f>
        <v>Dominique</v>
      </c>
      <c r="C71" s="91">
        <v>64</v>
      </c>
      <c r="D71" s="91">
        <v>11942</v>
      </c>
      <c r="E71" s="91">
        <f>'Détail par équipe'!CC150+C71</f>
        <v>72</v>
      </c>
      <c r="F71" s="91">
        <f>'Détail par équipe'!CD150+D71</f>
        <v>13194</v>
      </c>
      <c r="G71" s="92">
        <f t="shared" si="4"/>
        <v>183</v>
      </c>
      <c r="H71" s="92">
        <f t="shared" si="5"/>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32</v>
      </c>
      <c r="D73" s="91">
        <v>5923</v>
      </c>
      <c r="E73" s="91">
        <f>'Détail par équipe'!CC6+C73</f>
        <v>32</v>
      </c>
      <c r="F73" s="91">
        <f>'Détail par équipe'!CD6+D73</f>
        <v>5923</v>
      </c>
      <c r="G73" s="92">
        <f t="shared" si="4"/>
        <v>185</v>
      </c>
      <c r="H73" s="92">
        <f t="shared" si="5"/>
        <v>24</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12</v>
      </c>
      <c r="D75" s="91">
        <v>2193</v>
      </c>
      <c r="E75" s="91">
        <f>'Détail par équipe'!CC73+C75</f>
        <v>20</v>
      </c>
      <c r="F75" s="91">
        <f>'Détail par équipe'!CD73+D75</f>
        <v>3550</v>
      </c>
      <c r="G75" s="92">
        <f t="shared" si="4"/>
        <v>177</v>
      </c>
      <c r="H75" s="92">
        <f t="shared" si="5"/>
        <v>30</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80</v>
      </c>
      <c r="D77" s="91">
        <v>13637</v>
      </c>
      <c r="E77" s="91">
        <f>'Détail par équipe'!CC124+C77</f>
        <v>84</v>
      </c>
      <c r="F77" s="91">
        <f>'Détail par équipe'!CD124+D77</f>
        <v>14373</v>
      </c>
      <c r="G77" s="91">
        <f t="shared" si="4"/>
        <v>171</v>
      </c>
      <c r="H77" s="91">
        <f t="shared" si="5"/>
        <v>34</v>
      </c>
    </row>
    <row r="78" spans="1:8" x14ac:dyDescent="0.2">
      <c r="A78" s="91" t="s">
        <v>104</v>
      </c>
      <c r="B78" s="91" t="s">
        <v>105</v>
      </c>
      <c r="C78" s="91">
        <v>4</v>
      </c>
      <c r="D78" s="91">
        <v>661</v>
      </c>
      <c r="E78" s="91">
        <f>'Détail par équipe'!CC60+C78</f>
        <v>8</v>
      </c>
      <c r="F78" s="91">
        <f>'Détail par équipe'!CD60+D78</f>
        <v>1369</v>
      </c>
      <c r="G78" s="92">
        <f t="shared" si="4"/>
        <v>171</v>
      </c>
      <c r="H78" s="92">
        <f t="shared" si="5"/>
        <v>34</v>
      </c>
    </row>
    <row r="79" spans="1:8" ht="14.25" customHeight="1" x14ac:dyDescent="0.2">
      <c r="A79" s="93" t="str">
        <f>'Détail par équipe'!B98</f>
        <v>Thiercelin</v>
      </c>
      <c r="B79" s="93" t="str">
        <f>'Détail par équipe'!C98</f>
        <v>Dominique</v>
      </c>
      <c r="C79" s="91">
        <v>68</v>
      </c>
      <c r="D79" s="91">
        <v>11080</v>
      </c>
      <c r="E79" s="91">
        <f>'Détail par équipe'!CC98+C79</f>
        <v>76</v>
      </c>
      <c r="F79" s="91">
        <f>'Détail par équipe'!CD98+D79</f>
        <v>12485</v>
      </c>
      <c r="G79" s="91">
        <f t="shared" si="4"/>
        <v>164</v>
      </c>
      <c r="H79" s="91">
        <f t="shared" si="5"/>
        <v>39</v>
      </c>
    </row>
    <row r="80" spans="1:8" ht="14.25" customHeight="1" x14ac:dyDescent="0.2">
      <c r="A80" s="98" t="str">
        <f>'Détail par équipe'!B42</f>
        <v>Tissier</v>
      </c>
      <c r="B80" s="98" t="str">
        <f>'Détail par équipe'!C42</f>
        <v>Pascal</v>
      </c>
      <c r="C80" s="96">
        <v>64</v>
      </c>
      <c r="D80" s="96">
        <v>11715</v>
      </c>
      <c r="E80" s="91">
        <f>'Détail par équipe'!CC42+C80</f>
        <v>68</v>
      </c>
      <c r="F80" s="91">
        <f>'Détail par équipe'!CD42+D80</f>
        <v>12454</v>
      </c>
      <c r="G80" s="94">
        <f t="shared" si="4"/>
        <v>183</v>
      </c>
      <c r="H80" s="94">
        <f t="shared" si="5"/>
        <v>25</v>
      </c>
    </row>
    <row r="81" spans="1:8" ht="14.25" customHeight="1" x14ac:dyDescent="0.2">
      <c r="A81" s="94" t="str">
        <f>'Détail par équipe'!B5</f>
        <v>Vo Dupuy</v>
      </c>
      <c r="B81" s="94" t="str">
        <f>'Détail par équipe'!C5</f>
        <v>Phusi</v>
      </c>
      <c r="C81" s="96">
        <v>44</v>
      </c>
      <c r="D81" s="96">
        <v>8432</v>
      </c>
      <c r="E81" s="91">
        <f>'Détail par équipe'!CC5+C81</f>
        <v>48</v>
      </c>
      <c r="F81" s="91">
        <f>'Détail par équipe'!CD5+D81</f>
        <v>9166</v>
      </c>
      <c r="G81" s="97">
        <f t="shared" si="4"/>
        <v>190</v>
      </c>
      <c r="H81" s="97">
        <f t="shared" si="5"/>
        <v>21</v>
      </c>
    </row>
    <row r="82" spans="1:8" ht="14.25" customHeight="1" x14ac:dyDescent="0.2">
      <c r="A82" s="94" t="str">
        <f>'Détail par équipe'!B74</f>
        <v>Yalicheff</v>
      </c>
      <c r="B82" s="94" t="str">
        <f>'Détail par équipe'!C74</f>
        <v>André</v>
      </c>
      <c r="C82" s="96">
        <v>28</v>
      </c>
      <c r="D82" s="96">
        <v>5257</v>
      </c>
      <c r="E82" s="91">
        <f>'Détail par équipe'!CC6+C82</f>
        <v>28</v>
      </c>
      <c r="F82" s="91">
        <f>'Détail par équipe'!CD6+D82</f>
        <v>5257</v>
      </c>
      <c r="G82" s="97">
        <f t="shared" si="4"/>
        <v>187</v>
      </c>
      <c r="H82" s="97">
        <f t="shared" si="5"/>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2023-04-07T10:58:18Z</dcterms:modified>
</cp:coreProperties>
</file>