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C3498F6-81A4-4FF9-BAC2-90B2BB9B67FC}" xr6:coauthVersionLast="47" xr6:coauthVersionMax="47" xr10:uidLastSave="{00000000-0000-0000-0000-000000000000}"/>
  <bookViews>
    <workbookView xWindow="-120" yWindow="-120" windowWidth="20730" windowHeight="11160" activeTab="4" xr2:uid="{00000000-000D-0000-FFFF-FFFF00000000}"/>
  </bookViews>
  <sheets>
    <sheet name="Résumé de l’exportation" sheetId="1" r:id="rId1"/>
    <sheet name="Classement" sheetId="2" r:id="rId2"/>
    <sheet name="Détail par équipe" sheetId="3" r:id="rId3"/>
    <sheet name="Feuil1" sheetId="5" r:id="rId4"/>
    <sheet name="Moyennes" sheetId="4" r:id="rId5"/>
  </sheets>
  <calcPr calcId="181029"/>
</workbook>
</file>

<file path=xl/calcChain.xml><?xml version="1.0" encoding="utf-8"?>
<calcChain xmlns="http://schemas.openxmlformats.org/spreadsheetml/2006/main">
  <c r="A2" i="4" l="1"/>
  <c r="AY89" i="3"/>
  <c r="I3" i="3"/>
  <c r="O21" i="2"/>
  <c r="B80" i="4"/>
  <c r="A80" i="4"/>
  <c r="B63" i="4"/>
  <c r="A63" i="4"/>
  <c r="B77" i="4"/>
  <c r="A77" i="4"/>
  <c r="B74" i="4"/>
  <c r="A74" i="4"/>
  <c r="B69" i="4"/>
  <c r="A69" i="4"/>
  <c r="B54" i="4"/>
  <c r="A54" i="4"/>
  <c r="B65" i="4"/>
  <c r="A65" i="4"/>
  <c r="B67" i="4"/>
  <c r="A67" i="4"/>
  <c r="B58" i="4"/>
  <c r="A58" i="4"/>
  <c r="B64" i="4"/>
  <c r="A64" i="4"/>
  <c r="B62" i="4"/>
  <c r="A62" i="4"/>
  <c r="B61" i="4"/>
  <c r="A61" i="4"/>
  <c r="B79" i="4"/>
  <c r="A79" i="4"/>
  <c r="B59" i="4"/>
  <c r="A59" i="4"/>
  <c r="B70" i="4"/>
  <c r="A70" i="4"/>
  <c r="B56" i="4"/>
  <c r="A56" i="4"/>
  <c r="B55" i="4"/>
  <c r="A55" i="4"/>
  <c r="B44" i="4"/>
  <c r="A44" i="4"/>
  <c r="B66" i="4"/>
  <c r="A66"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49" i="4"/>
  <c r="A49" i="4"/>
  <c r="B72" i="4"/>
  <c r="A72" i="4"/>
  <c r="B9" i="4"/>
  <c r="A9" i="4"/>
  <c r="B82" i="4"/>
  <c r="A82" i="4"/>
  <c r="B8" i="4"/>
  <c r="A8" i="4"/>
  <c r="B81" i="4"/>
  <c r="A81" i="4"/>
  <c r="B78" i="4"/>
  <c r="A78"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A161" i="3"/>
  <c r="AX161" i="3"/>
  <c r="AW161" i="3"/>
  <c r="AV161" i="3"/>
  <c r="AU161" i="3"/>
  <c r="AR161" i="3"/>
  <c r="AR162" i="3" s="1"/>
  <c r="AQ161" i="3"/>
  <c r="AP161" i="3"/>
  <c r="AO161" i="3"/>
  <c r="AL161" i="3"/>
  <c r="AK161" i="3"/>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11" i="2"/>
  <c r="C12" i="2"/>
  <c r="C10" i="2"/>
  <c r="C6" i="2"/>
  <c r="C8" i="2"/>
  <c r="C7" i="2"/>
  <c r="C4" i="2"/>
  <c r="C9" i="2"/>
  <c r="C2" i="2"/>
  <c r="C13" i="2"/>
  <c r="C5" i="2"/>
  <c r="C3" i="2"/>
  <c r="N1" i="2"/>
  <c r="M1" i="2"/>
  <c r="L1" i="2"/>
  <c r="K1" i="2"/>
  <c r="J1" i="2"/>
  <c r="I1" i="2"/>
  <c r="H1" i="2"/>
  <c r="G1" i="2"/>
  <c r="F1" i="2"/>
  <c r="E1" i="2"/>
  <c r="D1" i="2"/>
  <c r="AY23" i="3" l="1"/>
  <c r="AV37" i="3"/>
  <c r="AU53" i="3"/>
  <c r="AR105" i="3"/>
  <c r="AP118" i="3"/>
  <c r="AK162" i="3"/>
  <c r="AL24" i="3"/>
  <c r="AM130" i="3"/>
  <c r="AK131" i="3"/>
  <c r="AD131" i="3"/>
  <c r="AF144" i="3"/>
  <c r="AC105" i="3"/>
  <c r="Y80" i="3"/>
  <c r="CD8" i="3"/>
  <c r="F45" i="4" s="1"/>
  <c r="Y11" i="3"/>
  <c r="Y39" i="3" s="1"/>
  <c r="Y37" i="3"/>
  <c r="Y92" i="3"/>
  <c r="S66" i="3"/>
  <c r="S11" i="3"/>
  <c r="CC8" i="3"/>
  <c r="T118" i="3"/>
  <c r="Q144" i="3"/>
  <c r="T66" i="3"/>
  <c r="T164" i="3" s="1"/>
  <c r="CC74" i="3"/>
  <c r="I104" i="3"/>
  <c r="AG104" i="3"/>
  <c r="CD114" i="3"/>
  <c r="CD128" i="3"/>
  <c r="CD141" i="3"/>
  <c r="CD155" i="3"/>
  <c r="F35" i="4" s="1"/>
  <c r="CD157" i="3"/>
  <c r="CC47" i="3"/>
  <c r="E34" i="4" s="1"/>
  <c r="CD50" i="3"/>
  <c r="CD74" i="3"/>
  <c r="I10" i="3"/>
  <c r="I23" i="3"/>
  <c r="BQ23" i="3"/>
  <c r="F24" i="3"/>
  <c r="BP37" i="3"/>
  <c r="CD48" i="3"/>
  <c r="F36" i="4" s="1"/>
  <c r="CD60" i="3"/>
  <c r="F78" i="4" s="1"/>
  <c r="CD61" i="3"/>
  <c r="F49" i="4" s="1"/>
  <c r="CC61" i="3"/>
  <c r="E49" i="4" s="1"/>
  <c r="AD105" i="3"/>
  <c r="AA117" i="3"/>
  <c r="AA119" i="3" s="1"/>
  <c r="CC139" i="3"/>
  <c r="E9" i="4" s="1"/>
  <c r="CD156" i="3"/>
  <c r="CC156" i="3"/>
  <c r="E37" i="4" s="1"/>
  <c r="BB162" i="3"/>
  <c r="CC33" i="3"/>
  <c r="E22" i="4" s="1"/>
  <c r="CC50" i="3"/>
  <c r="E40" i="4" s="1"/>
  <c r="CC88" i="3"/>
  <c r="E24" i="4" s="1"/>
  <c r="AO11" i="3"/>
  <c r="F12" i="3"/>
  <c r="CD20" i="3"/>
  <c r="AE24" i="3"/>
  <c r="CC49" i="3"/>
  <c r="E38" i="4" s="1"/>
  <c r="AF25" i="3"/>
  <c r="AG65" i="3"/>
  <c r="CD63" i="3"/>
  <c r="F27" i="4" s="1"/>
  <c r="CC75" i="3"/>
  <c r="E17" i="4" s="1"/>
  <c r="CD76" i="3"/>
  <c r="F28" i="4" s="1"/>
  <c r="CC76" i="3"/>
  <c r="E28" i="4" s="1"/>
  <c r="AF79" i="3"/>
  <c r="AL79" i="3"/>
  <c r="AR79" i="3"/>
  <c r="CD87" i="3"/>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F55" i="3" s="1"/>
  <c r="G144" i="3"/>
  <c r="G162" i="3"/>
  <c r="F11" i="3"/>
  <c r="G11" i="3"/>
  <c r="H11" i="3"/>
  <c r="F25" i="3"/>
  <c r="G67" i="3"/>
  <c r="F66" i="3"/>
  <c r="I66" i="3" s="1"/>
  <c r="BP24" i="3"/>
  <c r="BM24" i="3"/>
  <c r="CC45" i="3"/>
  <c r="E57" i="4" s="1"/>
  <c r="CC32" i="3"/>
  <c r="E10" i="4" s="1"/>
  <c r="BQ36" i="3"/>
  <c r="BH53" i="3"/>
  <c r="BB79" i="3"/>
  <c r="CC60" i="3"/>
  <c r="E78" i="4" s="1"/>
  <c r="BD79" i="3"/>
  <c r="CD86" i="3"/>
  <c r="CD88" i="3"/>
  <c r="BK117" i="3"/>
  <c r="BI118" i="3"/>
  <c r="BP131" i="3"/>
  <c r="BJ118" i="3"/>
  <c r="CD138" i="3"/>
  <c r="F4" i="4" s="1"/>
  <c r="CD153" i="3"/>
  <c r="AP144" i="3"/>
  <c r="AU144" i="3"/>
  <c r="CC152" i="3"/>
  <c r="E14" i="4" s="1"/>
  <c r="AW162" i="3"/>
  <c r="AS104" i="3"/>
  <c r="CD99" i="3"/>
  <c r="AV66" i="3"/>
  <c r="CD18" i="3"/>
  <c r="AK24" i="3"/>
  <c r="AK26" i="3" s="1"/>
  <c r="CC19" i="3"/>
  <c r="E8" i="4" s="1"/>
  <c r="CC18" i="3"/>
  <c r="E5" i="4" s="1"/>
  <c r="U36" i="3"/>
  <c r="AD79" i="3"/>
  <c r="AD81" i="3" s="1"/>
  <c r="CC100" i="3"/>
  <c r="E13" i="4" s="1"/>
  <c r="CD100" i="3"/>
  <c r="CD126" i="3"/>
  <c r="T131" i="3"/>
  <c r="CC138" i="3"/>
  <c r="E4" i="4" s="1"/>
  <c r="AD162" i="3"/>
  <c r="AD164" i="3" s="1"/>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O68" i="3" s="1"/>
  <c r="BM67" i="3"/>
  <c r="BM66" i="3"/>
  <c r="BM26" i="3" s="1"/>
  <c r="BP66" i="3"/>
  <c r="BN67" i="3"/>
  <c r="CD21" i="3"/>
  <c r="F25" i="4" s="1"/>
  <c r="CC21" i="3"/>
  <c r="E25" i="4" s="1"/>
  <c r="BM25" i="3"/>
  <c r="BN24" i="3"/>
  <c r="BN26" i="3" s="1"/>
  <c r="BN25" i="3"/>
  <c r="BO24" i="3"/>
  <c r="BP25" i="3"/>
  <c r="BP26" i="3"/>
  <c r="BP11" i="3"/>
  <c r="CB10" i="3"/>
  <c r="BQ10" i="3"/>
  <c r="BQ163" i="3" s="1"/>
  <c r="BN11" i="3"/>
  <c r="CB161" i="3"/>
  <c r="BM162" i="3"/>
  <c r="BN162" i="3"/>
  <c r="BQ130" i="3"/>
  <c r="BM131" i="3"/>
  <c r="BN131" i="3"/>
  <c r="BN132" i="3"/>
  <c r="BO131" i="3"/>
  <c r="BM144" i="3"/>
  <c r="BO145" i="3"/>
  <c r="CB143" i="3"/>
  <c r="BO144" i="3"/>
  <c r="BO118" i="3"/>
  <c r="CC110" i="3"/>
  <c r="E74" i="4" s="1"/>
  <c r="BN118" i="3"/>
  <c r="BN120" i="3" s="1"/>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3" i="4" s="1"/>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C24" i="3"/>
  <c r="BB25" i="3"/>
  <c r="BA24" i="3"/>
  <c r="BC25" i="3"/>
  <c r="BD25" i="3"/>
  <c r="BE104" i="3"/>
  <c r="BB107" i="3"/>
  <c r="BA105" i="3"/>
  <c r="BB106"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BZ117" i="3"/>
  <c r="CD112" i="3"/>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C107" i="3" s="1"/>
  <c r="BE161" i="3"/>
  <c r="BE106" i="3" s="1"/>
  <c r="BD162" i="3"/>
  <c r="BC144" i="3"/>
  <c r="BD144" i="3"/>
  <c r="BA144" i="3"/>
  <c r="BE10" i="3"/>
  <c r="BC11" i="3"/>
  <c r="BB12" i="3"/>
  <c r="BZ10" i="3"/>
  <c r="BD11" i="3"/>
  <c r="BA11" i="3"/>
  <c r="BA12" i="3"/>
  <c r="BD13" i="3"/>
  <c r="BE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X94" i="3" s="1"/>
  <c r="AV92" i="3"/>
  <c r="AV94" i="3" s="1"/>
  <c r="AV93" i="3"/>
  <c r="CD113" i="3"/>
  <c r="AY117" i="3"/>
  <c r="AX118" i="3"/>
  <c r="AV118" i="3"/>
  <c r="CD154" i="3"/>
  <c r="AX162" i="3"/>
  <c r="AV162" i="3"/>
  <c r="AU162" i="3"/>
  <c r="AY65" i="3"/>
  <c r="AY67" i="3" s="1"/>
  <c r="AU67" i="3"/>
  <c r="AV68"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P39" i="3" s="1"/>
  <c r="AQ80" i="3"/>
  <c r="AR81" i="3"/>
  <c r="AQ79" i="3"/>
  <c r="BX78" i="3"/>
  <c r="AP80" i="3"/>
  <c r="AQ105" i="3"/>
  <c r="AQ107" i="3" s="1"/>
  <c r="AR107" i="3"/>
  <c r="AP105" i="3"/>
  <c r="AP107" i="3" s="1"/>
  <c r="AR106" i="3"/>
  <c r="AQ118" i="3"/>
  <c r="AR118" i="3"/>
  <c r="AR13" i="3" s="1"/>
  <c r="AO118" i="3"/>
  <c r="BX118" i="3" s="1"/>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P55" i="3" s="1"/>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J94" i="3" s="1"/>
  <c r="AI93" i="3"/>
  <c r="AK92" i="3"/>
  <c r="AL92" i="3"/>
  <c r="AK93" i="3"/>
  <c r="AI54" i="3"/>
  <c r="AJ53" i="3"/>
  <c r="AK53" i="3"/>
  <c r="AL26" i="3"/>
  <c r="AI24" i="3"/>
  <c r="AK25" i="3"/>
  <c r="AJ24" i="3"/>
  <c r="AI25" i="3"/>
  <c r="AK163" i="3"/>
  <c r="AI162" i="3"/>
  <c r="AL162" i="3"/>
  <c r="AJ162" i="3"/>
  <c r="AM104" i="3"/>
  <c r="AJ105" i="3"/>
  <c r="AI106" i="3"/>
  <c r="AL106" i="3"/>
  <c r="AI105" i="3"/>
  <c r="AK105" i="3"/>
  <c r="AL38" i="3"/>
  <c r="BW36" i="3"/>
  <c r="AK37" i="3"/>
  <c r="AK107" i="3" s="1"/>
  <c r="AJ37" i="3"/>
  <c r="AJ39" i="3" s="1"/>
  <c r="AK38" i="3"/>
  <c r="AL37" i="3"/>
  <c r="AK39" i="3"/>
  <c r="AI37" i="3"/>
  <c r="AM10" i="3"/>
  <c r="AM12" i="3" s="1"/>
  <c r="AJ11" i="3"/>
  <c r="AJ13" i="3" s="1"/>
  <c r="CC6" i="3"/>
  <c r="AK11" i="3"/>
  <c r="AK13" i="3" s="1"/>
  <c r="AL12" i="3"/>
  <c r="AL11" i="3"/>
  <c r="AL13" i="3" s="1"/>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G163" i="3" s="1"/>
  <c r="AF162" i="3"/>
  <c r="AF164" i="3" s="1"/>
  <c r="AF163" i="3"/>
  <c r="AF132" i="3"/>
  <c r="AG130" i="3"/>
  <c r="AE131" i="3"/>
  <c r="AE133" i="3" s="1"/>
  <c r="AF131" i="3"/>
  <c r="CD34" i="3"/>
  <c r="F26" i="4" s="1"/>
  <c r="AE37" i="3"/>
  <c r="AG36" i="3"/>
  <c r="AF38" i="3"/>
  <c r="AD37"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CC102" i="3"/>
  <c r="E29" i="4" s="1"/>
  <c r="AD106" i="3"/>
  <c r="BU36" i="3"/>
  <c r="X38" i="3"/>
  <c r="X37" i="3"/>
  <c r="X39" i="3" s="1"/>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3" i="3" s="1"/>
  <c r="W132" i="3"/>
  <c r="Y131" i="3"/>
  <c r="Z131" i="3"/>
  <c r="Z133" i="3" s="1"/>
  <c r="AA23" i="3"/>
  <c r="W24" i="3"/>
  <c r="W26" i="3" s="1"/>
  <c r="Y25" i="3"/>
  <c r="Z24" i="3"/>
  <c r="X118" i="3"/>
  <c r="Y105" i="3"/>
  <c r="Y107" i="3" s="1"/>
  <c r="Z105" i="3"/>
  <c r="Z107" i="3"/>
  <c r="BU104" i="3"/>
  <c r="W105" i="3"/>
  <c r="W107" i="3" s="1"/>
  <c r="X106" i="3"/>
  <c r="X105" i="3"/>
  <c r="X107" i="3" s="1"/>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T25" i="3"/>
  <c r="BT104" i="3"/>
  <c r="U104" i="3"/>
  <c r="S105" i="3"/>
  <c r="T105" i="3"/>
  <c r="R105" i="3"/>
  <c r="T106" i="3"/>
  <c r="CD150" i="3"/>
  <c r="F71" i="4" s="1"/>
  <c r="R163" i="3"/>
  <c r="Q162" i="3"/>
  <c r="R162" i="3"/>
  <c r="R164" i="3" s="1"/>
  <c r="S162" i="3"/>
  <c r="S68" i="3" s="1"/>
  <c r="Q67" i="3"/>
  <c r="CC58" i="3"/>
  <c r="E44" i="4" s="1"/>
  <c r="R67" i="3"/>
  <c r="Q66" i="3"/>
  <c r="R66" i="3"/>
  <c r="T53" i="3"/>
  <c r="R53" i="3"/>
  <c r="BT52" i="3"/>
  <c r="Q54" i="3"/>
  <c r="T54" i="3"/>
  <c r="S53" i="3"/>
  <c r="CC136" i="3"/>
  <c r="E65" i="4" s="1"/>
  <c r="S144" i="3"/>
  <c r="T144" i="3"/>
  <c r="T146" i="3" s="1"/>
  <c r="U143" i="3"/>
  <c r="CD137" i="3"/>
  <c r="F58" i="4" s="1"/>
  <c r="BT143" i="3"/>
  <c r="R144" i="3"/>
  <c r="U130" i="3"/>
  <c r="R132" i="3"/>
  <c r="CD124" i="3"/>
  <c r="F77" i="4" s="1"/>
  <c r="CC124" i="3"/>
  <c r="E77" i="4" s="1"/>
  <c r="R131" i="3"/>
  <c r="S131" i="3"/>
  <c r="S13" i="3" s="1"/>
  <c r="Q131" i="3"/>
  <c r="S133" i="3"/>
  <c r="CD125" i="3"/>
  <c r="F43" i="4" s="1"/>
  <c r="CC125" i="3"/>
  <c r="E43" i="4" s="1"/>
  <c r="T11" i="3"/>
  <c r="T13" i="3" s="1"/>
  <c r="BT10" i="3"/>
  <c r="U10" i="3"/>
  <c r="U132" i="3" s="1"/>
  <c r="CD5" i="3"/>
  <c r="F81" i="4" s="1"/>
  <c r="CC5" i="3"/>
  <c r="E81" i="4" s="1"/>
  <c r="R37" i="3"/>
  <c r="R120" i="3" s="1"/>
  <c r="BT36" i="3"/>
  <c r="Q37" i="3"/>
  <c r="R38" i="3"/>
  <c r="S37" i="3"/>
  <c r="T37" i="3"/>
  <c r="T39" i="3" s="1"/>
  <c r="Q119" i="3"/>
  <c r="R118" i="3"/>
  <c r="CD111" i="3"/>
  <c r="F46" i="4" s="1"/>
  <c r="S118" i="3"/>
  <c r="Q118" i="3"/>
  <c r="CC113" i="3"/>
  <c r="O104" i="3"/>
  <c r="O106" i="3" s="1"/>
  <c r="CC98" i="3"/>
  <c r="E63"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8" i="4" s="1"/>
  <c r="L144" i="3"/>
  <c r="N145" i="3"/>
  <c r="CC111" i="3"/>
  <c r="E46" i="4" s="1"/>
  <c r="O117" i="3"/>
  <c r="CC30" i="3"/>
  <c r="E67" i="4" s="1"/>
  <c r="L37" i="3"/>
  <c r="L39" i="3" s="1"/>
  <c r="M37" i="3"/>
  <c r="M164" i="3" s="1"/>
  <c r="CC29" i="3"/>
  <c r="E66" i="4" s="1"/>
  <c r="N37" i="3"/>
  <c r="N38" i="3"/>
  <c r="K37" i="3"/>
  <c r="K39" i="3" s="1"/>
  <c r="CC150" i="3"/>
  <c r="E71" i="4" s="1"/>
  <c r="N162" i="3"/>
  <c r="BS161" i="3"/>
  <c r="CC149" i="3"/>
  <c r="E70" i="4" s="1"/>
  <c r="M163" i="3"/>
  <c r="CC17" i="3"/>
  <c r="E69" i="4" s="1"/>
  <c r="BS23" i="3"/>
  <c r="N80" i="3"/>
  <c r="CC16" i="3"/>
  <c r="E61" i="4" s="1"/>
  <c r="L24" i="3"/>
  <c r="K24" i="3"/>
  <c r="M24" i="3"/>
  <c r="N24" i="3"/>
  <c r="L25" i="3"/>
  <c r="M25" i="3"/>
  <c r="BS78" i="3"/>
  <c r="CC71" i="3"/>
  <c r="E59" i="4" s="1"/>
  <c r="O78" i="3"/>
  <c r="N79" i="3"/>
  <c r="L79" i="3"/>
  <c r="K80" i="3"/>
  <c r="M79" i="3"/>
  <c r="M80" i="3"/>
  <c r="CD59" i="3"/>
  <c r="F79" i="4" s="1"/>
  <c r="N66" i="3"/>
  <c r="CC43" i="3"/>
  <c r="E64" i="4" s="1"/>
  <c r="L53" i="3"/>
  <c r="CD42" i="3"/>
  <c r="F80" i="4" s="1"/>
  <c r="CC42" i="3"/>
  <c r="E80" i="4" s="1"/>
  <c r="M53" i="3"/>
  <c r="K54" i="3"/>
  <c r="E26" i="3"/>
  <c r="I12" i="3"/>
  <c r="F5" i="4"/>
  <c r="F16" i="4"/>
  <c r="R12" i="3"/>
  <c r="BI12" i="3"/>
  <c r="S12" i="3"/>
  <c r="BR36" i="3"/>
  <c r="E37" i="3"/>
  <c r="BC53" i="3"/>
  <c r="BZ52" i="3"/>
  <c r="CD58" i="3"/>
  <c r="I65" i="3"/>
  <c r="BY65" i="3"/>
  <c r="AU66" i="3"/>
  <c r="AU68" i="3" s="1"/>
  <c r="F11" i="4"/>
  <c r="K11" i="3"/>
  <c r="BS10" i="3"/>
  <c r="BR10" i="3"/>
  <c r="BX10" i="3"/>
  <c r="L11" i="3"/>
  <c r="Q11" i="3"/>
  <c r="Q13" i="3" s="1"/>
  <c r="W12" i="3"/>
  <c r="AF12" i="3"/>
  <c r="BB11" i="3"/>
  <c r="BB81" i="3" s="1"/>
  <c r="BM11" i="3"/>
  <c r="BM164" i="3" s="1"/>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6" i="3"/>
  <c r="F38" i="4"/>
  <c r="G38" i="4" s="1"/>
  <c r="H38" i="4" s="1"/>
  <c r="CE49" i="3"/>
  <c r="Q53" i="3"/>
  <c r="Q55" i="3" s="1"/>
  <c r="G80" i="3"/>
  <c r="F80" i="3"/>
  <c r="H79" i="3"/>
  <c r="H81" i="3" s="1"/>
  <c r="H80" i="3"/>
  <c r="G79" i="3"/>
  <c r="AV79" i="3"/>
  <c r="AI11" i="3"/>
  <c r="AI13" i="3" s="1"/>
  <c r="BW10" i="3"/>
  <c r="M12" i="3"/>
  <c r="BN12" i="3"/>
  <c r="L12" i="3"/>
  <c r="BK12" i="3"/>
  <c r="BP13" i="3"/>
  <c r="CC20" i="3"/>
  <c r="E16" i="4" s="1"/>
  <c r="X24" i="3"/>
  <c r="CB23" i="3"/>
  <c r="BV23" i="3"/>
  <c r="AU24" i="3"/>
  <c r="H25" i="3"/>
  <c r="AU25" i="3"/>
  <c r="CD29" i="3"/>
  <c r="CD30" i="3"/>
  <c r="BZ36" i="3"/>
  <c r="BA37" i="3"/>
  <c r="F34" i="4"/>
  <c r="G34" i="4" s="1"/>
  <c r="H34" i="4" s="1"/>
  <c r="CE47" i="3"/>
  <c r="G53" i="3"/>
  <c r="G54" i="3"/>
  <c r="BR52" i="3"/>
  <c r="M66" i="3"/>
  <c r="BS65" i="3"/>
  <c r="Y67" i="3"/>
  <c r="Y68" i="3"/>
  <c r="X67" i="3"/>
  <c r="W67" i="3"/>
  <c r="Z66" i="3"/>
  <c r="W66" i="3"/>
  <c r="W68" i="3" s="1"/>
  <c r="Z67" i="3"/>
  <c r="T79" i="3"/>
  <c r="BT78" i="3"/>
  <c r="Q80" i="3"/>
  <c r="T80" i="3"/>
  <c r="T81" i="3"/>
  <c r="R80" i="3"/>
  <c r="S79" i="3"/>
  <c r="E80" i="3"/>
  <c r="AP93" i="3"/>
  <c r="AO93" i="3"/>
  <c r="AR93" i="3"/>
  <c r="AQ93" i="3"/>
  <c r="AR92" i="3"/>
  <c r="AR94" i="3" s="1"/>
  <c r="CC31" i="3"/>
  <c r="E6" i="4" s="1"/>
  <c r="F22" i="4"/>
  <c r="F40" i="4"/>
  <c r="CE50" i="3"/>
  <c r="U52" i="3"/>
  <c r="AE11" i="3"/>
  <c r="AE13" i="3" s="1"/>
  <c r="BO11" i="3"/>
  <c r="BO13" i="3" s="1"/>
  <c r="BY10" i="3"/>
  <c r="M11" i="3"/>
  <c r="M13" i="3" s="1"/>
  <c r="R11" i="3"/>
  <c r="R13" i="3" s="1"/>
  <c r="X11" i="3"/>
  <c r="AC11" i="3"/>
  <c r="AC13" i="3" s="1"/>
  <c r="AK12" i="3"/>
  <c r="AP12" i="3"/>
  <c r="AC12" i="3"/>
  <c r="AI12" i="3"/>
  <c r="AO12" i="3"/>
  <c r="BH12" i="3"/>
  <c r="BO12" i="3"/>
  <c r="CD3" i="3"/>
  <c r="W11" i="3"/>
  <c r="W13" i="3" s="1"/>
  <c r="AQ11" i="3"/>
  <c r="BG11" i="3"/>
  <c r="BG13" i="3" s="1"/>
  <c r="CA10" i="3"/>
  <c r="BU10" i="3"/>
  <c r="E13" i="3"/>
  <c r="H12" i="3"/>
  <c r="N11" i="3"/>
  <c r="N13" i="3" s="1"/>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Q81" i="3" s="1"/>
  <c r="BV78" i="3"/>
  <c r="AC79" i="3"/>
  <c r="AC81" i="3" s="1"/>
  <c r="AF93" i="3"/>
  <c r="AE92" i="3"/>
  <c r="AE93" i="3"/>
  <c r="AD93" i="3"/>
  <c r="AC93" i="3"/>
  <c r="AF92" i="3"/>
  <c r="AF94" i="3" s="1"/>
  <c r="F18" i="4"/>
  <c r="G18" i="4" s="1"/>
  <c r="H18"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O39" i="3"/>
  <c r="BH39" i="3"/>
  <c r="BS52" i="3"/>
  <c r="BW52" i="3"/>
  <c r="CA52" i="3"/>
  <c r="H54" i="3"/>
  <c r="M54" i="3"/>
  <c r="R54" i="3"/>
  <c r="W54" i="3"/>
  <c r="AF54" i="3"/>
  <c r="AK54" i="3"/>
  <c r="AP54" i="3"/>
  <c r="AU54" i="3"/>
  <c r="BD54" i="3"/>
  <c r="BI54" i="3"/>
  <c r="BN54"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1" i="4" s="1"/>
  <c r="F24" i="4"/>
  <c r="G24" i="4" s="1"/>
  <c r="H24" i="4" s="1"/>
  <c r="CE88" i="3"/>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K55" i="3"/>
  <c r="CC59" i="3"/>
  <c r="E79" i="4" s="1"/>
  <c r="CD62" i="3"/>
  <c r="CC62" i="3"/>
  <c r="E15" i="4" s="1"/>
  <c r="BT65" i="3"/>
  <c r="X66" i="3"/>
  <c r="CB65" i="3"/>
  <c r="AI67" i="3"/>
  <c r="AL67" i="3"/>
  <c r="AJ66" i="3"/>
  <c r="AJ68" i="3" s="1"/>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O12" i="3" s="1"/>
  <c r="AM91" i="3"/>
  <c r="BK91" i="3"/>
  <c r="BK25" i="3" s="1"/>
  <c r="BX104" i="3"/>
  <c r="AO105" i="3"/>
  <c r="AO107" i="3" s="1"/>
  <c r="AX105" i="3"/>
  <c r="BY104" i="3"/>
  <c r="BB144" i="3"/>
  <c r="BZ143" i="3"/>
  <c r="K92" i="3"/>
  <c r="BS91" i="3"/>
  <c r="AQ92" i="3"/>
  <c r="AQ94" i="3" s="1"/>
  <c r="BD93" i="3"/>
  <c r="BC92" i="3"/>
  <c r="BC93" i="3"/>
  <c r="BB93" i="3"/>
  <c r="BN93" i="3"/>
  <c r="BN94" i="3"/>
  <c r="BM93" i="3"/>
  <c r="BP93" i="3"/>
  <c r="F2" i="4"/>
  <c r="BM105" i="3"/>
  <c r="CD110" i="3"/>
  <c r="I117" i="3"/>
  <c r="AG117" i="3"/>
  <c r="BE117" i="3"/>
  <c r="BE54" i="3" s="1"/>
  <c r="BU117" i="3"/>
  <c r="W118" i="3"/>
  <c r="W120" i="3" s="1"/>
  <c r="F30" i="4"/>
  <c r="F32" i="4"/>
  <c r="F37" i="4"/>
  <c r="CE156" i="3"/>
  <c r="E67" i="3"/>
  <c r="S67" i="3"/>
  <c r="AC67" i="3"/>
  <c r="AQ67" i="3"/>
  <c r="BA67" i="3"/>
  <c r="BE67" i="3"/>
  <c r="BO67" i="3"/>
  <c r="T68" i="3"/>
  <c r="BB68" i="3"/>
  <c r="BP68" i="3"/>
  <c r="U91" i="3"/>
  <c r="U93" i="3" s="1"/>
  <c r="AS91" i="3"/>
  <c r="AS93" i="3" s="1"/>
  <c r="BQ91" i="3"/>
  <c r="BQ93" i="3" s="1"/>
  <c r="CC85" i="3"/>
  <c r="BU91" i="3"/>
  <c r="AI92" i="3"/>
  <c r="AI55" i="3" s="1"/>
  <c r="BW91" i="3"/>
  <c r="BO92" i="3"/>
  <c r="BO94" i="3" s="1"/>
  <c r="BD92" i="3"/>
  <c r="BP92" i="3"/>
  <c r="BP94" i="3" s="1"/>
  <c r="BA93" i="3"/>
  <c r="AA104" i="3"/>
  <c r="AY104" i="3"/>
  <c r="F29" i="4"/>
  <c r="F106" i="3"/>
  <c r="AU118" i="3"/>
  <c r="AU120" i="3" s="1"/>
  <c r="BY117" i="3"/>
  <c r="K119" i="3"/>
  <c r="N119" i="3"/>
  <c r="M119" i="3"/>
  <c r="L119" i="3"/>
  <c r="K118" i="3"/>
  <c r="Y119" i="3"/>
  <c r="X119" i="3"/>
  <c r="W119" i="3"/>
  <c r="Y118" i="3"/>
  <c r="Y120" i="3" s="1"/>
  <c r="Z119" i="3"/>
  <c r="BZ130" i="3"/>
  <c r="BA131" i="3"/>
  <c r="BA133" i="3" s="1"/>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19" i="4" s="1"/>
  <c r="CD140" i="3"/>
  <c r="F31" i="4"/>
  <c r="K144" i="3"/>
  <c r="K146" i="3" s="1"/>
  <c r="BS143" i="3"/>
  <c r="O143" i="3"/>
  <c r="BN144" i="3"/>
  <c r="AC145" i="3"/>
  <c r="F14"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F120" i="3"/>
  <c r="E119" i="3"/>
  <c r="H119" i="3"/>
  <c r="T119" i="3"/>
  <c r="T120" i="3"/>
  <c r="S119" i="3"/>
  <c r="S120" i="3"/>
  <c r="R119" i="3"/>
  <c r="AD119" i="3"/>
  <c r="AC119" i="3"/>
  <c r="AF119" i="3"/>
  <c r="AR119" i="3"/>
  <c r="AQ119" i="3"/>
  <c r="AQ120" i="3"/>
  <c r="AP119" i="3"/>
  <c r="AE119" i="3"/>
  <c r="AP120" i="3"/>
  <c r="BI120" i="3"/>
  <c r="AA130" i="3"/>
  <c r="AY130" i="3"/>
  <c r="CC123" i="3"/>
  <c r="E42" i="4" s="1"/>
  <c r="CD127" i="3"/>
  <c r="BR130" i="3"/>
  <c r="E131" i="3"/>
  <c r="E120" i="3" s="1"/>
  <c r="I130" i="3"/>
  <c r="BW130" i="3"/>
  <c r="I143" i="3"/>
  <c r="AG143" i="3"/>
  <c r="AG145" i="3" s="1"/>
  <c r="BE143" i="3"/>
  <c r="BE25" i="3" s="1"/>
  <c r="F144" i="3"/>
  <c r="F146" i="3" s="1"/>
  <c r="BR143" i="3"/>
  <c r="AI144" i="3"/>
  <c r="BW143" i="3"/>
  <c r="H105" i="3"/>
  <c r="H94" i="3" s="1"/>
  <c r="AF105" i="3"/>
  <c r="AG105" i="3" s="1"/>
  <c r="BD105" i="3"/>
  <c r="E106" i="3"/>
  <c r="I106" i="3"/>
  <c r="S106" i="3"/>
  <c r="AC106" i="3"/>
  <c r="AQ106" i="3"/>
  <c r="BA106" i="3"/>
  <c r="BO106" i="3"/>
  <c r="BC120" i="3"/>
  <c r="BB119" i="3"/>
  <c r="BB120" i="3"/>
  <c r="BE119" i="3"/>
  <c r="BA119" i="3"/>
  <c r="BD119" i="3"/>
  <c r="BC119" i="3"/>
  <c r="CD123" i="3"/>
  <c r="F12" i="4"/>
  <c r="G12" i="4" s="1"/>
  <c r="H12" i="4" s="1"/>
  <c r="CE126" i="3"/>
  <c r="CC128" i="3"/>
  <c r="E30" i="4" s="1"/>
  <c r="BU130" i="3"/>
  <c r="BV130" i="3"/>
  <c r="AC131" i="3"/>
  <c r="CC141" i="3"/>
  <c r="E31" i="4" s="1"/>
  <c r="AD144" i="3"/>
  <c r="BV143" i="3"/>
  <c r="BG144" i="3"/>
  <c r="BG146" i="3" s="1"/>
  <c r="CA143" i="3"/>
  <c r="H145" i="3"/>
  <c r="G145" i="3"/>
  <c r="F145" i="3"/>
  <c r="R145" i="3"/>
  <c r="Q145" i="3"/>
  <c r="T145" i="3"/>
  <c r="AC146" i="3"/>
  <c r="AF145" i="3"/>
  <c r="AE145" i="3"/>
  <c r="AD145" i="3"/>
  <c r="AP145" i="3"/>
  <c r="AO145" i="3"/>
  <c r="AR145" i="3"/>
  <c r="BB146" i="3"/>
  <c r="BD145" i="3"/>
  <c r="BC145" i="3"/>
  <c r="BB145" i="3"/>
  <c r="BM146" i="3"/>
  <c r="BP146" i="3"/>
  <c r="BN145" i="3"/>
  <c r="BQ145" i="3"/>
  <c r="BM145" i="3"/>
  <c r="BP145" i="3"/>
  <c r="S145" i="3"/>
  <c r="BE145" i="3"/>
  <c r="AA161" i="3"/>
  <c r="CD149" i="3"/>
  <c r="AY161" i="3"/>
  <c r="AY119" i="3" s="1"/>
  <c r="CE157" i="3"/>
  <c r="F39" i="4"/>
  <c r="BS162" i="3"/>
  <c r="BN119" i="3"/>
  <c r="BO120" i="3"/>
  <c r="BT130" i="3"/>
  <c r="BX130" i="3"/>
  <c r="CB130" i="3"/>
  <c r="E132" i="3"/>
  <c r="N132" i="3"/>
  <c r="S132" i="3"/>
  <c r="X132" i="3"/>
  <c r="AC132" i="3"/>
  <c r="AL132" i="3"/>
  <c r="AQ132" i="3"/>
  <c r="AV132" i="3"/>
  <c r="BA132" i="3"/>
  <c r="BE132" i="3"/>
  <c r="BJ132" i="3"/>
  <c r="BO132" i="3"/>
  <c r="AD133" i="3"/>
  <c r="BB133" i="3"/>
  <c r="BP133" i="3"/>
  <c r="CD136" i="3"/>
  <c r="BU143" i="3"/>
  <c r="BY143" i="3"/>
  <c r="K145" i="3"/>
  <c r="Y145" i="3"/>
  <c r="AI145" i="3"/>
  <c r="AM145" i="3"/>
  <c r="BG145" i="3"/>
  <c r="Z146" i="3"/>
  <c r="F21" i="4"/>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BC133" i="3"/>
  <c r="BH133" i="3"/>
  <c r="BM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C164" i="3"/>
  <c r="BB163" i="3"/>
  <c r="BB164" i="3"/>
  <c r="BE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G39" i="4" l="1"/>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55" i="4"/>
  <c r="BX79" i="3"/>
  <c r="F76" i="4"/>
  <c r="F68" i="4"/>
  <c r="BQ162" i="3"/>
  <c r="F13" i="3"/>
  <c r="E76" i="4"/>
  <c r="E68" i="4"/>
  <c r="BZ144" i="3"/>
  <c r="G14" i="4"/>
  <c r="H14" i="4" s="1"/>
  <c r="G9" i="4"/>
  <c r="H9" i="4" s="1"/>
  <c r="F39" i="3"/>
  <c r="CE33" i="3"/>
  <c r="I67" i="3"/>
  <c r="L26" i="3"/>
  <c r="BT131" i="3"/>
  <c r="BU92" i="3"/>
  <c r="AG24" i="3"/>
  <c r="AS37" i="3"/>
  <c r="G107" i="3"/>
  <c r="H146" i="3"/>
  <c r="F7" i="4"/>
  <c r="F55"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4"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AA133" i="3" s="1"/>
  <c r="Z55" i="3"/>
  <c r="X81" i="3"/>
  <c r="BV144" i="3"/>
  <c r="AD107" i="3"/>
  <c r="AG132" i="3"/>
  <c r="BT144" i="3"/>
  <c r="R55" i="3"/>
  <c r="AF133" i="3"/>
  <c r="BR144" i="3"/>
  <c r="O145" i="3"/>
  <c r="L146" i="3"/>
  <c r="O163" i="3"/>
  <c r="K94" i="3"/>
  <c r="G51" i="4"/>
  <c r="H51" i="4" s="1"/>
  <c r="L94" i="3"/>
  <c r="M94" i="3"/>
  <c r="BM68" i="3"/>
  <c r="BQ67" i="3"/>
  <c r="BQ66" i="3"/>
  <c r="BQ68" i="3" s="1"/>
  <c r="G25" i="4"/>
  <c r="H25"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Y95" i="3" s="1"/>
  <c r="K13" i="2"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AA107" i="3" s="1"/>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8" i="4"/>
  <c r="H58"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9" i="4"/>
  <c r="H79" i="4" s="1"/>
  <c r="M68" i="3"/>
  <c r="L68" i="3"/>
  <c r="BS53" i="3"/>
  <c r="O53" i="3"/>
  <c r="O54" i="3"/>
  <c r="G80" i="4"/>
  <c r="H80" i="4" s="1"/>
  <c r="N55" i="3"/>
  <c r="I168" i="3"/>
  <c r="I169" i="3" s="1"/>
  <c r="CD161" i="3"/>
  <c r="I163" i="3"/>
  <c r="F65" i="4"/>
  <c r="G65" i="4" s="1"/>
  <c r="H65"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70" i="4"/>
  <c r="G70" i="4" s="1"/>
  <c r="H70" i="4" s="1"/>
  <c r="CE149" i="3"/>
  <c r="BZ145" i="3"/>
  <c r="BT145" i="3"/>
  <c r="CC143" i="3"/>
  <c r="F19" i="4"/>
  <c r="G19" i="4" s="1"/>
  <c r="H19" i="4" s="1"/>
  <c r="CE127" i="3"/>
  <c r="I145" i="3"/>
  <c r="BS144" i="3"/>
  <c r="O144" i="3"/>
  <c r="O146" i="3" s="1"/>
  <c r="BW118" i="3"/>
  <c r="AM118" i="3"/>
  <c r="F54"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BR146" i="3"/>
  <c r="CB144" i="3"/>
  <c r="BQ144" i="3"/>
  <c r="BQ146" i="3" s="1"/>
  <c r="H107" i="3"/>
  <c r="CC104" i="3"/>
  <c r="BR92" i="3"/>
  <c r="I92" i="3"/>
  <c r="F63" i="4"/>
  <c r="G63" i="4" s="1"/>
  <c r="H63" i="4" s="1"/>
  <c r="CE98" i="3"/>
  <c r="E94" i="3"/>
  <c r="CB92" i="3"/>
  <c r="CC78" i="3"/>
  <c r="F48" i="4"/>
  <c r="G48" i="4" s="1"/>
  <c r="H48" i="4" s="1"/>
  <c r="CE72" i="3"/>
  <c r="BW66" i="3"/>
  <c r="AM66" i="3"/>
  <c r="AM68" i="3" s="1"/>
  <c r="AM69" i="3" s="1"/>
  <c r="I11" i="2" s="1"/>
  <c r="F15" i="4"/>
  <c r="G15" i="4" s="1"/>
  <c r="H15" i="4" s="1"/>
  <c r="CE62" i="3"/>
  <c r="AY53" i="3"/>
  <c r="BY53" i="3"/>
  <c r="F67" i="4"/>
  <c r="G67" i="4" s="1"/>
  <c r="H67" i="4" s="1"/>
  <c r="CE30" i="3"/>
  <c r="AS92" i="3"/>
  <c r="BX92" i="3"/>
  <c r="F74" i="4"/>
  <c r="G74" i="4" s="1"/>
  <c r="H74" i="4" s="1"/>
  <c r="CE110" i="3"/>
  <c r="CA66" i="3"/>
  <c r="BK66" i="3"/>
  <c r="BV11" i="3"/>
  <c r="AG11" i="3"/>
  <c r="G55" i="3"/>
  <c r="I53" i="3"/>
  <c r="F66" i="4"/>
  <c r="G66" i="4" s="1"/>
  <c r="H66" i="4" s="1"/>
  <c r="CE29" i="3"/>
  <c r="BY24" i="3"/>
  <c r="AY24" i="3"/>
  <c r="BW11" i="3"/>
  <c r="AM11" i="3"/>
  <c r="AM13" i="3" s="1"/>
  <c r="AM14" i="3" s="1"/>
  <c r="I7" i="2" s="1"/>
  <c r="BY66" i="3"/>
  <c r="AY66" i="3"/>
  <c r="AY68" i="3" s="1"/>
  <c r="AY69" i="3" s="1"/>
  <c r="K11"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AM94" i="3" s="1"/>
  <c r="CC65" i="3"/>
  <c r="CB53" i="3"/>
  <c r="BQ53" i="3"/>
  <c r="BQ55" i="3" s="1"/>
  <c r="CA11" i="3"/>
  <c r="BK11" i="3"/>
  <c r="BK13" i="3" s="1"/>
  <c r="BK14" i="3" s="1"/>
  <c r="M7" i="2" s="1"/>
  <c r="BT53" i="3"/>
  <c r="U53" i="3"/>
  <c r="U55" i="3" s="1"/>
  <c r="CE31" i="3"/>
  <c r="CE151" i="3"/>
  <c r="F3" i="4"/>
  <c r="BU145" i="3"/>
  <c r="BV162" i="3"/>
  <c r="AG162" i="3"/>
  <c r="AG164" i="3" s="1"/>
  <c r="AG165" i="3" s="1"/>
  <c r="H4"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E133" i="3" s="1"/>
  <c r="BE134" i="3" s="1"/>
  <c r="L12" i="2" s="1"/>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9" i="4"/>
  <c r="G69" i="4" s="1"/>
  <c r="H69" i="4" s="1"/>
  <c r="CE17" i="3"/>
  <c r="CC10" i="3"/>
  <c r="G11" i="4"/>
  <c r="H11" i="4" s="1"/>
  <c r="G6" i="4"/>
  <c r="H6" i="4" s="1"/>
  <c r="G7" i="4" l="1"/>
  <c r="H7" i="4" s="1"/>
  <c r="AY81" i="3"/>
  <c r="AY13" i="3"/>
  <c r="AY14" i="3" s="1"/>
  <c r="K7" i="2" s="1"/>
  <c r="G76" i="4"/>
  <c r="H76" i="4" s="1"/>
  <c r="AS81" i="3"/>
  <c r="AS82" i="3" s="1"/>
  <c r="J3" i="2" s="1"/>
  <c r="AS164" i="3"/>
  <c r="AS146" i="3"/>
  <c r="AS147" i="3" s="1"/>
  <c r="J8" i="2" s="1"/>
  <c r="BX146" i="3"/>
  <c r="AS94" i="3"/>
  <c r="AS95" i="3" s="1"/>
  <c r="J13" i="2" s="1"/>
  <c r="AM26" i="3"/>
  <c r="AM27" i="3" s="1"/>
  <c r="I9" i="2" s="1"/>
  <c r="AG55" i="3"/>
  <c r="AG68" i="3"/>
  <c r="G68" i="4"/>
  <c r="H68" i="4" s="1"/>
  <c r="AA39" i="3"/>
  <c r="AA164" i="3"/>
  <c r="AA26" i="3"/>
  <c r="AA27" i="3" s="1"/>
  <c r="G9" i="2" s="1"/>
  <c r="U164" i="3"/>
  <c r="U133" i="3"/>
  <c r="U94" i="3"/>
  <c r="U95" i="3" s="1"/>
  <c r="F13" i="2" s="1"/>
  <c r="BT146" i="3"/>
  <c r="U56" i="3"/>
  <c r="F5" i="2" s="1"/>
  <c r="BE40" i="3"/>
  <c r="L10" i="2" s="1"/>
  <c r="BE69" i="3"/>
  <c r="L11" i="2" s="1"/>
  <c r="G55" i="4"/>
  <c r="H55" i="4" s="1"/>
  <c r="G3" i="4"/>
  <c r="H3" i="4" s="1"/>
  <c r="I146" i="3"/>
  <c r="AG56" i="3"/>
  <c r="H5" i="2" s="1"/>
  <c r="AS134" i="3"/>
  <c r="J12" i="2" s="1"/>
  <c r="BZ146" i="3"/>
  <c r="BS146" i="3"/>
  <c r="O26" i="3"/>
  <c r="O27" i="3" s="1"/>
  <c r="E9" i="2" s="1"/>
  <c r="O107" i="3"/>
  <c r="O108" i="3" s="1"/>
  <c r="E6" i="2" s="1"/>
  <c r="O39" i="3"/>
  <c r="G54" i="4"/>
  <c r="H54" i="4" s="1"/>
  <c r="G60" i="4"/>
  <c r="H60" i="4" s="1"/>
  <c r="G47" i="4"/>
  <c r="H47" i="4" s="1"/>
  <c r="I147" i="3"/>
  <c r="D8" i="2" s="1"/>
  <c r="G73" i="4"/>
  <c r="H73" i="4" s="1"/>
  <c r="G82" i="4"/>
  <c r="H82" i="4" s="1"/>
  <c r="I69" i="3"/>
  <c r="D11" i="2" s="1"/>
  <c r="BQ69" i="3"/>
  <c r="N11" i="2" s="1"/>
  <c r="BQ40" i="3"/>
  <c r="N10" i="2" s="1"/>
  <c r="BE13" i="3"/>
  <c r="BE14" i="3" s="1"/>
  <c r="L7" i="2" s="1"/>
  <c r="BQ56" i="3"/>
  <c r="N5" i="2" s="1"/>
  <c r="BK39" i="3"/>
  <c r="BK40" i="3" s="1"/>
  <c r="M10" i="2" s="1"/>
  <c r="BE107" i="3"/>
  <c r="BE108" i="3" s="1"/>
  <c r="L6" i="2" s="1"/>
  <c r="BQ133" i="3"/>
  <c r="BQ134" i="3" s="1"/>
  <c r="N12" i="2" s="1"/>
  <c r="BQ14" i="3"/>
  <c r="N7" i="2" s="1"/>
  <c r="BK81" i="3"/>
  <c r="BK82" i="3" s="1"/>
  <c r="M3" i="2" s="1"/>
  <c r="BW146" i="3"/>
  <c r="AS165" i="3"/>
  <c r="J4" i="2" s="1"/>
  <c r="AY146" i="3"/>
  <c r="AY147" i="3" s="1"/>
  <c r="K8" i="2" s="1"/>
  <c r="BY146" i="3"/>
  <c r="AY82" i="3"/>
  <c r="K3" i="2" s="1"/>
  <c r="AY39" i="3"/>
  <c r="AY40" i="3" s="1"/>
  <c r="K10" i="2" s="1"/>
  <c r="AY107" i="3"/>
  <c r="AY108" i="3" s="1"/>
  <c r="K6" i="2" s="1"/>
  <c r="AS120" i="3"/>
  <c r="AS121" i="3" s="1"/>
  <c r="J2" i="2" s="1"/>
  <c r="U134" i="3"/>
  <c r="F12" i="2" s="1"/>
  <c r="AG26" i="3"/>
  <c r="AG27" i="3" s="1"/>
  <c r="H9" i="2" s="1"/>
  <c r="AG40" i="3"/>
  <c r="H10" i="2" s="1"/>
  <c r="U165" i="3"/>
  <c r="F4" i="2" s="1"/>
  <c r="U26" i="3"/>
  <c r="U27" i="3" s="1"/>
  <c r="F9" i="2" s="1"/>
  <c r="AG95" i="3"/>
  <c r="H13" i="2" s="1"/>
  <c r="AG147" i="3"/>
  <c r="H8" i="2" s="1"/>
  <c r="AA108" i="3"/>
  <c r="G6" i="2" s="1"/>
  <c r="U39" i="3"/>
  <c r="U40" i="3" s="1"/>
  <c r="F10" i="2" s="1"/>
  <c r="U13" i="3"/>
  <c r="U14" i="3" s="1"/>
  <c r="F7" i="2" s="1"/>
  <c r="BV146" i="3"/>
  <c r="AA81" i="3"/>
  <c r="AA82" i="3" s="1"/>
  <c r="G3" i="2" s="1"/>
  <c r="AG107" i="3"/>
  <c r="AG108" i="3" s="1"/>
  <c r="H6" i="2" s="1"/>
  <c r="O147" i="3"/>
  <c r="E8" i="2" s="1"/>
  <c r="O95" i="3"/>
  <c r="E13" i="2" s="1"/>
  <c r="BQ26" i="3"/>
  <c r="BQ27" i="3" s="1"/>
  <c r="N9" i="2" s="1"/>
  <c r="BQ164" i="3"/>
  <c r="BQ165" i="3" s="1"/>
  <c r="N4" i="2" s="1"/>
  <c r="BQ147" i="3"/>
  <c r="N8" i="2" s="1"/>
  <c r="BQ81" i="3"/>
  <c r="BQ82" i="3" s="1"/>
  <c r="N3" i="2" s="1"/>
  <c r="BQ94" i="3"/>
  <c r="BQ95" i="3" s="1"/>
  <c r="N13" i="2" s="1"/>
  <c r="BQ107" i="3"/>
  <c r="BQ108" i="3" s="1"/>
  <c r="N6" i="2" s="1"/>
  <c r="BK164" i="3"/>
  <c r="BK165" i="3" s="1"/>
  <c r="M4" i="2" s="1"/>
  <c r="BK147" i="3"/>
  <c r="M8" i="2" s="1"/>
  <c r="BK68" i="3"/>
  <c r="BK69" i="3" s="1"/>
  <c r="M11" i="2" s="1"/>
  <c r="BK95" i="3"/>
  <c r="M13" i="2" s="1"/>
  <c r="BK26" i="3"/>
  <c r="BK27" i="3" s="1"/>
  <c r="M9" i="2" s="1"/>
  <c r="BK55" i="3"/>
  <c r="BK56" i="3" s="1"/>
  <c r="M5" i="2" s="1"/>
  <c r="BK107" i="3"/>
  <c r="BK108" i="3" s="1"/>
  <c r="M6" i="2" s="1"/>
  <c r="BE165" i="3"/>
  <c r="L4" i="2" s="1"/>
  <c r="BE26" i="3"/>
  <c r="BE27" i="3" s="1"/>
  <c r="L9" i="2" s="1"/>
  <c r="BE146" i="3"/>
  <c r="BE147" i="3" s="1"/>
  <c r="L8" i="2" s="1"/>
  <c r="BK134" i="3"/>
  <c r="M12" i="2" s="1"/>
  <c r="BE94" i="3"/>
  <c r="BE95" i="3" s="1"/>
  <c r="L13" i="2" s="1"/>
  <c r="BE55" i="3"/>
  <c r="BE56" i="3" s="1"/>
  <c r="L5" i="2" s="1"/>
  <c r="CE10" i="3"/>
  <c r="CE104" i="3"/>
  <c r="AY26" i="3"/>
  <c r="AY27" i="3" s="1"/>
  <c r="K9" i="2" s="1"/>
  <c r="AY55" i="3"/>
  <c r="AY56" i="3" s="1"/>
  <c r="K5" i="2" s="1"/>
  <c r="AY121" i="3"/>
  <c r="K2" i="2" s="1"/>
  <c r="AY164" i="3"/>
  <c r="AY165" i="3" s="1"/>
  <c r="K4" i="2" s="1"/>
  <c r="AY133" i="3"/>
  <c r="AY134" i="3" s="1"/>
  <c r="K12" i="2" s="1"/>
  <c r="AS39" i="3"/>
  <c r="AS40" i="3" s="1"/>
  <c r="J10" i="2" s="1"/>
  <c r="AS108" i="3"/>
  <c r="J6" i="2" s="1"/>
  <c r="AS14" i="3"/>
  <c r="J7" i="2" s="1"/>
  <c r="AS26" i="3"/>
  <c r="AS27" i="3" s="1"/>
  <c r="J9" i="2" s="1"/>
  <c r="AS55" i="3"/>
  <c r="AS56" i="3" s="1"/>
  <c r="J5" i="2" s="1"/>
  <c r="AS68" i="3"/>
  <c r="AS69" i="3" s="1"/>
  <c r="J11" i="2" s="1"/>
  <c r="AM120" i="3"/>
  <c r="AM121" i="3" s="1"/>
  <c r="I2" i="2" s="1"/>
  <c r="AM95" i="3"/>
  <c r="I13" i="2" s="1"/>
  <c r="AM55" i="3"/>
  <c r="AM56" i="3" s="1"/>
  <c r="I5" i="2" s="1"/>
  <c r="AM164" i="3"/>
  <c r="AM165" i="3" s="1"/>
  <c r="I4" i="2" s="1"/>
  <c r="AM40" i="3"/>
  <c r="I10" i="2" s="1"/>
  <c r="AM108" i="3"/>
  <c r="I6" i="2" s="1"/>
  <c r="AM146" i="3"/>
  <c r="AM147" i="3" s="1"/>
  <c r="I8" i="2" s="1"/>
  <c r="CC144" i="3"/>
  <c r="AM134" i="3"/>
  <c r="I12" i="2" s="1"/>
  <c r="AM81" i="3"/>
  <c r="AM82" i="3" s="1"/>
  <c r="I3" i="2" s="1"/>
  <c r="AG133" i="3"/>
  <c r="AG134" i="3" s="1"/>
  <c r="H12" i="2" s="1"/>
  <c r="AG81" i="3"/>
  <c r="AG82" i="3" s="1"/>
  <c r="H3" i="2" s="1"/>
  <c r="AG13" i="3"/>
  <c r="AG14" i="3" s="1"/>
  <c r="H7" i="2" s="1"/>
  <c r="AG69" i="3"/>
  <c r="H11" i="2" s="1"/>
  <c r="AG120" i="3"/>
  <c r="AG121" i="3" s="1"/>
  <c r="H2" i="2" s="1"/>
  <c r="CC118" i="3"/>
  <c r="AA40" i="3"/>
  <c r="G10" i="2" s="1"/>
  <c r="AA13" i="3"/>
  <c r="AA14" i="3" s="1"/>
  <c r="G7" i="2" s="1"/>
  <c r="AA146" i="3"/>
  <c r="AA147" i="3" s="1"/>
  <c r="G8" i="2" s="1"/>
  <c r="BU146" i="3"/>
  <c r="AA56" i="3"/>
  <c r="G5" i="2" s="1"/>
  <c r="AA134" i="3"/>
  <c r="G12" i="2" s="1"/>
  <c r="CE23" i="3"/>
  <c r="AA120" i="3"/>
  <c r="AA121" i="3" s="1"/>
  <c r="G2" i="2" s="1"/>
  <c r="AA68" i="3"/>
  <c r="AA69" i="3" s="1"/>
  <c r="G11" i="2" s="1"/>
  <c r="AA165" i="3"/>
  <c r="G4" i="2" s="1"/>
  <c r="AA94" i="3"/>
  <c r="AA95" i="3" s="1"/>
  <c r="G13" i="2" s="1"/>
  <c r="CE91" i="3"/>
  <c r="U82" i="3"/>
  <c r="F3" i="2" s="1"/>
  <c r="U107" i="3"/>
  <c r="U108" i="3" s="1"/>
  <c r="F6" i="2" s="1"/>
  <c r="U68" i="3"/>
  <c r="U69" i="3" s="1"/>
  <c r="F11" i="2" s="1"/>
  <c r="CE52" i="3"/>
  <c r="U146" i="3"/>
  <c r="U147" i="3" s="1"/>
  <c r="F8" i="2" s="1"/>
  <c r="CC11" i="3"/>
  <c r="U120" i="3"/>
  <c r="U121" i="3" s="1"/>
  <c r="F2" i="2" s="1"/>
  <c r="O133" i="3"/>
  <c r="O134" i="3" s="1"/>
  <c r="E12" i="2" s="1"/>
  <c r="CE130" i="3"/>
  <c r="CD11" i="3"/>
  <c r="O13" i="3"/>
  <c r="O14" i="3" s="1"/>
  <c r="E7" i="2" s="1"/>
  <c r="CE143" i="3"/>
  <c r="CD144" i="3"/>
  <c r="CD118" i="3"/>
  <c r="O120" i="3"/>
  <c r="O121" i="3" s="1"/>
  <c r="E2" i="2" s="1"/>
  <c r="O40" i="3"/>
  <c r="E10" i="2" s="1"/>
  <c r="O164" i="3"/>
  <c r="O165" i="3" s="1"/>
  <c r="E4" i="2" s="1"/>
  <c r="CE36" i="3"/>
  <c r="CC24" i="3"/>
  <c r="O81" i="3"/>
  <c r="O82" i="3" s="1"/>
  <c r="E3" i="2" s="1"/>
  <c r="O69" i="3"/>
  <c r="E11" i="2" s="1"/>
  <c r="CE65" i="3"/>
  <c r="O55" i="3"/>
  <c r="O56" i="3" s="1"/>
  <c r="E5" i="2" s="1"/>
  <c r="CD66" i="3"/>
  <c r="I14" i="3"/>
  <c r="D7" i="2" s="1"/>
  <c r="CD131" i="3"/>
  <c r="I133" i="3"/>
  <c r="I134" i="3" s="1"/>
  <c r="D12" i="2" s="1"/>
  <c r="CC92" i="3"/>
  <c r="CE161" i="3"/>
  <c r="CD162" i="3"/>
  <c r="I164" i="3"/>
  <c r="I165" i="3" s="1"/>
  <c r="D4" i="2" s="1"/>
  <c r="CD79" i="3"/>
  <c r="I81" i="3"/>
  <c r="I82" i="3" s="1"/>
  <c r="D3" i="2" s="1"/>
  <c r="CC131" i="3"/>
  <c r="CD53" i="3"/>
  <c r="I55" i="3"/>
  <c r="I56" i="3" s="1"/>
  <c r="D5" i="2" s="1"/>
  <c r="I26" i="3"/>
  <c r="I27" i="3" s="1"/>
  <c r="D9" i="2" s="1"/>
  <c r="CD24" i="3"/>
  <c r="CC66" i="3"/>
  <c r="CC162" i="3"/>
  <c r="CD37" i="3"/>
  <c r="I39" i="3"/>
  <c r="I40" i="3" s="1"/>
  <c r="D10" i="2" s="1"/>
  <c r="CC53" i="3"/>
  <c r="CE117" i="3"/>
  <c r="CC105" i="3"/>
  <c r="I120" i="3"/>
  <c r="I121" i="3" s="1"/>
  <c r="D2" i="2" s="1"/>
  <c r="CE78" i="3"/>
  <c r="CC79" i="3"/>
  <c r="CC37" i="3"/>
  <c r="CD92" i="3"/>
  <c r="I94" i="3"/>
  <c r="I95" i="3" s="1"/>
  <c r="D13" i="2" s="1"/>
  <c r="CD105" i="3"/>
  <c r="I107" i="3"/>
  <c r="I108" i="3" s="1"/>
  <c r="D6" i="2" s="1"/>
  <c r="N16" i="2" l="1"/>
  <c r="M16" i="2"/>
  <c r="L16" i="2"/>
  <c r="K16" i="2"/>
  <c r="J16" i="2"/>
  <c r="O9" i="2"/>
  <c r="CE118" i="3"/>
  <c r="I16" i="2"/>
  <c r="CE144" i="3"/>
  <c r="H16" i="2"/>
  <c r="O8" i="2"/>
  <c r="O11" i="2"/>
  <c r="G16" i="2"/>
  <c r="O13" i="2"/>
  <c r="O10" i="2"/>
  <c r="CE24" i="3"/>
  <c r="O6" i="2"/>
  <c r="CE11" i="3"/>
  <c r="F16" i="2"/>
  <c r="CE105" i="3"/>
  <c r="O12" i="2"/>
  <c r="CE92" i="3"/>
  <c r="O7" i="2"/>
  <c r="O2" i="2"/>
  <c r="P2" i="2" s="1"/>
  <c r="O4" i="2"/>
  <c r="CE37" i="3"/>
  <c r="CE162" i="3"/>
  <c r="E16" i="2"/>
  <c r="CE66" i="3"/>
  <c r="O5"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<sst xmlns="http://schemas.openxmlformats.org/spreadsheetml/2006/main" count="1000" uniqueCount="127">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</sst>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P15" sqref="P1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5</v>
      </c>
      <c r="H2" s="15">
        <f>'Détail par équipe'!AG121</f>
        <v>7</v>
      </c>
      <c r="I2" s="15">
        <f>'Détail par équipe'!AM121</f>
        <v>10</v>
      </c>
      <c r="J2" s="15">
        <f>'Détail par équipe'!AS121</f>
        <v>6</v>
      </c>
      <c r="K2" s="15">
        <f>'Détail par équipe'!AY121</f>
        <v>8</v>
      </c>
      <c r="L2" s="15">
        <f>'Détail par équipe'!BE121</f>
        <v>0</v>
      </c>
      <c r="M2" s="15">
        <f>'Détail par équipe'!BK121</f>
        <v>0</v>
      </c>
      <c r="N2" s="15">
        <f>'Détail par équipe'!BQ121</f>
        <v>0</v>
      </c>
      <c r="O2" s="16">
        <f t="shared" ref="O2:O13" si="0">D2+E2+F2+G2+H2+I2+J2+K2+L2+M2+N2</f>
        <v>63</v>
      </c>
      <c r="P2" s="17">
        <f>O2*3.2</f>
        <v>201.60000000000002</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7</v>
      </c>
      <c r="H3" s="15">
        <f>'Détail par équipe'!AG82</f>
        <v>9</v>
      </c>
      <c r="I3" s="15">
        <f>'Détail par équipe'!AM82</f>
        <v>10</v>
      </c>
      <c r="J3" s="15">
        <f>'Détail par équipe'!AS82</f>
        <v>6</v>
      </c>
      <c r="K3" s="15">
        <f>'Détail par équipe'!AY82</f>
        <v>1.5</v>
      </c>
      <c r="L3" s="15">
        <f>'Détail par équipe'!BE82</f>
        <v>0</v>
      </c>
      <c r="M3" s="15">
        <f>'Détail par équipe'!BK82</f>
        <v>0</v>
      </c>
      <c r="N3" s="15">
        <f>'Détail par équipe'!BQ82</f>
        <v>0</v>
      </c>
      <c r="O3" s="16">
        <f t="shared" si="0"/>
        <v>56.5</v>
      </c>
      <c r="P3" s="17">
        <f t="shared" ref="P3:P13" si="1">O3*3.2</f>
        <v>180.8</v>
      </c>
    </row>
    <row r="4" spans="1:16" ht="23.1" customHeight="1" x14ac:dyDescent="0.25">
      <c r="A4" s="11">
        <v>3</v>
      </c>
      <c r="B4" s="12">
        <v>2</v>
      </c>
      <c r="C4" s="13" t="str">
        <f>'Détail par équipe'!B148</f>
        <v>Wizards 5</v>
      </c>
      <c r="D4" s="14">
        <f>'Détail par équipe'!I165</f>
        <v>6</v>
      </c>
      <c r="E4" s="15">
        <f>'Détail par équipe'!O165</f>
        <v>2</v>
      </c>
      <c r="F4" s="15">
        <f>'Détail par équipe'!U165</f>
        <v>8</v>
      </c>
      <c r="G4" s="15">
        <f>'Détail par équipe'!AA165</f>
        <v>10</v>
      </c>
      <c r="H4" s="15">
        <f>'Détail par équipe'!AG165</f>
        <v>8.5</v>
      </c>
      <c r="I4" s="15">
        <f>'Détail par équipe'!AM165</f>
        <v>10</v>
      </c>
      <c r="J4" s="15">
        <f>'Détail par équipe'!AS165</f>
        <v>9</v>
      </c>
      <c r="K4" s="15">
        <f>'Détail par équipe'!AY165</f>
        <v>2</v>
      </c>
      <c r="L4" s="15">
        <f>'Détail par équipe'!BE165</f>
        <v>0</v>
      </c>
      <c r="M4" s="15">
        <f>'Détail par équipe'!BK165</f>
        <v>0</v>
      </c>
      <c r="N4" s="15">
        <f>'Détail par équipe'!BQ165</f>
        <v>0</v>
      </c>
      <c r="O4" s="16">
        <f t="shared" si="0"/>
        <v>55.5</v>
      </c>
      <c r="P4" s="17">
        <f t="shared" si="1"/>
        <v>177.60000000000002</v>
      </c>
    </row>
    <row r="5" spans="1:16" ht="23.1" customHeight="1" x14ac:dyDescent="0.25">
      <c r="A5" s="11">
        <v>4</v>
      </c>
      <c r="B5" s="12">
        <v>7</v>
      </c>
      <c r="C5" s="13" t="str">
        <f>'Détail par équipe'!B41</f>
        <v>BZV</v>
      </c>
      <c r="D5" s="14">
        <f>'Détail par équipe'!I56</f>
        <v>10</v>
      </c>
      <c r="E5" s="15">
        <f>'Détail par équipe'!O56</f>
        <v>4.5</v>
      </c>
      <c r="F5" s="15">
        <f>'Détail par équipe'!U56</f>
        <v>4</v>
      </c>
      <c r="G5" s="15">
        <f>'Détail par équipe'!AA56</f>
        <v>10</v>
      </c>
      <c r="H5" s="15">
        <f>'Détail par équipe'!AG56</f>
        <v>2</v>
      </c>
      <c r="I5" s="15">
        <f>'Détail par équipe'!AM56</f>
        <v>9</v>
      </c>
      <c r="J5" s="15">
        <f>'Détail par équipe'!AS56</f>
        <v>1</v>
      </c>
      <c r="K5" s="15">
        <f>'Détail par équipe'!AY56</f>
        <v>8.5</v>
      </c>
      <c r="L5" s="15">
        <f>'Détail par équipe'!BE56</f>
        <v>0</v>
      </c>
      <c r="M5" s="15">
        <f>'Détail par équipe'!BK56</f>
        <v>0</v>
      </c>
      <c r="N5" s="15">
        <f>'Détail par équipe'!BQ56</f>
        <v>0</v>
      </c>
      <c r="O5" s="16">
        <f t="shared" si="0"/>
        <v>49</v>
      </c>
      <c r="P5" s="17">
        <f t="shared" si="1"/>
        <v>156.80000000000001</v>
      </c>
    </row>
    <row r="6" spans="1:16" ht="23.1" customHeight="1" x14ac:dyDescent="0.25">
      <c r="A6" s="11">
        <v>5</v>
      </c>
      <c r="B6" s="12">
        <v>5</v>
      </c>
      <c r="C6" s="13" t="str">
        <f>'Détail par équipe'!B96</f>
        <v>Wizards 4</v>
      </c>
      <c r="D6" s="14">
        <f>'Détail par équipe'!I108</f>
        <v>8</v>
      </c>
      <c r="E6" s="15">
        <f>'Détail par équipe'!O108</f>
        <v>8</v>
      </c>
      <c r="F6" s="15">
        <f>'Détail par équipe'!U108</f>
        <v>4</v>
      </c>
      <c r="G6" s="15">
        <f>'Détail par équipe'!AA108</f>
        <v>10</v>
      </c>
      <c r="H6" s="15">
        <f>'Détail par équipe'!AG108</f>
        <v>4</v>
      </c>
      <c r="I6" s="15">
        <f>'Détail par équipe'!AM108</f>
        <v>1</v>
      </c>
      <c r="J6" s="15">
        <f>'Détail par équipe'!AS108</f>
        <v>4</v>
      </c>
      <c r="K6" s="15">
        <f>'Détail par équipe'!AY108</f>
        <v>10</v>
      </c>
      <c r="L6" s="15">
        <f>'Détail par équipe'!BE108</f>
        <v>0</v>
      </c>
      <c r="M6" s="15">
        <f>'Détail par équipe'!BK108</f>
        <v>0</v>
      </c>
      <c r="N6" s="15">
        <f>'Détail par équipe'!BQ108</f>
        <v>0</v>
      </c>
      <c r="O6" s="16">
        <f t="shared" si="0"/>
        <v>49</v>
      </c>
      <c r="P6" s="17">
        <f t="shared" si="1"/>
        <v>156.80000000000001</v>
      </c>
    </row>
    <row r="7" spans="1:16" ht="23.1" customHeight="1" x14ac:dyDescent="0.25">
      <c r="A7" s="11">
        <v>6</v>
      </c>
      <c r="B7" s="12">
        <v>8</v>
      </c>
      <c r="C7" s="13" t="str">
        <f>'Détail par équipe'!B2</f>
        <v>Friends Team</v>
      </c>
      <c r="D7" s="14">
        <f>'Détail par équipe'!I14</f>
        <v>7</v>
      </c>
      <c r="E7" s="15">
        <f>'Détail par équipe'!O14</f>
        <v>9.5</v>
      </c>
      <c r="F7" s="15">
        <f>'Détail par équipe'!U14</f>
        <v>5</v>
      </c>
      <c r="G7" s="15">
        <f>'Détail par équipe'!AA14</f>
        <v>7</v>
      </c>
      <c r="H7" s="15">
        <f>'Détail par équipe'!AG14</f>
        <v>2</v>
      </c>
      <c r="I7" s="15">
        <f>'Détail par équipe'!AM14</f>
        <v>3</v>
      </c>
      <c r="J7" s="15">
        <f>'Détail par équipe'!AS14</f>
        <v>4</v>
      </c>
      <c r="K7" s="15">
        <f>'Détail par équipe'!AY14</f>
        <v>0</v>
      </c>
      <c r="L7" s="15">
        <f>'Détail par équipe'!BE14</f>
        <v>0</v>
      </c>
      <c r="M7" s="15">
        <f>'Détail par équipe'!BK14</f>
        <v>0</v>
      </c>
      <c r="N7" s="15">
        <f>'Détail par équipe'!BQ14</f>
        <v>0</v>
      </c>
      <c r="O7" s="16">
        <f t="shared" si="0"/>
        <v>37.5</v>
      </c>
      <c r="P7" s="17">
        <f t="shared" si="1"/>
        <v>120</v>
      </c>
    </row>
    <row r="8" spans="1:16" ht="23.1" customHeight="1" x14ac:dyDescent="0.25">
      <c r="A8" s="11">
        <v>7</v>
      </c>
      <c r="B8" s="12">
        <v>3</v>
      </c>
      <c r="C8" s="13" t="str">
        <f>'Détail par équipe'!B135</f>
        <v>Wizards 7</v>
      </c>
      <c r="D8" s="14">
        <f>'Détail par équipe'!I147</f>
        <v>4</v>
      </c>
      <c r="E8" s="15">
        <f>'Détail par équipe'!O147</f>
        <v>1</v>
      </c>
      <c r="F8" s="15">
        <f>'Détail par équipe'!U147</f>
        <v>6</v>
      </c>
      <c r="G8" s="15">
        <f>'Détail par équipe'!AA147</f>
        <v>3</v>
      </c>
      <c r="H8" s="15">
        <f>'Détail par équipe'!AG147</f>
        <v>6</v>
      </c>
      <c r="I8" s="15">
        <f>'Détail par équipe'!AM147</f>
        <v>7</v>
      </c>
      <c r="J8" s="15">
        <f>'Détail par équipe'!AS147</f>
        <v>8</v>
      </c>
      <c r="K8" s="15">
        <f>'Détail par équipe'!AY147</f>
        <v>5</v>
      </c>
      <c r="L8" s="15">
        <f>'Détail par équipe'!BE147</f>
        <v>0</v>
      </c>
      <c r="M8" s="15">
        <f>'Détail par équipe'!BK147</f>
        <v>0</v>
      </c>
      <c r="N8" s="15">
        <f>'Détail par équipe'!BQ147</f>
        <v>0</v>
      </c>
      <c r="O8" s="16">
        <f t="shared" si="0"/>
        <v>40</v>
      </c>
      <c r="P8" s="17">
        <f t="shared" si="1"/>
        <v>128</v>
      </c>
    </row>
    <row r="9" spans="1:16" ht="23.1" customHeight="1" x14ac:dyDescent="0.25">
      <c r="A9" s="11">
        <v>8</v>
      </c>
      <c r="B9" s="12">
        <v>6</v>
      </c>
      <c r="C9" s="13" t="str">
        <f>'Détail par équipe'!B15</f>
        <v>Wizards 3</v>
      </c>
      <c r="D9" s="14">
        <f>'Détail par équipe'!I27</f>
        <v>3</v>
      </c>
      <c r="E9" s="15">
        <f>'Détail par équipe'!O27</f>
        <v>4</v>
      </c>
      <c r="F9" s="15">
        <f>'Détail par équipe'!U27</f>
        <v>6</v>
      </c>
      <c r="G9" s="15">
        <f>'Détail par équipe'!AA27</f>
        <v>5</v>
      </c>
      <c r="H9" s="15">
        <f>'Détail par équipe'!AG27</f>
        <v>8</v>
      </c>
      <c r="I9" s="15">
        <f>'Détail par équipe'!AM27</f>
        <v>0</v>
      </c>
      <c r="J9" s="15">
        <f>'Détail par équipe'!AS27</f>
        <v>5</v>
      </c>
      <c r="K9" s="15">
        <f>'Détail par équipe'!AY27</f>
        <v>2</v>
      </c>
      <c r="L9" s="15">
        <f>'Détail par équipe'!BE27</f>
        <v>0</v>
      </c>
      <c r="M9" s="15">
        <f>'Détail par équipe'!BK27</f>
        <v>0</v>
      </c>
      <c r="N9" s="15">
        <f>'Détail par équipe'!BQ27</f>
        <v>0</v>
      </c>
      <c r="O9" s="16">
        <f t="shared" si="0"/>
        <v>33</v>
      </c>
      <c r="P9" s="17">
        <f t="shared" si="1"/>
        <v>105.60000000000001</v>
      </c>
    </row>
    <row r="10" spans="1:16" ht="23.1" customHeight="1" x14ac:dyDescent="0.25">
      <c r="A10" s="11">
        <v>9</v>
      </c>
      <c r="B10" s="12">
        <v>10</v>
      </c>
      <c r="C10" s="13" t="str">
        <f>'Détail par équipe'!B28</f>
        <v>Wizards 1</v>
      </c>
      <c r="D10" s="14">
        <f>'Détail par équipe'!I40</f>
        <v>0</v>
      </c>
      <c r="E10" s="15">
        <f>'Détail par équipe'!O40</f>
        <v>8</v>
      </c>
      <c r="F10" s="15">
        <f>'Détail par équipe'!U40</f>
        <v>2</v>
      </c>
      <c r="G10" s="15">
        <f>'Détail par équipe'!AA40</f>
        <v>3</v>
      </c>
      <c r="H10" s="15">
        <f>'Détail par équipe'!AG40</f>
        <v>1</v>
      </c>
      <c r="I10" s="15">
        <f>'Détail par équipe'!AM40</f>
        <v>9</v>
      </c>
      <c r="J10" s="15">
        <f>'Détail par équipe'!AS40</f>
        <v>2</v>
      </c>
      <c r="K10" s="15">
        <f>'Détail par équipe'!AY40</f>
        <v>8</v>
      </c>
      <c r="L10" s="15">
        <f>'Détail par équipe'!BE40</f>
        <v>0</v>
      </c>
      <c r="M10" s="15">
        <f>'Détail par équipe'!BK40</f>
        <v>0</v>
      </c>
      <c r="N10" s="15">
        <f>'Détail par équipe'!BQ40</f>
        <v>0</v>
      </c>
      <c r="O10" s="16">
        <f t="shared" si="0"/>
        <v>33</v>
      </c>
      <c r="P10" s="17">
        <f t="shared" si="1"/>
        <v>105.60000000000001</v>
      </c>
    </row>
    <row r="11" spans="1:16" ht="23.1" customHeight="1" x14ac:dyDescent="0.25">
      <c r="A11" s="11">
        <v>10</v>
      </c>
      <c r="B11" s="12">
        <v>11</v>
      </c>
      <c r="C11" s="13" t="str">
        <f>'Détail par équipe'!B57</f>
        <v>Wizards 2</v>
      </c>
      <c r="D11" s="14">
        <f>'Détail par équipe'!I69</f>
        <v>2</v>
      </c>
      <c r="E11" s="15">
        <f>'Détail par équipe'!O69</f>
        <v>5.5</v>
      </c>
      <c r="F11" s="15">
        <f>'Détail par équipe'!U69</f>
        <v>2</v>
      </c>
      <c r="G11" s="15">
        <f>'Détail par équipe'!AA69</f>
        <v>0</v>
      </c>
      <c r="H11" s="15">
        <f>'Détail par équipe'!AG69</f>
        <v>8</v>
      </c>
      <c r="I11" s="15">
        <f>'Détail par équipe'!AM69</f>
        <v>0</v>
      </c>
      <c r="J11" s="15">
        <f>'Détail par équipe'!AS69</f>
        <v>6</v>
      </c>
      <c r="K11" s="15">
        <f>'Détail par équipe'!AY69</f>
        <v>1</v>
      </c>
      <c r="L11" s="15">
        <f>'Détail par équipe'!BE69</f>
        <v>0</v>
      </c>
      <c r="M11" s="15">
        <f>'Détail par équipe'!BK69</f>
        <v>0</v>
      </c>
      <c r="N11" s="15">
        <f>'Détail par équipe'!BQ69</f>
        <v>0</v>
      </c>
      <c r="O11" s="16">
        <f t="shared" si="0"/>
        <v>24.5</v>
      </c>
      <c r="P11" s="17">
        <f t="shared" si="1"/>
        <v>78.400000000000006</v>
      </c>
    </row>
    <row r="12" spans="1:16" ht="23.1" customHeight="1" x14ac:dyDescent="0.25">
      <c r="A12" s="11">
        <v>11</v>
      </c>
      <c r="B12" s="12">
        <v>11</v>
      </c>
      <c r="C12" s="13" t="str">
        <f>'Détail par équipe'!B122</f>
        <v>BNP</v>
      </c>
      <c r="D12" s="14">
        <f>'Détail par équipe'!I134</f>
        <v>0</v>
      </c>
      <c r="E12" s="15">
        <f>'Détail par équipe'!O134</f>
        <v>2</v>
      </c>
      <c r="F12" s="15">
        <f>'Détail par équipe'!U134</f>
        <v>5</v>
      </c>
      <c r="G12" s="15">
        <f>'Détail par équipe'!AA134</f>
        <v>0</v>
      </c>
      <c r="H12" s="15">
        <f>'Détail par équipe'!AG134</f>
        <v>1.5</v>
      </c>
      <c r="I12" s="15">
        <f>'Détail par équipe'!AM134</f>
        <v>0</v>
      </c>
      <c r="J12" s="15">
        <f>'Détail par équipe'!AS134</f>
        <v>5</v>
      </c>
      <c r="K12" s="15">
        <f>'Détail par équipe'!AY134</f>
        <v>9</v>
      </c>
      <c r="L12" s="15">
        <f>'Détail par équipe'!BE134</f>
        <v>0</v>
      </c>
      <c r="M12" s="15">
        <f>'Détail par équipe'!BK134</f>
        <v>0</v>
      </c>
      <c r="N12" s="15">
        <f>'Détail par équipe'!BQ134</f>
        <v>0</v>
      </c>
      <c r="O12" s="16">
        <f t="shared" si="0"/>
        <v>22.5</v>
      </c>
      <c r="P12" s="17">
        <f t="shared" si="1"/>
        <v>72</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3</v>
      </c>
      <c r="I13" s="15">
        <f>'Détail par équipe'!AM95</f>
        <v>1</v>
      </c>
      <c r="J13" s="15">
        <f>'Détail par équipe'!AS95</f>
        <v>4</v>
      </c>
      <c r="K13" s="15">
        <f>'Détail par équipe'!AY95</f>
        <v>5</v>
      </c>
      <c r="L13" s="15">
        <f>'Détail par équipe'!BE95</f>
        <v>0</v>
      </c>
      <c r="M13" s="15">
        <f>'Détail par équipe'!BK95</f>
        <v>0</v>
      </c>
      <c r="N13" s="15">
        <f>'Détail par équipe'!BQ95</f>
        <v>0</v>
      </c>
      <c r="O13" s="16">
        <f t="shared" si="0"/>
        <v>16.5</v>
      </c>
      <c r="P13" s="17">
        <f t="shared" si="1"/>
        <v>52.800000000000004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60</v>
      </c>
      <c r="F16" s="17">
        <f t="shared" si="2"/>
        <v>60</v>
      </c>
      <c r="G16" s="17">
        <f t="shared" si="2"/>
        <v>60</v>
      </c>
      <c r="H16" s="17">
        <f t="shared" si="2"/>
        <v>60</v>
      </c>
      <c r="I16" s="17">
        <f t="shared" si="2"/>
        <v>60</v>
      </c>
      <c r="J16" s="17">
        <f t="shared" si="2"/>
        <v>60</v>
      </c>
      <c r="K16" s="17">
        <f t="shared" si="2"/>
        <v>60</v>
      </c>
      <c r="L16" s="17">
        <f t="shared" si="2"/>
        <v>0</v>
      </c>
      <c r="M16" s="17">
        <f t="shared" si="2"/>
        <v>0</v>
      </c>
      <c r="N16" s="17">
        <f t="shared" si="2"/>
        <v>0</v>
      </c>
      <c r="O16" s="17">
        <f>D16+E16+F16+G16+H16+I16+J16+K16+L16+M16+N16</f>
        <v>480</v>
      </c>
      <c r="P16" s="17">
        <f>SUM(P2:P13)</f>
        <v>1535.9999999999998</v>
      </c>
    </row>
    <row r="17" spans="1:16" ht="15" customHeight="1" x14ac:dyDescent="0.2">
      <c r="A17" s="19"/>
      <c r="B17" s="19"/>
      <c r="C17" s="19"/>
      <c r="D17" s="19"/>
      <c r="E17" s="19"/>
      <c r="F17" s="19"/>
      <c r="G17" s="19"/>
      <c r="H17" s="19"/>
      <c r="I17" s="19"/>
      <c r="J17" s="19"/>
      <c r="K17" s="19"/>
      <c r="L17" s="19"/>
      <c r="M17" s="19"/>
      <c r="N17" s="19"/>
      <c r="O17" s="20">
        <f>O16*3.2</f>
        <v>1536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736</v>
      </c>
      <c r="P27" s="19"/>
    </row>
    <row r="28" spans="1:16" ht="15" customHeight="1" x14ac:dyDescent="0.2">
      <c r="A28" s="19"/>
      <c r="B28" s="19"/>
      <c r="C28" s="19"/>
      <c r="D28" s="17">
        <f t="shared" ref="D28:N28" si="3">SUM(D20:D25)</f>
        <v>192</v>
      </c>
      <c r="E28" s="17">
        <f t="shared" si="3"/>
        <v>192</v>
      </c>
      <c r="F28" s="17">
        <f t="shared" si="3"/>
        <v>192</v>
      </c>
      <c r="G28" s="17">
        <f t="shared" si="3"/>
        <v>192</v>
      </c>
      <c r="H28" s="17">
        <f t="shared" si="3"/>
        <v>192</v>
      </c>
      <c r="I28" s="17">
        <f t="shared" si="3"/>
        <v>192</v>
      </c>
      <c r="J28" s="17">
        <f t="shared" si="3"/>
        <v>192</v>
      </c>
      <c r="K28" s="17">
        <f t="shared" si="3"/>
        <v>192</v>
      </c>
      <c r="L28" s="17">
        <f t="shared" si="3"/>
        <v>192</v>
      </c>
      <c r="M28" s="17">
        <f t="shared" si="3"/>
        <v>192</v>
      </c>
      <c r="N28" s="17">
        <f t="shared" si="3"/>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S12" activePane="bottomRight"/>
      <selection activeCell="P86" sqref="P86"/>
      <selection pane="topRight" activeCell="AT1" sqref="AT1:AY1"/>
      <selection pane="bottomLeft" activeCell="C62" sqref="C62"/>
      <selection pane="bottomRight" activeCell="AX18" sqref="AX18"/>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44909</v>
      </c>
      <c r="E1" s="102"/>
      <c r="F1" s="102"/>
      <c r="G1" s="102"/>
      <c r="H1" s="102"/>
      <c r="I1" s="103"/>
      <c r="J1" s="101">
        <v>44930</v>
      </c>
      <c r="K1" s="102"/>
      <c r="L1" s="102"/>
      <c r="M1" s="102"/>
      <c r="N1" s="102"/>
      <c r="O1" s="103"/>
      <c r="P1" s="101">
        <v>44937</v>
      </c>
      <c r="Q1" s="102"/>
      <c r="R1" s="102"/>
      <c r="S1" s="102"/>
      <c r="T1" s="102"/>
      <c r="U1" s="103"/>
      <c r="V1" s="101">
        <v>44944</v>
      </c>
      <c r="W1" s="102"/>
      <c r="X1" s="102"/>
      <c r="Y1" s="102"/>
      <c r="Z1" s="102"/>
      <c r="AA1" s="103"/>
      <c r="AB1" s="101">
        <v>44951</v>
      </c>
      <c r="AC1" s="102"/>
      <c r="AD1" s="102"/>
      <c r="AE1" s="102"/>
      <c r="AF1" s="102"/>
      <c r="AG1" s="103"/>
      <c r="AH1" s="101">
        <v>44958</v>
      </c>
      <c r="AI1" s="102"/>
      <c r="AJ1" s="102"/>
      <c r="AK1" s="102"/>
      <c r="AL1" s="102"/>
      <c r="AM1" s="103"/>
      <c r="AN1" s="101">
        <v>44965</v>
      </c>
      <c r="AO1" s="102"/>
      <c r="AP1" s="102"/>
      <c r="AQ1" s="102"/>
      <c r="AR1" s="102"/>
      <c r="AS1" s="103"/>
      <c r="AT1" s="101">
        <v>44972</v>
      </c>
      <c r="AU1" s="102"/>
      <c r="AV1" s="102"/>
      <c r="AW1" s="102"/>
      <c r="AX1" s="102"/>
      <c r="AY1" s="103"/>
      <c r="AZ1" s="101">
        <v>44993</v>
      </c>
      <c r="BA1" s="102"/>
      <c r="BB1" s="102"/>
      <c r="BC1" s="102"/>
      <c r="BD1" s="102"/>
      <c r="BE1" s="103"/>
      <c r="BF1" s="101">
        <v>45000</v>
      </c>
      <c r="BG1" s="102"/>
      <c r="BH1" s="102"/>
      <c r="BI1" s="102"/>
      <c r="BJ1" s="102"/>
      <c r="BK1" s="103"/>
      <c r="BL1" s="101">
        <v>45007</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v>57</v>
      </c>
      <c r="AC4" s="40">
        <v>136</v>
      </c>
      <c r="AD4" s="40">
        <v>162</v>
      </c>
      <c r="AE4" s="40">
        <v>106</v>
      </c>
      <c r="AF4" s="40">
        <v>157</v>
      </c>
      <c r="AG4" s="38">
        <f t="shared" si="4"/>
        <v>561</v>
      </c>
      <c r="AH4" s="39">
        <v>57</v>
      </c>
      <c r="AI4" s="40">
        <v>155</v>
      </c>
      <c r="AJ4" s="40">
        <v>168</v>
      </c>
      <c r="AK4" s="40">
        <v>155</v>
      </c>
      <c r="AL4" s="40">
        <v>144</v>
      </c>
      <c r="AM4" s="38">
        <f t="shared" si="5"/>
        <v>622</v>
      </c>
      <c r="AN4" s="39"/>
      <c r="AO4" s="40"/>
      <c r="AP4" s="40"/>
      <c r="AQ4" s="40"/>
      <c r="AR4" s="40"/>
      <c r="AS4" s="38">
        <f t="shared" si="6"/>
        <v>0</v>
      </c>
      <c r="AT4" s="39">
        <v>56</v>
      </c>
      <c r="AU4" s="40">
        <v>152</v>
      </c>
      <c r="AV4" s="40">
        <v>181</v>
      </c>
      <c r="AW4" s="40">
        <v>160</v>
      </c>
      <c r="AX4" s="40">
        <v>141</v>
      </c>
      <c r="AY4" s="38">
        <f t="shared" si="7"/>
        <v>634</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4</v>
      </c>
      <c r="BW4" s="17">
        <f t="shared" si="16"/>
        <v>4</v>
      </c>
      <c r="BX4" s="17">
        <f t="shared" si="17"/>
        <v>0</v>
      </c>
      <c r="BY4" s="17">
        <f t="shared" si="18"/>
        <v>4</v>
      </c>
      <c r="BZ4" s="17">
        <f t="shared" si="19"/>
        <v>0</v>
      </c>
      <c r="CA4" s="17">
        <f t="shared" si="20"/>
        <v>0</v>
      </c>
      <c r="CB4" s="17">
        <f t="shared" si="21"/>
        <v>0</v>
      </c>
      <c r="CC4" s="17">
        <f t="shared" si="22"/>
        <v>12</v>
      </c>
      <c r="CD4" s="17">
        <f t="shared" si="23"/>
        <v>1817</v>
      </c>
      <c r="CE4" s="17">
        <f t="shared" si="24"/>
        <v>151.41666666666666</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v>22</v>
      </c>
      <c r="W5" s="40">
        <v>202</v>
      </c>
      <c r="X5" s="40">
        <v>200</v>
      </c>
      <c r="Y5" s="40">
        <v>234</v>
      </c>
      <c r="Z5" s="40">
        <v>244</v>
      </c>
      <c r="AA5" s="38">
        <f t="shared" si="3"/>
        <v>880</v>
      </c>
      <c r="AB5" s="39"/>
      <c r="AC5" s="40"/>
      <c r="AD5" s="40"/>
      <c r="AE5" s="40"/>
      <c r="AF5" s="40"/>
      <c r="AG5" s="38">
        <f t="shared" si="4"/>
        <v>0</v>
      </c>
      <c r="AH5" s="39">
        <v>19</v>
      </c>
      <c r="AI5" s="40">
        <v>174</v>
      </c>
      <c r="AJ5" s="40">
        <v>198</v>
      </c>
      <c r="AK5" s="40">
        <v>238</v>
      </c>
      <c r="AL5" s="40">
        <v>204</v>
      </c>
      <c r="AM5" s="38">
        <f t="shared" si="5"/>
        <v>814</v>
      </c>
      <c r="AN5" s="39">
        <v>18</v>
      </c>
      <c r="AO5" s="40">
        <v>146</v>
      </c>
      <c r="AP5" s="40">
        <v>203</v>
      </c>
      <c r="AQ5" s="40">
        <v>202</v>
      </c>
      <c r="AR5" s="40">
        <v>221</v>
      </c>
      <c r="AS5" s="38">
        <f t="shared" si="6"/>
        <v>772</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4</v>
      </c>
      <c r="BX5" s="17">
        <f t="shared" si="17"/>
        <v>4</v>
      </c>
      <c r="BY5" s="17">
        <f t="shared" si="18"/>
        <v>0</v>
      </c>
      <c r="BZ5" s="17">
        <f t="shared" si="19"/>
        <v>0</v>
      </c>
      <c r="CA5" s="17">
        <f t="shared" si="20"/>
        <v>0</v>
      </c>
      <c r="CB5" s="17">
        <f t="shared" si="21"/>
        <v>0</v>
      </c>
      <c r="CC5" s="17">
        <f t="shared" si="22"/>
        <v>16</v>
      </c>
      <c r="CD5" s="17">
        <f t="shared" si="23"/>
        <v>3248</v>
      </c>
      <c r="CE5" s="19">
        <f t="shared" si="24"/>
        <v>203</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v>24</v>
      </c>
      <c r="AO6" s="40">
        <v>179</v>
      </c>
      <c r="AP6" s="40">
        <v>225</v>
      </c>
      <c r="AQ6" s="40">
        <v>150</v>
      </c>
      <c r="AR6" s="40">
        <v>201</v>
      </c>
      <c r="AS6" s="38">
        <f t="shared" si="6"/>
        <v>755</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4</v>
      </c>
      <c r="BU6" s="17">
        <f t="shared" si="14"/>
        <v>0</v>
      </c>
      <c r="BV6" s="17">
        <f t="shared" si="15"/>
        <v>0</v>
      </c>
      <c r="BW6" s="17">
        <f t="shared" si="16"/>
        <v>0</v>
      </c>
      <c r="BX6" s="17">
        <f t="shared" si="17"/>
        <v>4</v>
      </c>
      <c r="BY6" s="17">
        <f t="shared" si="18"/>
        <v>0</v>
      </c>
      <c r="BZ6" s="17">
        <f t="shared" si="19"/>
        <v>0</v>
      </c>
      <c r="CA6" s="17">
        <f t="shared" si="20"/>
        <v>0</v>
      </c>
      <c r="CB6" s="17">
        <f t="shared" si="21"/>
        <v>0</v>
      </c>
      <c r="CC6" s="17">
        <f t="shared" si="22"/>
        <v>12</v>
      </c>
      <c r="CD6" s="17">
        <f t="shared" si="23"/>
        <v>2309</v>
      </c>
      <c r="CE6" s="19">
        <f t="shared" si="24"/>
        <v>192.41666666666666</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v>18</v>
      </c>
      <c r="W8" s="40">
        <v>157</v>
      </c>
      <c r="X8" s="40">
        <v>178</v>
      </c>
      <c r="Y8" s="40">
        <v>184</v>
      </c>
      <c r="Z8" s="40">
        <v>168</v>
      </c>
      <c r="AA8" s="38">
        <f t="shared" si="3"/>
        <v>687</v>
      </c>
      <c r="AB8" s="39">
        <v>23</v>
      </c>
      <c r="AC8" s="40">
        <v>163</v>
      </c>
      <c r="AD8" s="40">
        <v>190</v>
      </c>
      <c r="AE8" s="40">
        <v>156</v>
      </c>
      <c r="AF8" s="40">
        <v>148</v>
      </c>
      <c r="AG8" s="38">
        <f t="shared" si="4"/>
        <v>657</v>
      </c>
      <c r="AH8" s="39"/>
      <c r="AI8" s="40"/>
      <c r="AJ8" s="40"/>
      <c r="AK8" s="40"/>
      <c r="AL8" s="40"/>
      <c r="AM8" s="38">
        <f t="shared" si="5"/>
        <v>0</v>
      </c>
      <c r="AN8" s="39"/>
      <c r="AO8" s="40"/>
      <c r="AP8" s="40"/>
      <c r="AQ8" s="40"/>
      <c r="AR8" s="40"/>
      <c r="AS8" s="38">
        <f t="shared" si="6"/>
        <v>0</v>
      </c>
      <c r="AT8" s="39">
        <v>28</v>
      </c>
      <c r="AU8" s="40">
        <v>181</v>
      </c>
      <c r="AV8" s="40">
        <v>173</v>
      </c>
      <c r="AW8" s="40">
        <v>162</v>
      </c>
      <c r="AX8" s="40">
        <v>168</v>
      </c>
      <c r="AY8" s="38">
        <f t="shared" si="7"/>
        <v>684</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4</v>
      </c>
      <c r="BU8" s="17">
        <f t="shared" si="14"/>
        <v>4</v>
      </c>
      <c r="BV8" s="17">
        <f t="shared" si="15"/>
        <v>4</v>
      </c>
      <c r="BW8" s="17">
        <f t="shared" si="16"/>
        <v>0</v>
      </c>
      <c r="BX8" s="17">
        <f t="shared" si="17"/>
        <v>0</v>
      </c>
      <c r="BY8" s="17">
        <f t="shared" si="18"/>
        <v>4</v>
      </c>
      <c r="BZ8" s="17">
        <f t="shared" si="19"/>
        <v>0</v>
      </c>
      <c r="CA8" s="17">
        <f t="shared" si="20"/>
        <v>0</v>
      </c>
      <c r="CB8" s="17">
        <f t="shared" si="21"/>
        <v>0</v>
      </c>
      <c r="CC8" s="17">
        <f t="shared" si="22"/>
        <v>20</v>
      </c>
      <c r="CD8" s="17">
        <f t="shared" si="23"/>
        <v>3577</v>
      </c>
      <c r="CE8" s="19">
        <f t="shared" si="24"/>
        <v>178.85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359</v>
      </c>
      <c r="X10" s="37">
        <f>SUM(X3:X9)</f>
        <v>378</v>
      </c>
      <c r="Y10" s="37">
        <f>SUM(Y3:Y9)</f>
        <v>418</v>
      </c>
      <c r="Z10" s="37">
        <f>SUM(Z3:Z9)</f>
        <v>412</v>
      </c>
      <c r="AA10" s="38">
        <f>SUM(AA3:AA9)</f>
        <v>1567</v>
      </c>
      <c r="AB10" s="39"/>
      <c r="AC10" s="37">
        <f>SUM(AC3:AC9)</f>
        <v>299</v>
      </c>
      <c r="AD10" s="37">
        <f>SUM(AD3:AD9)</f>
        <v>352</v>
      </c>
      <c r="AE10" s="37">
        <f>SUM(AE3:AE9)</f>
        <v>262</v>
      </c>
      <c r="AF10" s="37">
        <f>SUM(AF3:AF9)</f>
        <v>305</v>
      </c>
      <c r="AG10" s="38">
        <f>SUM(AG3:AG9)</f>
        <v>1218</v>
      </c>
      <c r="AH10" s="39"/>
      <c r="AI10" s="37">
        <f>SUM(AI3:AI9)</f>
        <v>329</v>
      </c>
      <c r="AJ10" s="37">
        <f>SUM(AJ3:AJ9)</f>
        <v>366</v>
      </c>
      <c r="AK10" s="37">
        <f>SUM(AK3:AK9)</f>
        <v>393</v>
      </c>
      <c r="AL10" s="37">
        <f>SUM(AL3:AL9)</f>
        <v>348</v>
      </c>
      <c r="AM10" s="38">
        <f>SUM(AM3:AM9)</f>
        <v>1436</v>
      </c>
      <c r="AN10" s="39"/>
      <c r="AO10" s="37">
        <f>SUM(AO3:AO9)</f>
        <v>325</v>
      </c>
      <c r="AP10" s="37">
        <f>SUM(AP3:AP9)</f>
        <v>428</v>
      </c>
      <c r="AQ10" s="37">
        <f>SUM(AQ3:AQ9)</f>
        <v>352</v>
      </c>
      <c r="AR10" s="37">
        <f>SUM(AR3:AR9)</f>
        <v>422</v>
      </c>
      <c r="AS10" s="38">
        <f>SUM(AS3:AS9)</f>
        <v>1527</v>
      </c>
      <c r="AT10" s="39"/>
      <c r="AU10" s="37">
        <f>SUM(AU3:AU9)</f>
        <v>333</v>
      </c>
      <c r="AV10" s="37">
        <f>SUM(AV3:AV9)</f>
        <v>354</v>
      </c>
      <c r="AW10" s="37">
        <f>SUM(AW3:AW9)</f>
        <v>322</v>
      </c>
      <c r="AX10" s="37">
        <f>SUM(AX3:AX9)</f>
        <v>309</v>
      </c>
      <c r="AY10" s="38">
        <f>SUM(AY3:AY9)</f>
        <v>1318</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0</v>
      </c>
      <c r="CA10" s="17">
        <f>SUM((IF(BG10&gt;0,1,0)+(IF(BH10&gt;0,1,0)+(IF(BI10&gt;0,1,0)+(IF(BJ10&gt;0,1,0))))))</f>
        <v>0</v>
      </c>
      <c r="CB10" s="17">
        <f>SUM((IF(BM10&gt;0,1,0)+(IF(BN10&gt;0,1,0)+(IF(BO10&gt;0,1,0)+(IF(BP10&gt;0,1,0))))))</f>
        <v>0</v>
      </c>
      <c r="CC10" s="17">
        <f>SUM(BR10:CB10)</f>
        <v>32</v>
      </c>
      <c r="CD10" s="17">
        <f>I10+O10+U10+AA10+AG10+AM10+AS10+AY10+BE10+BK10+BQ10</f>
        <v>11636</v>
      </c>
      <c r="CE10" s="17">
        <f>CD10/CC10</f>
        <v>363.625</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40</v>
      </c>
      <c r="W11" s="37">
        <f>W10+$V$11-W9</f>
        <v>399</v>
      </c>
      <c r="X11" s="37">
        <f>X10+$V$11-X9</f>
        <v>418</v>
      </c>
      <c r="Y11" s="37">
        <f>Y10+$V$11-Y9</f>
        <v>458</v>
      </c>
      <c r="Z11" s="37">
        <f>Z10+$V$11-Z9</f>
        <v>452</v>
      </c>
      <c r="AA11" s="38">
        <f>SUM(W11:Z11)</f>
        <v>1727</v>
      </c>
      <c r="AB11" s="36">
        <f>SUM(AB3:AB8)</f>
        <v>80</v>
      </c>
      <c r="AC11" s="37">
        <f>AC10+$AB$11-AC9</f>
        <v>379</v>
      </c>
      <c r="AD11" s="37">
        <f>AD10+$AB$11-AD9</f>
        <v>432</v>
      </c>
      <c r="AE11" s="37">
        <f>AE10+$AB$11-AE9</f>
        <v>342</v>
      </c>
      <c r="AF11" s="37">
        <f>AF10+$AB$11-AF9</f>
        <v>385</v>
      </c>
      <c r="AG11" s="38">
        <f>SUM(AC11:AF11)</f>
        <v>1538</v>
      </c>
      <c r="AH11" s="36">
        <f>SUM(AH3:AH8)</f>
        <v>76</v>
      </c>
      <c r="AI11" s="37">
        <f>AI10+$AH$11-AI9</f>
        <v>405</v>
      </c>
      <c r="AJ11" s="37">
        <f>AJ10+$AH$11-AJ9</f>
        <v>442</v>
      </c>
      <c r="AK11" s="37">
        <f>AK10+$AH$11-AK9</f>
        <v>469</v>
      </c>
      <c r="AL11" s="37">
        <f>AL10+$AH$11-AL9</f>
        <v>424</v>
      </c>
      <c r="AM11" s="38">
        <f>SUM(AI11:AL11)</f>
        <v>1740</v>
      </c>
      <c r="AN11" s="36">
        <f>SUM(AN3:AN8)</f>
        <v>42</v>
      </c>
      <c r="AO11" s="37">
        <f>AO10+$AN$11-AO9</f>
        <v>367</v>
      </c>
      <c r="AP11" s="37">
        <f>AP10+$AN$11-AP9</f>
        <v>470</v>
      </c>
      <c r="AQ11" s="37">
        <f>AQ10+$AN$11-AQ9</f>
        <v>394</v>
      </c>
      <c r="AR11" s="37">
        <f>AR10+$AN$11-AR9</f>
        <v>464</v>
      </c>
      <c r="AS11" s="38">
        <f>SUM(AO11:AR11)</f>
        <v>1695</v>
      </c>
      <c r="AT11" s="36">
        <f>SUM(AT3:AT8)</f>
        <v>84</v>
      </c>
      <c r="AU11" s="37">
        <f>AU10+$AT$11-AU9</f>
        <v>417</v>
      </c>
      <c r="AV11" s="37">
        <f>AV10+$AT$11-AV9</f>
        <v>438</v>
      </c>
      <c r="AW11" s="37">
        <f>AW10+$AT$11-AW9</f>
        <v>406</v>
      </c>
      <c r="AX11" s="37">
        <f>AX10+$AT$11-AX9</f>
        <v>393</v>
      </c>
      <c r="AY11" s="38">
        <f>SUM(AU11:AX11)</f>
        <v>1654</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0</v>
      </c>
      <c r="CA11" s="17">
        <f>SUM((IF(BG11&gt;0,1,0)+(IF(BH11&gt;0,1,0)+(IF(BI11&gt;0,1,0)+(IF(BJ11&gt;0,1,0))))))</f>
        <v>0</v>
      </c>
      <c r="CB11" s="17">
        <f>SUM((IF(BM11&gt;0,1,0)+(IF(BN11&gt;0,1,0)+(IF(BO11&gt;0,1,0)+(IF(BP11&gt;0,1,0))))))</f>
        <v>0</v>
      </c>
      <c r="CC11" s="17">
        <f>SUM(BR11:CB11)</f>
        <v>32</v>
      </c>
      <c r="CD11" s="17">
        <f>I11+O11+U11+AA11+AG11+AM11+AS11+AY11+BE11+BK11+BQ11</f>
        <v>13472</v>
      </c>
      <c r="CE11" s="17">
        <f>CD11/CC11</f>
        <v>421</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0</v>
      </c>
      <c r="Y12" s="37">
        <f t="shared" si="28"/>
        <v>1</v>
      </c>
      <c r="Z12" s="37">
        <f t="shared" si="28"/>
        <v>1</v>
      </c>
      <c r="AA12" s="38">
        <f t="shared" si="28"/>
        <v>1</v>
      </c>
      <c r="AB12" s="39"/>
      <c r="AC12" s="37">
        <f t="shared" ref="AC12:AG13" si="29">IF($AB$11&gt;0,IF(AC10=AC65,0.5,IF(AC10&gt;AC65,1,0)),0)</f>
        <v>0</v>
      </c>
      <c r="AD12" s="37">
        <f t="shared" si="29"/>
        <v>1</v>
      </c>
      <c r="AE12" s="37">
        <f t="shared" si="29"/>
        <v>0</v>
      </c>
      <c r="AF12" s="37">
        <f t="shared" si="29"/>
        <v>0</v>
      </c>
      <c r="AG12" s="38">
        <f t="shared" si="29"/>
        <v>0</v>
      </c>
      <c r="AH12" s="39"/>
      <c r="AI12" s="37">
        <f t="shared" ref="AI12:AM13" si="30">IF($AH$11&gt;0,IF(AI10=AI143,0.5,IF(AI10&gt;AI143,1,0)),0)</f>
        <v>0</v>
      </c>
      <c r="AJ12" s="37">
        <f t="shared" si="30"/>
        <v>0</v>
      </c>
      <c r="AK12" s="37">
        <f t="shared" si="30"/>
        <v>1</v>
      </c>
      <c r="AL12" s="37">
        <f t="shared" si="30"/>
        <v>0</v>
      </c>
      <c r="AM12" s="38">
        <f t="shared" si="30"/>
        <v>0</v>
      </c>
      <c r="AN12" s="39"/>
      <c r="AO12" s="37">
        <f t="shared" ref="AO12:AS13" si="31">IF($AN$11&gt;0,IF(AO10=AO117,0.5,IF(AO10&gt;AO117,1,0)),0)</f>
        <v>0</v>
      </c>
      <c r="AP12" s="37">
        <f t="shared" si="31"/>
        <v>1</v>
      </c>
      <c r="AQ12" s="37">
        <f t="shared" si="31"/>
        <v>0</v>
      </c>
      <c r="AR12" s="37">
        <f t="shared" si="31"/>
        <v>1</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1</v>
      </c>
      <c r="AE13" s="37">
        <f t="shared" si="29"/>
        <v>0</v>
      </c>
      <c r="AF13" s="37">
        <f t="shared" si="29"/>
        <v>0</v>
      </c>
      <c r="AG13" s="38">
        <f t="shared" si="29"/>
        <v>0</v>
      </c>
      <c r="AH13" s="39"/>
      <c r="AI13" s="37">
        <f t="shared" si="30"/>
        <v>0</v>
      </c>
      <c r="AJ13" s="37">
        <f t="shared" si="30"/>
        <v>1</v>
      </c>
      <c r="AK13" s="37">
        <f t="shared" si="30"/>
        <v>1</v>
      </c>
      <c r="AL13" s="37">
        <f t="shared" si="30"/>
        <v>0</v>
      </c>
      <c r="AM13" s="38">
        <f t="shared" si="30"/>
        <v>0</v>
      </c>
      <c r="AN13" s="39"/>
      <c r="AO13" s="37">
        <f t="shared" si="31"/>
        <v>0</v>
      </c>
      <c r="AP13" s="37">
        <f t="shared" si="31"/>
        <v>1</v>
      </c>
      <c r="AQ13" s="37">
        <f t="shared" si="31"/>
        <v>0</v>
      </c>
      <c r="AR13" s="37">
        <f t="shared" si="31"/>
        <v>1</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7</v>
      </c>
      <c r="AB14" s="56"/>
      <c r="AC14" s="57"/>
      <c r="AD14" s="57"/>
      <c r="AE14" s="57"/>
      <c r="AF14" s="57"/>
      <c r="AG14" s="58">
        <f>SUM(AC12+AD12+AE12+AF12+AG12+AC13+AD13+AE13+AF13+AG13)</f>
        <v>2</v>
      </c>
      <c r="AH14" s="56"/>
      <c r="AI14" s="57"/>
      <c r="AJ14" s="57"/>
      <c r="AK14" s="57"/>
      <c r="AL14" s="57"/>
      <c r="AM14" s="58">
        <f>SUM(AI12+AJ12+AK12+AL12+AM12+AI13+AJ13+AK13+AL13+AM13)</f>
        <v>3</v>
      </c>
      <c r="AN14" s="56"/>
      <c r="AO14" s="57"/>
      <c r="AP14" s="57"/>
      <c r="AQ14" s="57"/>
      <c r="AR14" s="57"/>
      <c r="AS14" s="58">
        <f>SUM(AO12+AP12+AQ12+AR12+AS12+AO13+AP13+AQ13+AR13+AS13)</f>
        <v>4</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v>49</v>
      </c>
      <c r="W16" s="40">
        <v>161</v>
      </c>
      <c r="X16" s="40">
        <v>130</v>
      </c>
      <c r="Y16" s="40">
        <v>168</v>
      </c>
      <c r="Z16" s="40">
        <v>177</v>
      </c>
      <c r="AA16" s="38">
        <f t="shared" ref="AA16:AA22" si="39">SUM(W16:Z16)</f>
        <v>636</v>
      </c>
      <c r="AB16" s="39">
        <v>49</v>
      </c>
      <c r="AC16" s="40">
        <v>161</v>
      </c>
      <c r="AD16" s="40">
        <v>148</v>
      </c>
      <c r="AE16" s="40">
        <v>165</v>
      </c>
      <c r="AF16" s="40">
        <v>161</v>
      </c>
      <c r="AG16" s="38">
        <f t="shared" ref="AG16:AG22" si="40">SUM(AC16:AF16)</f>
        <v>635</v>
      </c>
      <c r="AH16" s="39"/>
      <c r="AI16" s="40"/>
      <c r="AJ16" s="40"/>
      <c r="AK16" s="40"/>
      <c r="AL16" s="40"/>
      <c r="AM16" s="38">
        <f t="shared" ref="AM16:AM22" si="41">SUM(AI16:AL16)</f>
        <v>0</v>
      </c>
      <c r="AN16" s="39">
        <v>49</v>
      </c>
      <c r="AO16" s="40">
        <v>167</v>
      </c>
      <c r="AP16" s="40">
        <v>144</v>
      </c>
      <c r="AQ16" s="40">
        <v>146</v>
      </c>
      <c r="AR16" s="40">
        <v>177</v>
      </c>
      <c r="AS16" s="38">
        <f t="shared" ref="AS16:AS22" si="42">SUM(AO16:AR16)</f>
        <v>634</v>
      </c>
      <c r="AT16" s="39">
        <v>48</v>
      </c>
      <c r="AU16" s="40">
        <v>170</v>
      </c>
      <c r="AV16" s="40">
        <v>139</v>
      </c>
      <c r="AW16" s="40">
        <v>129</v>
      </c>
      <c r="AX16" s="40">
        <v>158</v>
      </c>
      <c r="AY16" s="38">
        <f t="shared" ref="AY16:AY22" si="43">SUM(AU16:AX16)</f>
        <v>596</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4</v>
      </c>
      <c r="BY16" s="17">
        <f t="shared" ref="BY16:BY21" si="54">SUM((IF(AU16&gt;0,1,0)+(IF(AV16&gt;0,1,0)+(IF(AW16&gt;0,1,0)+(IF(AX16&gt;0,1,0))))))</f>
        <v>4</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28</v>
      </c>
      <c r="CD16" s="17">
        <f t="shared" ref="CD16:CD21" si="59">I16+O16+U16+AA16+AG16+AM16+AS16+AY16+BE16+BK16+BQ16</f>
        <v>4279</v>
      </c>
      <c r="CE16" s="17">
        <f t="shared" ref="CE16:CE21" si="60">CD16/CC16</f>
        <v>152.82142857142858</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v>37</v>
      </c>
      <c r="W17" s="40">
        <v>159</v>
      </c>
      <c r="X17" s="40">
        <v>199</v>
      </c>
      <c r="Y17" s="40">
        <v>237</v>
      </c>
      <c r="Z17" s="40">
        <v>204</v>
      </c>
      <c r="AA17" s="38">
        <f t="shared" si="39"/>
        <v>799</v>
      </c>
      <c r="AB17" s="39">
        <v>36</v>
      </c>
      <c r="AC17" s="40">
        <v>193</v>
      </c>
      <c r="AD17" s="40">
        <v>186</v>
      </c>
      <c r="AE17" s="40">
        <v>215</v>
      </c>
      <c r="AF17" s="40">
        <v>205</v>
      </c>
      <c r="AG17" s="38">
        <f t="shared" si="40"/>
        <v>799</v>
      </c>
      <c r="AH17" s="39">
        <v>35</v>
      </c>
      <c r="AI17" s="40">
        <v>184</v>
      </c>
      <c r="AJ17" s="40">
        <v>161</v>
      </c>
      <c r="AK17" s="40">
        <v>168</v>
      </c>
      <c r="AL17" s="40">
        <v>155</v>
      </c>
      <c r="AM17" s="38">
        <f t="shared" si="41"/>
        <v>668</v>
      </c>
      <c r="AN17" s="39">
        <v>35</v>
      </c>
      <c r="AO17" s="40">
        <v>159</v>
      </c>
      <c r="AP17" s="40">
        <v>150</v>
      </c>
      <c r="AQ17" s="40">
        <v>184</v>
      </c>
      <c r="AR17" s="40">
        <v>157</v>
      </c>
      <c r="AS17" s="38">
        <f t="shared" si="42"/>
        <v>650</v>
      </c>
      <c r="AT17" s="39">
        <v>35</v>
      </c>
      <c r="AU17" s="40">
        <v>187</v>
      </c>
      <c r="AV17" s="40">
        <v>158</v>
      </c>
      <c r="AW17" s="40">
        <v>214</v>
      </c>
      <c r="AX17" s="40">
        <v>182</v>
      </c>
      <c r="AY17" s="38">
        <f t="shared" si="43"/>
        <v>741</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0</v>
      </c>
      <c r="CA17" s="17">
        <f t="shared" si="56"/>
        <v>0</v>
      </c>
      <c r="CB17" s="17">
        <f t="shared" si="57"/>
        <v>0</v>
      </c>
      <c r="CC17" s="17">
        <f t="shared" si="58"/>
        <v>32</v>
      </c>
      <c r="CD17" s="17">
        <f t="shared" si="59"/>
        <v>5916</v>
      </c>
      <c r="CE17" s="17">
        <f t="shared" si="60"/>
        <v>184.875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v>120</v>
      </c>
      <c r="AJ21" s="40">
        <v>120</v>
      </c>
      <c r="AK21" s="40">
        <v>120</v>
      </c>
      <c r="AL21" s="40">
        <v>120</v>
      </c>
      <c r="AM21" s="38">
        <f t="shared" si="41"/>
        <v>480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4</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320</v>
      </c>
      <c r="X23" s="37">
        <f>SUM(X16:X22)</f>
        <v>329</v>
      </c>
      <c r="Y23" s="37">
        <f>SUM(Y16:Y22)</f>
        <v>405</v>
      </c>
      <c r="Z23" s="37">
        <f>SUM(Z16:Z22)</f>
        <v>381</v>
      </c>
      <c r="AA23" s="38">
        <f>SUM(AA16:AA22)</f>
        <v>1435</v>
      </c>
      <c r="AB23" s="39"/>
      <c r="AC23" s="37">
        <f>SUM(AC16:AC22)</f>
        <v>354</v>
      </c>
      <c r="AD23" s="37">
        <f>SUM(AD16:AD22)</f>
        <v>334</v>
      </c>
      <c r="AE23" s="37">
        <f>SUM(AE16:AE22)</f>
        <v>380</v>
      </c>
      <c r="AF23" s="37">
        <f>SUM(AF16:AF22)</f>
        <v>366</v>
      </c>
      <c r="AG23" s="38">
        <f>SUM(AG16:AG22)</f>
        <v>1434</v>
      </c>
      <c r="AH23" s="39"/>
      <c r="AI23" s="37">
        <f>SUM(AI16:AI22)</f>
        <v>304</v>
      </c>
      <c r="AJ23" s="37">
        <f>SUM(AJ16:AJ22)</f>
        <v>281</v>
      </c>
      <c r="AK23" s="37">
        <f>SUM(AK16:AK22)</f>
        <v>288</v>
      </c>
      <c r="AL23" s="37">
        <f>SUM(AL16:AL22)</f>
        <v>275</v>
      </c>
      <c r="AM23" s="38">
        <f>SUM(AM16:AM22)</f>
        <v>1148</v>
      </c>
      <c r="AN23" s="39"/>
      <c r="AO23" s="37">
        <f>SUM(AO16:AO22)</f>
        <v>326</v>
      </c>
      <c r="AP23" s="37">
        <f>SUM(AP16:AP22)</f>
        <v>294</v>
      </c>
      <c r="AQ23" s="37">
        <f>SUM(AQ16:AQ22)</f>
        <v>330</v>
      </c>
      <c r="AR23" s="37">
        <f>SUM(AR16:AR22)</f>
        <v>334</v>
      </c>
      <c r="AS23" s="38">
        <f>SUM(AS16:AS22)</f>
        <v>1284</v>
      </c>
      <c r="AT23" s="39"/>
      <c r="AU23" s="37">
        <f>SUM(AU16:AU22)</f>
        <v>357</v>
      </c>
      <c r="AV23" s="37">
        <f>SUM(AV16:AV22)</f>
        <v>297</v>
      </c>
      <c r="AW23" s="37">
        <f>SUM(AW16:AW22)</f>
        <v>343</v>
      </c>
      <c r="AX23" s="37">
        <f>SUM(AX16:AX22)</f>
        <v>340</v>
      </c>
      <c r="AY23" s="38">
        <f>SUM(AY16:AY22)</f>
        <v>1337</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0</v>
      </c>
      <c r="CA23" s="17">
        <f>SUM((IF(BG23&gt;0,1,0)+(IF(BH23&gt;0,1,0)+(IF(BI23&gt;0,1,0)+(IF(BJ23&gt;0,1,0))))))</f>
        <v>0</v>
      </c>
      <c r="CB23" s="17">
        <f>SUM((IF(BM23&gt;0,1,0)+(IF(BN23&gt;0,1,0)+(IF(BO23&gt;0,1,0)+(IF(BP23&gt;0,1,0))))))</f>
        <v>0</v>
      </c>
      <c r="CC23" s="17">
        <f>SUM(BR23:CB23)</f>
        <v>32</v>
      </c>
      <c r="CD23" s="17">
        <f>I23+O23+U23+AA23+AG23+AM23+AS23+AY23+BE23+BK23+BQ23</f>
        <v>10675</v>
      </c>
      <c r="CE23" s="17">
        <f>CD23/CC23</f>
        <v>333.59375</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86</v>
      </c>
      <c r="W24" s="37">
        <f>W23+$V$24-W22</f>
        <v>406</v>
      </c>
      <c r="X24" s="37">
        <f>X23+$V$24-X22</f>
        <v>415</v>
      </c>
      <c r="Y24" s="37">
        <f>Y23+$V$24-Y22</f>
        <v>491</v>
      </c>
      <c r="Z24" s="37">
        <f>Z23+$V$24-Z22</f>
        <v>467</v>
      </c>
      <c r="AA24" s="38">
        <f>SUM(W24:Z24)</f>
        <v>1779</v>
      </c>
      <c r="AB24" s="36">
        <f>SUM(AB16:AB21)</f>
        <v>85</v>
      </c>
      <c r="AC24" s="37">
        <f>AC23+$AB$24-AC22</f>
        <v>439</v>
      </c>
      <c r="AD24" s="37">
        <f>AD23+$AB$24-AD22</f>
        <v>419</v>
      </c>
      <c r="AE24" s="37">
        <f>AE23+$AB$24-AE22</f>
        <v>465</v>
      </c>
      <c r="AF24" s="37">
        <f>AF23+$AB$24-AF22</f>
        <v>451</v>
      </c>
      <c r="AG24" s="38">
        <f>SUM(AC24:AF24)</f>
        <v>1774</v>
      </c>
      <c r="AH24" s="36">
        <f>SUM(AH16:AH21)</f>
        <v>35</v>
      </c>
      <c r="AI24" s="37">
        <f>AI23+$AH$24-AI22</f>
        <v>339</v>
      </c>
      <c r="AJ24" s="37">
        <f>AJ23+$AH$24-AJ22</f>
        <v>316</v>
      </c>
      <c r="AK24" s="37">
        <f>AK23+$AH$24-AK22</f>
        <v>323</v>
      </c>
      <c r="AL24" s="37">
        <f>AL23+$AH$24-AL22</f>
        <v>310</v>
      </c>
      <c r="AM24" s="38">
        <f>SUM(AI24:AL24)</f>
        <v>1288</v>
      </c>
      <c r="AN24" s="36">
        <f>SUM(AN16:AN21)</f>
        <v>84</v>
      </c>
      <c r="AO24" s="37">
        <f>AO23+$AN$24-AO22</f>
        <v>410</v>
      </c>
      <c r="AP24" s="37">
        <f>AP23+$AN$24-AP22</f>
        <v>378</v>
      </c>
      <c r="AQ24" s="37">
        <f>AQ23+$AN$24-AQ22</f>
        <v>414</v>
      </c>
      <c r="AR24" s="37">
        <f>AR23+$AN$24-AR22</f>
        <v>418</v>
      </c>
      <c r="AS24" s="38">
        <f>SUM(AO24:AR24)</f>
        <v>1620</v>
      </c>
      <c r="AT24" s="36">
        <f>SUM(AT16:AT21)</f>
        <v>83</v>
      </c>
      <c r="AU24" s="37">
        <f>AU23+$AT$24-AU22</f>
        <v>440</v>
      </c>
      <c r="AV24" s="37">
        <f>AV23+$AT$24-AV22</f>
        <v>380</v>
      </c>
      <c r="AW24" s="37">
        <f>AW23+$AT$24-AW22</f>
        <v>426</v>
      </c>
      <c r="AX24" s="37">
        <f>AX23+$AT$24-AX22</f>
        <v>423</v>
      </c>
      <c r="AY24" s="38">
        <f>SUM(AU24:AX24)</f>
        <v>1669</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0</v>
      </c>
      <c r="CA24" s="17">
        <f>SUM((IF(BG24&gt;0,1,0)+(IF(BH24&gt;0,1,0)+(IF(BI24&gt;0,1,0)+(IF(BJ24&gt;0,1,0))))))</f>
        <v>0</v>
      </c>
      <c r="CB24" s="17">
        <f>SUM((IF(BM24&gt;0,1,0)+(IF(BN24&gt;0,1,0)+(IF(BO24&gt;0,1,0)+(IF(BP24&gt;0,1,0))))))</f>
        <v>0</v>
      </c>
      <c r="CC24" s="17">
        <f>SUM(BR24:CB24)</f>
        <v>32</v>
      </c>
      <c r="CD24" s="17">
        <f>I24+O24+U24+AA24+AG24+AM24+AS24+AY24+BE24+BK24+BQ24</f>
        <v>13239</v>
      </c>
      <c r="CE24" s="17">
        <f>CD24/CC24</f>
        <v>413.71875</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1</v>
      </c>
      <c r="Z25" s="37">
        <f t="shared" si="64"/>
        <v>1</v>
      </c>
      <c r="AA25" s="38">
        <f t="shared" si="64"/>
        <v>0</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1</v>
      </c>
      <c r="AP25" s="37">
        <f t="shared" si="67"/>
        <v>0</v>
      </c>
      <c r="AQ25" s="37">
        <f t="shared" si="67"/>
        <v>1</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1</v>
      </c>
      <c r="Z26" s="37">
        <f t="shared" si="64"/>
        <v>1</v>
      </c>
      <c r="AA26" s="38">
        <f t="shared" si="64"/>
        <v>1</v>
      </c>
      <c r="AB26" s="39"/>
      <c r="AC26" s="37">
        <f t="shared" si="65"/>
        <v>1</v>
      </c>
      <c r="AD26" s="37">
        <f t="shared" si="65"/>
        <v>0</v>
      </c>
      <c r="AE26" s="37">
        <f t="shared" si="65"/>
        <v>1</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1</v>
      </c>
      <c r="AP26" s="37">
        <f t="shared" si="67"/>
        <v>0</v>
      </c>
      <c r="AQ26" s="37">
        <f t="shared" si="67"/>
        <v>1</v>
      </c>
      <c r="AR26" s="37">
        <f t="shared" si="67"/>
        <v>0</v>
      </c>
      <c r="AS26" s="38">
        <f t="shared" si="67"/>
        <v>1</v>
      </c>
      <c r="AT26" s="39"/>
      <c r="AU26" s="37">
        <f t="shared" si="68"/>
        <v>1</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5</v>
      </c>
      <c r="AB27" s="56"/>
      <c r="AC27" s="57"/>
      <c r="AD27" s="57"/>
      <c r="AE27" s="57"/>
      <c r="AF27" s="57"/>
      <c r="AG27" s="58">
        <f>SUM(AC25+AD25+AE25+AF25+AG25+AC26+AD26+AE26+AF26+AG26)</f>
        <v>8</v>
      </c>
      <c r="AH27" s="56"/>
      <c r="AI27" s="57"/>
      <c r="AJ27" s="57"/>
      <c r="AK27" s="57"/>
      <c r="AL27" s="57"/>
      <c r="AM27" s="58">
        <f>SUM(AI25+AJ25+AK25+AL25+AM25+AI26+AJ26+AK26+AL26+AM26)</f>
        <v>0</v>
      </c>
      <c r="AN27" s="56"/>
      <c r="AO27" s="57"/>
      <c r="AP27" s="57"/>
      <c r="AQ27" s="57"/>
      <c r="AR27" s="57"/>
      <c r="AS27" s="58">
        <f>SUM(AO25+AP25+AQ25+AR25+AS25+AO26+AP26+AQ26+AR26+AS26)</f>
        <v>5</v>
      </c>
      <c r="AT27" s="56"/>
      <c r="AU27" s="57"/>
      <c r="AV27" s="57"/>
      <c r="AW27" s="57"/>
      <c r="AX27" s="57"/>
      <c r="AY27" s="58">
        <f>SUM(AU25+AV25+AW25+AX25+AY25+AU26+AV26+AW26+AX26+AY26)</f>
        <v>2</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48</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v>56</v>
      </c>
      <c r="W29" s="40">
        <v>145</v>
      </c>
      <c r="X29" s="40">
        <v>163</v>
      </c>
      <c r="Y29" s="40">
        <v>169</v>
      </c>
      <c r="Z29" s="40">
        <v>132</v>
      </c>
      <c r="AA29" s="38">
        <f t="shared" ref="AA29:AA35" si="75">SUM(W29:Z29)</f>
        <v>609</v>
      </c>
      <c r="AB29" s="39">
        <v>51</v>
      </c>
      <c r="AC29" s="40">
        <v>145</v>
      </c>
      <c r="AD29" s="40">
        <v>136</v>
      </c>
      <c r="AE29" s="40">
        <v>162</v>
      </c>
      <c r="AF29" s="40">
        <v>143</v>
      </c>
      <c r="AG29" s="38">
        <f t="shared" ref="AG29:AG35" si="76">SUM(AC29:AF29)</f>
        <v>586</v>
      </c>
      <c r="AH29" s="39">
        <v>51</v>
      </c>
      <c r="AI29" s="40">
        <v>165</v>
      </c>
      <c r="AJ29" s="40">
        <v>124</v>
      </c>
      <c r="AK29" s="40">
        <v>147</v>
      </c>
      <c r="AL29" s="40">
        <v>114</v>
      </c>
      <c r="AM29" s="38">
        <f t="shared" ref="AM29:AM35" si="77">SUM(AI29:AL29)</f>
        <v>550</v>
      </c>
      <c r="AN29" s="39">
        <v>51</v>
      </c>
      <c r="AO29" s="40">
        <v>130</v>
      </c>
      <c r="AP29" s="40">
        <v>201</v>
      </c>
      <c r="AQ29" s="40">
        <v>174</v>
      </c>
      <c r="AR29" s="40">
        <v>173</v>
      </c>
      <c r="AS29" s="38">
        <f t="shared" ref="AS29:AS35" si="78">SUM(AO29:AR29)</f>
        <v>678</v>
      </c>
      <c r="AT29" s="39">
        <v>51</v>
      </c>
      <c r="AU29" s="40">
        <v>152</v>
      </c>
      <c r="AV29" s="40">
        <v>128</v>
      </c>
      <c r="AW29" s="40">
        <v>139</v>
      </c>
      <c r="AX29" s="40">
        <v>150</v>
      </c>
      <c r="AY29" s="38">
        <f t="shared" ref="AY29:AY35" si="79">SUM(AU29:AX29)</f>
        <v>569</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28</v>
      </c>
      <c r="CD29" s="17">
        <f t="shared" ref="CD29:CD34" si="95">I29+O29+U29+AA29+AG29+AM29+AS29+AY29+BE29+BK29+BQ29</f>
        <v>4109</v>
      </c>
      <c r="CE29" s="17">
        <f t="shared" ref="CE29:CE34" si="96">CD29/CC29</f>
        <v>146.75</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v>25</v>
      </c>
      <c r="W30" s="40">
        <v>182</v>
      </c>
      <c r="X30" s="40">
        <v>245</v>
      </c>
      <c r="Y30" s="40">
        <v>196</v>
      </c>
      <c r="Z30" s="40">
        <v>145</v>
      </c>
      <c r="AA30" s="38">
        <f t="shared" si="75"/>
        <v>768</v>
      </c>
      <c r="AB30" s="39">
        <v>25</v>
      </c>
      <c r="AC30" s="40">
        <v>227</v>
      </c>
      <c r="AD30" s="40">
        <v>176</v>
      </c>
      <c r="AE30" s="40">
        <v>152</v>
      </c>
      <c r="AF30" s="40">
        <v>225</v>
      </c>
      <c r="AG30" s="38">
        <f t="shared" si="76"/>
        <v>780</v>
      </c>
      <c r="AH30" s="39">
        <v>25</v>
      </c>
      <c r="AI30" s="40">
        <v>226</v>
      </c>
      <c r="AJ30" s="40">
        <v>176</v>
      </c>
      <c r="AK30" s="40">
        <v>246</v>
      </c>
      <c r="AL30" s="40">
        <v>178</v>
      </c>
      <c r="AM30" s="38">
        <f t="shared" si="77"/>
        <v>826</v>
      </c>
      <c r="AN30" s="39">
        <v>23</v>
      </c>
      <c r="AO30" s="40">
        <v>214</v>
      </c>
      <c r="AP30" s="40">
        <v>191</v>
      </c>
      <c r="AQ30" s="40">
        <v>166</v>
      </c>
      <c r="AR30" s="40">
        <v>186</v>
      </c>
      <c r="AS30" s="38">
        <f t="shared" si="78"/>
        <v>757</v>
      </c>
      <c r="AT30" s="39">
        <v>23</v>
      </c>
      <c r="AU30" s="40">
        <v>191</v>
      </c>
      <c r="AV30" s="40">
        <v>210</v>
      </c>
      <c r="AW30" s="40">
        <v>237</v>
      </c>
      <c r="AX30" s="40">
        <v>210</v>
      </c>
      <c r="AY30" s="38">
        <f t="shared" si="79"/>
        <v>848</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0</v>
      </c>
      <c r="CA30" s="17">
        <f t="shared" si="92"/>
        <v>0</v>
      </c>
      <c r="CB30" s="17">
        <f t="shared" si="93"/>
        <v>0</v>
      </c>
      <c r="CC30" s="17">
        <f t="shared" si="94"/>
        <v>32</v>
      </c>
      <c r="CD30" s="17">
        <f t="shared" si="95"/>
        <v>6182</v>
      </c>
      <c r="CE30" s="17">
        <f t="shared" si="96"/>
        <v>193.1875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327</v>
      </c>
      <c r="X36" s="37">
        <f>SUM(X29:X35)</f>
        <v>408</v>
      </c>
      <c r="Y36" s="37">
        <f>SUM(Y29:Y35)</f>
        <v>365</v>
      </c>
      <c r="Z36" s="37">
        <f>SUM(Z29:Z35)</f>
        <v>277</v>
      </c>
      <c r="AA36" s="38">
        <f>SUM(AA29:AA35)</f>
        <v>1377</v>
      </c>
      <c r="AB36" s="39"/>
      <c r="AC36" s="37">
        <f>SUM(AC29:AC35)</f>
        <v>372</v>
      </c>
      <c r="AD36" s="37">
        <f>SUM(AD29:AD35)</f>
        <v>312</v>
      </c>
      <c r="AE36" s="37">
        <f>SUM(AE29:AE35)</f>
        <v>314</v>
      </c>
      <c r="AF36" s="37">
        <f>SUM(AF29:AF35)</f>
        <v>368</v>
      </c>
      <c r="AG36" s="38">
        <f>SUM(AG29:AG35)</f>
        <v>1366</v>
      </c>
      <c r="AH36" s="39"/>
      <c r="AI36" s="37">
        <f>SUM(AI29:AI35)</f>
        <v>391</v>
      </c>
      <c r="AJ36" s="37">
        <f>SUM(AJ29:AJ35)</f>
        <v>300</v>
      </c>
      <c r="AK36" s="37">
        <f>SUM(AK29:AK35)</f>
        <v>393</v>
      </c>
      <c r="AL36" s="37">
        <f>SUM(AL29:AL35)</f>
        <v>292</v>
      </c>
      <c r="AM36" s="38">
        <f>SUM(AM29:AM35)</f>
        <v>1376</v>
      </c>
      <c r="AN36" s="39"/>
      <c r="AO36" s="37">
        <f>SUM(AO29:AO35)</f>
        <v>344</v>
      </c>
      <c r="AP36" s="37">
        <f>SUM(AP29:AP35)</f>
        <v>392</v>
      </c>
      <c r="AQ36" s="37">
        <f>SUM(AQ29:AQ35)</f>
        <v>340</v>
      </c>
      <c r="AR36" s="37">
        <f>SUM(AR29:AR35)</f>
        <v>359</v>
      </c>
      <c r="AS36" s="38">
        <f>SUM(AS29:AS35)</f>
        <v>1435</v>
      </c>
      <c r="AT36" s="39"/>
      <c r="AU36" s="37">
        <f>SUM(AU29:AU35)</f>
        <v>343</v>
      </c>
      <c r="AV36" s="37">
        <f>SUM(AV29:AV35)</f>
        <v>338</v>
      </c>
      <c r="AW36" s="37">
        <f>SUM(AW29:AW35)</f>
        <v>376</v>
      </c>
      <c r="AX36" s="37">
        <f>SUM(AX29:AX35)</f>
        <v>360</v>
      </c>
      <c r="AY36" s="38">
        <f>SUM(AY29:AY35)</f>
        <v>1417</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0</v>
      </c>
      <c r="CA36" s="17">
        <f>SUM((IF(BG36&gt;0,1,0)+(IF(BH36&gt;0,1,0)+(IF(BI36&gt;0,1,0)+(IF(BJ36&gt;0,1,0))))))</f>
        <v>0</v>
      </c>
      <c r="CB36" s="17">
        <f>SUM((IF(BM36&gt;0,1,0)+(IF(BN36&gt;0,1,0)+(IF(BO36&gt;0,1,0)+(IF(BP36&gt;0,1,0))))))</f>
        <v>0</v>
      </c>
      <c r="CC36" s="17">
        <f>SUM(BR36:CB36)</f>
        <v>32</v>
      </c>
      <c r="CD36" s="17">
        <f>I36+O36+U36+AA36+AG36+AM36+AS36+AY36+BE36+BK36+BQ36</f>
        <v>10771</v>
      </c>
      <c r="CE36" s="17">
        <f>CD36/CC36</f>
        <v>336.59375</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81</v>
      </c>
      <c r="W37" s="37">
        <f>W36+$V$37-W35</f>
        <v>408</v>
      </c>
      <c r="X37" s="37">
        <f>X36+$V$37-X35</f>
        <v>489</v>
      </c>
      <c r="Y37" s="37">
        <f>Y36+$V$37-Y35</f>
        <v>446</v>
      </c>
      <c r="Z37" s="37">
        <f>Z36+$V$37-Z35</f>
        <v>358</v>
      </c>
      <c r="AA37" s="38">
        <f>W37+X37+Y37+Z37</f>
        <v>1701</v>
      </c>
      <c r="AB37" s="36">
        <f>SUM(AB29:AB34)</f>
        <v>76</v>
      </c>
      <c r="AC37" s="37">
        <f>AC36+$AB$37-AC35</f>
        <v>448</v>
      </c>
      <c r="AD37" s="37">
        <f>AD36+$AB$37-AD35</f>
        <v>388</v>
      </c>
      <c r="AE37" s="37">
        <f>AE36+$AB$37-AE35</f>
        <v>390</v>
      </c>
      <c r="AF37" s="37">
        <f>AF36+$AB$37-AF35</f>
        <v>444</v>
      </c>
      <c r="AG37" s="38">
        <f>AC37+AD37+AE37+AF37</f>
        <v>1670</v>
      </c>
      <c r="AH37" s="36">
        <f>SUM(AH29:AH34)</f>
        <v>76</v>
      </c>
      <c r="AI37" s="37">
        <f>AI36+$AH$37-AI35</f>
        <v>467</v>
      </c>
      <c r="AJ37" s="37">
        <f>AJ36+$AH$37-AJ35</f>
        <v>376</v>
      </c>
      <c r="AK37" s="37">
        <f>AK36+$AH$37-AK35</f>
        <v>469</v>
      </c>
      <c r="AL37" s="37">
        <f>AL36+$AH$37-AL35</f>
        <v>368</v>
      </c>
      <c r="AM37" s="38">
        <f>AI37+AJ37+AK37+AL37</f>
        <v>1680</v>
      </c>
      <c r="AN37" s="36">
        <f>SUM(AN29:AN34)</f>
        <v>74</v>
      </c>
      <c r="AO37" s="37">
        <f>AO36+$AN$37-AO35</f>
        <v>418</v>
      </c>
      <c r="AP37" s="37">
        <f>AP36+$AN$37-AP35</f>
        <v>466</v>
      </c>
      <c r="AQ37" s="37">
        <f>AQ36+$AN$37-AQ35</f>
        <v>414</v>
      </c>
      <c r="AR37" s="37">
        <f>AR36+$AN$37-AR35</f>
        <v>433</v>
      </c>
      <c r="AS37" s="38">
        <f>AO37+AP37+AQ37+AR37</f>
        <v>1731</v>
      </c>
      <c r="AT37" s="36">
        <f>SUM(AT29:AT34)</f>
        <v>74</v>
      </c>
      <c r="AU37" s="37">
        <f>AU36+$AT$37-AU35</f>
        <v>417</v>
      </c>
      <c r="AV37" s="37">
        <f>AV36+$AT$37-AV35</f>
        <v>412</v>
      </c>
      <c r="AW37" s="37">
        <f>AW36+$AT$37-AW35</f>
        <v>450</v>
      </c>
      <c r="AX37" s="37">
        <f>AX36+$AT$37-AX35</f>
        <v>434</v>
      </c>
      <c r="AY37" s="38">
        <f>AU37+AV37+AW37+AX37</f>
        <v>1713</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0</v>
      </c>
      <c r="CA37" s="17">
        <f>SUM((IF(BG37&gt;0,1,0)+(IF(BH37&gt;0,1,0)+(IF(BI37&gt;0,1,0)+(IF(BJ37&gt;0,1,0))))))</f>
        <v>0</v>
      </c>
      <c r="CB37" s="17">
        <f>SUM((IF(BM37&gt;0,1,0)+(IF(BN37&gt;0,1,0)+(IF(BO37&gt;0,1,0)+(IF(BP37&gt;0,1,0))))))</f>
        <v>0</v>
      </c>
      <c r="CC37" s="17">
        <f>SUM(BR37:CB37)</f>
        <v>32</v>
      </c>
      <c r="CD37" s="17">
        <f>I37+O37+U37+AA37+AG37+AM37+AS37+AY37+BE37+BK37+BQ37</f>
        <v>13043</v>
      </c>
      <c r="CE37" s="17">
        <f>CD37/CC37</f>
        <v>407.59375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1</v>
      </c>
      <c r="AK38" s="37">
        <f t="shared" si="102"/>
        <v>1</v>
      </c>
      <c r="AL38" s="37">
        <f t="shared" si="102"/>
        <v>0</v>
      </c>
      <c r="AM38" s="38">
        <f t="shared" si="102"/>
        <v>1</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1</v>
      </c>
      <c r="AG39" s="38">
        <f t="shared" si="101"/>
        <v>0</v>
      </c>
      <c r="AH39" s="39"/>
      <c r="AI39" s="37">
        <f t="shared" si="102"/>
        <v>1</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0</v>
      </c>
      <c r="AS39" s="38">
        <f t="shared" si="103"/>
        <v>0</v>
      </c>
      <c r="AT39" s="39"/>
      <c r="AU39" s="37">
        <f t="shared" si="104"/>
        <v>0</v>
      </c>
      <c r="AV39" s="37">
        <f t="shared" si="104"/>
        <v>1</v>
      </c>
      <c r="AW39" s="37">
        <f t="shared" si="104"/>
        <v>1</v>
      </c>
      <c r="AX39" s="37">
        <f t="shared" si="104"/>
        <v>1</v>
      </c>
      <c r="AY39" s="38">
        <f t="shared" si="104"/>
        <v>1</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9</v>
      </c>
      <c r="AN40" s="56"/>
      <c r="AO40" s="57"/>
      <c r="AP40" s="57"/>
      <c r="AQ40" s="57"/>
      <c r="AR40" s="57"/>
      <c r="AS40" s="58">
        <f>SUM(AO38+AP38+AQ38+AR38+AS38+AO39+AP39+AQ39+AR39+AS39)</f>
        <v>2</v>
      </c>
      <c r="AT40" s="56"/>
      <c r="AU40" s="57"/>
      <c r="AV40" s="57"/>
      <c r="AW40" s="57"/>
      <c r="AX40" s="57"/>
      <c r="AY40" s="58">
        <f>SUM(AU38+AV38+AW38+AX38+AY38+AU39+AV39+AW39+AX39+AY39)</f>
        <v>8</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53</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v>28</v>
      </c>
      <c r="AC42" s="40">
        <v>133</v>
      </c>
      <c r="AD42" s="40">
        <v>190</v>
      </c>
      <c r="AE42" s="40">
        <v>195</v>
      </c>
      <c r="AF42" s="40">
        <v>183</v>
      </c>
      <c r="AG42" s="38">
        <f t="shared" ref="AG42:AG51" si="112">SUM(AC42:AF42)</f>
        <v>701</v>
      </c>
      <c r="AH42" s="39">
        <v>28</v>
      </c>
      <c r="AI42" s="40">
        <v>185</v>
      </c>
      <c r="AJ42" s="40">
        <v>231</v>
      </c>
      <c r="AK42" s="40">
        <v>191</v>
      </c>
      <c r="AL42" s="40">
        <v>190</v>
      </c>
      <c r="AM42" s="38">
        <f t="shared" ref="AM42:AM51" si="113">SUM(AI42:AL42)</f>
        <v>797</v>
      </c>
      <c r="AN42" s="39">
        <v>27</v>
      </c>
      <c r="AO42" s="40">
        <v>185</v>
      </c>
      <c r="AP42" s="40">
        <v>181</v>
      </c>
      <c r="AQ42" s="40">
        <v>192</v>
      </c>
      <c r="AR42" s="40">
        <v>171</v>
      </c>
      <c r="AS42" s="38">
        <f t="shared" ref="AS42:AS51" si="114">SUM(AO42:AR42)</f>
        <v>729</v>
      </c>
      <c r="AT42" s="39">
        <v>27</v>
      </c>
      <c r="AU42" s="40">
        <v>190</v>
      </c>
      <c r="AV42" s="40">
        <v>203</v>
      </c>
      <c r="AW42" s="40">
        <v>215</v>
      </c>
      <c r="AX42" s="40">
        <v>191</v>
      </c>
      <c r="AY42" s="38">
        <f t="shared" ref="AY42:AY51" si="115">SUM(AU42:AX42)</f>
        <v>799</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4416</v>
      </c>
      <c r="CE42" s="17">
        <f t="shared" ref="CE42:CE50" si="132">CD42/CC42</f>
        <v>184</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v>20</v>
      </c>
      <c r="W43" s="40">
        <v>223</v>
      </c>
      <c r="X43" s="40">
        <v>232</v>
      </c>
      <c r="Y43" s="40">
        <v>204</v>
      </c>
      <c r="Z43" s="40">
        <v>227</v>
      </c>
      <c r="AA43" s="38">
        <f t="shared" si="111"/>
        <v>886</v>
      </c>
      <c r="AB43" s="39"/>
      <c r="AC43" s="40"/>
      <c r="AD43" s="40"/>
      <c r="AE43" s="40"/>
      <c r="AF43" s="40"/>
      <c r="AG43" s="38">
        <f t="shared" si="112"/>
        <v>0</v>
      </c>
      <c r="AH43" s="39">
        <v>18</v>
      </c>
      <c r="AI43" s="40">
        <v>178</v>
      </c>
      <c r="AJ43" s="40">
        <v>215</v>
      </c>
      <c r="AK43" s="40">
        <v>232</v>
      </c>
      <c r="AL43" s="40">
        <v>179</v>
      </c>
      <c r="AM43" s="38">
        <f t="shared" si="113"/>
        <v>804</v>
      </c>
      <c r="AN43" s="39">
        <v>17</v>
      </c>
      <c r="AO43" s="40">
        <v>211</v>
      </c>
      <c r="AP43" s="40">
        <v>170</v>
      </c>
      <c r="AQ43" s="40">
        <v>201</v>
      </c>
      <c r="AR43" s="40">
        <v>216</v>
      </c>
      <c r="AS43" s="38">
        <f t="shared" si="114"/>
        <v>798</v>
      </c>
      <c r="AT43" s="39">
        <v>17</v>
      </c>
      <c r="AU43" s="40">
        <v>171</v>
      </c>
      <c r="AV43" s="40">
        <v>166</v>
      </c>
      <c r="AW43" s="40">
        <v>225</v>
      </c>
      <c r="AX43" s="40">
        <v>224</v>
      </c>
      <c r="AY43" s="38">
        <f t="shared" si="115"/>
        <v>786</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4</v>
      </c>
      <c r="BV43" s="17">
        <f t="shared" si="123"/>
        <v>0</v>
      </c>
      <c r="BW43" s="17">
        <f t="shared" si="124"/>
        <v>4</v>
      </c>
      <c r="BX43" s="17">
        <f t="shared" si="125"/>
        <v>4</v>
      </c>
      <c r="BY43" s="17">
        <f t="shared" si="126"/>
        <v>4</v>
      </c>
      <c r="BZ43" s="17">
        <f t="shared" si="127"/>
        <v>0</v>
      </c>
      <c r="CA43" s="17">
        <f t="shared" si="128"/>
        <v>0</v>
      </c>
      <c r="CB43" s="17">
        <f t="shared" si="129"/>
        <v>0</v>
      </c>
      <c r="CC43" s="17">
        <f t="shared" si="130"/>
        <v>24</v>
      </c>
      <c r="CD43" s="17">
        <f t="shared" si="131"/>
        <v>4865</v>
      </c>
      <c r="CE43" s="17">
        <f t="shared" si="132"/>
        <v>202.70833333333334</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v>35</v>
      </c>
      <c r="W44" s="40">
        <v>169</v>
      </c>
      <c r="X44" s="40">
        <v>176</v>
      </c>
      <c r="Y44" s="40">
        <v>204</v>
      </c>
      <c r="Z44" s="40">
        <v>191</v>
      </c>
      <c r="AA44" s="38">
        <f t="shared" si="111"/>
        <v>740</v>
      </c>
      <c r="AB44" s="39">
        <v>34</v>
      </c>
      <c r="AC44" s="40">
        <v>178</v>
      </c>
      <c r="AD44" s="40">
        <v>195</v>
      </c>
      <c r="AE44" s="40">
        <v>160</v>
      </c>
      <c r="AF44" s="40">
        <v>182</v>
      </c>
      <c r="AG44" s="38">
        <f t="shared" si="112"/>
        <v>715</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4</v>
      </c>
      <c r="BU44" s="17">
        <f t="shared" si="122"/>
        <v>4</v>
      </c>
      <c r="BV44" s="17">
        <f t="shared" si="123"/>
        <v>4</v>
      </c>
      <c r="BW44" s="17">
        <f t="shared" si="124"/>
        <v>0</v>
      </c>
      <c r="BX44" s="17">
        <f t="shared" si="125"/>
        <v>0</v>
      </c>
      <c r="BY44" s="17">
        <f t="shared" si="126"/>
        <v>0</v>
      </c>
      <c r="BZ44" s="17">
        <f t="shared" si="127"/>
        <v>0</v>
      </c>
      <c r="CA44" s="17">
        <f t="shared" si="128"/>
        <v>0</v>
      </c>
      <c r="CB44" s="17">
        <f t="shared" si="129"/>
        <v>0</v>
      </c>
      <c r="CC44" s="17">
        <f t="shared" si="130"/>
        <v>12</v>
      </c>
      <c r="CD44" s="17">
        <f t="shared" si="131"/>
        <v>2134</v>
      </c>
      <c r="CE44" s="19">
        <f t="shared" si="132"/>
        <v>177.83333333333334</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392</v>
      </c>
      <c r="X52" s="37">
        <f>SUM(X42:X51)</f>
        <v>408</v>
      </c>
      <c r="Y52" s="37">
        <f>SUM(Y42:Y51)</f>
        <v>408</v>
      </c>
      <c r="Z52" s="37">
        <f>SUM(Z42:Z51)</f>
        <v>418</v>
      </c>
      <c r="AA52" s="38">
        <f>SUM(AA42:AA51)</f>
        <v>1626</v>
      </c>
      <c r="AB52" s="39"/>
      <c r="AC52" s="37">
        <f>SUM(AC42:AC51)</f>
        <v>311</v>
      </c>
      <c r="AD52" s="37">
        <f>SUM(AD42:AD51)</f>
        <v>385</v>
      </c>
      <c r="AE52" s="37">
        <f>SUM(AE42:AE51)</f>
        <v>355</v>
      </c>
      <c r="AF52" s="37">
        <f>SUM(AF42:AF51)</f>
        <v>365</v>
      </c>
      <c r="AG52" s="38">
        <f>SUM(AG42:AG51)</f>
        <v>1416</v>
      </c>
      <c r="AH52" s="39"/>
      <c r="AI52" s="37">
        <f>SUM(AI42:AI51)</f>
        <v>363</v>
      </c>
      <c r="AJ52" s="37">
        <f>SUM(AJ42:AJ51)</f>
        <v>446</v>
      </c>
      <c r="AK52" s="37">
        <f>SUM(AK42:AK51)</f>
        <v>423</v>
      </c>
      <c r="AL52" s="37">
        <f>SUM(AL42:AL51)</f>
        <v>369</v>
      </c>
      <c r="AM52" s="38">
        <f>SUM(AM42:AM51)</f>
        <v>1601</v>
      </c>
      <c r="AN52" s="39"/>
      <c r="AO52" s="37">
        <f>SUM(AO42:AO51)</f>
        <v>396</v>
      </c>
      <c r="AP52" s="37">
        <f>SUM(AP42:AP51)</f>
        <v>351</v>
      </c>
      <c r="AQ52" s="37">
        <f>SUM(AQ42:AQ51)</f>
        <v>393</v>
      </c>
      <c r="AR52" s="37">
        <f>SUM(AR42:AR51)</f>
        <v>387</v>
      </c>
      <c r="AS52" s="38">
        <f>SUM(AS42:AS51)</f>
        <v>1527</v>
      </c>
      <c r="AT52" s="39"/>
      <c r="AU52" s="37">
        <f>SUM(AU42:AU51)</f>
        <v>361</v>
      </c>
      <c r="AV52" s="37">
        <f>SUM(AV42:AV51)</f>
        <v>369</v>
      </c>
      <c r="AW52" s="37">
        <f>SUM(AW42:AW51)</f>
        <v>440</v>
      </c>
      <c r="AX52" s="37">
        <f>SUM(AX42:AX51)</f>
        <v>415</v>
      </c>
      <c r="AY52" s="38">
        <f>SUM(AY42:AY51)</f>
        <v>1585</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0</v>
      </c>
      <c r="CA52" s="17">
        <f>SUM((IF(BG52&gt;0,1,0)+(IF(BH52&gt;0,1,0)+(IF(BI52&gt;0,1,0)+(IF(BJ52&gt;0,1,0))))))</f>
        <v>0</v>
      </c>
      <c r="CB52" s="17">
        <f>SUM((IF(BM52&gt;0,1,0)+(IF(BN52&gt;0,1,0)+(IF(BO52&gt;0,1,0)+(IF(BP52&gt;0,1,0))))))</f>
        <v>0</v>
      </c>
      <c r="CC52" s="17">
        <f>SUM(BR52:CB52)</f>
        <v>32</v>
      </c>
      <c r="CD52" s="17">
        <f>I52+O52+U52+AA52+AG52+AM52+AS52+AY52+BE52+BK52+BQ52</f>
        <v>12143</v>
      </c>
      <c r="CE52" s="17">
        <f>CD52/CC52</f>
        <v>379.46875</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55</v>
      </c>
      <c r="W53" s="37">
        <f>W52+$V$53-W51</f>
        <v>447</v>
      </c>
      <c r="X53" s="37">
        <f>X52+$V$53-X51</f>
        <v>463</v>
      </c>
      <c r="Y53" s="37">
        <f>Y52+$V$53-Y51</f>
        <v>463</v>
      </c>
      <c r="Z53" s="37">
        <f>Z52+$V$53-Z51</f>
        <v>473</v>
      </c>
      <c r="AA53" s="38">
        <f>W53+X53+Y53+Z53</f>
        <v>1846</v>
      </c>
      <c r="AB53" s="36">
        <f>SUM(AB42:AB50)</f>
        <v>62</v>
      </c>
      <c r="AC53" s="37">
        <f>AC52+$AB$53-AC51</f>
        <v>373</v>
      </c>
      <c r="AD53" s="37">
        <f>AD52+$AB$53-AD51</f>
        <v>447</v>
      </c>
      <c r="AE53" s="37">
        <f>AE52+$AB$53-AE51</f>
        <v>417</v>
      </c>
      <c r="AF53" s="37">
        <f>AF52+$AB$53-AF51</f>
        <v>427</v>
      </c>
      <c r="AG53" s="38">
        <f>AC53+AD53+AE53+AF53</f>
        <v>1664</v>
      </c>
      <c r="AH53" s="36">
        <f>SUM(AH42:AH50)</f>
        <v>46</v>
      </c>
      <c r="AI53" s="37">
        <f>AI52+$AH$53-AI51</f>
        <v>409</v>
      </c>
      <c r="AJ53" s="37">
        <f>AJ52+$AH$53-AJ51</f>
        <v>492</v>
      </c>
      <c r="AK53" s="37">
        <f>AK52+$AH$53-AK51</f>
        <v>469</v>
      </c>
      <c r="AL53" s="37">
        <f>AL52+$AH$53-AL51</f>
        <v>415</v>
      </c>
      <c r="AM53" s="38">
        <f>AI53+AJ53+AK53+AL53</f>
        <v>1785</v>
      </c>
      <c r="AN53" s="36">
        <f>SUM(AN42:AN50)</f>
        <v>44</v>
      </c>
      <c r="AO53" s="37">
        <f>AO52+$AN$53-AO51</f>
        <v>440</v>
      </c>
      <c r="AP53" s="37">
        <f>AP52+$AN$53-AP51</f>
        <v>395</v>
      </c>
      <c r="AQ53" s="37">
        <f>AQ52+$AN$53-AQ51</f>
        <v>437</v>
      </c>
      <c r="AR53" s="37">
        <f>AR52+$AN$53-AR51</f>
        <v>431</v>
      </c>
      <c r="AS53" s="38">
        <f>AO53+AP53+AQ53+AR53</f>
        <v>1703</v>
      </c>
      <c r="AT53" s="36">
        <f>SUM(AT42:AT50)</f>
        <v>44</v>
      </c>
      <c r="AU53" s="37">
        <f>AU52+$AT$53-AU51</f>
        <v>405</v>
      </c>
      <c r="AV53" s="37">
        <f>AV52+$AT$53-AV51</f>
        <v>413</v>
      </c>
      <c r="AW53" s="37">
        <f>AW52+$AT$53-AW51</f>
        <v>484</v>
      </c>
      <c r="AX53" s="37">
        <f>AX52+$AT$53-AX51</f>
        <v>459</v>
      </c>
      <c r="AY53" s="38">
        <f>AU53+AV53+AW53+AX53</f>
        <v>1761</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0</v>
      </c>
      <c r="CA53" s="17">
        <f>SUM((IF(BG53&gt;0,1,0)+(IF(BH53&gt;0,1,0)+(IF(BI53&gt;0,1,0)+(IF(BJ53&gt;0,1,0))))))</f>
        <v>0</v>
      </c>
      <c r="CB53" s="17">
        <f>SUM((IF(BM53&gt;0,1,0)+(IF(BN53&gt;0,1,0)+(IF(BO53&gt;0,1,0)+(IF(BP53&gt;0,1,0))))))</f>
        <v>0</v>
      </c>
      <c r="CC53" s="17">
        <f>SUM(BR53:CB53)</f>
        <v>32</v>
      </c>
      <c r="CD53" s="17">
        <f>I53+O53+U53+AA53+AG53+AM53+AS53+AY53+BE53+BK53+BQ53</f>
        <v>13779</v>
      </c>
      <c r="CE53" s="17">
        <f>CD53/CC53</f>
        <v>430.59375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1</v>
      </c>
      <c r="X54" s="37">
        <f t="shared" si="136"/>
        <v>1</v>
      </c>
      <c r="Y54" s="37">
        <f t="shared" si="136"/>
        <v>1</v>
      </c>
      <c r="Z54" s="37">
        <f t="shared" si="136"/>
        <v>1</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0</v>
      </c>
      <c r="AQ54" s="37">
        <f t="shared" si="139"/>
        <v>0</v>
      </c>
      <c r="AR54" s="37">
        <f t="shared" si="139"/>
        <v>0</v>
      </c>
      <c r="AS54" s="38">
        <f t="shared" si="139"/>
        <v>0</v>
      </c>
      <c r="AT54" s="39"/>
      <c r="AU54" s="37">
        <f t="shared" ref="AU54:AY55" si="140">IF($AT$53&gt;0,IF(AU52=AU78,0.5,IF(AU52&gt;AU78,1,0)),0)</f>
        <v>1</v>
      </c>
      <c r="AV54" s="37">
        <f t="shared" si="140"/>
        <v>1</v>
      </c>
      <c r="AW54" s="37">
        <f t="shared" si="140"/>
        <v>1</v>
      </c>
      <c r="AX54" s="37">
        <f t="shared" si="140"/>
        <v>0.5</v>
      </c>
      <c r="AY54" s="38">
        <f t="shared" si="140"/>
        <v>1</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1</v>
      </c>
      <c r="AK55" s="37">
        <f t="shared" si="138"/>
        <v>1</v>
      </c>
      <c r="AL55" s="37">
        <f t="shared" si="138"/>
        <v>0</v>
      </c>
      <c r="AM55" s="38">
        <f t="shared" si="138"/>
        <v>1</v>
      </c>
      <c r="AN55" s="39"/>
      <c r="AO55" s="37">
        <f t="shared" si="139"/>
        <v>0</v>
      </c>
      <c r="AP55" s="37">
        <f t="shared" si="139"/>
        <v>0</v>
      </c>
      <c r="AQ55" s="37">
        <f t="shared" si="139"/>
        <v>0</v>
      </c>
      <c r="AR55" s="37">
        <f t="shared" si="139"/>
        <v>0</v>
      </c>
      <c r="AS55" s="38">
        <f t="shared" si="139"/>
        <v>0</v>
      </c>
      <c r="AT55" s="39"/>
      <c r="AU55" s="37">
        <f t="shared" si="140"/>
        <v>1</v>
      </c>
      <c r="AV55" s="37">
        <f t="shared" si="140"/>
        <v>1</v>
      </c>
      <c r="AW55" s="37">
        <f t="shared" si="140"/>
        <v>1</v>
      </c>
      <c r="AX55" s="37">
        <f t="shared" si="140"/>
        <v>0</v>
      </c>
      <c r="AY55" s="38">
        <f t="shared" si="140"/>
        <v>1</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10</v>
      </c>
      <c r="AB56" s="56"/>
      <c r="AC56" s="57"/>
      <c r="AD56" s="57"/>
      <c r="AE56" s="57"/>
      <c r="AF56" s="57"/>
      <c r="AG56" s="58">
        <f>SUM(AC54+AD54+AE54+AF54+AG54+AC55+AD55+AE55+AF55+AG55)</f>
        <v>2</v>
      </c>
      <c r="AH56" s="56"/>
      <c r="AI56" s="57"/>
      <c r="AJ56" s="57"/>
      <c r="AK56" s="57"/>
      <c r="AL56" s="57"/>
      <c r="AM56" s="58">
        <f>SUM(AI54+AJ54+AK54+AL54+AM54+AI55+AJ55+AK55+AL55+AM55)</f>
        <v>9</v>
      </c>
      <c r="AN56" s="56"/>
      <c r="AO56" s="57"/>
      <c r="AP56" s="57"/>
      <c r="AQ56" s="57"/>
      <c r="AR56" s="57"/>
      <c r="AS56" s="58">
        <f>SUM(AO54+AP54+AQ54+AR54+AS54+AO55+AP55+AQ55+AR55+AS55)</f>
        <v>1</v>
      </c>
      <c r="AT56" s="56"/>
      <c r="AU56" s="57"/>
      <c r="AV56" s="57"/>
      <c r="AW56" s="57"/>
      <c r="AX56" s="57"/>
      <c r="AY56" s="58">
        <f>SUM(AU54+AV54+AW54+AX54+AY54+AU55+AV55+AW55+AX55+AY55)</f>
        <v>8.5</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57</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v>27</v>
      </c>
      <c r="W58" s="40">
        <v>181</v>
      </c>
      <c r="X58" s="40">
        <v>187</v>
      </c>
      <c r="Y58" s="40">
        <v>143</v>
      </c>
      <c r="Z58" s="40">
        <v>202</v>
      </c>
      <c r="AA58" s="38">
        <f t="shared" ref="AA58:AA64" si="147">SUM(W58:Z58)</f>
        <v>713</v>
      </c>
      <c r="AB58" s="39">
        <v>27</v>
      </c>
      <c r="AC58" s="40">
        <v>202</v>
      </c>
      <c r="AD58" s="40">
        <v>157</v>
      </c>
      <c r="AE58" s="40">
        <v>157</v>
      </c>
      <c r="AF58" s="40">
        <v>216</v>
      </c>
      <c r="AG58" s="38">
        <f t="shared" ref="AG58:AG64" si="148">SUM(AC58:AF58)</f>
        <v>732</v>
      </c>
      <c r="AH58" s="39">
        <v>27</v>
      </c>
      <c r="AI58" s="40">
        <v>167</v>
      </c>
      <c r="AJ58" s="40">
        <v>183</v>
      </c>
      <c r="AK58" s="40">
        <v>169</v>
      </c>
      <c r="AL58" s="40">
        <v>181</v>
      </c>
      <c r="AM58" s="38">
        <f t="shared" ref="AM58:AM64" si="149">SUM(AI58:AL58)</f>
        <v>700</v>
      </c>
      <c r="AN58" s="39">
        <v>27</v>
      </c>
      <c r="AO58" s="40">
        <v>181</v>
      </c>
      <c r="AP58" s="40">
        <v>163</v>
      </c>
      <c r="AQ58" s="40">
        <v>221</v>
      </c>
      <c r="AR58" s="40">
        <v>206</v>
      </c>
      <c r="AS58" s="38">
        <f t="shared" ref="AS58:AS64" si="150">SUM(AO58:AR58)</f>
        <v>771</v>
      </c>
      <c r="AT58" s="39">
        <v>27</v>
      </c>
      <c r="AU58" s="40">
        <v>149</v>
      </c>
      <c r="AV58" s="40">
        <v>199</v>
      </c>
      <c r="AW58" s="40">
        <v>148</v>
      </c>
      <c r="AX58" s="40">
        <v>179</v>
      </c>
      <c r="AY58" s="38">
        <f t="shared" ref="AY58:AY64" si="151">SUM(AU58:AX58)</f>
        <v>675</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32</v>
      </c>
      <c r="CD58" s="17">
        <f t="shared" ref="CD58:CD63" si="167">I58+O58+U58+AA58+AG58+AM58+AS58+AY58+BE58+BK58+BQ58</f>
        <v>5760</v>
      </c>
      <c r="CE58" s="17">
        <f t="shared" ref="CE58:CE63" si="168">CD58/CC58</f>
        <v>180</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v>42</v>
      </c>
      <c r="W59" s="40">
        <v>158</v>
      </c>
      <c r="X59" s="40">
        <v>163</v>
      </c>
      <c r="Y59" s="40">
        <v>182</v>
      </c>
      <c r="Z59" s="40">
        <v>154</v>
      </c>
      <c r="AA59" s="38">
        <f t="shared" si="147"/>
        <v>657</v>
      </c>
      <c r="AB59" s="39">
        <v>41</v>
      </c>
      <c r="AC59" s="40">
        <v>151</v>
      </c>
      <c r="AD59" s="40">
        <v>146</v>
      </c>
      <c r="AE59" s="40">
        <v>174</v>
      </c>
      <c r="AF59" s="40">
        <v>182</v>
      </c>
      <c r="AG59" s="38">
        <f t="shared" si="148"/>
        <v>653</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3328</v>
      </c>
      <c r="CE59" s="17">
        <f t="shared" si="168"/>
        <v>166.4</v>
      </c>
    </row>
    <row r="60" spans="1:83" ht="15.75" customHeight="1" x14ac:dyDescent="0.25">
      <c r="A60" s="33"/>
      <c r="B60" s="42" t="s">
        <v>106</v>
      </c>
      <c r="C60" s="43" t="s">
        <v>107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v>30</v>
      </c>
      <c r="AO60" s="40">
        <v>170</v>
      </c>
      <c r="AP60" s="40">
        <v>186</v>
      </c>
      <c r="AQ60" s="40">
        <v>174</v>
      </c>
      <c r="AR60" s="40">
        <v>132</v>
      </c>
      <c r="AS60" s="38">
        <f t="shared" si="150"/>
        <v>662</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4</v>
      </c>
      <c r="BY60" s="17">
        <f t="shared" si="162"/>
        <v>0</v>
      </c>
      <c r="BZ60" s="17">
        <f t="shared" si="163"/>
        <v>0</v>
      </c>
      <c r="CA60" s="17">
        <f t="shared" si="164"/>
        <v>0</v>
      </c>
      <c r="CB60" s="17">
        <f t="shared" si="165"/>
        <v>0</v>
      </c>
      <c r="CC60" s="17">
        <f t="shared" si="166"/>
        <v>4</v>
      </c>
      <c r="CD60" s="17">
        <f t="shared" si="167"/>
        <v>662</v>
      </c>
      <c r="CE60" s="19">
        <f t="shared" si="168"/>
        <v>165.5</v>
      </c>
    </row>
    <row r="61" spans="1:83" ht="15.75" customHeight="1" x14ac:dyDescent="0.25">
      <c r="A61" s="33"/>
      <c r="B61" s="42" t="s">
        <v>125</v>
      </c>
      <c r="C61" s="43" t="s">
        <v>126</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v>66</v>
      </c>
      <c r="AU61" s="40">
        <v>135</v>
      </c>
      <c r="AV61" s="40">
        <v>121</v>
      </c>
      <c r="AW61" s="40">
        <v>127</v>
      </c>
      <c r="AX61" s="40">
        <v>119</v>
      </c>
      <c r="AY61" s="38">
        <f t="shared" si="151"/>
        <v>502</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4</v>
      </c>
      <c r="BZ61" s="17">
        <f t="shared" si="163"/>
        <v>0</v>
      </c>
      <c r="CA61" s="17">
        <f t="shared" si="164"/>
        <v>0</v>
      </c>
      <c r="CB61" s="17">
        <f t="shared" si="165"/>
        <v>0</v>
      </c>
      <c r="CC61" s="17">
        <f t="shared" si="166"/>
        <v>4</v>
      </c>
      <c r="CD61" s="17">
        <f t="shared" si="167"/>
        <v>502</v>
      </c>
      <c r="CE61" s="19">
        <f t="shared" si="168"/>
        <v>125.5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339</v>
      </c>
      <c r="X65" s="37">
        <f>SUM(X58:X64)</f>
        <v>350</v>
      </c>
      <c r="Y65" s="37">
        <f>SUM(Y58:Y64)</f>
        <v>325</v>
      </c>
      <c r="Z65" s="37">
        <f>SUM(Z58:Z64)</f>
        <v>356</v>
      </c>
      <c r="AA65" s="38">
        <f>SUM(AA58:AA64)</f>
        <v>1370</v>
      </c>
      <c r="AB65" s="39"/>
      <c r="AC65" s="37">
        <f>SUM(AC58:AC64)</f>
        <v>353</v>
      </c>
      <c r="AD65" s="37">
        <f>SUM(AD58:AD64)</f>
        <v>303</v>
      </c>
      <c r="AE65" s="37">
        <f>SUM(AE58:AE64)</f>
        <v>331</v>
      </c>
      <c r="AF65" s="37">
        <f>SUM(AF58:AF64)</f>
        <v>398</v>
      </c>
      <c r="AG65" s="38">
        <f>SUM(AG58:AG64)</f>
        <v>1385</v>
      </c>
      <c r="AH65" s="39"/>
      <c r="AI65" s="37">
        <f>SUM(AI58:AI64)</f>
        <v>287</v>
      </c>
      <c r="AJ65" s="37">
        <f>SUM(AJ58:AJ64)</f>
        <v>303</v>
      </c>
      <c r="AK65" s="37">
        <f>SUM(AK58:AK64)</f>
        <v>289</v>
      </c>
      <c r="AL65" s="37">
        <f>SUM(AL58:AL64)</f>
        <v>301</v>
      </c>
      <c r="AM65" s="38">
        <f>SUM(AM58:AM64)</f>
        <v>1180</v>
      </c>
      <c r="AN65" s="39"/>
      <c r="AO65" s="37">
        <f>SUM(AO58:AO64)</f>
        <v>351</v>
      </c>
      <c r="AP65" s="37">
        <f>SUM(AP58:AP64)</f>
        <v>349</v>
      </c>
      <c r="AQ65" s="37">
        <f>SUM(AQ58:AQ64)</f>
        <v>395</v>
      </c>
      <c r="AR65" s="37">
        <f>SUM(AR58:AR64)</f>
        <v>338</v>
      </c>
      <c r="AS65" s="38">
        <f>SUM(AS58:AS64)</f>
        <v>1433</v>
      </c>
      <c r="AT65" s="39"/>
      <c r="AU65" s="37">
        <f>SUM(AU58:AU64)</f>
        <v>284</v>
      </c>
      <c r="AV65" s="37">
        <f>SUM(AV58:AV64)</f>
        <v>320</v>
      </c>
      <c r="AW65" s="37">
        <f>SUM(AW58:AW64)</f>
        <v>275</v>
      </c>
      <c r="AX65" s="37">
        <f>SUM(AX58:AX64)</f>
        <v>298</v>
      </c>
      <c r="AY65" s="38">
        <f>SUM(AY58:AY64)</f>
        <v>1177</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0</v>
      </c>
      <c r="CA65" s="17">
        <f>SUM((IF(BG65&gt;0,1,0)+(IF(BH65&gt;0,1,0)+(IF(BI65&gt;0,1,0)+(IF(BJ65&gt;0,1,0))))))</f>
        <v>0</v>
      </c>
      <c r="CB65" s="17">
        <f>SUM((IF(BM65&gt;0,1,0)+(IF(BN65&gt;0,1,0)+(IF(BO65&gt;0,1,0)+(IF(BP65&gt;0,1,0))))))</f>
        <v>0</v>
      </c>
      <c r="CC65" s="17">
        <f>SUM(BR65:CB65)</f>
        <v>32</v>
      </c>
      <c r="CD65" s="17">
        <f>I65+O65+U65+AA65+AG65+AM65+AS65+AY65+BE65+BK65+BQ65</f>
        <v>10732</v>
      </c>
      <c r="CE65" s="17">
        <f>CD65/CC65</f>
        <v>335.375</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69</v>
      </c>
      <c r="W66" s="37">
        <f>W65+$V$66-W64</f>
        <v>408</v>
      </c>
      <c r="X66" s="37">
        <f>X65+$V$66-X64</f>
        <v>419</v>
      </c>
      <c r="Y66" s="37">
        <f>Y65+$V$66-Y64</f>
        <v>394</v>
      </c>
      <c r="Z66" s="37">
        <f>Z65+$V$66-Z64</f>
        <v>425</v>
      </c>
      <c r="AA66" s="38">
        <f>W66+X66+Y66+Z66</f>
        <v>1646</v>
      </c>
      <c r="AB66" s="36">
        <f>SUM(AB58:AB63)</f>
        <v>68</v>
      </c>
      <c r="AC66" s="37">
        <f>AC65+$AB$66-AC64</f>
        <v>421</v>
      </c>
      <c r="AD66" s="37">
        <f>AD65+$AB$66-AD64</f>
        <v>371</v>
      </c>
      <c r="AE66" s="37">
        <f>AE65+$AB$66-AE64</f>
        <v>399</v>
      </c>
      <c r="AF66" s="37">
        <f>AF65+$AB$66-AF64</f>
        <v>466</v>
      </c>
      <c r="AG66" s="38">
        <f>AC66+AD66+AE66+AF66</f>
        <v>1657</v>
      </c>
      <c r="AH66" s="36">
        <f>SUM(AH58:AH63)</f>
        <v>27</v>
      </c>
      <c r="AI66" s="37">
        <f>AI65+$AH$66-AI64</f>
        <v>314</v>
      </c>
      <c r="AJ66" s="37">
        <f>AJ65+$AH$66-AJ64</f>
        <v>330</v>
      </c>
      <c r="AK66" s="37">
        <f>AK65+$AH$66-AK64</f>
        <v>316</v>
      </c>
      <c r="AL66" s="37">
        <f>AL65+$AH$66-AL64</f>
        <v>328</v>
      </c>
      <c r="AM66" s="38">
        <f>AI66+AJ66+AK66+AL66</f>
        <v>1288</v>
      </c>
      <c r="AN66" s="36">
        <f>SUM(AN58:AN63)</f>
        <v>57</v>
      </c>
      <c r="AO66" s="37">
        <f>AO65+$AN$66-AO64</f>
        <v>408</v>
      </c>
      <c r="AP66" s="37">
        <f>AP65+$AN$66-AP64</f>
        <v>406</v>
      </c>
      <c r="AQ66" s="37">
        <f>AQ65+$AN$66-AQ64</f>
        <v>452</v>
      </c>
      <c r="AR66" s="37">
        <f>AR65+$AN$66-AR64</f>
        <v>395</v>
      </c>
      <c r="AS66" s="38">
        <f>AO66+AP66+AQ66+AR66</f>
        <v>1661</v>
      </c>
      <c r="AT66" s="36">
        <f>SUM(AT58:AT63)</f>
        <v>93</v>
      </c>
      <c r="AU66" s="37">
        <f>AU65+$AT$66-AU64</f>
        <v>377</v>
      </c>
      <c r="AV66" s="37">
        <f>AV65+$AT$66-AV64</f>
        <v>413</v>
      </c>
      <c r="AW66" s="37">
        <f>AW65+$AT$66-AW64</f>
        <v>368</v>
      </c>
      <c r="AX66" s="37">
        <f>AX65+$AT$66-AX64</f>
        <v>391</v>
      </c>
      <c r="AY66" s="38">
        <f>AU66+AV66+AW66+AX66</f>
        <v>1549</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0</v>
      </c>
      <c r="CA66" s="17">
        <f>SUM((IF(BG66&gt;0,1,0)+(IF(BH66&gt;0,1,0)+(IF(BI66&gt;0,1,0)+(IF(BJ66&gt;0,1,0))))))</f>
        <v>0</v>
      </c>
      <c r="CB66" s="17">
        <f>SUM((IF(BM66&gt;0,1,0)+(IF(BN66&gt;0,1,0)+(IF(BO66&gt;0,1,0)+(IF(BP66&gt;0,1,0))))))</f>
        <v>0</v>
      </c>
      <c r="CC66" s="17">
        <f>SUM(BR66:CB66)</f>
        <v>32</v>
      </c>
      <c r="CD66" s="17">
        <f>I66+O66+U66+AA66+AG66+AM66+AS66+AY66+BE66+BK66+BQ66</f>
        <v>12820</v>
      </c>
      <c r="CE66" s="17">
        <f>CD66/CC66</f>
        <v>400.625</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1</v>
      </c>
      <c r="AD68" s="37">
        <f t="shared" si="173"/>
        <v>0</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1</v>
      </c>
      <c r="AP68" s="37">
        <f t="shared" si="175"/>
        <v>0</v>
      </c>
      <c r="AQ68" s="37">
        <f t="shared" si="175"/>
        <v>1</v>
      </c>
      <c r="AR68" s="37">
        <f t="shared" si="175"/>
        <v>0</v>
      </c>
      <c r="AS68" s="38">
        <f t="shared" si="175"/>
        <v>0</v>
      </c>
      <c r="AT68" s="39"/>
      <c r="AU68" s="37">
        <f t="shared" si="176"/>
        <v>0</v>
      </c>
      <c r="AV68" s="37">
        <f t="shared" si="176"/>
        <v>0</v>
      </c>
      <c r="AW68" s="37">
        <f t="shared" si="176"/>
        <v>0</v>
      </c>
      <c r="AX68" s="37">
        <f t="shared" si="176"/>
        <v>1</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6</v>
      </c>
      <c r="AT69" s="56"/>
      <c r="AU69" s="57"/>
      <c r="AV69" s="57"/>
      <c r="AW69" s="57"/>
      <c r="AX69" s="57"/>
      <c r="AY69" s="58">
        <f>SUM(AU67+AV67+AW67+AX67+AY67+AU68+AV68+AW68+AX68+AY68)</f>
        <v>1</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61</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v>25</v>
      </c>
      <c r="W71" s="40">
        <v>188</v>
      </c>
      <c r="X71" s="40">
        <v>176</v>
      </c>
      <c r="Y71" s="40">
        <v>184</v>
      </c>
      <c r="Z71" s="40">
        <v>173</v>
      </c>
      <c r="AA71" s="38">
        <f t="shared" ref="AA71:AA77" si="183">SUM(W71:Z71)</f>
        <v>721</v>
      </c>
      <c r="AB71" s="39"/>
      <c r="AC71" s="40"/>
      <c r="AD71" s="40"/>
      <c r="AE71" s="40"/>
      <c r="AF71" s="40"/>
      <c r="AG71" s="38">
        <f t="shared" ref="AG71:AG77" si="184">SUM(AC71:AF71)</f>
        <v>0</v>
      </c>
      <c r="AH71" s="39">
        <v>25</v>
      </c>
      <c r="AI71" s="40">
        <v>237</v>
      </c>
      <c r="AJ71" s="40">
        <v>227</v>
      </c>
      <c r="AK71" s="40">
        <v>258</v>
      </c>
      <c r="AL71" s="40">
        <v>300</v>
      </c>
      <c r="AM71" s="38">
        <f t="shared" ref="AM71:AM77" si="185">SUM(AI71:AL71)</f>
        <v>1022</v>
      </c>
      <c r="AN71" s="39">
        <v>21</v>
      </c>
      <c r="AO71" s="40">
        <v>238</v>
      </c>
      <c r="AP71" s="40">
        <v>227</v>
      </c>
      <c r="AQ71" s="40">
        <v>176</v>
      </c>
      <c r="AR71" s="40">
        <v>219</v>
      </c>
      <c r="AS71" s="38">
        <f t="shared" ref="AS71:AS77" si="186">SUM(AO71:AR71)</f>
        <v>860</v>
      </c>
      <c r="AT71" s="39">
        <v>20</v>
      </c>
      <c r="AU71" s="40">
        <v>169</v>
      </c>
      <c r="AV71" s="40">
        <v>190</v>
      </c>
      <c r="AW71" s="40">
        <v>240</v>
      </c>
      <c r="AX71" s="40">
        <v>245</v>
      </c>
      <c r="AY71" s="38">
        <f t="shared" ref="AY71:AY77" si="187">SUM(AU71:AX71)</f>
        <v>844</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4963</v>
      </c>
      <c r="CE71" s="17">
        <f t="shared" ref="CE71:CE76" si="204">CD71/CC71</f>
        <v>206.79166666666666</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v>31</v>
      </c>
      <c r="W72" s="40">
        <v>212</v>
      </c>
      <c r="X72" s="40">
        <v>267</v>
      </c>
      <c r="Y72" s="40">
        <v>157</v>
      </c>
      <c r="Z72" s="40">
        <v>175</v>
      </c>
      <c r="AA72" s="38">
        <f t="shared" si="183"/>
        <v>811</v>
      </c>
      <c r="AB72" s="39">
        <v>30</v>
      </c>
      <c r="AC72" s="40">
        <v>204</v>
      </c>
      <c r="AD72" s="40">
        <v>179</v>
      </c>
      <c r="AE72" s="40">
        <v>152</v>
      </c>
      <c r="AF72" s="40">
        <v>190</v>
      </c>
      <c r="AG72" s="38">
        <f t="shared" si="184"/>
        <v>725</v>
      </c>
      <c r="AH72" s="39">
        <v>30</v>
      </c>
      <c r="AI72" s="40">
        <v>196</v>
      </c>
      <c r="AJ72" s="40">
        <v>201</v>
      </c>
      <c r="AK72" s="40">
        <v>276</v>
      </c>
      <c r="AL72" s="40">
        <v>222</v>
      </c>
      <c r="AM72" s="38">
        <f t="shared" si="185"/>
        <v>895</v>
      </c>
      <c r="AN72" s="39">
        <v>28</v>
      </c>
      <c r="AO72" s="40">
        <v>198</v>
      </c>
      <c r="AP72" s="40">
        <v>209</v>
      </c>
      <c r="AQ72" s="40">
        <v>172</v>
      </c>
      <c r="AR72" s="40">
        <v>198</v>
      </c>
      <c r="AS72" s="38">
        <f t="shared" si="186"/>
        <v>777</v>
      </c>
      <c r="AT72" s="39">
        <v>27</v>
      </c>
      <c r="AU72" s="40">
        <v>185</v>
      </c>
      <c r="AV72" s="40">
        <v>158</v>
      </c>
      <c r="AW72" s="40">
        <v>176</v>
      </c>
      <c r="AX72" s="40">
        <v>170</v>
      </c>
      <c r="AY72" s="38">
        <f t="shared" si="187"/>
        <v>689</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0</v>
      </c>
      <c r="CA72" s="17">
        <f t="shared" si="200"/>
        <v>0</v>
      </c>
      <c r="CB72" s="17">
        <f t="shared" si="201"/>
        <v>0</v>
      </c>
      <c r="CC72" s="17">
        <f t="shared" si="202"/>
        <v>32</v>
      </c>
      <c r="CD72" s="17">
        <f t="shared" si="203"/>
        <v>6135</v>
      </c>
      <c r="CE72" s="17">
        <f t="shared" si="204"/>
        <v>191.71875</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v>32</v>
      </c>
      <c r="AC73" s="40">
        <v>212</v>
      </c>
      <c r="AD73" s="40">
        <v>225</v>
      </c>
      <c r="AE73" s="40">
        <v>177</v>
      </c>
      <c r="AF73" s="40">
        <v>189</v>
      </c>
      <c r="AG73" s="38">
        <f t="shared" si="184"/>
        <v>803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4</v>
      </c>
      <c r="BW73" s="17">
        <f t="shared" si="196"/>
        <v>0</v>
      </c>
      <c r="BX73" s="17">
        <f t="shared" si="197"/>
        <v>0</v>
      </c>
      <c r="BY73" s="17">
        <f t="shared" si="198"/>
        <v>0</v>
      </c>
      <c r="BZ73" s="17">
        <f t="shared" si="199"/>
        <v>0</v>
      </c>
      <c r="CA73" s="17">
        <f t="shared" si="200"/>
        <v>0</v>
      </c>
      <c r="CB73" s="17">
        <f t="shared" si="201"/>
        <v>0</v>
      </c>
      <c r="CC73" s="17">
        <f t="shared" si="202"/>
        <v>4</v>
      </c>
      <c r="CD73" s="17">
        <f t="shared" si="203"/>
        <v>803</v>
      </c>
      <c r="CE73" s="19">
        <f t="shared" si="204"/>
        <v>200.75</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400</v>
      </c>
      <c r="X78" s="37">
        <f>SUM(X71:X77)</f>
        <v>443</v>
      </c>
      <c r="Y78" s="37">
        <f>SUM(Y71:Y77)</f>
        <v>341</v>
      </c>
      <c r="Z78" s="37">
        <f>SUM(Z71:Z77)</f>
        <v>348</v>
      </c>
      <c r="AA78" s="38">
        <f>SUM(AA71:AA77)</f>
        <v>1532</v>
      </c>
      <c r="AB78" s="39"/>
      <c r="AC78" s="37">
        <f>SUM(AC71:AC77)</f>
        <v>416</v>
      </c>
      <c r="AD78" s="37">
        <f>SUM(AD71:AD77)</f>
        <v>404</v>
      </c>
      <c r="AE78" s="37">
        <f>SUM(AE71:AE77)</f>
        <v>329</v>
      </c>
      <c r="AF78" s="37">
        <f>SUM(AF71:AF77)</f>
        <v>379</v>
      </c>
      <c r="AG78" s="38">
        <f>SUM(AG71:AG77)</f>
        <v>1528</v>
      </c>
      <c r="AH78" s="39"/>
      <c r="AI78" s="37">
        <f>SUM(AI71:AI77)</f>
        <v>433</v>
      </c>
      <c r="AJ78" s="37">
        <f>SUM(AJ71:AJ77)</f>
        <v>428</v>
      </c>
      <c r="AK78" s="37">
        <f>SUM(AK71:AK77)</f>
        <v>534</v>
      </c>
      <c r="AL78" s="37">
        <f>SUM(AL71:AL77)</f>
        <v>522</v>
      </c>
      <c r="AM78" s="38">
        <f>SUM(AM71:AM77)</f>
        <v>1917</v>
      </c>
      <c r="AN78" s="39"/>
      <c r="AO78" s="37">
        <f>SUM(AO71:AO77)</f>
        <v>436</v>
      </c>
      <c r="AP78" s="37">
        <f>SUM(AP71:AP77)</f>
        <v>436</v>
      </c>
      <c r="AQ78" s="37">
        <f>SUM(AQ71:AQ77)</f>
        <v>348</v>
      </c>
      <c r="AR78" s="37">
        <f>SUM(AR71:AR77)</f>
        <v>417</v>
      </c>
      <c r="AS78" s="38">
        <f>SUM(AS71:AS77)</f>
        <v>1637</v>
      </c>
      <c r="AT78" s="39"/>
      <c r="AU78" s="37">
        <f>SUM(AU71:AU77)</f>
        <v>354</v>
      </c>
      <c r="AV78" s="37">
        <f>SUM(AV71:AV77)</f>
        <v>348</v>
      </c>
      <c r="AW78" s="37">
        <f>SUM(AW71:AW77)</f>
        <v>416</v>
      </c>
      <c r="AX78" s="37">
        <f>SUM(AX71:AX77)</f>
        <v>415</v>
      </c>
      <c r="AY78" s="38">
        <f>SUM(AY71:AY77)</f>
        <v>1533</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0</v>
      </c>
      <c r="CA78" s="17">
        <f>SUM((IF(BG78&gt;0,1,0)+(IF(BH78&gt;0,1,0)+(IF(BI78&gt;0,1,0)+(IF(BJ78&gt;0,1,0))))))</f>
        <v>0</v>
      </c>
      <c r="CB78" s="17">
        <f>SUM((IF(BM78&gt;0,1,0)+(IF(BN78&gt;0,1,0)+(IF(BO78&gt;0,1,0)+(IF(BP78&gt;0,1,0))))))</f>
        <v>0</v>
      </c>
      <c r="CC78" s="17">
        <f>SUM(BR78:CB78)</f>
        <v>32</v>
      </c>
      <c r="CD78" s="17">
        <f>I78+O78+U78+AA78+AG78+AM78+AS78+AY78+BE78+BK78+BQ78</f>
        <v>12748</v>
      </c>
      <c r="CE78" s="17">
        <f>CD78/CC78</f>
        <v>398.375</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56</v>
      </c>
      <c r="W79" s="37">
        <f>W78+$V$79-W77</f>
        <v>456</v>
      </c>
      <c r="X79" s="37">
        <f>X78+$V$79-X77</f>
        <v>499</v>
      </c>
      <c r="Y79" s="37">
        <f>Y78+$V$79-Y77</f>
        <v>397</v>
      </c>
      <c r="Z79" s="37">
        <f>Z78+$V$79-Z77</f>
        <v>404</v>
      </c>
      <c r="AA79" s="38">
        <f>W79+X79+Y79+Z79</f>
        <v>1756</v>
      </c>
      <c r="AB79" s="36">
        <f>SUM(AB71:AB76)</f>
        <v>62</v>
      </c>
      <c r="AC79" s="37">
        <f>AC78+$AB$79-AC77</f>
        <v>478</v>
      </c>
      <c r="AD79" s="37">
        <f>AD78+$AB$79-AD77</f>
        <v>466</v>
      </c>
      <c r="AE79" s="37">
        <f>AE78+$AB$79-AE77</f>
        <v>391</v>
      </c>
      <c r="AF79" s="37">
        <f>AF78+$AB$79-AF77</f>
        <v>441</v>
      </c>
      <c r="AG79" s="38">
        <f>AC79+AD79+AE79+AF79</f>
        <v>1776</v>
      </c>
      <c r="AH79" s="36">
        <f>SUM(AH71:AH76)</f>
        <v>55</v>
      </c>
      <c r="AI79" s="37">
        <f>AI78+$AH$79-AI77</f>
        <v>488</v>
      </c>
      <c r="AJ79" s="37">
        <f>AJ78+$AH$79-AJ77</f>
        <v>483</v>
      </c>
      <c r="AK79" s="37">
        <f>AK78+$AH$79-AK77</f>
        <v>589</v>
      </c>
      <c r="AL79" s="37">
        <f>AL78+$AH$79-AL77</f>
        <v>577</v>
      </c>
      <c r="AM79" s="38">
        <f>AI79+AJ79+AK79+AL79</f>
        <v>2137</v>
      </c>
      <c r="AN79" s="36">
        <f>SUM(AN71:AN76)</f>
        <v>49</v>
      </c>
      <c r="AO79" s="37">
        <f>AO78+$AN$79-AO77</f>
        <v>485</v>
      </c>
      <c r="AP79" s="37">
        <f>AP78+$AN$79-AP77</f>
        <v>485</v>
      </c>
      <c r="AQ79" s="37">
        <f>AQ78+$AN$79-AQ77</f>
        <v>397</v>
      </c>
      <c r="AR79" s="37">
        <f>AR78+$AN$79-AR77</f>
        <v>466</v>
      </c>
      <c r="AS79" s="38">
        <f>AO79+AP79+AQ79+AR79</f>
        <v>1833</v>
      </c>
      <c r="AT79" s="36">
        <f>SUM(AT71:AT76)</f>
        <v>47</v>
      </c>
      <c r="AU79" s="37">
        <f>AU78+$AT$79-AU77</f>
        <v>401</v>
      </c>
      <c r="AV79" s="37">
        <f>AV78+$AT$79-AV77</f>
        <v>395</v>
      </c>
      <c r="AW79" s="37">
        <f>AW78+$AT$79-AW77</f>
        <v>463</v>
      </c>
      <c r="AX79" s="37">
        <f>AX78+$AT$79-AX77</f>
        <v>462</v>
      </c>
      <c r="AY79" s="38">
        <f>AU79+AV79+AW79+AX79</f>
        <v>1721</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0</v>
      </c>
      <c r="CA79" s="17">
        <f>SUM((IF(BG79&gt;0,1,0)+(IF(BH79&gt;0,1,0)+(IF(BI79&gt;0,1,0)+(IF(BJ79&gt;0,1,0))))))</f>
        <v>0</v>
      </c>
      <c r="CB79" s="17">
        <f>SUM((IF(BM79&gt;0,1,0)+(IF(BN79&gt;0,1,0)+(IF(BO79&gt;0,1,0)+(IF(BP79&gt;0,1,0))))))</f>
        <v>0</v>
      </c>
      <c r="CC79" s="17">
        <f>SUM(BR79:CB79)</f>
        <v>32</v>
      </c>
      <c r="CD79" s="17">
        <f>I79+O79+U79+AA79+AG79+AM79+AS79+AY79+BE79+BK79+BQ79</f>
        <v>14524</v>
      </c>
      <c r="CE79" s="17">
        <f>CD79/CC79</f>
        <v>453.875</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0</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1</v>
      </c>
      <c r="AT80" s="39"/>
      <c r="AU80" s="37">
        <f t="shared" ref="AU80:AY81" si="212">IF($AT$79&gt;0,IF(AU78=AU52,0.5,IF(AU78&gt;AU52,1,0)),0)</f>
        <v>0</v>
      </c>
      <c r="AV80" s="37">
        <f t="shared" si="212"/>
        <v>0</v>
      </c>
      <c r="AW80" s="37">
        <f t="shared" si="212"/>
        <v>0</v>
      </c>
      <c r="AX80" s="37">
        <f t="shared" si="212"/>
        <v>0.5</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1</v>
      </c>
      <c r="X81" s="37">
        <f t="shared" si="208"/>
        <v>1</v>
      </c>
      <c r="Y81" s="37">
        <f t="shared" si="208"/>
        <v>0</v>
      </c>
      <c r="Z81" s="37">
        <f t="shared" si="208"/>
        <v>0</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0</v>
      </c>
      <c r="AS81" s="38">
        <f t="shared" si="211"/>
        <v>1</v>
      </c>
      <c r="AT81" s="39"/>
      <c r="AU81" s="37">
        <f t="shared" si="212"/>
        <v>0</v>
      </c>
      <c r="AV81" s="37">
        <f t="shared" si="212"/>
        <v>0</v>
      </c>
      <c r="AW81" s="37">
        <f t="shared" si="212"/>
        <v>0</v>
      </c>
      <c r="AX81" s="37">
        <f t="shared" si="212"/>
        <v>1</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7</v>
      </c>
      <c r="AB82" s="56"/>
      <c r="AC82" s="57"/>
      <c r="AD82" s="57"/>
      <c r="AE82" s="57"/>
      <c r="AF82" s="57"/>
      <c r="AG82" s="58">
        <f>SUM(AC80+AD80+AE80+AF80+AG80+AC81+AD81+AE81+AF81+AG81)</f>
        <v>9</v>
      </c>
      <c r="AH82" s="56"/>
      <c r="AI82" s="57"/>
      <c r="AJ82" s="57"/>
      <c r="AK82" s="57"/>
      <c r="AL82" s="57"/>
      <c r="AM82" s="58">
        <f>SUM(AI80+AJ80+AK80+AL80+AM80+AI81+AJ81+AK81+AL81+AM81)</f>
        <v>10</v>
      </c>
      <c r="AN82" s="56"/>
      <c r="AO82" s="57"/>
      <c r="AP82" s="57"/>
      <c r="AQ82" s="57"/>
      <c r="AR82" s="57"/>
      <c r="AS82" s="58">
        <f>SUM(AO80+AP80+AQ80+AR80+AS80+AO81+AP81+AQ81+AR81+AS81)</f>
        <v>6</v>
      </c>
      <c r="AT82" s="56"/>
      <c r="AU82" s="57"/>
      <c r="AV82" s="57"/>
      <c r="AW82" s="57"/>
      <c r="AX82" s="57"/>
      <c r="AY82" s="58">
        <f>SUM(AU80+AV80+AW80+AX80+AY80+AU81+AV81+AW81+AX81+AY81)</f>
        <v>1.5</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65</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v>45</v>
      </c>
      <c r="W84" s="40">
        <v>178</v>
      </c>
      <c r="X84" s="40">
        <v>136</v>
      </c>
      <c r="Y84" s="40">
        <v>139</v>
      </c>
      <c r="Z84" s="40">
        <v>175</v>
      </c>
      <c r="AA84" s="38">
        <f t="shared" ref="AA84:AA90" si="219">SUM(W84:Z84)</f>
        <v>628</v>
      </c>
      <c r="AB84" s="39">
        <v>45</v>
      </c>
      <c r="AC84" s="40">
        <v>176</v>
      </c>
      <c r="AD84" s="40">
        <v>155</v>
      </c>
      <c r="AE84" s="40">
        <v>154</v>
      </c>
      <c r="AF84" s="40">
        <v>163</v>
      </c>
      <c r="AG84" s="38">
        <f t="shared" ref="AG84:AG90" si="220">SUM(AC84:AF84)</f>
        <v>648</v>
      </c>
      <c r="AH84" s="39">
        <v>44</v>
      </c>
      <c r="AI84" s="40">
        <v>154</v>
      </c>
      <c r="AJ84" s="40">
        <v>212</v>
      </c>
      <c r="AK84" s="40">
        <v>174</v>
      </c>
      <c r="AL84" s="40">
        <v>176</v>
      </c>
      <c r="AM84" s="38">
        <f t="shared" ref="AM84:AM90" si="221">SUM(AI84:AL84)</f>
        <v>716</v>
      </c>
      <c r="AN84" s="39">
        <v>44</v>
      </c>
      <c r="AO84" s="40">
        <v>172</v>
      </c>
      <c r="AP84" s="40">
        <v>205</v>
      </c>
      <c r="AQ84" s="40">
        <v>188</v>
      </c>
      <c r="AR84" s="40">
        <v>182</v>
      </c>
      <c r="AS84" s="38">
        <f t="shared" ref="AS84:AS90" si="222">SUM(AO84:AR84)</f>
        <v>747</v>
      </c>
      <c r="AT84" s="39">
        <v>42</v>
      </c>
      <c r="AU84" s="40">
        <v>143</v>
      </c>
      <c r="AV84" s="40">
        <v>106</v>
      </c>
      <c r="AW84" s="40">
        <v>169</v>
      </c>
      <c r="AX84" s="40">
        <v>164</v>
      </c>
      <c r="AY84" s="38">
        <f t="shared" ref="AY84:AY90" si="223">SUM(AU84:AX84)</f>
        <v>582</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5275</v>
      </c>
      <c r="CE84" s="17">
        <f t="shared" ref="CE84:CE89" si="240">CD84/CC84</f>
        <v>164.84375</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v>48</v>
      </c>
      <c r="W85" s="40">
        <v>117</v>
      </c>
      <c r="X85" s="40">
        <v>122</v>
      </c>
      <c r="Y85" s="40">
        <v>123</v>
      </c>
      <c r="Z85" s="40">
        <v>147</v>
      </c>
      <c r="AA85" s="38">
        <f t="shared" si="219"/>
        <v>509</v>
      </c>
      <c r="AB85" s="39">
        <v>49</v>
      </c>
      <c r="AC85" s="40">
        <v>174</v>
      </c>
      <c r="AD85" s="40">
        <v>136</v>
      </c>
      <c r="AE85" s="40">
        <v>153</v>
      </c>
      <c r="AF85" s="40">
        <v>147</v>
      </c>
      <c r="AG85" s="38">
        <f t="shared" si="220"/>
        <v>610</v>
      </c>
      <c r="AH85" s="39">
        <v>49</v>
      </c>
      <c r="AI85" s="40">
        <v>157</v>
      </c>
      <c r="AJ85" s="40">
        <v>145</v>
      </c>
      <c r="AK85" s="40">
        <v>178</v>
      </c>
      <c r="AL85" s="40">
        <v>157</v>
      </c>
      <c r="AM85" s="38">
        <f t="shared" si="221"/>
        <v>637</v>
      </c>
      <c r="AN85" s="39">
        <v>49</v>
      </c>
      <c r="AO85" s="40">
        <v>135</v>
      </c>
      <c r="AP85" s="40">
        <v>128</v>
      </c>
      <c r="AQ85" s="40">
        <v>151</v>
      </c>
      <c r="AR85" s="40">
        <v>205</v>
      </c>
      <c r="AS85" s="38">
        <f t="shared" si="222"/>
        <v>619</v>
      </c>
      <c r="AT85" s="39">
        <v>49</v>
      </c>
      <c r="AU85" s="40">
        <v>152</v>
      </c>
      <c r="AV85" s="40">
        <v>124</v>
      </c>
      <c r="AW85" s="40">
        <v>176</v>
      </c>
      <c r="AX85" s="40">
        <v>179</v>
      </c>
      <c r="AY85" s="38">
        <f t="shared" si="223"/>
        <v>631</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0</v>
      </c>
      <c r="CA85" s="17">
        <f t="shared" si="236"/>
        <v>0</v>
      </c>
      <c r="CB85" s="17">
        <f t="shared" si="237"/>
        <v>0</v>
      </c>
      <c r="CC85" s="17">
        <f t="shared" si="238"/>
        <v>32</v>
      </c>
      <c r="CD85" s="17">
        <f t="shared" si="239"/>
        <v>4861</v>
      </c>
      <c r="CE85" s="17">
        <f t="shared" si="240"/>
        <v>151.90625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295</v>
      </c>
      <c r="X91" s="37">
        <f>SUM(X84:X90)</f>
        <v>258</v>
      </c>
      <c r="Y91" s="37">
        <f>SUM(Y84:Y90)</f>
        <v>262</v>
      </c>
      <c r="Z91" s="37">
        <f>SUM(Z84:Z90)</f>
        <v>322</v>
      </c>
      <c r="AA91" s="38">
        <f>SUM(AA84:AA90)</f>
        <v>1137</v>
      </c>
      <c r="AB91" s="39"/>
      <c r="AC91" s="37">
        <f>SUM(AC84:AC90)</f>
        <v>350</v>
      </c>
      <c r="AD91" s="37">
        <f>SUM(AD84:AD90)</f>
        <v>291</v>
      </c>
      <c r="AE91" s="37">
        <f>SUM(AE84:AE90)</f>
        <v>307</v>
      </c>
      <c r="AF91" s="37">
        <f>SUM(AF84:AF90)</f>
        <v>310</v>
      </c>
      <c r="AG91" s="38">
        <f>SUM(AG84:AG90)</f>
        <v>1258</v>
      </c>
      <c r="AH91" s="39"/>
      <c r="AI91" s="37">
        <f>SUM(AI84:AI90)</f>
        <v>311</v>
      </c>
      <c r="AJ91" s="37">
        <f>SUM(AJ84:AJ90)</f>
        <v>357</v>
      </c>
      <c r="AK91" s="37">
        <f>SUM(AK84:AK90)</f>
        <v>352</v>
      </c>
      <c r="AL91" s="37">
        <f>SUM(AL84:AL90)</f>
        <v>333</v>
      </c>
      <c r="AM91" s="38">
        <f>SUM(AM84:AM90)</f>
        <v>1353</v>
      </c>
      <c r="AN91" s="39"/>
      <c r="AO91" s="37">
        <f>SUM(AO84:AO90)</f>
        <v>307</v>
      </c>
      <c r="AP91" s="37">
        <f>SUM(AP84:AP90)</f>
        <v>333</v>
      </c>
      <c r="AQ91" s="37">
        <f>SUM(AQ84:AQ90)</f>
        <v>339</v>
      </c>
      <c r="AR91" s="37">
        <f>SUM(AR84:AR90)</f>
        <v>387</v>
      </c>
      <c r="AS91" s="38">
        <f>SUM(AS84:AS90)</f>
        <v>1366</v>
      </c>
      <c r="AT91" s="39"/>
      <c r="AU91" s="37">
        <f>SUM(AU84:AU90)</f>
        <v>295</v>
      </c>
      <c r="AV91" s="37">
        <f>SUM(AV84:AV90)</f>
        <v>230</v>
      </c>
      <c r="AW91" s="37">
        <f>SUM(AW84:AW90)</f>
        <v>345</v>
      </c>
      <c r="AX91" s="37">
        <f>SUM(AX84:AX90)</f>
        <v>343</v>
      </c>
      <c r="AY91" s="38">
        <f>SUM(AY84:AY90)</f>
        <v>1213</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0</v>
      </c>
      <c r="CA91" s="17">
        <f>SUM((IF(BG91&gt;0,1,0)+(IF(BH91&gt;0,1,0)+(IF(BI91&gt;0,1,0)+(IF(BJ91&gt;0,1,0))))))</f>
        <v>0</v>
      </c>
      <c r="CB91" s="17">
        <f>SUM((IF(BM91&gt;0,1,0)+(IF(BN91&gt;0,1,0)+(IF(BO91&gt;0,1,0)+(IF(BP91&gt;0,1,0))))))</f>
        <v>0</v>
      </c>
      <c r="CC91" s="17">
        <f>SUM(BR91:CB91)</f>
        <v>32</v>
      </c>
      <c r="CD91" s="17">
        <f>I91+O91+U91+AA91+AG91+AM91+AS91+AY91+BE91+BK91+BQ91</f>
        <v>10136</v>
      </c>
      <c r="CE91" s="17">
        <f>CD91/CC91</f>
        <v>316.75</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93</v>
      </c>
      <c r="W92" s="37">
        <f>W91+$V$92-W90</f>
        <v>388</v>
      </c>
      <c r="X92" s="37">
        <f>X91+$V$92-X90</f>
        <v>351</v>
      </c>
      <c r="Y92" s="37">
        <f>Y91+$V$92-Y90</f>
        <v>355</v>
      </c>
      <c r="Z92" s="37">
        <f>Z91+$V$92-Z90</f>
        <v>415</v>
      </c>
      <c r="AA92" s="38">
        <f>W92+X92+Y92+Z92</f>
        <v>1509</v>
      </c>
      <c r="AB92" s="36">
        <f>SUM(AB84:AB89)</f>
        <v>94</v>
      </c>
      <c r="AC92" s="37">
        <f>AC91+$AB$92-AC90</f>
        <v>444</v>
      </c>
      <c r="AD92" s="37">
        <f>AD91+$AB$92-AD90</f>
        <v>385</v>
      </c>
      <c r="AE92" s="37">
        <f>AE91+$AB$92-AE90</f>
        <v>401</v>
      </c>
      <c r="AF92" s="37">
        <f>AF91+$AB$92-AF90</f>
        <v>404</v>
      </c>
      <c r="AG92" s="38">
        <f>AC92+AD92+AE92+AF92</f>
        <v>1634</v>
      </c>
      <c r="AH92" s="36">
        <f>SUM(AH84:AH89)</f>
        <v>93</v>
      </c>
      <c r="AI92" s="37">
        <f>AI91+$AH$92-AI90</f>
        <v>404</v>
      </c>
      <c r="AJ92" s="37">
        <f>AJ91+$AH$92-AJ90</f>
        <v>450</v>
      </c>
      <c r="AK92" s="37">
        <f>AK91+$AH$92-AK90</f>
        <v>445</v>
      </c>
      <c r="AL92" s="37">
        <f>AL91+$AH$92-AL90</f>
        <v>426</v>
      </c>
      <c r="AM92" s="38">
        <f>AI92+AJ92+AK92+AL92</f>
        <v>1725</v>
      </c>
      <c r="AN92" s="36">
        <f>SUM(AN84:AN89)</f>
        <v>93</v>
      </c>
      <c r="AO92" s="37">
        <f>AO91+$AN$92-AO90</f>
        <v>400</v>
      </c>
      <c r="AP92" s="37">
        <f>AP91+$AN$92-AP90</f>
        <v>426</v>
      </c>
      <c r="AQ92" s="37">
        <f>AQ91+$AN$92-AQ90</f>
        <v>432</v>
      </c>
      <c r="AR92" s="37">
        <f>AR91+$AN$92-AR90</f>
        <v>480</v>
      </c>
      <c r="AS92" s="38">
        <f>AO92+AP92+AQ92+AR92</f>
        <v>1738</v>
      </c>
      <c r="AT92" s="36">
        <f>SUM(AT84:AT89)</f>
        <v>91</v>
      </c>
      <c r="AU92" s="37">
        <f>AU91+$AT$92-AU90</f>
        <v>386</v>
      </c>
      <c r="AV92" s="37">
        <f>AV91+$AT$92-AV90</f>
        <v>321</v>
      </c>
      <c r="AW92" s="37">
        <f>AW91+$AT$92-AW90</f>
        <v>436</v>
      </c>
      <c r="AX92" s="37">
        <f>AX91+$AT$92-AX90</f>
        <v>434</v>
      </c>
      <c r="AY92" s="38">
        <f>AU92+AV92+AW92+AX92</f>
        <v>1577</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0</v>
      </c>
      <c r="CA92" s="17">
        <f>SUM((IF(BG92&gt;0,1,0)+(IF(BH92&gt;0,1,0)+(IF(BI92&gt;0,1,0)+(IF(BJ92&gt;0,1,0))))))</f>
        <v>0</v>
      </c>
      <c r="CB92" s="17">
        <f>SUM((IF(BM92&gt;0,1,0)+(IF(BN92&gt;0,1,0)+(IF(BO92&gt;0,1,0)+(IF(BP92&gt;0,1,0))))))</f>
        <v>0</v>
      </c>
      <c r="CC92" s="17">
        <f>SUM(BR92:CB92)</f>
        <v>32</v>
      </c>
      <c r="CD92" s="17">
        <f>I92+O92+U92+AA92+AG92+AM92+AS92+AY92+BE92+BK92+BQ92</f>
        <v>13116</v>
      </c>
      <c r="CE92" s="17">
        <f>CD92/CC92</f>
        <v>409.875</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1</v>
      </c>
      <c r="AN95" s="56"/>
      <c r="AO95" s="57"/>
      <c r="AP95" s="57"/>
      <c r="AQ95" s="57"/>
      <c r="AR95" s="57"/>
      <c r="AS95" s="58">
        <f>SUM(AO93+AP93+AQ93+AR93+AS93+AO94+AP94+AQ94+AR94+AS94)</f>
        <v>4</v>
      </c>
      <c r="AT95" s="56"/>
      <c r="AU95" s="57"/>
      <c r="AV95" s="57"/>
      <c r="AW95" s="57"/>
      <c r="AX95" s="57"/>
      <c r="AY95" s="58">
        <f>SUM(AU93+AV93+AW93+AX93+AY93+AU94+AV94+AW94+AX94+AY94)</f>
        <v>5</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70</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v>31</v>
      </c>
      <c r="W97" s="40">
        <v>194</v>
      </c>
      <c r="X97" s="40">
        <v>223</v>
      </c>
      <c r="Y97" s="40">
        <v>188</v>
      </c>
      <c r="Z97" s="40">
        <v>190</v>
      </c>
      <c r="AA97" s="38">
        <f t="shared" ref="AA97:AA103" si="255">SUM(W97:Z97)</f>
        <v>795</v>
      </c>
      <c r="AB97" s="39">
        <v>31</v>
      </c>
      <c r="AC97" s="40">
        <v>188</v>
      </c>
      <c r="AD97" s="40">
        <v>174</v>
      </c>
      <c r="AE97" s="40">
        <v>187</v>
      </c>
      <c r="AF97" s="40">
        <v>215</v>
      </c>
      <c r="AG97" s="38">
        <f t="shared" ref="AG97:AG103" si="256">SUM(AC97:AF97)</f>
        <v>764</v>
      </c>
      <c r="AH97" s="39"/>
      <c r="AI97" s="40"/>
      <c r="AJ97" s="40"/>
      <c r="AK97" s="40"/>
      <c r="AL97" s="40"/>
      <c r="AM97" s="38">
        <f t="shared" ref="AM97:AM103" si="257">SUM(AI97:AL97)</f>
        <v>0</v>
      </c>
      <c r="AN97" s="39">
        <v>29</v>
      </c>
      <c r="AO97" s="40">
        <v>148</v>
      </c>
      <c r="AP97" s="40">
        <v>202</v>
      </c>
      <c r="AQ97" s="40">
        <v>172</v>
      </c>
      <c r="AR97" s="40">
        <v>252</v>
      </c>
      <c r="AS97" s="38">
        <f t="shared" ref="AS97:AS103" si="258">SUM(AO97:AR97)</f>
        <v>774</v>
      </c>
      <c r="AT97" s="39">
        <v>28</v>
      </c>
      <c r="AU97" s="40">
        <v>199</v>
      </c>
      <c r="AV97" s="40">
        <v>168</v>
      </c>
      <c r="AW97" s="40">
        <v>166</v>
      </c>
      <c r="AX97" s="40">
        <v>238</v>
      </c>
      <c r="AY97" s="38">
        <f t="shared" ref="AY97:AY103" si="259">SUM(AU97:AX97)</f>
        <v>771</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28</v>
      </c>
      <c r="CD97" s="17">
        <f t="shared" ref="CD97:CD102" si="275">I97+O97+U97+AA97+AG97+AM97+AS97+AY97+BE97+BK97+BQ97</f>
        <v>5290</v>
      </c>
      <c r="CE97" s="17">
        <f t="shared" ref="CE97:CE102" si="276">CD97/CC97</f>
        <v>188.92857142857142</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v>39</v>
      </c>
      <c r="W98" s="40">
        <v>190</v>
      </c>
      <c r="X98" s="40">
        <v>192</v>
      </c>
      <c r="Y98" s="40">
        <v>162</v>
      </c>
      <c r="Z98" s="40">
        <v>190</v>
      </c>
      <c r="AA98" s="38">
        <f t="shared" si="255"/>
        <v>734</v>
      </c>
      <c r="AB98" s="39">
        <v>39</v>
      </c>
      <c r="AC98" s="40">
        <v>130</v>
      </c>
      <c r="AD98" s="40">
        <v>188</v>
      </c>
      <c r="AE98" s="40">
        <v>107</v>
      </c>
      <c r="AF98" s="40">
        <v>183</v>
      </c>
      <c r="AG98" s="38">
        <f t="shared" si="256"/>
        <v>608</v>
      </c>
      <c r="AH98" s="39">
        <v>39</v>
      </c>
      <c r="AI98" s="40">
        <v>161</v>
      </c>
      <c r="AJ98" s="40">
        <v>147</v>
      </c>
      <c r="AK98" s="40">
        <v>165</v>
      </c>
      <c r="AL98" s="40">
        <v>191</v>
      </c>
      <c r="AM98" s="38">
        <f t="shared" si="257"/>
        <v>664</v>
      </c>
      <c r="AN98" s="39">
        <v>39</v>
      </c>
      <c r="AO98" s="40">
        <v>199</v>
      </c>
      <c r="AP98" s="40">
        <v>157</v>
      </c>
      <c r="AQ98" s="40">
        <v>179</v>
      </c>
      <c r="AR98" s="40">
        <v>212</v>
      </c>
      <c r="AS98" s="38">
        <f t="shared" si="258"/>
        <v>747</v>
      </c>
      <c r="AT98" s="39">
        <v>37</v>
      </c>
      <c r="AU98" s="40">
        <v>157</v>
      </c>
      <c r="AV98" s="40">
        <v>231</v>
      </c>
      <c r="AW98" s="40">
        <v>202</v>
      </c>
      <c r="AX98" s="40">
        <v>169</v>
      </c>
      <c r="AY98" s="38">
        <f t="shared" si="259"/>
        <v>759</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0</v>
      </c>
      <c r="CA98" s="17">
        <f t="shared" si="272"/>
        <v>0</v>
      </c>
      <c r="CB98" s="17">
        <f t="shared" si="273"/>
        <v>0</v>
      </c>
      <c r="CC98" s="17">
        <f t="shared" si="274"/>
        <v>32</v>
      </c>
      <c r="CD98" s="17">
        <f t="shared" si="275"/>
        <v>5703</v>
      </c>
      <c r="CE98" s="17">
        <f t="shared" si="276"/>
        <v>178.21875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v>120</v>
      </c>
      <c r="AJ102" s="40">
        <v>120</v>
      </c>
      <c r="AK102" s="40">
        <v>120</v>
      </c>
      <c r="AL102" s="40">
        <v>120</v>
      </c>
      <c r="AM102" s="38">
        <f t="shared" si="257"/>
        <v>480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4</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384</v>
      </c>
      <c r="X104" s="37">
        <f>SUM(X97:X103)</f>
        <v>415</v>
      </c>
      <c r="Y104" s="37">
        <f>SUM(Y97:Y103)</f>
        <v>350</v>
      </c>
      <c r="Z104" s="37">
        <f>SUM(Z97:Z103)</f>
        <v>380</v>
      </c>
      <c r="AA104" s="38">
        <f>SUM(AA97:AA103)</f>
        <v>1529</v>
      </c>
      <c r="AB104" s="39"/>
      <c r="AC104" s="37">
        <f>SUM(AC97:AC103)</f>
        <v>318</v>
      </c>
      <c r="AD104" s="37">
        <f>SUM(AD97:AD103)</f>
        <v>362</v>
      </c>
      <c r="AE104" s="37">
        <f>SUM(AE97:AE103)</f>
        <v>294</v>
      </c>
      <c r="AF104" s="37">
        <f>SUM(AF97:AF103)</f>
        <v>398</v>
      </c>
      <c r="AG104" s="38">
        <f>SUM(AG97:AG103)</f>
        <v>1372</v>
      </c>
      <c r="AH104" s="39"/>
      <c r="AI104" s="37">
        <f>SUM(AI97:AI103)</f>
        <v>281</v>
      </c>
      <c r="AJ104" s="37">
        <f>SUM(AJ97:AJ103)</f>
        <v>267</v>
      </c>
      <c r="AK104" s="37">
        <f>SUM(AK97:AK103)</f>
        <v>285</v>
      </c>
      <c r="AL104" s="37">
        <f>SUM(AL97:AL103)</f>
        <v>311</v>
      </c>
      <c r="AM104" s="38">
        <f>SUM(AM97:AM103)</f>
        <v>1144</v>
      </c>
      <c r="AN104" s="39"/>
      <c r="AO104" s="37">
        <f>SUM(AO97:AO103)</f>
        <v>347</v>
      </c>
      <c r="AP104" s="37">
        <f>SUM(AP97:AP103)</f>
        <v>359</v>
      </c>
      <c r="AQ104" s="37">
        <f>SUM(AQ97:AQ103)</f>
        <v>351</v>
      </c>
      <c r="AR104" s="37">
        <f>SUM(AR97:AR103)</f>
        <v>464</v>
      </c>
      <c r="AS104" s="38">
        <f>SUM(AS97:AS103)</f>
        <v>1521</v>
      </c>
      <c r="AT104" s="39"/>
      <c r="AU104" s="37">
        <f>SUM(AU97:AU103)</f>
        <v>356</v>
      </c>
      <c r="AV104" s="37">
        <f>SUM(AV97:AV103)</f>
        <v>399</v>
      </c>
      <c r="AW104" s="37">
        <f>SUM(AW97:AW103)</f>
        <v>368</v>
      </c>
      <c r="AX104" s="37">
        <f>SUM(AX97:AX103)</f>
        <v>407</v>
      </c>
      <c r="AY104" s="38">
        <f>SUM(AY97:AY103)</f>
        <v>1530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0</v>
      </c>
      <c r="CA104" s="17">
        <f>SUM((IF(BG104&gt;0,1,0)+(IF(BH104&gt;0,1,0)+(IF(BI104&gt;0,1,0)+(IF(BJ104&gt;0,1,0))))))</f>
        <v>0</v>
      </c>
      <c r="CB104" s="17">
        <f>SUM((IF(BM104&gt;0,1,0)+(IF(BN104&gt;0,1,0)+(IF(BO104&gt;0,1,0)+(IF(BP104&gt;0,1,0))))))</f>
        <v>0</v>
      </c>
      <c r="CC104" s="17">
        <f>SUM(BR104:CB104)</f>
        <v>32</v>
      </c>
      <c r="CD104" s="17">
        <f>I104+O104+U104+AA104+AG104+AM104+AS104+AY104+BE104+BK104+BQ104</f>
        <v>11473</v>
      </c>
      <c r="CE104" s="17">
        <f>CD104/CC104</f>
        <v>358.53125</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70</v>
      </c>
      <c r="W105" s="37">
        <f>W104+$V$105-W103</f>
        <v>454</v>
      </c>
      <c r="X105" s="37">
        <f>X104+$V$105-X103</f>
        <v>485</v>
      </c>
      <c r="Y105" s="37">
        <f>Y104+$V$105-Y103</f>
        <v>420</v>
      </c>
      <c r="Z105" s="37">
        <f>Z104+$V$105-Z103</f>
        <v>450</v>
      </c>
      <c r="AA105" s="38">
        <f>W105+X105+Y105+Z105</f>
        <v>1809</v>
      </c>
      <c r="AB105" s="36">
        <f>SUM(AB97:AB102)</f>
        <v>70</v>
      </c>
      <c r="AC105" s="37">
        <f>AC104+$AB$105-AC103</f>
        <v>388</v>
      </c>
      <c r="AD105" s="37">
        <f>AD104+$AB$105-AD103</f>
        <v>432</v>
      </c>
      <c r="AE105" s="37">
        <f>AE104+$AB$105-AE103</f>
        <v>364</v>
      </c>
      <c r="AF105" s="37">
        <f>AF104+$AB$105-AF103</f>
        <v>468</v>
      </c>
      <c r="AG105" s="38">
        <f>AC105+AD105+AE105+AF105</f>
        <v>1652</v>
      </c>
      <c r="AH105" s="36">
        <f>SUM(AH97:AH102)</f>
        <v>39</v>
      </c>
      <c r="AI105" s="37">
        <f>AI104+$AH$105-AI103</f>
        <v>320</v>
      </c>
      <c r="AJ105" s="37">
        <f>AJ104+$AH$105-AJ103</f>
        <v>306</v>
      </c>
      <c r="AK105" s="37">
        <f>AK104+$AH$105-AK103</f>
        <v>324</v>
      </c>
      <c r="AL105" s="37">
        <f>AL104+$AH$105-AL103</f>
        <v>350</v>
      </c>
      <c r="AM105" s="38">
        <f>AI105+AJ105+AK105+AL105</f>
        <v>1300</v>
      </c>
      <c r="AN105" s="36">
        <f>SUM(AN97:AN102)</f>
        <v>68</v>
      </c>
      <c r="AO105" s="37">
        <f>AO104+$AN$105-AO103</f>
        <v>415</v>
      </c>
      <c r="AP105" s="37">
        <f>AP104+$AN$105-AP103</f>
        <v>427</v>
      </c>
      <c r="AQ105" s="37">
        <f>AQ104+$AN$105-AQ103</f>
        <v>419</v>
      </c>
      <c r="AR105" s="37">
        <f>AR104+$AN$105-AR103</f>
        <v>532</v>
      </c>
      <c r="AS105" s="38">
        <f>AO105+AP105+AQ105+AR105</f>
        <v>1793</v>
      </c>
      <c r="AT105" s="36">
        <f>SUM(AT97:AT102)</f>
        <v>65</v>
      </c>
      <c r="AU105" s="37">
        <f>AU104+$AT$105-AU103</f>
        <v>421</v>
      </c>
      <c r="AV105" s="37">
        <f>AV104+$AT$105-AV103</f>
        <v>464</v>
      </c>
      <c r="AW105" s="37">
        <f>AW104+$AT$105-AW103</f>
        <v>433</v>
      </c>
      <c r="AX105" s="37">
        <f>AX104+$AT$105-AX103</f>
        <v>472</v>
      </c>
      <c r="AY105" s="38">
        <f>AU105+AV105+AW105+AX105</f>
        <v>1790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0</v>
      </c>
      <c r="CA105" s="17">
        <f>SUM((IF(BG105&gt;0,1,0)+(IF(BH105&gt;0,1,0)+(IF(BI105&gt;0,1,0)+(IF(BJ105&gt;0,1,0))))))</f>
        <v>0</v>
      </c>
      <c r="CB105" s="17">
        <f>SUM((IF(BM105&gt;0,1,0)+(IF(BN105&gt;0,1,0)+(IF(BO105&gt;0,1,0)+(IF(BP105&gt;0,1,0))))))</f>
        <v>0</v>
      </c>
      <c r="CC105" s="17">
        <f>SUM(BR105:CB105)</f>
        <v>32</v>
      </c>
      <c r="CD105" s="17">
        <f>I105+O105+U105+AA105+AG105+AM105+AS105+AY105+BE105+BK105+BQ105</f>
        <v>13581</v>
      </c>
      <c r="CE105" s="17">
        <f>CD105/CC105</f>
        <v>424.40625</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1</v>
      </c>
      <c r="AG106" s="38">
        <f t="shared" si="281"/>
        <v>1</v>
      </c>
      <c r="AH106" s="39"/>
      <c r="AI106" s="37">
        <f t="shared" ref="AI106:AM107" si="282">IF($AH$105&gt;0,IF(AI104=AI36,0.5,IF(AI104&gt;AI36,1,0)),0)</f>
        <v>0</v>
      </c>
      <c r="AJ106" s="37">
        <f t="shared" si="282"/>
        <v>0</v>
      </c>
      <c r="AK106" s="37">
        <f t="shared" si="282"/>
        <v>0</v>
      </c>
      <c r="AL106" s="37">
        <f t="shared" si="282"/>
        <v>1</v>
      </c>
      <c r="AM106" s="38">
        <f t="shared" si="282"/>
        <v>0</v>
      </c>
      <c r="AN106" s="39"/>
      <c r="AO106" s="37">
        <f t="shared" ref="AO106:AS107" si="283">IF($AN$105&gt;0,IF(AO104=AO78,0.5,IF(AO104&gt;AO78,1,0)),0)</f>
        <v>0</v>
      </c>
      <c r="AP106" s="37">
        <f t="shared" si="283"/>
        <v>0</v>
      </c>
      <c r="AQ106" s="37">
        <f t="shared" si="283"/>
        <v>1</v>
      </c>
      <c r="AR106" s="37">
        <f t="shared" si="283"/>
        <v>1</v>
      </c>
      <c r="AS106" s="38">
        <f t="shared" si="283"/>
        <v>0</v>
      </c>
      <c r="AT106" s="39"/>
      <c r="AU106" s="37">
        <f t="shared" ref="AU106:AY107" si="284">IF($AT$105&gt;0,IF(AU104=AU10,0.5,IF(AU104&gt;AU10,1,0)),0)</f>
        <v>1</v>
      </c>
      <c r="AV106" s="37">
        <f t="shared" si="284"/>
        <v>1</v>
      </c>
      <c r="AW106" s="37">
        <f t="shared" si="284"/>
        <v>1</v>
      </c>
      <c r="AX106" s="37">
        <f t="shared" si="284"/>
        <v>1</v>
      </c>
      <c r="AY106" s="38">
        <f t="shared" si="284"/>
        <v>1</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1</v>
      </c>
      <c r="X107" s="37">
        <f t="shared" si="280"/>
        <v>1</v>
      </c>
      <c r="Y107" s="37">
        <f t="shared" si="280"/>
        <v>1</v>
      </c>
      <c r="Z107" s="37">
        <f t="shared" si="280"/>
        <v>1</v>
      </c>
      <c r="AA107" s="38">
        <f t="shared" si="280"/>
        <v>1</v>
      </c>
      <c r="AB107" s="39"/>
      <c r="AC107" s="37">
        <f t="shared" si="281"/>
        <v>0</v>
      </c>
      <c r="AD107" s="37">
        <f t="shared" si="281"/>
        <v>0</v>
      </c>
      <c r="AE107" s="37">
        <f t="shared" si="281"/>
        <v>0</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1</v>
      </c>
      <c r="AR107" s="37">
        <f t="shared" si="283"/>
        <v>1</v>
      </c>
      <c r="AS107" s="38">
        <f t="shared" si="283"/>
        <v>0</v>
      </c>
      <c r="AT107" s="39"/>
      <c r="AU107" s="37">
        <f t="shared" si="284"/>
        <v>1</v>
      </c>
      <c r="AV107" s="37">
        <f t="shared" si="284"/>
        <v>1</v>
      </c>
      <c r="AW107" s="37">
        <f t="shared" si="284"/>
        <v>1</v>
      </c>
      <c r="AX107" s="37">
        <f t="shared" si="284"/>
        <v>1</v>
      </c>
      <c r="AY107" s="38">
        <f t="shared" si="284"/>
        <v>1</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10</v>
      </c>
      <c r="AB108" s="56"/>
      <c r="AC108" s="57"/>
      <c r="AD108" s="57"/>
      <c r="AE108" s="57"/>
      <c r="AF108" s="57"/>
      <c r="AG108" s="58">
        <f>SUM(AC106+AD106+AE106+AF106+AG106+AC107+AD107+AE107+AF107+AG107)</f>
        <v>4</v>
      </c>
      <c r="AH108" s="56"/>
      <c r="AI108" s="57"/>
      <c r="AJ108" s="57"/>
      <c r="AK108" s="57"/>
      <c r="AL108" s="57"/>
      <c r="AM108" s="58">
        <f>SUM(AI106+AJ106+AK106+AL106+AM106+AI107+AJ107+AK107+AL107+AM107)</f>
        <v>1</v>
      </c>
      <c r="AN108" s="56"/>
      <c r="AO108" s="57"/>
      <c r="AP108" s="57"/>
      <c r="AQ108" s="57"/>
      <c r="AR108" s="57"/>
      <c r="AS108" s="58">
        <f>SUM(AO106+AP106+AQ106+AR106+AS106+AO107+AP107+AQ107+AR107+AS107)</f>
        <v>4</v>
      </c>
      <c r="AT108" s="56"/>
      <c r="AU108" s="57"/>
      <c r="AV108" s="57"/>
      <c r="AW108" s="57"/>
      <c r="AX108" s="57"/>
      <c r="AY108" s="58">
        <f>SUM(AU106+AV106+AW106+AX106+AY106+AU107+AV107+AW107+AX107+AY107)</f>
        <v>10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74</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v>25</v>
      </c>
      <c r="W111" s="40">
        <v>198</v>
      </c>
      <c r="X111" s="40">
        <v>204</v>
      </c>
      <c r="Y111" s="40">
        <v>204</v>
      </c>
      <c r="Z111" s="40">
        <v>200</v>
      </c>
      <c r="AA111" s="38">
        <f t="shared" si="291"/>
        <v>806</v>
      </c>
      <c r="AB111" s="39">
        <v>24</v>
      </c>
      <c r="AC111" s="40">
        <v>160</v>
      </c>
      <c r="AD111" s="40">
        <v>256</v>
      </c>
      <c r="AE111" s="40">
        <v>191</v>
      </c>
      <c r="AF111" s="40">
        <v>156</v>
      </c>
      <c r="AG111" s="38">
        <f t="shared" si="292"/>
        <v>763</v>
      </c>
      <c r="AH111" s="39">
        <v>23</v>
      </c>
      <c r="AI111" s="40">
        <v>235</v>
      </c>
      <c r="AJ111" s="40">
        <v>204</v>
      </c>
      <c r="AK111" s="40">
        <v>225</v>
      </c>
      <c r="AL111" s="40">
        <v>237</v>
      </c>
      <c r="AM111" s="38">
        <f t="shared" si="293"/>
        <v>901</v>
      </c>
      <c r="AN111" s="39">
        <v>22</v>
      </c>
      <c r="AO111" s="40">
        <v>183</v>
      </c>
      <c r="AP111" s="40">
        <v>181</v>
      </c>
      <c r="AQ111" s="40">
        <v>197</v>
      </c>
      <c r="AR111" s="40">
        <v>226</v>
      </c>
      <c r="AS111" s="38">
        <f t="shared" si="294"/>
        <v>787</v>
      </c>
      <c r="AT111" s="39">
        <v>21</v>
      </c>
      <c r="AU111" s="40">
        <v>150</v>
      </c>
      <c r="AV111" s="40">
        <v>246</v>
      </c>
      <c r="AW111" s="40">
        <v>215</v>
      </c>
      <c r="AX111" s="40">
        <v>204</v>
      </c>
      <c r="AY111" s="38">
        <f t="shared" si="295"/>
        <v>815</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0</v>
      </c>
      <c r="CA111" s="17">
        <f t="shared" si="308"/>
        <v>0</v>
      </c>
      <c r="CB111" s="17">
        <f t="shared" si="309"/>
        <v>0</v>
      </c>
      <c r="CC111" s="17">
        <f t="shared" si="310"/>
        <v>28</v>
      </c>
      <c r="CD111" s="17">
        <f t="shared" si="311"/>
        <v>5598</v>
      </c>
      <c r="CE111" s="17">
        <f t="shared" si="312"/>
        <v>199.92857142857142</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v>21</v>
      </c>
      <c r="W115" s="40">
        <v>179</v>
      </c>
      <c r="X115" s="40">
        <v>186</v>
      </c>
      <c r="Y115" s="40">
        <v>190</v>
      </c>
      <c r="Z115" s="40">
        <v>157</v>
      </c>
      <c r="AA115" s="38">
        <f t="shared" si="291"/>
        <v>712</v>
      </c>
      <c r="AB115" s="39">
        <v>22</v>
      </c>
      <c r="AC115" s="40">
        <v>179</v>
      </c>
      <c r="AD115" s="40">
        <v>210</v>
      </c>
      <c r="AE115" s="40">
        <v>166</v>
      </c>
      <c r="AF115" s="40">
        <v>179</v>
      </c>
      <c r="AG115" s="38">
        <f t="shared" si="292"/>
        <v>734</v>
      </c>
      <c r="AH115" s="39">
        <v>21</v>
      </c>
      <c r="AI115" s="40">
        <v>208</v>
      </c>
      <c r="AJ115" s="40">
        <v>181</v>
      </c>
      <c r="AK115" s="40">
        <v>215</v>
      </c>
      <c r="AL115" s="40">
        <v>172</v>
      </c>
      <c r="AM115" s="38">
        <f t="shared" si="293"/>
        <v>776</v>
      </c>
      <c r="AN115" s="39">
        <v>20</v>
      </c>
      <c r="AO115" s="40">
        <v>194</v>
      </c>
      <c r="AP115" s="40">
        <v>246</v>
      </c>
      <c r="AQ115" s="40">
        <v>180</v>
      </c>
      <c r="AR115" s="40">
        <v>180</v>
      </c>
      <c r="AS115" s="38">
        <f t="shared" si="294"/>
        <v>800</v>
      </c>
      <c r="AT115" s="39">
        <v>20</v>
      </c>
      <c r="AU115" s="40">
        <v>235</v>
      </c>
      <c r="AV115" s="40">
        <v>222</v>
      </c>
      <c r="AW115" s="40">
        <v>202</v>
      </c>
      <c r="AX115" s="40">
        <v>190</v>
      </c>
      <c r="AY115" s="38">
        <f t="shared" si="295"/>
        <v>849</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4</v>
      </c>
      <c r="BW115" s="17">
        <f t="shared" si="304"/>
        <v>4</v>
      </c>
      <c r="BX115" s="17">
        <f t="shared" si="305"/>
        <v>4</v>
      </c>
      <c r="BY115" s="17">
        <f t="shared" si="306"/>
        <v>4</v>
      </c>
      <c r="BZ115" s="17">
        <f t="shared" si="307"/>
        <v>0</v>
      </c>
      <c r="CA115" s="17">
        <f t="shared" si="308"/>
        <v>0</v>
      </c>
      <c r="CB115" s="17">
        <f t="shared" si="309"/>
        <v>0</v>
      </c>
      <c r="CC115" s="17">
        <f t="shared" si="310"/>
        <v>32</v>
      </c>
      <c r="CD115" s="17">
        <f t="shared" si="311"/>
        <v>6161</v>
      </c>
      <c r="CE115" s="19">
        <f t="shared" si="312"/>
        <v>192.53125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377</v>
      </c>
      <c r="X117" s="37">
        <f>SUM(X110:X116)</f>
        <v>390</v>
      </c>
      <c r="Y117" s="37">
        <f>SUM(Y110:Y116)</f>
        <v>394</v>
      </c>
      <c r="Z117" s="37">
        <f>SUM(Z110:Z116)</f>
        <v>357</v>
      </c>
      <c r="AA117" s="38">
        <f>SUM(AA110:AA116)</f>
        <v>1518</v>
      </c>
      <c r="AB117" s="39"/>
      <c r="AC117" s="37">
        <f>SUM(AC110:AC116)</f>
        <v>339</v>
      </c>
      <c r="AD117" s="37">
        <f>SUM(AD110:AD116)</f>
        <v>466</v>
      </c>
      <c r="AE117" s="37">
        <f>SUM(AE110:AE116)</f>
        <v>357</v>
      </c>
      <c r="AF117" s="37">
        <f>SUM(AF110:AF116)</f>
        <v>335</v>
      </c>
      <c r="AG117" s="38">
        <f>SUM(AG110:AG116)</f>
        <v>1497</v>
      </c>
      <c r="AH117" s="39"/>
      <c r="AI117" s="37">
        <f>SUM(AI110:AI116)</f>
        <v>443</v>
      </c>
      <c r="AJ117" s="37">
        <f>SUM(AJ110:AJ116)</f>
        <v>385</v>
      </c>
      <c r="AK117" s="37">
        <f>SUM(AK110:AK116)</f>
        <v>440</v>
      </c>
      <c r="AL117" s="37">
        <f>SUM(AL110:AL116)</f>
        <v>409</v>
      </c>
      <c r="AM117" s="38">
        <f>SUM(AM110:AM116)</f>
        <v>1677</v>
      </c>
      <c r="AN117" s="39"/>
      <c r="AO117" s="37">
        <f>SUM(AO110:AO116)</f>
        <v>377</v>
      </c>
      <c r="AP117" s="37">
        <f>SUM(AP110:AP116)</f>
        <v>427</v>
      </c>
      <c r="AQ117" s="37">
        <f>SUM(AQ110:AQ116)</f>
        <v>377</v>
      </c>
      <c r="AR117" s="37">
        <f>SUM(AR110:AR116)</f>
        <v>406</v>
      </c>
      <c r="AS117" s="38">
        <f>SUM(AS110:AS116)</f>
        <v>1587</v>
      </c>
      <c r="AT117" s="39"/>
      <c r="AU117" s="37">
        <f>SUM(AU110:AU116)</f>
        <v>385</v>
      </c>
      <c r="AV117" s="37">
        <f>SUM(AV110:AV116)</f>
        <v>468</v>
      </c>
      <c r="AW117" s="37">
        <f>SUM(AW110:AW116)</f>
        <v>417</v>
      </c>
      <c r="AX117" s="37">
        <f>SUM(AX110:AX116)</f>
        <v>394</v>
      </c>
      <c r="AY117" s="38">
        <f>SUM(AY110:AY116)</f>
        <v>1664</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0</v>
      </c>
      <c r="CA117" s="17">
        <f>SUM((IF(BG117&gt;0,1,0)+(IF(BH117&gt;0,1,0)+(IF(BI117&gt;0,1,0)+(IF(BJ117&gt;0,1,0))))))</f>
        <v>0</v>
      </c>
      <c r="CB117" s="17">
        <f>SUM((IF(BM117&gt;0,1,0)+(IF(BN117&gt;0,1,0)+(IF(BO117&gt;0,1,0)+(IF(BP117&gt;0,1,0))))))</f>
        <v>0</v>
      </c>
      <c r="CC117" s="17">
        <f>SUM(BR117:CB117)</f>
        <v>32</v>
      </c>
      <c r="CD117" s="17">
        <f>I117+O117+U117+AA117+AG117+AM117+AS117+AY117+BE117+BK117+BQ117</f>
        <v>12661</v>
      </c>
      <c r="CE117" s="17">
        <f>CD117/CC117</f>
        <v>395.65625</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46</v>
      </c>
      <c r="W118" s="37">
        <f>W117+$V$118-W116</f>
        <v>423</v>
      </c>
      <c r="X118" s="37">
        <f>X117+$V$118-X116</f>
        <v>436</v>
      </c>
      <c r="Y118" s="37">
        <f>Y117+$V$118-Y116</f>
        <v>440</v>
      </c>
      <c r="Z118" s="37">
        <f>Z117+$V$118-Z116</f>
        <v>403</v>
      </c>
      <c r="AA118" s="38">
        <f>W118+X118+Y118+Z118</f>
        <v>1702</v>
      </c>
      <c r="AB118" s="36">
        <f>SUM(AB110:AB115)</f>
        <v>46</v>
      </c>
      <c r="AC118" s="37">
        <f>AC117+$AB$118-AC116</f>
        <v>385</v>
      </c>
      <c r="AD118" s="37">
        <f>AD117+$AB$118-AD116</f>
        <v>512</v>
      </c>
      <c r="AE118" s="37">
        <f>AE117+$AB$118-AE116</f>
        <v>403</v>
      </c>
      <c r="AF118" s="37">
        <f>AF117+$AB$118-AF116</f>
        <v>381</v>
      </c>
      <c r="AG118" s="38">
        <f>AC118+AD118+AE118+AF118</f>
        <v>1681</v>
      </c>
      <c r="AH118" s="36">
        <f>SUM(AH110:AH115)</f>
        <v>44</v>
      </c>
      <c r="AI118" s="37">
        <f>AI117+$AH$118-AI116</f>
        <v>487</v>
      </c>
      <c r="AJ118" s="37">
        <f>AJ117+$AH$118-AJ116</f>
        <v>429</v>
      </c>
      <c r="AK118" s="37">
        <f>AK117+$AH$118-AK116</f>
        <v>484</v>
      </c>
      <c r="AL118" s="37">
        <f>AL117+$AH$118-AL116</f>
        <v>453</v>
      </c>
      <c r="AM118" s="38">
        <f>AI118+AJ118+AK118+AL118</f>
        <v>1853</v>
      </c>
      <c r="AN118" s="36">
        <f>SUM(AN110:AN115)</f>
        <v>42</v>
      </c>
      <c r="AO118" s="37">
        <f>AO117+$AN$118-AO116</f>
        <v>419</v>
      </c>
      <c r="AP118" s="37">
        <f>AP117+$AN$118-AP116</f>
        <v>469</v>
      </c>
      <c r="AQ118" s="37">
        <f>AQ117+$AN$118-AQ116</f>
        <v>419</v>
      </c>
      <c r="AR118" s="37">
        <f>AR117+$AN$118-AR116</f>
        <v>448</v>
      </c>
      <c r="AS118" s="38">
        <f>AO118+AP118+AQ118+AR118</f>
        <v>1755</v>
      </c>
      <c r="AT118" s="36">
        <f>SUM(AT110:AT115)</f>
        <v>41</v>
      </c>
      <c r="AU118" s="37">
        <f>AU117+$AT$118-AU116</f>
        <v>426</v>
      </c>
      <c r="AV118" s="37">
        <f>AV117+$AT$118-AV116</f>
        <v>509</v>
      </c>
      <c r="AW118" s="37">
        <f>AW117+$AT$118-AW116</f>
        <v>458</v>
      </c>
      <c r="AX118" s="37">
        <f>AX117+$AT$118-AX116</f>
        <v>435</v>
      </c>
      <c r="AY118" s="38">
        <f>AU118+AV118+AW118+AX118</f>
        <v>1828</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0</v>
      </c>
      <c r="CA118" s="17">
        <f>SUM((IF(BG118&gt;0,1,0)+(IF(BH118&gt;0,1,0)+(IF(BI118&gt;0,1,0)+(IF(BJ118&gt;0,1,0))))))</f>
        <v>0</v>
      </c>
      <c r="CB118" s="17">
        <f>SUM((IF(BM118&gt;0,1,0)+(IF(BN118&gt;0,1,0)+(IF(BO118&gt;0,1,0)+(IF(BP118&gt;0,1,0))))))</f>
        <v>0</v>
      </c>
      <c r="CC118" s="17">
        <f>SUM(BR118:CB118)</f>
        <v>32</v>
      </c>
      <c r="CD118" s="17">
        <f>I118+O118+U118+AA118+AG118+AM118+AS118+AY118+BE118+BK118+BQ118</f>
        <v>14101</v>
      </c>
      <c r="CE118" s="17">
        <f>CD118/CC118</f>
        <v>440.65625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0</v>
      </c>
      <c r="Z119" s="37">
        <f t="shared" si="316"/>
        <v>0</v>
      </c>
      <c r="AA119" s="38">
        <f t="shared" si="316"/>
        <v>1</v>
      </c>
      <c r="AB119" s="39"/>
      <c r="AC119" s="37">
        <f t="shared" ref="AC119:AG120" si="317">IF($AB$118&gt;0,IF(AC117=AC91,0.5,IF(AC117&gt;AC91,1,0)),0)</f>
        <v>0</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1</v>
      </c>
      <c r="AR119" s="37">
        <f t="shared" si="319"/>
        <v>0</v>
      </c>
      <c r="AS119" s="38">
        <f t="shared" si="319"/>
        <v>1</v>
      </c>
      <c r="AT119" s="39"/>
      <c r="AU119" s="37">
        <f t="shared" ref="AU119:AY120" si="320">IF($AT$118&gt;0,IF(AU117=AU161,0.5,IF(AU117&gt;AU161,1,0)),0)</f>
        <v>0</v>
      </c>
      <c r="AV119" s="37">
        <f t="shared" si="320"/>
        <v>1</v>
      </c>
      <c r="AW119" s="37">
        <f t="shared" si="320"/>
        <v>1</v>
      </c>
      <c r="AX119" s="37">
        <f t="shared" si="320"/>
        <v>1</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0</v>
      </c>
      <c r="Z120" s="37">
        <f t="shared" si="316"/>
        <v>0</v>
      </c>
      <c r="AA120" s="38">
        <f t="shared" si="316"/>
        <v>0</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0</v>
      </c>
      <c r="AQ120" s="37">
        <f t="shared" si="319"/>
        <v>1</v>
      </c>
      <c r="AR120" s="37">
        <f t="shared" si="319"/>
        <v>0</v>
      </c>
      <c r="AS120" s="38">
        <f t="shared" si="319"/>
        <v>1</v>
      </c>
      <c r="AT120" s="39"/>
      <c r="AU120" s="37">
        <f t="shared" si="320"/>
        <v>0</v>
      </c>
      <c r="AV120" s="37">
        <f t="shared" si="320"/>
        <v>1</v>
      </c>
      <c r="AW120" s="37">
        <f t="shared" si="320"/>
        <v>1</v>
      </c>
      <c r="AX120" s="37">
        <f t="shared" si="320"/>
        <v>1</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5</v>
      </c>
      <c r="AB121" s="56"/>
      <c r="AC121" s="57"/>
      <c r="AD121" s="57"/>
      <c r="AE121" s="57"/>
      <c r="AF121" s="57"/>
      <c r="AG121" s="58">
        <f>SUM(AC119+AD119+AE119+AF119+AG119+AC120+AD120+AE120+AF120+AG120)</f>
        <v>7</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8</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79</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v>49</v>
      </c>
      <c r="W123" s="40">
        <v>153</v>
      </c>
      <c r="X123" s="40">
        <v>177</v>
      </c>
      <c r="Y123" s="40">
        <v>139</v>
      </c>
      <c r="Z123" s="40">
        <v>145</v>
      </c>
      <c r="AA123" s="38">
        <f t="shared" ref="AA123:AA129" si="327">SUM(W123:Z123)</f>
        <v>614</v>
      </c>
      <c r="AB123" s="39">
        <v>49</v>
      </c>
      <c r="AC123" s="40">
        <v>181</v>
      </c>
      <c r="AD123" s="40">
        <v>192</v>
      </c>
      <c r="AE123" s="40">
        <v>128</v>
      </c>
      <c r="AF123" s="40">
        <v>169</v>
      </c>
      <c r="AG123" s="38">
        <f t="shared" ref="AG123:AG129" si="328">SUM(AC123:AF123)</f>
        <v>670</v>
      </c>
      <c r="AH123" s="39"/>
      <c r="AI123" s="40"/>
      <c r="AJ123" s="40"/>
      <c r="AK123" s="40"/>
      <c r="AL123" s="40"/>
      <c r="AM123" s="38">
        <f t="shared" ref="AM123:AM129" si="329">SUM(AI123:AL123)</f>
        <v>0</v>
      </c>
      <c r="AN123" s="39">
        <v>48</v>
      </c>
      <c r="AO123" s="40">
        <v>138</v>
      </c>
      <c r="AP123" s="40">
        <v>137</v>
      </c>
      <c r="AQ123" s="40">
        <v>98</v>
      </c>
      <c r="AR123" s="40">
        <v>130</v>
      </c>
      <c r="AS123" s="38">
        <f t="shared" ref="AS123:AS129" si="330">SUM(AO123:AR123)</f>
        <v>503</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3558</v>
      </c>
      <c r="CE123" s="17">
        <f t="shared" ref="CE123:CE128" si="348">CD123/CC123</f>
        <v>148.25</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v>37</v>
      </c>
      <c r="W124" s="40">
        <v>190</v>
      </c>
      <c r="X124" s="40">
        <v>199</v>
      </c>
      <c r="Y124" s="40">
        <v>159</v>
      </c>
      <c r="Z124" s="40">
        <v>147</v>
      </c>
      <c r="AA124" s="38">
        <f t="shared" si="327"/>
        <v>695</v>
      </c>
      <c r="AB124" s="39">
        <v>37</v>
      </c>
      <c r="AC124" s="40">
        <v>144</v>
      </c>
      <c r="AD124" s="40">
        <v>160</v>
      </c>
      <c r="AE124" s="40">
        <v>199</v>
      </c>
      <c r="AF124" s="40">
        <v>177</v>
      </c>
      <c r="AG124" s="38">
        <f t="shared" si="328"/>
        <v>680</v>
      </c>
      <c r="AH124" s="39">
        <v>37</v>
      </c>
      <c r="AI124" s="40">
        <v>200</v>
      </c>
      <c r="AJ124" s="40">
        <v>157</v>
      </c>
      <c r="AK124" s="40">
        <v>198</v>
      </c>
      <c r="AL124" s="40">
        <v>174</v>
      </c>
      <c r="AM124" s="38">
        <f t="shared" si="329"/>
        <v>729</v>
      </c>
      <c r="AN124" s="39"/>
      <c r="AO124" s="40"/>
      <c r="AP124" s="40"/>
      <c r="AQ124" s="40"/>
      <c r="AR124" s="40"/>
      <c r="AS124" s="38">
        <f t="shared" si="330"/>
        <v>0</v>
      </c>
      <c r="AT124" s="39">
        <v>36</v>
      </c>
      <c r="AU124" s="40">
        <v>168</v>
      </c>
      <c r="AV124" s="40">
        <v>145</v>
      </c>
      <c r="AW124" s="40">
        <v>153</v>
      </c>
      <c r="AX124" s="40">
        <v>147</v>
      </c>
      <c r="AY124" s="38">
        <f t="shared" si="331"/>
        <v>613</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4</v>
      </c>
      <c r="BW124" s="17">
        <f t="shared" si="340"/>
        <v>4</v>
      </c>
      <c r="BX124" s="17">
        <f t="shared" si="341"/>
        <v>0</v>
      </c>
      <c r="BY124" s="17">
        <f t="shared" si="342"/>
        <v>4</v>
      </c>
      <c r="BZ124" s="17">
        <f t="shared" si="343"/>
        <v>0</v>
      </c>
      <c r="CA124" s="17">
        <f t="shared" si="344"/>
        <v>0</v>
      </c>
      <c r="CB124" s="17">
        <f t="shared" si="345"/>
        <v>0</v>
      </c>
      <c r="CC124" s="17">
        <f t="shared" si="346"/>
        <v>28</v>
      </c>
      <c r="CD124" s="17">
        <f t="shared" si="347"/>
        <v>4934</v>
      </c>
      <c r="CE124" s="17">
        <f t="shared" si="348"/>
        <v>176.21428571428572</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v>28</v>
      </c>
      <c r="AI125" s="40">
        <v>214</v>
      </c>
      <c r="AJ125" s="40">
        <v>171</v>
      </c>
      <c r="AK125" s="40">
        <v>189</v>
      </c>
      <c r="AL125" s="40">
        <v>181</v>
      </c>
      <c r="AM125" s="38">
        <f t="shared" si="329"/>
        <v>755</v>
      </c>
      <c r="AN125" s="39">
        <v>26</v>
      </c>
      <c r="AO125" s="40">
        <v>176</v>
      </c>
      <c r="AP125" s="40">
        <v>212</v>
      </c>
      <c r="AQ125" s="40">
        <v>190</v>
      </c>
      <c r="AR125" s="40">
        <v>220</v>
      </c>
      <c r="AS125" s="38">
        <f t="shared" si="330"/>
        <v>798</v>
      </c>
      <c r="AT125" s="39">
        <v>23</v>
      </c>
      <c r="AU125" s="40">
        <v>175</v>
      </c>
      <c r="AV125" s="40">
        <v>212</v>
      </c>
      <c r="AW125" s="40">
        <v>165</v>
      </c>
      <c r="AX125" s="40">
        <v>164</v>
      </c>
      <c r="AY125" s="38">
        <f t="shared" si="331"/>
        <v>716</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4</v>
      </c>
      <c r="BX125" s="17">
        <f t="shared" si="341"/>
        <v>4</v>
      </c>
      <c r="BY125" s="17">
        <f t="shared" si="342"/>
        <v>4</v>
      </c>
      <c r="BZ125" s="17">
        <f t="shared" si="343"/>
        <v>0</v>
      </c>
      <c r="CA125" s="17">
        <f t="shared" si="344"/>
        <v>0</v>
      </c>
      <c r="CB125" s="17">
        <f t="shared" si="345"/>
        <v>0</v>
      </c>
      <c r="CC125" s="17">
        <f t="shared" si="346"/>
        <v>12</v>
      </c>
      <c r="CD125" s="17">
        <f t="shared" si="347"/>
        <v>2269</v>
      </c>
      <c r="CE125" s="19">
        <f t="shared" si="348"/>
        <v>189.08333333333334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343</v>
      </c>
      <c r="X130" s="37">
        <f>SUM(X123:X129)</f>
        <v>376</v>
      </c>
      <c r="Y130" s="37">
        <f>SUM(Y123:Y129)</f>
        <v>298</v>
      </c>
      <c r="Z130" s="37">
        <f>SUM(Z123:Z129)</f>
        <v>292</v>
      </c>
      <c r="AA130" s="38">
        <f>SUM(AA123:AA129)</f>
        <v>1309</v>
      </c>
      <c r="AB130" s="39"/>
      <c r="AC130" s="37">
        <f>SUM(AC123:AC129)</f>
        <v>325</v>
      </c>
      <c r="AD130" s="37">
        <f>SUM(AD123:AD129)</f>
        <v>352</v>
      </c>
      <c r="AE130" s="37">
        <f>SUM(AE123:AE129)</f>
        <v>327</v>
      </c>
      <c r="AF130" s="37">
        <f>SUM(AF123:AF129)</f>
        <v>346</v>
      </c>
      <c r="AG130" s="38">
        <f>SUM(AG123:AG129)</f>
        <v>1350</v>
      </c>
      <c r="AH130" s="39"/>
      <c r="AI130" s="37">
        <f>SUM(AI123:AI129)</f>
        <v>414</v>
      </c>
      <c r="AJ130" s="37">
        <f>SUM(AJ123:AJ129)</f>
        <v>328</v>
      </c>
      <c r="AK130" s="37">
        <f>SUM(AK123:AK129)</f>
        <v>387</v>
      </c>
      <c r="AL130" s="37">
        <f>SUM(AL123:AL129)</f>
        <v>355</v>
      </c>
      <c r="AM130" s="38">
        <f>SUM(AM123:AM129)</f>
        <v>1484</v>
      </c>
      <c r="AN130" s="39"/>
      <c r="AO130" s="37">
        <f>SUM(AO123:AO129)</f>
        <v>314</v>
      </c>
      <c r="AP130" s="37">
        <f>SUM(AP123:AP129)</f>
        <v>349</v>
      </c>
      <c r="AQ130" s="37">
        <f>SUM(AQ123:AQ129)</f>
        <v>288</v>
      </c>
      <c r="AR130" s="37">
        <f>SUM(AR123:AR129)</f>
        <v>350</v>
      </c>
      <c r="AS130" s="38">
        <f>SUM(AS123:AS129)</f>
        <v>1301</v>
      </c>
      <c r="AT130" s="39"/>
      <c r="AU130" s="37">
        <f>SUM(AU123:AU129)</f>
        <v>343</v>
      </c>
      <c r="AV130" s="37">
        <f>SUM(AV123:AV129)</f>
        <v>357</v>
      </c>
      <c r="AW130" s="37">
        <f>SUM(AW123:AW129)</f>
        <v>318</v>
      </c>
      <c r="AX130" s="37">
        <f>SUM(AX123:AX129)</f>
        <v>311</v>
      </c>
      <c r="AY130" s="38">
        <f>SUM(AY123:AY129)</f>
        <v>1329</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0</v>
      </c>
      <c r="CA130" s="17">
        <f>SUM((IF(BG130&gt;0,1,0)+(IF(BH130&gt;0,1,0)+(IF(BI130&gt;0,1,0)+(IF(BJ130&gt;0,1,0))))))</f>
        <v>0</v>
      </c>
      <c r="CB130" s="17">
        <f>SUM((IF(BM130&gt;0,1,0)+(IF(BN130&gt;0,1,0)+(IF(BO130&gt;0,1,0)+(IF(BP130&gt;0,1,0))))))</f>
        <v>0</v>
      </c>
      <c r="CC130" s="17">
        <f>SUM(BR130:CB130)</f>
        <v>32</v>
      </c>
      <c r="CD130" s="17">
        <f>I130+O130+U130+AA130+AG130+AM130+AS130+AY130+BE130+BK130+BQ130</f>
        <v>10761</v>
      </c>
      <c r="CE130" s="17">
        <f>CD130/CC130</f>
        <v>336.28125</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86</v>
      </c>
      <c r="W131" s="37">
        <f>W130+$V$131-W129</f>
        <v>429</v>
      </c>
      <c r="X131" s="37">
        <f>X130+$V$131-X129</f>
        <v>462</v>
      </c>
      <c r="Y131" s="37">
        <f>Y130+$V$131-Y129</f>
        <v>384</v>
      </c>
      <c r="Z131" s="37">
        <f>Z130+$V$131-Z129</f>
        <v>378</v>
      </c>
      <c r="AA131" s="38">
        <f>W131+X131+Y131+Z131</f>
        <v>1653</v>
      </c>
      <c r="AB131" s="36">
        <f>SUM(AB123:AB128)</f>
        <v>86</v>
      </c>
      <c r="AC131" s="37">
        <f>AC130+$AB$131-AC129</f>
        <v>411</v>
      </c>
      <c r="AD131" s="37">
        <f>AD130+$AB$131-AD129</f>
        <v>438</v>
      </c>
      <c r="AE131" s="37">
        <f>AE130+$AB$131-AE129</f>
        <v>413</v>
      </c>
      <c r="AF131" s="37">
        <f>AF130+$AB$131-AF129</f>
        <v>432</v>
      </c>
      <c r="AG131" s="38">
        <f>AC131+AD131+AE131+AF131</f>
        <v>1694</v>
      </c>
      <c r="AH131" s="36">
        <f>SUM(AH123:AH128)</f>
        <v>65</v>
      </c>
      <c r="AI131" s="37">
        <f>AI130+$AH$131-AI129</f>
        <v>479</v>
      </c>
      <c r="AJ131" s="37">
        <f>AJ130+$AH$131-AJ129</f>
        <v>393</v>
      </c>
      <c r="AK131" s="37">
        <f>AK130+$AH$131-AK129</f>
        <v>452</v>
      </c>
      <c r="AL131" s="37">
        <f>AL130+$AH$131-AL129</f>
        <v>420</v>
      </c>
      <c r="AM131" s="38">
        <f>AI131+AJ131+AK131+AL131</f>
        <v>1744</v>
      </c>
      <c r="AN131" s="36">
        <f>SUM(AN123:AN128)</f>
        <v>74</v>
      </c>
      <c r="AO131" s="37">
        <f>AO130+$AN$131-AO129</f>
        <v>388</v>
      </c>
      <c r="AP131" s="37">
        <f>AP130+$AN$131-AP129</f>
        <v>423</v>
      </c>
      <c r="AQ131" s="37">
        <f>AQ130+$AN$131-AQ129</f>
        <v>362</v>
      </c>
      <c r="AR131" s="37">
        <f>AR130+$AN$131-AR129</f>
        <v>424</v>
      </c>
      <c r="AS131" s="38">
        <f>AO131+AP131+AQ131+AR131</f>
        <v>1597</v>
      </c>
      <c r="AT131" s="36">
        <f>SUM(AT123:AT128)</f>
        <v>59</v>
      </c>
      <c r="AU131" s="37">
        <f>AU130+$AT$131-AU129</f>
        <v>402</v>
      </c>
      <c r="AV131" s="37">
        <f>AV130+$AT$131-AV129</f>
        <v>416</v>
      </c>
      <c r="AW131" s="37">
        <f>AW130+$AT$131-AW129</f>
        <v>377</v>
      </c>
      <c r="AX131" s="37">
        <f>AX130+$AT$131-AX129</f>
        <v>370</v>
      </c>
      <c r="AY131" s="38">
        <f>AU131+AV131+AW131+AX131</f>
        <v>1565</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0</v>
      </c>
      <c r="CA131" s="17">
        <f>SUM((IF(BG131&gt;0,1,0)+(IF(BH131&gt;0,1,0)+(IF(BI131&gt;0,1,0)+(IF(BJ131&gt;0,1,0))))))</f>
        <v>0</v>
      </c>
      <c r="CB131" s="17">
        <f>SUM((IF(BM131&gt;0,1,0)+(IF(BN131&gt;0,1,0)+(IF(BO131&gt;0,1,0)+(IF(BP131&gt;0,1,0))))))</f>
        <v>0</v>
      </c>
      <c r="CC131" s="17">
        <f>SUM(BR131:CB131)</f>
        <v>32</v>
      </c>
      <c r="CD131" s="17">
        <f>I131+O131+U131+AA131+AG131+AM131+AS131+AY131+BE131+BK131+BQ131</f>
        <v>13293</v>
      </c>
      <c r="CE131" s="17">
        <f>CD131/CC131</f>
        <v>415.40625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0.5</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1</v>
      </c>
      <c r="AQ133" s="37">
        <f t="shared" si="355"/>
        <v>0</v>
      </c>
      <c r="AR133" s="37">
        <f t="shared" si="355"/>
        <v>1</v>
      </c>
      <c r="AS133" s="38">
        <f t="shared" si="355"/>
        <v>0</v>
      </c>
      <c r="AT133" s="39"/>
      <c r="AU133" s="37">
        <f t="shared" si="356"/>
        <v>1</v>
      </c>
      <c r="AV133" s="37">
        <f t="shared" si="356"/>
        <v>1</v>
      </c>
      <c r="AW133" s="37">
        <f t="shared" si="356"/>
        <v>1</v>
      </c>
      <c r="AX133" s="37">
        <f t="shared" si="356"/>
        <v>0</v>
      </c>
      <c r="AY133" s="38">
        <f t="shared" si="356"/>
        <v>1</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1.5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5</v>
      </c>
      <c r="AT134" s="56"/>
      <c r="AU134" s="57"/>
      <c r="AV134" s="57"/>
      <c r="AW134" s="57"/>
      <c r="AX134" s="57"/>
      <c r="AY134" s="58">
        <f>SUM(AU132+AV132+AW132+AX132+AY132+AU133+AV133+AW133+AX133+AY133)</f>
        <v>9</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83</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v>30</v>
      </c>
      <c r="W136" s="40">
        <v>196</v>
      </c>
      <c r="X136" s="40">
        <v>154</v>
      </c>
      <c r="Y136" s="40">
        <v>196</v>
      </c>
      <c r="Z136" s="40">
        <v>192</v>
      </c>
      <c r="AA136" s="38">
        <f t="shared" ref="AA136:AA142" si="363">SUM(W136:Z136)</f>
        <v>738</v>
      </c>
      <c r="AB136" s="39">
        <v>30</v>
      </c>
      <c r="AC136" s="40">
        <v>192</v>
      </c>
      <c r="AD136" s="40">
        <v>190</v>
      </c>
      <c r="AE136" s="40">
        <v>181</v>
      </c>
      <c r="AF136" s="40">
        <v>152</v>
      </c>
      <c r="AG136" s="38">
        <f t="shared" ref="AG136:AG142" si="364">SUM(AC136:AF136)</f>
        <v>715</v>
      </c>
      <c r="AH136" s="39">
        <v>30</v>
      </c>
      <c r="AI136" s="40">
        <v>207</v>
      </c>
      <c r="AJ136" s="40">
        <v>168</v>
      </c>
      <c r="AK136" s="40">
        <v>202</v>
      </c>
      <c r="AL136" s="40">
        <v>223</v>
      </c>
      <c r="AM136" s="38">
        <f t="shared" ref="AM136:AM142" si="365">SUM(AI136:AL136)</f>
        <v>800</v>
      </c>
      <c r="AN136" s="39">
        <v>29</v>
      </c>
      <c r="AO136" s="40">
        <v>168</v>
      </c>
      <c r="AP136" s="40">
        <v>182</v>
      </c>
      <c r="AQ136" s="40">
        <v>203</v>
      </c>
      <c r="AR136" s="40">
        <v>224</v>
      </c>
      <c r="AS136" s="38">
        <f t="shared" ref="AS136:AS142" si="366">SUM(AO136:AR136)</f>
        <v>777</v>
      </c>
      <c r="AT136" s="39">
        <v>28</v>
      </c>
      <c r="AU136" s="40">
        <v>159</v>
      </c>
      <c r="AV136" s="40">
        <v>167</v>
      </c>
      <c r="AW136" s="40">
        <v>170</v>
      </c>
      <c r="AX136" s="40">
        <v>169</v>
      </c>
      <c r="AY136" s="38">
        <f t="shared" ref="AY136:AY142" si="367">SUM(AU136:AX136)</f>
        <v>665</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32</v>
      </c>
      <c r="CD136" s="17">
        <f t="shared" ref="CD136:CD141" si="383">I136+O136+U136+AA136+AG136+AM136+AS136+AY136+BE136+BK136+BQ136</f>
        <v>5935</v>
      </c>
      <c r="CE136" s="17">
        <f t="shared" ref="CE136:CE141" si="384">CD136/CC136</f>
        <v>185.46875</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v>37</v>
      </c>
      <c r="W137" s="40">
        <v>149</v>
      </c>
      <c r="X137" s="40">
        <v>169</v>
      </c>
      <c r="Y137" s="40">
        <v>137</v>
      </c>
      <c r="Z137" s="40">
        <v>157</v>
      </c>
      <c r="AA137" s="38">
        <f t="shared" si="363"/>
        <v>612</v>
      </c>
      <c r="AB137" s="39">
        <v>38</v>
      </c>
      <c r="AC137" s="40">
        <v>166</v>
      </c>
      <c r="AD137" s="40">
        <v>180</v>
      </c>
      <c r="AE137" s="40">
        <v>179</v>
      </c>
      <c r="AF137" s="40">
        <v>129</v>
      </c>
      <c r="AG137" s="38">
        <f t="shared" si="364"/>
        <v>654</v>
      </c>
      <c r="AH137" s="39">
        <v>38</v>
      </c>
      <c r="AI137" s="40">
        <v>190</v>
      </c>
      <c r="AJ137" s="40">
        <v>202</v>
      </c>
      <c r="AK137" s="40">
        <v>180</v>
      </c>
      <c r="AL137" s="40">
        <v>195</v>
      </c>
      <c r="AM137" s="38">
        <f t="shared" si="365"/>
        <v>767</v>
      </c>
      <c r="AN137" s="39">
        <v>37</v>
      </c>
      <c r="AO137" s="40">
        <v>193</v>
      </c>
      <c r="AP137" s="40">
        <v>193</v>
      </c>
      <c r="AQ137" s="40">
        <v>172</v>
      </c>
      <c r="AR137" s="40">
        <v>243</v>
      </c>
      <c r="AS137" s="38">
        <f t="shared" si="366"/>
        <v>801</v>
      </c>
      <c r="AT137" s="39">
        <v>36</v>
      </c>
      <c r="AU137" s="40">
        <v>165</v>
      </c>
      <c r="AV137" s="40">
        <v>156</v>
      </c>
      <c r="AW137" s="40">
        <v>158</v>
      </c>
      <c r="AX137" s="40">
        <v>144</v>
      </c>
      <c r="AY137" s="38">
        <f t="shared" si="367"/>
        <v>623</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0</v>
      </c>
      <c r="CA137" s="17">
        <f t="shared" si="380"/>
        <v>0</v>
      </c>
      <c r="CB137" s="17">
        <f t="shared" si="381"/>
        <v>0</v>
      </c>
      <c r="CC137" s="17">
        <f t="shared" si="382"/>
        <v>32</v>
      </c>
      <c r="CD137" s="17">
        <f t="shared" si="383"/>
        <v>5436</v>
      </c>
      <c r="CE137" s="17">
        <f t="shared" si="384"/>
        <v>169.875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345</v>
      </c>
      <c r="X143" s="37">
        <f>SUM(X136:X142)</f>
        <v>323</v>
      </c>
      <c r="Y143" s="37">
        <f>SUM(Y136:Y142)</f>
        <v>333</v>
      </c>
      <c r="Z143" s="37">
        <f>SUM(Z136:Z142)</f>
        <v>349</v>
      </c>
      <c r="AA143" s="38">
        <f>SUM(AA136:AA142)</f>
        <v>1350</v>
      </c>
      <c r="AB143" s="39"/>
      <c r="AC143" s="37">
        <f>SUM(AC136:AC142)</f>
        <v>358</v>
      </c>
      <c r="AD143" s="37">
        <f>SUM(AD136:AD142)</f>
        <v>370</v>
      </c>
      <c r="AE143" s="37">
        <f>SUM(AE136:AE142)</f>
        <v>360</v>
      </c>
      <c r="AF143" s="37">
        <f>SUM(AF136:AF142)</f>
        <v>281</v>
      </c>
      <c r="AG143" s="38">
        <f>SUM(AG136:AG142)</f>
        <v>1369</v>
      </c>
      <c r="AH143" s="39"/>
      <c r="AI143" s="37">
        <f>SUM(AI136:AI142)</f>
        <v>397</v>
      </c>
      <c r="AJ143" s="37">
        <f>SUM(AJ136:AJ142)</f>
        <v>370</v>
      </c>
      <c r="AK143" s="37">
        <f>SUM(AK136:AK142)</f>
        <v>382</v>
      </c>
      <c r="AL143" s="37">
        <f>SUM(AL136:AL142)</f>
        <v>418</v>
      </c>
      <c r="AM143" s="38">
        <f>SUM(AM136:AM142)</f>
        <v>1567</v>
      </c>
      <c r="AN143" s="39"/>
      <c r="AO143" s="37">
        <f>SUM(AO136:AO142)</f>
        <v>361</v>
      </c>
      <c r="AP143" s="37">
        <f>SUM(AP136:AP142)</f>
        <v>375</v>
      </c>
      <c r="AQ143" s="37">
        <f>SUM(AQ136:AQ142)</f>
        <v>375</v>
      </c>
      <c r="AR143" s="37">
        <f>SUM(AR136:AR142)</f>
        <v>467</v>
      </c>
      <c r="AS143" s="38">
        <f>SUM(AS136:AS142)</f>
        <v>1578</v>
      </c>
      <c r="AT143" s="39"/>
      <c r="AU143" s="37">
        <f>SUM(AU136:AU142)</f>
        <v>324</v>
      </c>
      <c r="AV143" s="37">
        <f>SUM(AV136:AV142)</f>
        <v>323</v>
      </c>
      <c r="AW143" s="37">
        <f>SUM(AW136:AW142)</f>
        <v>328</v>
      </c>
      <c r="AX143" s="37">
        <f>SUM(AX136:AX142)</f>
        <v>313</v>
      </c>
      <c r="AY143" s="38">
        <f>SUM(AY136:AY142)</f>
        <v>1288</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0</v>
      </c>
      <c r="CA143" s="17">
        <f>SUM((IF(BG143&gt;0,1,0)+(IF(BH143&gt;0,1,0)+(IF(BI143&gt;0,1,0)+(IF(BJ143&gt;0,1,0))))))</f>
        <v>0</v>
      </c>
      <c r="CB143" s="17">
        <f>SUM((IF(BM143&gt;0,1,0)+(IF(BN143&gt;0,1,0)+(IF(BO143&gt;0,1,0)+(IF(BP143&gt;0,1,0))))))</f>
        <v>0</v>
      </c>
      <c r="CC143" s="17">
        <f>SUM(BR143:CB143)</f>
        <v>32</v>
      </c>
      <c r="CD143" s="17">
        <f>I143+O143+U143+AA143+AG143+AM143+AS143+AY143+BE143+BK143+BQ143</f>
        <v>11371</v>
      </c>
      <c r="CE143" s="17">
        <f>CD143/CC143</f>
        <v>355.34375</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67</v>
      </c>
      <c r="W144" s="37">
        <f>W143+$V$144</f>
        <v>412</v>
      </c>
      <c r="X144" s="37">
        <f>X143+$V$144</f>
        <v>390</v>
      </c>
      <c r="Y144" s="37">
        <f>Y143+$V$144</f>
        <v>400</v>
      </c>
      <c r="Z144" s="37">
        <f>Z143+$V$144</f>
        <v>416</v>
      </c>
      <c r="AA144" s="38">
        <f>W144+X144+Y144+Z144</f>
        <v>1618</v>
      </c>
      <c r="AB144" s="36">
        <f>SUM(AB136:AB141)</f>
        <v>68</v>
      </c>
      <c r="AC144" s="37">
        <f>AC143+$AB$144-AC142</f>
        <v>426</v>
      </c>
      <c r="AD144" s="37">
        <f>AD143+$AB$144-AD142</f>
        <v>438</v>
      </c>
      <c r="AE144" s="37">
        <f>AE143+$AB$144-AE142</f>
        <v>428</v>
      </c>
      <c r="AF144" s="37">
        <f>AF143+$AB$144-AF142</f>
        <v>349</v>
      </c>
      <c r="AG144" s="38">
        <f>AC144+AD144+AE144+AF144</f>
        <v>1641</v>
      </c>
      <c r="AH144" s="36">
        <f>SUM(AH136:AH141)</f>
        <v>68</v>
      </c>
      <c r="AI144" s="37">
        <f>AI143+$AH$144-AI142</f>
        <v>465</v>
      </c>
      <c r="AJ144" s="37">
        <f>AJ143+$AH$144-AJ142</f>
        <v>438</v>
      </c>
      <c r="AK144" s="37">
        <f>AK143+$AH$144-AK142</f>
        <v>450</v>
      </c>
      <c r="AL144" s="37">
        <f>AL143+$AH$144-AL142</f>
        <v>486</v>
      </c>
      <c r="AM144" s="38">
        <f>AI144+AJ144+AK144+AL144</f>
        <v>1839</v>
      </c>
      <c r="AN144" s="36">
        <f>SUM(AN136:AN141)</f>
        <v>66</v>
      </c>
      <c r="AO144" s="37">
        <f>AO143+$AN$144-AO142</f>
        <v>427</v>
      </c>
      <c r="AP144" s="37">
        <f>AP143+$AN$144-AP142</f>
        <v>441</v>
      </c>
      <c r="AQ144" s="37">
        <f>AQ143+$AN$144-AQ142</f>
        <v>441</v>
      </c>
      <c r="AR144" s="37">
        <f>AR143+$AN$144-AR142</f>
        <v>533</v>
      </c>
      <c r="AS144" s="38">
        <f>AO144+AP144+AQ144+AR144</f>
        <v>1842</v>
      </c>
      <c r="AT144" s="36">
        <f>SUM(AT136:AT141)</f>
        <v>64</v>
      </c>
      <c r="AU144" s="37">
        <f>AU143+$AT$144-AU142</f>
        <v>388</v>
      </c>
      <c r="AV144" s="37">
        <f>AV143+$AT$144-AV142</f>
        <v>387</v>
      </c>
      <c r="AW144" s="37">
        <f>AW143+$AT$144-AW142</f>
        <v>392</v>
      </c>
      <c r="AX144" s="37">
        <f>AX143+$AT$144-AX142</f>
        <v>377</v>
      </c>
      <c r="AY144" s="38">
        <f>AU144+AV144+AW144+AX144</f>
        <v>1544</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0</v>
      </c>
      <c r="CA144" s="17">
        <f>SUM((IF(BG144&gt;0,1,0)+(IF(BH144&gt;0,1,0)+(IF(BI144&gt;0,1,0)+(IF(BJ144&gt;0,1,0))))))</f>
        <v>0</v>
      </c>
      <c r="CB144" s="17">
        <f>SUM((IF(BM144&gt;0,1,0)+(IF(BN144&gt;0,1,0)+(IF(BO144&gt;0,1,0)+(IF(BP144&gt;0,1,0))))))</f>
        <v>0</v>
      </c>
      <c r="CC144" s="17">
        <f>SUM(BR144:CB144)</f>
        <v>32</v>
      </c>
      <c r="CD144" s="17">
        <f>I144+O144+U144+AA144+AG144+AM144+AS144+AY144+BE144+BK144+BQ144</f>
        <v>13531</v>
      </c>
      <c r="CE144" s="17">
        <f>CD144/CC144</f>
        <v>422.84375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1</v>
      </c>
      <c r="AA145" s="38">
        <f t="shared" si="388"/>
        <v>0</v>
      </c>
      <c r="AB145" s="39"/>
      <c r="AC145" s="37">
        <f t="shared" ref="AC145:AG146" si="389">IF($AB$144&gt;0,IF(AC143=AC104,0.5,IF(AC143&gt;AC104,1,0)),0)</f>
        <v>1</v>
      </c>
      <c r="AD145" s="37">
        <f t="shared" si="389"/>
        <v>1</v>
      </c>
      <c r="AE145" s="37">
        <f t="shared" si="389"/>
        <v>1</v>
      </c>
      <c r="AF145" s="37">
        <f t="shared" si="389"/>
        <v>0</v>
      </c>
      <c r="AG145" s="38">
        <f t="shared" si="389"/>
        <v>0</v>
      </c>
      <c r="AH145" s="39"/>
      <c r="AI145" s="37">
        <f t="shared" ref="AI145:AM146" si="390">IF($AH$144&gt;0,IF(AI143=AI10,0.5,IF(AI143&gt;AI10,1,0)),0)</f>
        <v>1</v>
      </c>
      <c r="AJ145" s="37">
        <f t="shared" si="390"/>
        <v>1</v>
      </c>
      <c r="AK145" s="37">
        <f t="shared" si="390"/>
        <v>0</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1</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2</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1</v>
      </c>
      <c r="Z146" s="37">
        <f t="shared" si="388"/>
        <v>1</v>
      </c>
      <c r="AA146" s="38">
        <f t="shared" si="388"/>
        <v>0</v>
      </c>
      <c r="AB146" s="39"/>
      <c r="AC146" s="37">
        <f t="shared" si="389"/>
        <v>1</v>
      </c>
      <c r="AD146" s="37">
        <f t="shared" si="389"/>
        <v>1</v>
      </c>
      <c r="AE146" s="37">
        <f t="shared" si="389"/>
        <v>1</v>
      </c>
      <c r="AF146" s="37">
        <f t="shared" si="389"/>
        <v>0</v>
      </c>
      <c r="AG146" s="38">
        <f t="shared" si="389"/>
        <v>0</v>
      </c>
      <c r="AH146" s="39"/>
      <c r="AI146" s="37">
        <f t="shared" si="390"/>
        <v>1</v>
      </c>
      <c r="AJ146" s="37">
        <f t="shared" si="390"/>
        <v>0</v>
      </c>
      <c r="AK146" s="37">
        <f t="shared" si="390"/>
        <v>0</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2</v>
      </c>
      <c r="BV146" s="17">
        <f>SUM((IF(AC146&gt;0,1,0)+(IF(AD146&gt;0,1,0)+(IF(AE146&gt;0,1,0)+(IF(AF146&gt;0,1,0))))))</f>
        <v>3</v>
      </c>
      <c r="BW146" s="17">
        <f>SUM((IF(AI146&gt;0,1,0)+(IF(AJ146&gt;0,1,0)+(IF(AK146&gt;0,1,0)+(IF(AL146&gt;0,1,0))))))</f>
        <v>2</v>
      </c>
      <c r="BX146" s="17">
        <f>SUM((IF(AO146&gt;0,1,0)+(IF(AP146&gt;0,1,0)+(IF(AQ146&gt;0,1,0)+(IF(AR146&gt;0,1,0))))))</f>
        <v>3</v>
      </c>
      <c r="BY146" s="17">
        <f>SUM((IF(AU146&gt;0,1,0)+(IF(AV146&gt;0,1,0)+(IF(AW146&gt;0,1,0)+(IF(AX146&gt;0,1,0))))))</f>
        <v>2</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3</v>
      </c>
      <c r="AB147" s="56"/>
      <c r="AC147" s="57"/>
      <c r="AD147" s="57"/>
      <c r="AE147" s="57"/>
      <c r="AF147" s="57"/>
      <c r="AG147" s="58">
        <f>SUM(AC145+AD145+AE145+AF145+AG145+AC146+AD146+AE146+AF146+AG146)</f>
        <v>6</v>
      </c>
      <c r="AH147" s="56"/>
      <c r="AI147" s="57"/>
      <c r="AJ147" s="57"/>
      <c r="AK147" s="57"/>
      <c r="AL147" s="57"/>
      <c r="AM147" s="58">
        <f>SUM(AI145+AJ145+AK145+AL145+AM145+AI146+AJ146+AK146+AL146+AM146)</f>
        <v>7</v>
      </c>
      <c r="AN147" s="56"/>
      <c r="AO147" s="57"/>
      <c r="AP147" s="57"/>
      <c r="AQ147" s="57"/>
      <c r="AR147" s="57"/>
      <c r="AS147" s="58">
        <f>SUM(AO145+AP145+AQ145+AR145+AS145+AO146+AP146+AQ146+AR146+AS146)</f>
        <v>8</v>
      </c>
      <c r="AT147" s="56"/>
      <c r="AU147" s="57"/>
      <c r="AV147" s="57"/>
      <c r="AW147" s="57"/>
      <c r="AX147" s="57"/>
      <c r="AY147" s="58">
        <f>SUM(AU145+AV145+AW145+AX145+AY145+AU146+AV146+AW146+AX146+AY146)</f>
        <v>5</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88</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v>34</v>
      </c>
      <c r="W149" s="40">
        <v>170</v>
      </c>
      <c r="X149" s="40">
        <v>194</v>
      </c>
      <c r="Y149" s="40">
        <v>214</v>
      </c>
      <c r="Z149" s="40">
        <v>201</v>
      </c>
      <c r="AA149" s="38">
        <f>SUM(W149:Z149)</f>
        <v>779</v>
      </c>
      <c r="AB149" s="39">
        <v>33</v>
      </c>
      <c r="AC149" s="40">
        <v>189</v>
      </c>
      <c r="AD149" s="40">
        <v>203</v>
      </c>
      <c r="AE149" s="40">
        <v>210</v>
      </c>
      <c r="AF149" s="40">
        <v>183</v>
      </c>
      <c r="AG149" s="38">
        <f>SUM(AC149:AF149)</f>
        <v>785</v>
      </c>
      <c r="AH149" s="39">
        <v>32</v>
      </c>
      <c r="AI149" s="40">
        <v>199</v>
      </c>
      <c r="AJ149" s="40">
        <v>222</v>
      </c>
      <c r="AK149" s="40">
        <v>154</v>
      </c>
      <c r="AL149" s="40">
        <v>191</v>
      </c>
      <c r="AM149" s="38">
        <f>SUM(AI149:AL149)</f>
        <v>766</v>
      </c>
      <c r="AN149" s="39">
        <v>31</v>
      </c>
      <c r="AO149" s="40">
        <v>218</v>
      </c>
      <c r="AP149" s="40">
        <v>188</v>
      </c>
      <c r="AQ149" s="40">
        <v>236</v>
      </c>
      <c r="AR149" s="40">
        <v>200</v>
      </c>
      <c r="AS149" s="38">
        <f>SUM(AO149:AR149)</f>
        <v>842</v>
      </c>
      <c r="AT149" s="39">
        <v>30</v>
      </c>
      <c r="AU149" s="40">
        <v>195</v>
      </c>
      <c r="AV149" s="40">
        <v>153</v>
      </c>
      <c r="AW149" s="40">
        <v>199</v>
      </c>
      <c r="AX149" s="40">
        <v>149</v>
      </c>
      <c r="AY149" s="38">
        <f t="shared" ref="AY149:AY158" si="396">SUM(AU149:AX149)</f>
        <v>696</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6069</v>
      </c>
      <c r="CE149" s="17">
        <f t="shared" ref="CE149:CE158" si="413">CD149/CC149</f>
        <v>189.65625</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v>37</v>
      </c>
      <c r="W150" s="40">
        <v>176</v>
      </c>
      <c r="X150" s="40">
        <v>187</v>
      </c>
      <c r="Y150" s="40">
        <v>167</v>
      </c>
      <c r="Z150" s="40">
        <v>186</v>
      </c>
      <c r="AA150" s="38">
        <f>SUM(W150:Z150)</f>
        <v>716</v>
      </c>
      <c r="AB150" s="39">
        <v>37</v>
      </c>
      <c r="AC150" s="40">
        <v>248</v>
      </c>
      <c r="AD150" s="40">
        <v>182</v>
      </c>
      <c r="AE150" s="40">
        <v>214</v>
      </c>
      <c r="AF150" s="40">
        <v>163</v>
      </c>
      <c r="AG150" s="38">
        <f>SUM(AC150:AF150)</f>
        <v>807</v>
      </c>
      <c r="AH150" s="39">
        <v>37</v>
      </c>
      <c r="AI150" s="40">
        <v>212</v>
      </c>
      <c r="AJ150" s="40">
        <v>202</v>
      </c>
      <c r="AK150" s="40">
        <v>194</v>
      </c>
      <c r="AL150" s="40">
        <v>243</v>
      </c>
      <c r="AM150" s="38">
        <f>SUM(AI150:AL150)</f>
        <v>851</v>
      </c>
      <c r="AN150" s="39">
        <v>37</v>
      </c>
      <c r="AO150" s="40">
        <v>170</v>
      </c>
      <c r="AP150" s="40">
        <v>189</v>
      </c>
      <c r="AQ150" s="40">
        <v>178</v>
      </c>
      <c r="AR150" s="40">
        <v>211</v>
      </c>
      <c r="AS150" s="38">
        <f>SUM(AO150:AR150)</f>
        <v>748</v>
      </c>
      <c r="AT150" s="39">
        <v>37</v>
      </c>
      <c r="AU150" s="40">
        <v>212</v>
      </c>
      <c r="AV150" s="40">
        <v>183</v>
      </c>
      <c r="AW150" s="40">
        <v>179</v>
      </c>
      <c r="AX150" s="40">
        <v>204</v>
      </c>
      <c r="AY150" s="38">
        <f t="shared" si="396"/>
        <v>778</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0</v>
      </c>
      <c r="CA150" s="17">
        <f t="shared" si="409"/>
        <v>0</v>
      </c>
      <c r="CB150" s="17">
        <f t="shared" si="410"/>
        <v>0</v>
      </c>
      <c r="CC150" s="17">
        <f t="shared" si="411"/>
        <v>32</v>
      </c>
      <c r="CD150" s="17">
        <f t="shared" si="412"/>
        <v>6081</v>
      </c>
      <c r="CE150" s="17">
        <f t="shared" si="413"/>
        <v>190.03125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346</v>
      </c>
      <c r="X161" s="37">
        <f>SUM(X149:X160)</f>
        <v>381</v>
      </c>
      <c r="Y161" s="37">
        <f>SUM(Y149:Y160)</f>
        <v>381</v>
      </c>
      <c r="Z161" s="37">
        <f>SUM(Z149:Z160)</f>
        <v>387</v>
      </c>
      <c r="AA161" s="38">
        <f>SUM(AA149:AA160)</f>
        <v>1495</v>
      </c>
      <c r="AB161" s="39"/>
      <c r="AC161" s="37">
        <f>SUM(AC149:AC160)</f>
        <v>437</v>
      </c>
      <c r="AD161" s="37">
        <f>SUM(AD149:AD160)</f>
        <v>385</v>
      </c>
      <c r="AE161" s="37">
        <f>SUM(AE149:AE160)</f>
        <v>424</v>
      </c>
      <c r="AF161" s="37">
        <f>SUM(AF149:AF160)</f>
        <v>346</v>
      </c>
      <c r="AG161" s="38">
        <f>SUM(AG149:AG160)</f>
        <v>1592</v>
      </c>
      <c r="AH161" s="39"/>
      <c r="AI161" s="37">
        <f>SUM(AI149:AI160)</f>
        <v>411</v>
      </c>
      <c r="AJ161" s="37">
        <f>SUM(AJ149:AJ160)</f>
        <v>424</v>
      </c>
      <c r="AK161" s="37">
        <f>SUM(AK149:AK160)</f>
        <v>348</v>
      </c>
      <c r="AL161" s="37">
        <f>SUM(AL149:AL160)</f>
        <v>434</v>
      </c>
      <c r="AM161" s="38">
        <f>SUM(AM149:AM160)</f>
        <v>1617</v>
      </c>
      <c r="AN161" s="39"/>
      <c r="AO161" s="37">
        <f>SUM(AO149:AO160)</f>
        <v>388</v>
      </c>
      <c r="AP161" s="37">
        <f>SUM(AP149:AP160)</f>
        <v>377</v>
      </c>
      <c r="AQ161" s="37">
        <f>SUM(AQ149:AQ160)</f>
        <v>414</v>
      </c>
      <c r="AR161" s="37">
        <f>SUM(AR149:AR160)</f>
        <v>411</v>
      </c>
      <c r="AS161" s="38">
        <f>SUM(AS149:AS160)</f>
        <v>1590</v>
      </c>
      <c r="AT161" s="39"/>
      <c r="AU161" s="37">
        <f>SUM(AU149:AU160)</f>
        <v>407</v>
      </c>
      <c r="AV161" s="37">
        <f>SUM(AV149:AV160)</f>
        <v>336</v>
      </c>
      <c r="AW161" s="37">
        <f>SUM(AW149:AW160)</f>
        <v>378</v>
      </c>
      <c r="AX161" s="37">
        <f>SUM(AX149:AX160)</f>
        <v>353</v>
      </c>
      <c r="AY161" s="38">
        <f>SUM(AY149:AY160)</f>
        <v>1474</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0</v>
      </c>
      <c r="CA161" s="17">
        <f>SUM((IF(BG161&gt;0,1,0)+(IF(BH161&gt;0,1,0)+(IF(BI161&gt;0,1,0)+(IF(BJ161&gt;0,1,0))))))</f>
        <v>0</v>
      </c>
      <c r="CB161" s="17">
        <f>SUM((IF(BM161&gt;0,1,0)+(IF(BN161&gt;0,1,0)+(IF(BO161&gt;0,1,0)+(IF(BP161&gt;0,1,0))))))</f>
        <v>0</v>
      </c>
      <c r="CC161" s="17">
        <f>SUM(BR161:CB161)</f>
        <v>32</v>
      </c>
      <c r="CD161" s="17">
        <f>I161+O161+U161+AA161+AG161+AM161+AS161+AY161+BE161+BK161+BQ161</f>
        <v>12150</v>
      </c>
      <c r="CE161" s="17">
        <f>CD161/CC161</f>
        <v>379.6875</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71</v>
      </c>
      <c r="W162" s="37">
        <f>W161+$V$162-W160</f>
        <v>417</v>
      </c>
      <c r="X162" s="37">
        <f>X161+$V$162-X160</f>
        <v>452</v>
      </c>
      <c r="Y162" s="37">
        <f>Y161+$V$162-Y160</f>
        <v>452</v>
      </c>
      <c r="Z162" s="37">
        <f>Z161+$V$162-Z160</f>
        <v>458</v>
      </c>
      <c r="AA162" s="38">
        <f>W162+X162+Y162+Z162</f>
        <v>1779</v>
      </c>
      <c r="AB162" s="36">
        <f>SUM(AB149:AB158)</f>
        <v>70</v>
      </c>
      <c r="AC162" s="37">
        <f>AC161+$AB$162-AC160</f>
        <v>507</v>
      </c>
      <c r="AD162" s="37">
        <f>AD161+$AB$162-AD160</f>
        <v>455</v>
      </c>
      <c r="AE162" s="37">
        <f>AE161+$AB$162-AE160</f>
        <v>494</v>
      </c>
      <c r="AF162" s="37">
        <f>AF161+$AB$162-AF160</f>
        <v>416</v>
      </c>
      <c r="AG162" s="38">
        <f>AC162+AD162+AE162+AF162</f>
        <v>1872</v>
      </c>
      <c r="AH162" s="36">
        <f>SUM(AH149:AH158)</f>
        <v>69</v>
      </c>
      <c r="AI162" s="37">
        <f>AI161+$AH$162-AI160</f>
        <v>480</v>
      </c>
      <c r="AJ162" s="37">
        <f>AJ161+$AH$162-AJ160</f>
        <v>493</v>
      </c>
      <c r="AK162" s="37">
        <f>AK161+$AH$162-AK160</f>
        <v>417</v>
      </c>
      <c r="AL162" s="37">
        <f>AL161+$AH$162-AL160</f>
        <v>503</v>
      </c>
      <c r="AM162" s="38">
        <f>AI162+AJ162+AK162+AL162</f>
        <v>1893</v>
      </c>
      <c r="AN162" s="36">
        <f>SUM(AN149:AN158)</f>
        <v>68</v>
      </c>
      <c r="AO162" s="37">
        <f>AO161+$AN$162-AO160</f>
        <v>456</v>
      </c>
      <c r="AP162" s="37">
        <f>AP161+$AN$162-AP160</f>
        <v>445</v>
      </c>
      <c r="AQ162" s="37">
        <f>AQ161+$AN$162-AQ160</f>
        <v>482</v>
      </c>
      <c r="AR162" s="37">
        <f>AR161+$AN$162-AR160</f>
        <v>479</v>
      </c>
      <c r="AS162" s="38">
        <f>AO162+AP162+AQ162+AR162</f>
        <v>1862</v>
      </c>
      <c r="AT162" s="36">
        <f>SUM(AT149:AT158)</f>
        <v>67</v>
      </c>
      <c r="AU162" s="37">
        <f>AU161+$AT$162-AU160</f>
        <v>474</v>
      </c>
      <c r="AV162" s="37">
        <f>AV161+$AT$162-AV160</f>
        <v>403</v>
      </c>
      <c r="AW162" s="37">
        <f>AW161+$AT$162-AW160</f>
        <v>445</v>
      </c>
      <c r="AX162" s="37">
        <f>AX161+$AT$162-AX160</f>
        <v>420</v>
      </c>
      <c r="AY162" s="38">
        <f>AU162+AV162+AW162+AX162</f>
        <v>1742</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0</v>
      </c>
      <c r="CA162" s="17">
        <f>SUM((IF(BG162&gt;0,1,0)+(IF(BH162&gt;0,1,0)+(IF(BI162&gt;0,1,0)+(IF(BJ162&gt;0,1,0))))))</f>
        <v>0</v>
      </c>
      <c r="CB162" s="17">
        <f>SUM((IF(BM162&gt;0,1,0)+(IF(BN162&gt;0,1,0)+(IF(BO162&gt;0,1,0)+(IF(BP162&gt;0,1,0))))))</f>
        <v>0</v>
      </c>
      <c r="CC162" s="17">
        <f>SUM(BR162:CB162)</f>
        <v>32</v>
      </c>
      <c r="CD162" s="17">
        <f>I162+O162+U162+AA162+AG162+AM162+AS162+AY162+BE162+BK162+BQ162</f>
        <v>14402</v>
      </c>
      <c r="CE162" s="17">
        <f>CD162/CC162</f>
        <v>450.0625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1</v>
      </c>
      <c r="X163" s="37">
        <f t="shared" si="424"/>
        <v>1</v>
      </c>
      <c r="Y163" s="37">
        <f t="shared" si="424"/>
        <v>1</v>
      </c>
      <c r="Z163" s="37">
        <f t="shared" si="424"/>
        <v>1</v>
      </c>
      <c r="AA163" s="38">
        <f t="shared" si="424"/>
        <v>1</v>
      </c>
      <c r="AB163" s="39"/>
      <c r="AC163" s="37">
        <f t="shared" ref="AC163:AG164" si="425">IF($AB$162&gt;0,IF(AC161=AC130,0.5,IF(AC161&gt;AC130,1,0)),0)</f>
        <v>1</v>
      </c>
      <c r="AD163" s="37">
        <f t="shared" si="425"/>
        <v>1</v>
      </c>
      <c r="AE163" s="37">
        <f t="shared" si="425"/>
        <v>1</v>
      </c>
      <c r="AF163" s="37">
        <f t="shared" si="425"/>
        <v>0.5</v>
      </c>
      <c r="AG163" s="38">
        <f t="shared" si="425"/>
        <v>1</v>
      </c>
      <c r="AH163" s="39"/>
      <c r="AI163" s="37">
        <f t="shared" ref="AI163:AM164" si="426">IF($AI$161&gt;0,IF(AI161=AI23,0.5,IF(AI161&gt;AI23,1,0)),0)</f>
        <v>1</v>
      </c>
      <c r="AJ163" s="37">
        <f t="shared" si="426"/>
        <v>1</v>
      </c>
      <c r="AK163" s="37">
        <f t="shared" si="426"/>
        <v>1</v>
      </c>
      <c r="AL163" s="37">
        <f t="shared" si="426"/>
        <v>1</v>
      </c>
      <c r="AM163" s="38">
        <f t="shared" si="426"/>
        <v>1</v>
      </c>
      <c r="AN163" s="39"/>
      <c r="AO163" s="37">
        <f t="shared" ref="AO163:AS164" si="427">IF($AN$162&gt;0,IF(AO161=AO52,0.5,IF(AO161&gt;AO52,1,0)),0)</f>
        <v>0</v>
      </c>
      <c r="AP163" s="37">
        <f t="shared" si="427"/>
        <v>1</v>
      </c>
      <c r="AQ163" s="37">
        <f t="shared" si="427"/>
        <v>1</v>
      </c>
      <c r="AR163" s="37">
        <f t="shared" si="427"/>
        <v>1</v>
      </c>
      <c r="AS163" s="38">
        <f t="shared" si="427"/>
        <v>1</v>
      </c>
      <c r="AT163" s="39"/>
      <c r="AU163" s="37">
        <f t="shared" ref="AU163:AY164" si="428">IF($AT$162&gt;0,IF(AU161=AU117,0.5,IF(AU161&gt;AU117,1,0)),0)</f>
        <v>1</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1</v>
      </c>
      <c r="X164" s="37">
        <f t="shared" si="424"/>
        <v>1</v>
      </c>
      <c r="Y164" s="37">
        <f t="shared" si="424"/>
        <v>1</v>
      </c>
      <c r="Z164" s="37">
        <f t="shared" si="424"/>
        <v>1</v>
      </c>
      <c r="AA164" s="38">
        <f t="shared" si="424"/>
        <v>1</v>
      </c>
      <c r="AB164" s="39"/>
      <c r="AC164" s="37">
        <f t="shared" si="425"/>
        <v>1</v>
      </c>
      <c r="AD164" s="37">
        <f t="shared" si="425"/>
        <v>1</v>
      </c>
      <c r="AE164" s="37">
        <f t="shared" si="425"/>
        <v>1</v>
      </c>
      <c r="AF164" s="37">
        <f t="shared" si="425"/>
        <v>0</v>
      </c>
      <c r="AG164" s="38">
        <f t="shared" si="425"/>
        <v>1</v>
      </c>
      <c r="AH164" s="39"/>
      <c r="AI164" s="37">
        <f t="shared" si="426"/>
        <v>1</v>
      </c>
      <c r="AJ164" s="37">
        <f t="shared" si="426"/>
        <v>1</v>
      </c>
      <c r="AK164" s="37">
        <f t="shared" si="426"/>
        <v>1</v>
      </c>
      <c r="AL164" s="37">
        <f t="shared" si="426"/>
        <v>1</v>
      </c>
      <c r="AM164" s="38">
        <f t="shared" si="426"/>
        <v>1</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10</v>
      </c>
      <c r="AB165" s="56"/>
      <c r="AC165" s="57"/>
      <c r="AD165" s="57"/>
      <c r="AE165" s="57"/>
      <c r="AF165" s="57"/>
      <c r="AG165" s="58">
        <f>SUM(AC163+AD163+AE163+AF163+AG163+AC164+AD164+AE164+AF164+AG164)</f>
        <v>8.5</v>
      </c>
      <c r="AH165" s="56"/>
      <c r="AI165" s="57"/>
      <c r="AJ165" s="57"/>
      <c r="AK165" s="57"/>
      <c r="AL165" s="57"/>
      <c r="AM165" s="58">
        <f>SUM(AI163+AJ163+AK163+AL163+AM163+AI164+AJ164+AK164+AL164+AM164)</f>
        <v>10</v>
      </c>
      <c r="AN165" s="56"/>
      <c r="AO165" s="57"/>
      <c r="AP165" s="57"/>
      <c r="AQ165" s="57"/>
      <c r="AR165" s="57"/>
      <c r="AS165" s="58">
        <f>SUM(AO163+AP163+AQ163+AR163+AS163+AO164+AP164+AQ164+AR164+AS164)</f>
        <v>9</v>
      </c>
      <c r="AT165" s="56"/>
      <c r="AU165" s="57"/>
      <c r="AV165" s="57"/>
      <c r="AW165" s="57"/>
      <c r="AX165" s="57"/>
      <c r="AY165" s="58">
        <f>SUM(AU163+AV163+AW163+AX163+AY163+AU164+AV164+AW164+AX164+AY164)</f>
        <v>2</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17245</v>
      </c>
      <c r="AB168" s="79"/>
      <c r="AC168" s="80"/>
      <c r="AD168" s="80"/>
      <c r="AE168" s="80"/>
      <c r="AF168" s="80"/>
      <c r="AG168" s="82">
        <f>AG161+AG143+AG130+AG117+AG104+AG91+AG78+AG65+AG52+AG36+AG23+AG10</f>
        <v>16785</v>
      </c>
      <c r="AH168" s="79"/>
      <c r="AI168" s="80"/>
      <c r="AJ168" s="80"/>
      <c r="AK168" s="80"/>
      <c r="AL168" s="80"/>
      <c r="AM168" s="82">
        <f>AM161+AM143+AM130+AM117+AM104+AM91+AM78+AM65+AM52+AM36+AM23+AM10</f>
        <v>17500</v>
      </c>
      <c r="AN168" s="79"/>
      <c r="AO168" s="80"/>
      <c r="AP168" s="80"/>
      <c r="AQ168" s="80"/>
      <c r="AR168" s="80"/>
      <c r="AS168" s="82">
        <f>AS161+AS143+AS130+AS117+AS104+AS91+AS78+AS65+AS52+AS36+AS23+AS10</f>
        <v>17786</v>
      </c>
      <c r="AT168" s="79"/>
      <c r="AU168" s="80"/>
      <c r="AV168" s="80"/>
      <c r="AW168" s="80"/>
      <c r="AX168" s="80"/>
      <c r="AY168" s="82">
        <f>AY161+AY143+AY130+AY117+AY104+AY91+AY78+AY65+AY52+AY36+AY23+AY10</f>
        <v>16865</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179.63541666666666</v>
      </c>
      <c r="AB169" s="86"/>
      <c r="AC169" s="87"/>
      <c r="AD169" s="87"/>
      <c r="AE169" s="87"/>
      <c r="AF169" s="87"/>
      <c r="AG169" s="88">
        <f>AG168/96</f>
        <v>174.84375</v>
      </c>
      <c r="AH169" s="86"/>
      <c r="AI169" s="87"/>
      <c r="AJ169" s="87"/>
      <c r="AK169" s="87"/>
      <c r="AL169" s="87"/>
      <c r="AM169" s="88">
        <f>AM168/96</f>
        <v>182.29166666666666</v>
      </c>
      <c r="AN169" s="86"/>
      <c r="AO169" s="87"/>
      <c r="AP169" s="87"/>
      <c r="AQ169" s="87"/>
      <c r="AR169" s="87"/>
      <c r="AS169" s="88">
        <f>AS168/96</f>
        <v>185.27083333333334</v>
      </c>
      <c r="AT169" s="86"/>
      <c r="AU169" s="87"/>
      <c r="AV169" s="87"/>
      <c r="AW169" s="87"/>
      <c r="AX169" s="87"/>
      <c r="AY169" s="88">
        <f>AY168/96</f>
        <v>175.67708333333334</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06F95-36D7-4CFF-8978-F4BCB10A6876}">
  <dimension ref="A1"/>
  <sheetViews>
    <sheetView workbookViewId="0"/>
  </sheetViews>
  <sheetFormatPr baseColWidth="10"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abSelected="1" topLeftCell="A42" workbookViewId="0">
      <selection activeCell="A2" sqref="A2:XFD41"/>
    </sheetView>
  </sheetViews>
  <sheetFormatPr baseColWidth="10" defaultColWidth="10.875" defaultRowHeight="12.75" customHeight="1" x14ac:dyDescent="0.2"/>
  <cols>
    <col min="1" max="1" width="13.375" style="5" customWidth="1"/>
    <col min="2" max="2" width="11.375" style="5" bestFit="1" customWidth="1"/>
    <col min="3" max="6" width="6.12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ROUNDDOWN(F2/E2,0)</f>
        <v>#DIV/0!</v>
      </c>
      <c r="H2" s="92" t="e">
        <f>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ROUNDDOWN(F3/E3,0)</f>
        <v>#DIV/0!</v>
      </c>
      <c r="H3" s="92" t="e">
        <f>ROUNDDOWN(IF(G3&gt;220,0,((220-G3)*0.7)),0)</f>
        <v>#DIV/0!</v>
      </c>
    </row>
    <row r="4" spans="1:8" hidden="1" x14ac:dyDescent="0.2">
      <c r="A4" s="91">
        <f>'Détail par équipe'!B138</f>
        <v>3</v>
      </c>
      <c r="B4" s="91">
        <f>'Détail par équipe'!C138</f>
        <v>0</v>
      </c>
      <c r="C4" s="91">
        <v>0</v>
      </c>
      <c r="D4" s="91">
        <v>0</v>
      </c>
      <c r="E4" s="91">
        <f>'Détail par équipe'!CC138+C4</f>
        <v>0</v>
      </c>
      <c r="F4" s="91">
        <f>'Détail par équipe'!CD138+D4</f>
        <v>0</v>
      </c>
      <c r="G4" s="92" t="e">
        <f>ROUNDDOWN(F4/E4,0)</f>
        <v>#DIV/0!</v>
      </c>
      <c r="H4" s="92" t="e">
        <f>ROUNDDOWN(IF(G4&gt;220,0,((220-G4)*0.7)),0)</f>
        <v>#DIV/0!</v>
      </c>
    </row>
    <row r="5" spans="1:8" hidden="1" x14ac:dyDescent="0.2">
      <c r="A5" s="91">
        <f>'Détail par équipe'!B18</f>
        <v>3</v>
      </c>
      <c r="B5" s="91">
        <f>'Détail par équipe'!C18</f>
        <v>0</v>
      </c>
      <c r="C5" s="91">
        <v>0</v>
      </c>
      <c r="D5" s="91">
        <v>0</v>
      </c>
      <c r="E5" s="91">
        <f>'Détail par équipe'!CC18+C5</f>
        <v>0</v>
      </c>
      <c r="F5" s="91">
        <f>'Détail par équipe'!CD18+D5</f>
        <v>0</v>
      </c>
      <c r="G5" s="92" t="e">
        <f>ROUNDDOWN(F5/E5,0)</f>
        <v>#DIV/0!</v>
      </c>
      <c r="H5" s="92" t="e">
        <f>ROUNDDOWN(IF(G5&gt;220,0,((220-G5)*0.7)),0)</f>
        <v>#DIV/0!</v>
      </c>
    </row>
    <row r="6" spans="1:8" hidden="1" x14ac:dyDescent="0.2">
      <c r="A6" s="91">
        <f>'Détail par équipe'!B31</f>
        <v>3</v>
      </c>
      <c r="B6" s="91">
        <f>'Détail par équipe'!C31</f>
        <v>0</v>
      </c>
      <c r="C6" s="91">
        <v>0</v>
      </c>
      <c r="D6" s="91">
        <v>0</v>
      </c>
      <c r="E6" s="91">
        <f>'Détail par équipe'!CC31+C6</f>
        <v>0</v>
      </c>
      <c r="F6" s="91">
        <f>'Détail par équipe'!CD31+D6</f>
        <v>0</v>
      </c>
      <c r="G6" s="92" t="e">
        <f>ROUNDDOWN(F6/E6,0)</f>
        <v>#DIV/0!</v>
      </c>
      <c r="H6" s="92" t="e">
        <f>ROUNDDOWN(IF(G6&gt;220,0,((220-G6)*0.7)),0)</f>
        <v>#DIV/0!</v>
      </c>
    </row>
    <row r="7" spans="1:8" hidden="1" x14ac:dyDescent="0.2">
      <c r="A7" s="91">
        <f>'Détail par équipe'!B86</f>
        <v>3</v>
      </c>
      <c r="B7" s="91">
        <f>'Détail par équipe'!C86</f>
        <v>0</v>
      </c>
      <c r="C7" s="91">
        <v>0</v>
      </c>
      <c r="D7" s="91">
        <v>0</v>
      </c>
      <c r="E7" s="91">
        <f>'Détail par équipe'!CC86+C7</f>
        <v>0</v>
      </c>
      <c r="F7" s="91">
        <f>'Détail par équipe'!CD86+D7</f>
        <v>0</v>
      </c>
      <c r="G7" s="92" t="e">
        <f>ROUNDDOWN(F7/E7,0)</f>
        <v>#DIV/0!</v>
      </c>
      <c r="H7" s="92" t="e">
        <f>ROUNDDOWN(IF(G7&gt;220,0,((220-G7)*0.7)),0)</f>
        <v>#DIV/0!</v>
      </c>
    </row>
    <row r="8" spans="1:8" hidden="1" x14ac:dyDescent="0.2">
      <c r="A8" s="91">
        <f>'Détail par équipe'!B19</f>
        <v>4</v>
      </c>
      <c r="B8" s="91">
        <f>'Détail par équipe'!C19</f>
        <v>0</v>
      </c>
      <c r="C8" s="91">
        <v>0</v>
      </c>
      <c r="D8" s="91">
        <v>0</v>
      </c>
      <c r="E8" s="91">
        <f>'Détail par équipe'!CC19</f>
        <v>0</v>
      </c>
      <c r="F8" s="91">
        <f>'Détail par équipe'!CD19</f>
        <v>0</v>
      </c>
      <c r="G8" s="92" t="e">
        <f>ROUNDDOWN(F8/E8,0)</f>
        <v>#DIV/0!</v>
      </c>
      <c r="H8" s="92" t="e">
        <f>ROUNDDOWN(IF(G8&gt;220,0,((220-G8)*0.7)),0)</f>
        <v>#DIV/0!</v>
      </c>
    </row>
    <row r="9" spans="1:8" hidden="1" x14ac:dyDescent="0.2">
      <c r="A9" s="91">
        <f>'Détail par équipe'!B139</f>
        <v>4</v>
      </c>
      <c r="B9" s="91">
        <f>'Détail par équipe'!C139</f>
        <v>0</v>
      </c>
      <c r="C9" s="91">
        <v>0</v>
      </c>
      <c r="D9" s="91">
        <v>0</v>
      </c>
      <c r="E9" s="91">
        <f>'Détail par équipe'!CC139</f>
        <v>0</v>
      </c>
      <c r="F9" s="91">
        <f>'Détail par équipe'!CD139</f>
        <v>0</v>
      </c>
      <c r="G9" s="92" t="e">
        <f>ROUNDDOWN(F9/E9,0)</f>
        <v>#DIV/0!</v>
      </c>
      <c r="H9" s="92" t="e">
        <f>ROUNDDOWN(IF(G9&gt;220,0,((220-G9)*0.7)),0)</f>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ROUNDDOWN(F10/E10,0)</f>
        <v>#DIV/0!</v>
      </c>
      <c r="H10" s="92" t="e">
        <f>ROUNDDOWN(IF(G10&gt;220,0,((220-G10)*0.7)),0)</f>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ROUNDDOWN(F11/E11,0)</f>
        <v>#DIV/0!</v>
      </c>
      <c r="H11" s="92" t="e">
        <f>ROUNDDOWN(IF(G11&gt;220,0,((220-G11)*0.7)),0)</f>
        <v>#DIV/0!</v>
      </c>
    </row>
    <row r="12" spans="1:8" hidden="1" x14ac:dyDescent="0.2">
      <c r="A12" s="91">
        <f>'Détail par équipe'!B126</f>
        <v>4</v>
      </c>
      <c r="B12" s="91">
        <f>'Détail par équipe'!C126</f>
        <v>0</v>
      </c>
      <c r="C12" s="91">
        <v>0</v>
      </c>
      <c r="D12" s="91">
        <v>0</v>
      </c>
      <c r="E12" s="91">
        <f>'Détail par équipe'!CC126+C12</f>
        <v>0</v>
      </c>
      <c r="F12" s="91">
        <f>'Détail par équipe'!CD126+D12</f>
        <v>0</v>
      </c>
      <c r="G12" s="92" t="e">
        <f>ROUNDDOWN(F12/E12,0)</f>
        <v>#DIV/0!</v>
      </c>
      <c r="H12" s="92" t="e">
        <f>ROUNDDOWN(IF(G12&gt;220,0,((220-G12)*0.7)),0)</f>
        <v>#DIV/0!</v>
      </c>
    </row>
    <row r="13" spans="1:8" hidden="1" x14ac:dyDescent="0.2">
      <c r="A13" s="91">
        <f>'Détail par équipe'!B100</f>
        <v>4</v>
      </c>
      <c r="B13" s="91">
        <f>'Détail par équipe'!C100</f>
        <v>0</v>
      </c>
      <c r="C13" s="91">
        <v>0</v>
      </c>
      <c r="D13" s="91">
        <v>0</v>
      </c>
      <c r="E13" s="91">
        <f>'Détail par équipe'!CC100+C13</f>
        <v>0</v>
      </c>
      <c r="F13" s="91">
        <f>'Détail par équipe'!CD100+D13</f>
        <v>0</v>
      </c>
      <c r="G13" s="92" t="e">
        <f>ROUNDDOWN(F13/E13,0)</f>
        <v>#DIV/0!</v>
      </c>
      <c r="H13" s="92" t="e">
        <f>ROUNDDOWN(IF(G13&gt;220,0,((220-G13)*0.7)),0)</f>
        <v>#DIV/0!</v>
      </c>
    </row>
    <row r="14" spans="1:8" hidden="1" x14ac:dyDescent="0.2">
      <c r="A14" s="91">
        <f>'Détail par équipe'!B152</f>
        <v>4</v>
      </c>
      <c r="B14" s="91">
        <f>'Détail par équipe'!C152</f>
        <v>0</v>
      </c>
      <c r="C14" s="91">
        <v>0</v>
      </c>
      <c r="D14" s="91">
        <v>0</v>
      </c>
      <c r="E14" s="91">
        <f>'Détail par équipe'!CC152</f>
        <v>0</v>
      </c>
      <c r="F14" s="91">
        <f>'Détail par équipe'!CD152</f>
        <v>0</v>
      </c>
      <c r="G14" s="92" t="e">
        <f>ROUNDDOWN(F14/E14,0)</f>
        <v>#DIV/0!</v>
      </c>
      <c r="H14" s="92" t="e">
        <f>ROUNDDOWN(IF(G14&gt;220,0,((220-G14)*0.7)),0)</f>
        <v>#DIV/0!</v>
      </c>
    </row>
    <row r="15" spans="1:8" hidden="1" x14ac:dyDescent="0.2">
      <c r="A15" s="91">
        <f>'Détail par équipe'!B62</f>
        <v>5</v>
      </c>
      <c r="B15" s="91">
        <f>'Détail par équipe'!C62</f>
        <v>0</v>
      </c>
      <c r="C15" s="91">
        <v>0</v>
      </c>
      <c r="D15" s="91">
        <v>0</v>
      </c>
      <c r="E15" s="91">
        <f>'Détail par équipe'!CC62</f>
        <v>0</v>
      </c>
      <c r="F15" s="91">
        <f>'Détail par équipe'!CD62</f>
        <v>0</v>
      </c>
      <c r="G15" s="92" t="e">
        <f>ROUNDDOWN(F15/E15,0)</f>
        <v>#DIV/0!</v>
      </c>
      <c r="H15" s="92" t="e">
        <f>ROUNDDOWN(IF(G15&gt;220,0,((220-G15)*0.7)),0)</f>
        <v>#DIV/0!</v>
      </c>
    </row>
    <row r="16" spans="1:8" hidden="1" x14ac:dyDescent="0.2">
      <c r="A16" s="91">
        <f>'Détail par équipe'!B20</f>
        <v>5</v>
      </c>
      <c r="B16" s="91">
        <f>'Détail par équipe'!C20</f>
        <v>0</v>
      </c>
      <c r="C16" s="91">
        <v>0</v>
      </c>
      <c r="D16" s="91">
        <v>0</v>
      </c>
      <c r="E16" s="91">
        <f>'Détail par équipe'!CC20</f>
        <v>0</v>
      </c>
      <c r="F16" s="91">
        <f>'Détail par équipe'!CD20</f>
        <v>0</v>
      </c>
      <c r="G16" s="92" t="e">
        <f>ROUNDDOWN(F16/E16,0)</f>
        <v>#DIV/0!</v>
      </c>
      <c r="H16" s="92" t="e">
        <f>ROUNDDOWN(IF(G16&gt;220,0,((220-G16)*0.7)),0)</f>
        <v>#DIV/0!</v>
      </c>
    </row>
    <row r="17" spans="1:8" hidden="1" x14ac:dyDescent="0.2">
      <c r="A17" s="91">
        <f>'Détail par équipe'!B75</f>
        <v>5</v>
      </c>
      <c r="B17" s="91">
        <f>'Détail par équipe'!C75</f>
        <v>0</v>
      </c>
      <c r="C17" s="91">
        <v>0</v>
      </c>
      <c r="D17" s="91">
        <v>0</v>
      </c>
      <c r="E17" s="91">
        <f>'Détail par équipe'!CC75</f>
        <v>0</v>
      </c>
      <c r="F17" s="91">
        <f>'Détail par équipe'!CD75</f>
        <v>0</v>
      </c>
      <c r="G17" s="92" t="e">
        <f>ROUNDDOWN(F17/E17,0)</f>
        <v>#DIV/0!</v>
      </c>
      <c r="H17" s="92" t="e">
        <f>ROUNDDOWN(IF(G17&gt;220,0,((220-G17)*0.7)),0)</f>
        <v>#DIV/0!</v>
      </c>
    </row>
    <row r="18" spans="1:8" hidden="1" x14ac:dyDescent="0.2">
      <c r="A18" s="91">
        <f>'Détail par équipe'!B101</f>
        <v>5</v>
      </c>
      <c r="B18" s="91">
        <f>'Détail par équipe'!C101</f>
        <v>0</v>
      </c>
      <c r="C18" s="91">
        <v>0</v>
      </c>
      <c r="D18" s="91">
        <v>0</v>
      </c>
      <c r="E18" s="91">
        <f>'Détail par équipe'!CC101</f>
        <v>0</v>
      </c>
      <c r="F18" s="91">
        <f>'Détail par équipe'!CD101</f>
        <v>0</v>
      </c>
      <c r="G18" s="92" t="e">
        <f>ROUNDDOWN(F18/E18,0)</f>
        <v>#DIV/0!</v>
      </c>
      <c r="H18" s="92" t="e">
        <f>ROUNDDOWN(IF(G18&gt;220,0,((220-G18)*0.7)),0)</f>
        <v>#DIV/0!</v>
      </c>
    </row>
    <row r="19" spans="1:8" hidden="1" x14ac:dyDescent="0.2">
      <c r="A19" s="91">
        <f>'Détail par équipe'!B127</f>
        <v>5</v>
      </c>
      <c r="B19" s="91">
        <f>'Détail par équipe'!C127</f>
        <v>0</v>
      </c>
      <c r="C19" s="91">
        <v>0</v>
      </c>
      <c r="D19" s="91">
        <v>0</v>
      </c>
      <c r="E19" s="91">
        <f>'Détail par équipe'!CC127</f>
        <v>0</v>
      </c>
      <c r="F19" s="91">
        <f>'Détail par équipe'!CD127</f>
        <v>0</v>
      </c>
      <c r="G19" s="92" t="e">
        <f>ROUNDDOWN(F19/E19,0)</f>
        <v>#DIV/0!</v>
      </c>
      <c r="H19" s="92" t="e">
        <f>ROUNDDOWN(IF(G19&gt;220,0,((220-G19)*0.7)),0)</f>
        <v>#DIV/0!</v>
      </c>
    </row>
    <row r="20" spans="1:8" hidden="1" x14ac:dyDescent="0.2">
      <c r="A20" s="91">
        <f>'Détail par équipe'!B140</f>
        <v>5</v>
      </c>
      <c r="B20" s="91">
        <f>'Détail par équipe'!C140</f>
        <v>0</v>
      </c>
      <c r="C20" s="91">
        <v>0</v>
      </c>
      <c r="D20" s="91">
        <v>0</v>
      </c>
      <c r="E20" s="91">
        <f>'Détail par équipe'!CC140</f>
        <v>0</v>
      </c>
      <c r="F20" s="91">
        <f>'Détail par équipe'!CD140</f>
        <v>0</v>
      </c>
      <c r="G20" s="92" t="e">
        <f>ROUNDDOWN(F20/E20,0)</f>
        <v>#DIV/0!</v>
      </c>
      <c r="H20" s="92" t="e">
        <f>ROUNDDOWN(IF(G20&gt;220,0,((220-G20)*0.7)),0)</f>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ROUNDDOWN(F21/E21,0)</f>
        <v>#DIV/0!</v>
      </c>
      <c r="H21" s="92" t="e">
        <f>ROUNDDOWN(IF(G21&gt;220,0,((220-G21)*0.7)),0)</f>
        <v>#DIV/0!</v>
      </c>
    </row>
    <row r="22" spans="1:8" hidden="1" x14ac:dyDescent="0.2">
      <c r="A22" s="91">
        <f>'Détail par équipe'!B33</f>
        <v>5</v>
      </c>
      <c r="B22" s="91">
        <f>'Détail par équipe'!C33</f>
        <v>0</v>
      </c>
      <c r="C22" s="91">
        <v>0</v>
      </c>
      <c r="D22" s="91">
        <v>0</v>
      </c>
      <c r="E22" s="91">
        <f>'Détail par équipe'!CC33</f>
        <v>0</v>
      </c>
      <c r="F22" s="91">
        <f>'Détail par équipe'!CD33</f>
        <v>0</v>
      </c>
      <c r="G22" s="92" t="e">
        <f>ROUNDDOWN(F22/E22,0)</f>
        <v>#DIV/0!</v>
      </c>
      <c r="H22" s="92" t="e">
        <f>ROUNDDOWN(IF(G22&gt;220,0,((220-G22)*0.7)),0)</f>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ROUNDDOWN(F23/E23,0)</f>
        <v>#DIV/0!</v>
      </c>
      <c r="H23" s="92" t="e">
        <f>ROUNDDOWN(IF(G23&gt;220,0,((220-G23)*0.7)),0)</f>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ROUNDDOWN(F24/E24,0)</f>
        <v>#DIV/0!</v>
      </c>
      <c r="H24" s="92" t="e">
        <f>ROUNDDOWN(IF(G24&gt;220,0,((220-G24)*0.7)),0)</f>
        <v>#DIV/0!</v>
      </c>
    </row>
    <row r="25" spans="1:8" hidden="1" x14ac:dyDescent="0.2">
      <c r="A25" s="91">
        <f>'Détail par équipe'!B21</f>
        <v>6</v>
      </c>
      <c r="B25" s="91">
        <f>'Détail par équipe'!C21</f>
        <v>0</v>
      </c>
      <c r="C25" s="91">
        <v>0</v>
      </c>
      <c r="D25" s="91">
        <v>0</v>
      </c>
      <c r="E25" s="91">
        <f>'Détail par équipe'!CC21</f>
        <v>4</v>
      </c>
      <c r="F25" s="91">
        <f>'Détail par équipe'!CD21</f>
        <v>480</v>
      </c>
      <c r="G25" s="92">
        <f>ROUNDDOWN(F25/E25,0)</f>
        <v>120</v>
      </c>
      <c r="H25" s="92">
        <f>ROUNDDOWN(IF(G25&gt;220,0,((220-G25)*0.7)),0)</f>
        <v>70</v>
      </c>
    </row>
    <row r="26" spans="1:8" hidden="1" x14ac:dyDescent="0.2">
      <c r="A26" s="91">
        <f>'Détail par équipe'!B34</f>
        <v>6</v>
      </c>
      <c r="B26" s="91">
        <f>'Détail par équipe'!C34</f>
        <v>0</v>
      </c>
      <c r="C26" s="91">
        <v>0</v>
      </c>
      <c r="D26" s="91">
        <v>0</v>
      </c>
      <c r="E26" s="91">
        <f>'Détail par équipe'!CC34</f>
        <v>4</v>
      </c>
      <c r="F26" s="91">
        <f>'Détail par équipe'!CD34</f>
        <v>480</v>
      </c>
      <c r="G26" s="92">
        <f>ROUNDDOWN(F26/E26,0)</f>
        <v>120</v>
      </c>
      <c r="H26" s="92">
        <f>ROUNDDOWN(IF(G26&gt;220,0,((220-G26)*0.7)),0)</f>
        <v>70</v>
      </c>
    </row>
    <row r="27" spans="1:8" hidden="1" x14ac:dyDescent="0.2">
      <c r="A27" s="91">
        <f>'Détail par équipe'!B63</f>
        <v>6</v>
      </c>
      <c r="B27" s="91">
        <f>'Détail par équipe'!C63</f>
        <v>0</v>
      </c>
      <c r="C27" s="91">
        <v>0</v>
      </c>
      <c r="D27" s="91">
        <v>0</v>
      </c>
      <c r="E27" s="91">
        <f>'Détail par équipe'!CC63</f>
        <v>4</v>
      </c>
      <c r="F27" s="91">
        <f>'Détail par équipe'!CD63</f>
        <v>480</v>
      </c>
      <c r="G27" s="92">
        <f>ROUNDDOWN(F27/E27,0)</f>
        <v>120</v>
      </c>
      <c r="H27" s="92">
        <f>ROUNDDOWN(IF(G27&gt;220,0,((220-G27)*0.7)),0)</f>
        <v>70</v>
      </c>
    </row>
    <row r="28" spans="1:8" hidden="1" x14ac:dyDescent="0.2">
      <c r="A28" s="91">
        <f>'Détail par équipe'!B76</f>
        <v>6</v>
      </c>
      <c r="B28" s="91">
        <f>'Détail par équipe'!C76</f>
        <v>0</v>
      </c>
      <c r="C28" s="91">
        <v>0</v>
      </c>
      <c r="D28" s="91">
        <v>0</v>
      </c>
      <c r="E28" s="91">
        <f>'Détail par équipe'!CC76</f>
        <v>0</v>
      </c>
      <c r="F28" s="91">
        <f>'Détail par équipe'!CD76</f>
        <v>0</v>
      </c>
      <c r="G28" s="92" t="e">
        <f>ROUNDDOWN(F28/E28,0)</f>
        <v>#DIV/0!</v>
      </c>
      <c r="H28" s="92" t="e">
        <f>ROUNDDOWN(IF(G28&gt;220,0,((220-G28)*0.7)),0)</f>
        <v>#DIV/0!</v>
      </c>
    </row>
    <row r="29" spans="1:8" hidden="1" x14ac:dyDescent="0.2">
      <c r="A29" s="91">
        <f>'Détail par équipe'!B102</f>
        <v>6</v>
      </c>
      <c r="B29" s="91">
        <f>'Détail par équipe'!C102</f>
        <v>0</v>
      </c>
      <c r="C29" s="91">
        <v>0</v>
      </c>
      <c r="D29" s="91">
        <v>0</v>
      </c>
      <c r="E29" s="91">
        <f>'Détail par équipe'!CC102</f>
        <v>4</v>
      </c>
      <c r="F29" s="91">
        <f>'Détail par équipe'!CD102</f>
        <v>480</v>
      </c>
      <c r="G29" s="92">
        <f>ROUNDDOWN(F29/E29,0)</f>
        <v>120</v>
      </c>
      <c r="H29" s="92">
        <f>ROUNDDOWN(IF(G29&gt;220,0,((220-G29)*0.7)),0)</f>
        <v>70</v>
      </c>
    </row>
    <row r="30" spans="1:8" hidden="1" x14ac:dyDescent="0.2">
      <c r="A30" s="91">
        <f>'Détail par équipe'!B128</f>
        <v>6</v>
      </c>
      <c r="B30" s="91">
        <f>'Détail par équipe'!C128</f>
        <v>0</v>
      </c>
      <c r="C30" s="91">
        <v>0</v>
      </c>
      <c r="D30" s="91">
        <v>0</v>
      </c>
      <c r="E30" s="91">
        <f>'Détail par équipe'!CC128</f>
        <v>0</v>
      </c>
      <c r="F30" s="91">
        <f>'Détail par équipe'!CD128</f>
        <v>0</v>
      </c>
      <c r="G30" s="92" t="e">
        <f>ROUNDDOWN(F30/E30,0)</f>
        <v>#DIV/0!</v>
      </c>
      <c r="H30" s="92" t="e">
        <f>ROUNDDOWN(IF(G30&gt;220,0,((220-G30)*0.7)),0)</f>
        <v>#DIV/0!</v>
      </c>
    </row>
    <row r="31" spans="1:8" hidden="1" x14ac:dyDescent="0.2">
      <c r="A31" s="91">
        <f>'Détail par équipe'!B141</f>
        <v>6</v>
      </c>
      <c r="B31" s="91">
        <f>'Détail par équipe'!C141</f>
        <v>0</v>
      </c>
      <c r="C31" s="91">
        <v>0</v>
      </c>
      <c r="D31" s="91">
        <v>0</v>
      </c>
      <c r="E31" s="91">
        <f>'Détail par équipe'!CC141</f>
        <v>0</v>
      </c>
      <c r="F31" s="91">
        <f>'Détail par équipe'!CD141</f>
        <v>0</v>
      </c>
      <c r="G31" s="92" t="e">
        <f>ROUNDDOWN(F31/E31,0)</f>
        <v>#DIV/0!</v>
      </c>
      <c r="H31" s="92" t="e">
        <f>ROUNDDOWN(IF(G31&gt;220,0,((220-G31)*0.7)),0)</f>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ROUNDDOWN(F32/E32,0)</f>
        <v>#DIV/0!</v>
      </c>
      <c r="H32" s="92" t="e">
        <f>ROUNDDOWN(IF(G32&gt;220,0,((220-G32)*0.7)),0)</f>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ROUNDDOWN(F33/E33,0)</f>
        <v>#DIV/0!</v>
      </c>
      <c r="H33" s="92" t="e">
        <f>ROUNDDOWN(IF(G33&gt;220,0,((220-G33)*0.7)),0)</f>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ROUNDDOWN(F34/E34,0)</f>
        <v>#DIV/0!</v>
      </c>
      <c r="H34" s="92" t="e">
        <f>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ROUNDDOWN(F35/E35,0)</f>
        <v>#DIV/0!</v>
      </c>
      <c r="H35" s="92" t="e">
        <f>ROUNDDOWN(IF(G35&gt;220,0,((220-G35)*0.7)),0)</f>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ROUNDDOWN(F36/E36,0)</f>
        <v>#DIV/0!</v>
      </c>
      <c r="H36" s="92" t="e">
        <f>ROUNDDOWN(IF(G36&gt;220,0,((220-G36)*0.7)),0)</f>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ROUNDDOWN(F37/E37,0)</f>
        <v>#DIV/0!</v>
      </c>
      <c r="H37" s="92" t="e">
        <f>ROUNDDOWN(IF(G37&gt;220,0,((220-G37)*0.7)),0)</f>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ROUNDDOWN(F38/E38,0)</f>
        <v>#DIV/0!</v>
      </c>
      <c r="H38" s="92" t="e">
        <f>ROUNDDOWN(IF(G38&gt;220,0,((220-G38)*0.7)),0)</f>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ROUNDDOWN(F39/E39,0)</f>
        <v>#DIV/0!</v>
      </c>
      <c r="H39" s="92" t="e">
        <f>ROUNDDOWN(IF(G39&gt;220,0,((220-G39)*0.7)),0)</f>
        <v>#DIV/0!</v>
      </c>
    </row>
    <row r="40" spans="1:8" hidden="1" x14ac:dyDescent="0.2">
      <c r="A40" s="91">
        <f>'Détail par équipe'!B50</f>
        <v>9</v>
      </c>
      <c r="B40" s="91">
        <f>'Détail par équipe'!C50</f>
        <v>0</v>
      </c>
      <c r="C40" s="91">
        <v>0</v>
      </c>
      <c r="D40" s="91">
        <v>0</v>
      </c>
      <c r="E40" s="91">
        <f>'Détail par équipe'!CC50+C40</f>
        <v>0</v>
      </c>
      <c r="F40" s="91">
        <f>'Détail par équipe'!CD50+D40</f>
        <v>0</v>
      </c>
      <c r="G40" s="92" t="e">
        <f>ROUNDDOWN(F40/E40,0)</f>
        <v>#DIV/0!</v>
      </c>
      <c r="H40" s="92" t="e">
        <f>ROUNDDOWN(IF(G40&gt;220,0,((220-G40)*0.7)),0)</f>
        <v>#DIV/0!</v>
      </c>
    </row>
    <row r="41" spans="1:8" ht="11.25" hidden="1" customHeight="1" x14ac:dyDescent="0.2">
      <c r="A41" s="91">
        <f>'Détail par équipe'!B158</f>
        <v>10</v>
      </c>
      <c r="B41" s="91">
        <f>'Détail par équipe'!C158</f>
        <v>0</v>
      </c>
      <c r="C41" s="91">
        <v>0</v>
      </c>
      <c r="D41" s="91">
        <v>0</v>
      </c>
      <c r="E41" s="91">
        <f>'Détail par équipe'!CC158+C41</f>
        <v>0</v>
      </c>
      <c r="F41" s="91">
        <f>'Détail par équipe'!CD158+D41</f>
        <v>0</v>
      </c>
      <c r="G41" s="92" t="e">
        <f>ROUNDDOWN(F41/E41,0)</f>
        <v>#DIV/0!</v>
      </c>
      <c r="H41" s="92" t="e">
        <f>ROUNDDOWN(IF(G41&gt;220,0,((220-G41)*0.7)),0)</f>
        <v>#DIV/0!</v>
      </c>
    </row>
    <row r="42" spans="1:8" x14ac:dyDescent="0.2">
      <c r="A42" s="93" t="str">
        <f>'Détail par équipe'!B123</f>
        <v>Abhervé</v>
      </c>
      <c r="B42" s="93" t="str">
        <f>'Détail par équipe'!C123</f>
        <v>Robert</v>
      </c>
      <c r="C42" s="91">
        <v>36</v>
      </c>
      <c r="D42" s="91">
        <v>5453</v>
      </c>
      <c r="E42" s="91">
        <f>'Détail par équipe'!CC123+C42</f>
        <v>60</v>
      </c>
      <c r="F42" s="91">
        <f>'Détail par équipe'!CD123+D42</f>
        <v>9011</v>
      </c>
      <c r="G42" s="91">
        <f>ROUNDDOWN(F42/E42,0)</f>
        <v>150</v>
      </c>
      <c r="H42" s="91">
        <f>ROUNDDOWN(IF(G42&gt;220,0,((220-G42)*0.7)),0)</f>
        <v>49</v>
      </c>
    </row>
    <row r="43" spans="1:8" x14ac:dyDescent="0.2">
      <c r="A43" s="91" t="str">
        <f>'Détail par équipe'!B125</f>
        <v>Anesi</v>
      </c>
      <c r="B43" s="91" t="str">
        <f>'Détail par équipe'!C125</f>
        <v>Bernard</v>
      </c>
      <c r="C43" s="91">
        <v>12</v>
      </c>
      <c r="D43" s="91">
        <v>2170</v>
      </c>
      <c r="E43" s="91">
        <f>'Détail par équipe'!CC125+C43</f>
        <v>24</v>
      </c>
      <c r="F43" s="91">
        <f>'Détail par équipe'!CD125+D43</f>
        <v>4439</v>
      </c>
      <c r="G43" s="92">
        <f>ROUNDDOWN(F43/E43,0)</f>
        <v>184</v>
      </c>
      <c r="H43" s="92">
        <f>ROUNDDOWN(IF(G43&gt;220,0,((220-G43)*0.7)),0)</f>
        <v>25</v>
      </c>
    </row>
    <row r="44" spans="1:8" x14ac:dyDescent="0.2">
      <c r="A44" s="93" t="str">
        <f>'Détail par équipe'!B58</f>
        <v>Assouline</v>
      </c>
      <c r="B44" s="93" t="str">
        <f>'Détail par équipe'!C58</f>
        <v>David</v>
      </c>
      <c r="C44" s="91">
        <v>36</v>
      </c>
      <c r="D44" s="91">
        <v>6551</v>
      </c>
      <c r="E44" s="91">
        <f>'Détail par équipe'!CC58+C44</f>
        <v>68</v>
      </c>
      <c r="F44" s="91">
        <f>'Détail par équipe'!CD58+D44</f>
        <v>12311</v>
      </c>
      <c r="G44" s="91">
        <f>ROUNDDOWN(F44/E44,0)</f>
        <v>181</v>
      </c>
      <c r="H44" s="91">
        <f>ROUNDDOWN(IF(G44&gt;220,0,((220-G44)*0.7)),0)</f>
        <v>27</v>
      </c>
    </row>
    <row r="45" spans="1:8" x14ac:dyDescent="0.2">
      <c r="A45" s="91" t="str">
        <f>'Détail par équipe'!B8</f>
        <v>Boudinot</v>
      </c>
      <c r="B45" s="91" t="str">
        <f>'Détail par équipe'!C8</f>
        <v>Jean Philippe</v>
      </c>
      <c r="C45" s="91">
        <v>0</v>
      </c>
      <c r="D45" s="91">
        <v>0</v>
      </c>
      <c r="E45" s="91">
        <f>'Détail par équipe'!CC8</f>
        <v>20</v>
      </c>
      <c r="F45" s="91">
        <f>'Détail par équipe'!CD8</f>
        <v>3577</v>
      </c>
      <c r="G45" s="92">
        <f>ROUNDDOWN(F45/E45,0)</f>
        <v>178</v>
      </c>
      <c r="H45" s="92">
        <f>ROUNDDOWN(IF(G45&gt;220,0,((220-G45)*0.7)),0)</f>
        <v>29</v>
      </c>
    </row>
    <row r="46" spans="1:8" x14ac:dyDescent="0.2">
      <c r="A46" s="93" t="str">
        <f>'Détail par équipe'!B111</f>
        <v>Brunaud</v>
      </c>
      <c r="B46" s="93" t="str">
        <f>'Détail par équipe'!C111</f>
        <v>Bernard</v>
      </c>
      <c r="C46" s="91">
        <v>40</v>
      </c>
      <c r="D46" s="91">
        <v>7330</v>
      </c>
      <c r="E46" s="91">
        <f>'Détail par équipe'!CC111+C46</f>
        <v>68</v>
      </c>
      <c r="F46" s="91">
        <f>'Détail par équipe'!CD111+D46</f>
        <v>12928</v>
      </c>
      <c r="G46" s="91">
        <f>ROUNDDOWN(F46/E46,0)</f>
        <v>190</v>
      </c>
      <c r="H46" s="91">
        <f>ROUNDDOWN(IF(G46&gt;220,0,((220-G46)*0.7)),0)</f>
        <v>21</v>
      </c>
    </row>
    <row r="47" spans="1:8" ht="14.25" customHeight="1" x14ac:dyDescent="0.2">
      <c r="A47" s="91" t="str">
        <f>'Détail par équipe'!B114</f>
        <v>Coural</v>
      </c>
      <c r="B47" s="91" t="str">
        <f>'Détail par équipe'!C114</f>
        <v>Serge</v>
      </c>
      <c r="C47" s="91">
        <v>4</v>
      </c>
      <c r="D47" s="91">
        <v>695</v>
      </c>
      <c r="E47" s="91">
        <f>'Détail par équipe'!CC112+C47</f>
        <v>8</v>
      </c>
      <c r="F47" s="91">
        <f>'Détail par équipe'!CD112+D47</f>
        <v>1597</v>
      </c>
      <c r="G47" s="91">
        <f>ROUNDDOWN(F47/E47,0)</f>
        <v>199</v>
      </c>
      <c r="H47" s="92">
        <f>ROUNDDOWN(IF(G47&gt;220,0,((220-G47)*0.7)),0)</f>
        <v>14</v>
      </c>
    </row>
    <row r="48" spans="1:8" ht="14.25" customHeight="1" x14ac:dyDescent="0.2">
      <c r="A48" s="93" t="str">
        <f>'Détail par équipe'!B72</f>
        <v>Dehorter</v>
      </c>
      <c r="B48" s="93" t="str">
        <f>'Détail par équipe'!C72</f>
        <v>Pascal</v>
      </c>
      <c r="C48" s="91">
        <v>36</v>
      </c>
      <c r="D48" s="91">
        <v>6162</v>
      </c>
      <c r="E48" s="91">
        <f>'Détail par équipe'!CC72+C48</f>
        <v>68</v>
      </c>
      <c r="F48" s="91">
        <f>'Détail par équipe'!CD72+D48</f>
        <v>12297</v>
      </c>
      <c r="G48" s="91">
        <f>ROUNDDOWN(F48/E48,0)</f>
        <v>180</v>
      </c>
      <c r="H48" s="91">
        <f>ROUNDDOWN(IF(G48&gt;220,0,((220-G48)*0.7)),0)</f>
        <v>28</v>
      </c>
    </row>
    <row r="49" spans="1:8" ht="14.25" customHeight="1" x14ac:dyDescent="0.2">
      <c r="A49" s="91" t="str">
        <f>'Détail par équipe'!B61</f>
        <v>Drouin</v>
      </c>
      <c r="B49" s="91" t="str">
        <f>'Détail par équipe'!C61</f>
        <v>Jacqueline</v>
      </c>
      <c r="C49" s="91">
        <v>0</v>
      </c>
      <c r="D49" s="91">
        <v>0</v>
      </c>
      <c r="E49" s="91">
        <f>'Détail par équipe'!CC61+C49</f>
        <v>4</v>
      </c>
      <c r="F49" s="91">
        <f>'Détail par équipe'!CD61+D49</f>
        <v>502</v>
      </c>
      <c r="G49" s="92">
        <f>ROUNDDOWN(F49/E49,0)</f>
        <v>125</v>
      </c>
      <c r="H49" s="92">
        <f>ROUNDDOWN(IF(G49&gt;220,0,((220-G49)*0.7)),0)</f>
        <v>66</v>
      </c>
    </row>
    <row r="50" spans="1:8" ht="14.25" customHeight="1" x14ac:dyDescent="0.2">
      <c r="A50" s="91" t="str">
        <f>'Détail par équipe'!B44</f>
        <v>Dubent</v>
      </c>
      <c r="B50" s="91" t="str">
        <f>'Détail par équipe'!C44</f>
        <v>Yves</v>
      </c>
      <c r="C50" s="91">
        <v>28</v>
      </c>
      <c r="D50" s="91">
        <v>4750</v>
      </c>
      <c r="E50" s="91">
        <f>'Détail par équipe'!CC44+C50</f>
        <v>40</v>
      </c>
      <c r="F50" s="91">
        <f>'Détail par équipe'!CD44+D50</f>
        <v>6884</v>
      </c>
      <c r="G50" s="92">
        <f>ROUNDDOWN(F50/E50,0)</f>
        <v>172</v>
      </c>
      <c r="H50" s="92">
        <f>ROUNDDOWN(IF(G50&gt;220,0,((220-G50)*0.7)),0)</f>
        <v>33</v>
      </c>
    </row>
    <row r="51" spans="1:8" ht="14.25" customHeight="1" x14ac:dyDescent="0.2">
      <c r="A51" s="93" t="str">
        <f>'Détail par équipe'!B4</f>
        <v>Gignat</v>
      </c>
      <c r="B51" s="93" t="str">
        <f>'Détail par équipe'!C4</f>
        <v>Aimé</v>
      </c>
      <c r="C51" s="91">
        <v>24</v>
      </c>
      <c r="D51" s="91">
        <v>3319</v>
      </c>
      <c r="E51" s="91">
        <f>'Détail par équipe'!CC4+C51</f>
        <v>36</v>
      </c>
      <c r="F51" s="91">
        <f>'Détail par équipe'!CD4+D51</f>
        <v>5136</v>
      </c>
      <c r="G51" s="91">
        <f>ROUNDDOWN(F51/E51,0)</f>
        <v>142</v>
      </c>
      <c r="H51" s="91">
        <f>ROUNDDOWN(IF(G51&gt;220,0,((220-G51)*0.7)),0)</f>
        <v>54</v>
      </c>
    </row>
    <row r="52" spans="1:8" ht="14.25" customHeight="1" x14ac:dyDescent="0.2">
      <c r="A52" s="93" t="str">
        <f>'Détail par équipe'!B84</f>
        <v>Goncalves</v>
      </c>
      <c r="B52" s="93" t="str">
        <f>'Détail par équipe'!C84</f>
        <v>Eusebio</v>
      </c>
      <c r="C52" s="91">
        <v>36</v>
      </c>
      <c r="D52" s="91">
        <v>5510</v>
      </c>
      <c r="E52" s="91">
        <f>'Détail par équipe'!CC84+C52</f>
        <v>68</v>
      </c>
      <c r="F52" s="91">
        <f>'Détail par équipe'!CD84+D52</f>
        <v>10785</v>
      </c>
      <c r="G52" s="91">
        <f>ROUNDDOWN(F52/E52,0)</f>
        <v>158</v>
      </c>
      <c r="H52" s="91">
        <f>ROUNDDOWN(IF(G52&gt;220,0,((220-G52)*0.7)),0)</f>
        <v>43</v>
      </c>
    </row>
    <row r="53" spans="1:8" ht="14.25" customHeight="1" x14ac:dyDescent="0.2">
      <c r="A53" s="91" t="s">
        <v>118</v>
      </c>
      <c r="B53" s="91" t="s">
        <v>114</v>
      </c>
      <c r="C53" s="95">
        <v>8</v>
      </c>
      <c r="D53" s="95">
        <v>1025</v>
      </c>
      <c r="E53" s="91">
        <f>'Détail par équipe'!CC85+C53</f>
        <v>40</v>
      </c>
      <c r="F53" s="91">
        <f>'Détail par équipe'!CD85+D53</f>
        <v>5886</v>
      </c>
      <c r="G53" s="91">
        <f>ROUNDDOWN(F53/E53,0)</f>
        <v>147</v>
      </c>
      <c r="H53" s="91">
        <f>ROUNDDOWN(IF(G53&gt;220,0,((220-G53)*0.7)),0)</f>
        <v>51</v>
      </c>
    </row>
    <row r="54" spans="1:8" ht="14.25" customHeight="1" x14ac:dyDescent="0.2">
      <c r="A54" s="93" t="str">
        <f>'Détail par équipe'!B85</f>
        <v>Joachim</v>
      </c>
      <c r="B54" s="93" t="str">
        <f>'Détail par équipe'!C85</f>
        <v>Didier</v>
      </c>
      <c r="C54" s="91">
        <v>44</v>
      </c>
      <c r="D54" s="91">
        <v>6641</v>
      </c>
      <c r="E54" s="91">
        <f>'Détail par équipe'!CC85+C54</f>
        <v>76</v>
      </c>
      <c r="F54" s="91">
        <f>'Détail par équipe'!CD85+D54</f>
        <v>11502</v>
      </c>
      <c r="G54" s="91">
        <f>ROUNDDOWN(F54/E54,0)</f>
        <v>151</v>
      </c>
      <c r="H54" s="91">
        <f>ROUNDDOWN(IF(G54&gt;220,0,((220-G54)*0.7)),0)</f>
        <v>48</v>
      </c>
    </row>
    <row r="55" spans="1:8" ht="14.25" customHeight="1" x14ac:dyDescent="0.2">
      <c r="A55" s="93" t="str">
        <f>'Détail par équipe'!B150</f>
        <v>Jugie</v>
      </c>
      <c r="B55" s="93" t="str">
        <f>'Détail par équipe'!C150</f>
        <v>Jean-Pierre</v>
      </c>
      <c r="C55" s="91">
        <v>40</v>
      </c>
      <c r="D55" s="91">
        <v>6675</v>
      </c>
      <c r="E55" s="91">
        <f>'Détail par équipe'!CC86+C55</f>
        <v>40</v>
      </c>
      <c r="F55" s="91">
        <f>'Détail par équipe'!CD86+D55</f>
        <v>6675</v>
      </c>
      <c r="G55" s="91">
        <f>ROUNDDOWN(F55/E55,0)</f>
        <v>166</v>
      </c>
      <c r="H55" s="91">
        <f>ROUNDDOWN(IF(G55&gt;220,0,((220-G55)*0.7)),0)</f>
        <v>37</v>
      </c>
    </row>
    <row r="56" spans="1:8" ht="14.25" customHeight="1" x14ac:dyDescent="0.2">
      <c r="A56" s="93" t="str">
        <f>'Détail par équipe'!B3</f>
        <v>Keopraseuth</v>
      </c>
      <c r="B56" s="93" t="str">
        <f>'Détail par équipe'!C3</f>
        <v>Benoit</v>
      </c>
      <c r="C56" s="91">
        <v>24</v>
      </c>
      <c r="D56" s="91">
        <v>3643</v>
      </c>
      <c r="E56" s="91">
        <f>'Détail par équipe'!CC3+C56</f>
        <v>28</v>
      </c>
      <c r="F56" s="91">
        <f>'Détail par équipe'!CD3+D56</f>
        <v>4328</v>
      </c>
      <c r="G56" s="91">
        <f>ROUNDDOWN(F56/E56,0)</f>
        <v>154</v>
      </c>
      <c r="H56" s="91">
        <f>ROUNDDOWN(IF(G56&gt;220,0,((220-G56)*0.7)),0)</f>
        <v>46</v>
      </c>
    </row>
    <row r="57" spans="1:8" ht="14.25" customHeight="1" x14ac:dyDescent="0.2">
      <c r="A57" s="91" t="str">
        <f>'Détail par équipe'!B45</f>
        <v>Lavergne</v>
      </c>
      <c r="B57" s="91" t="str">
        <f>'Détail par équipe'!C45</f>
        <v>Thierry</v>
      </c>
      <c r="C57" s="91">
        <v>0</v>
      </c>
      <c r="D57" s="91">
        <v>0</v>
      </c>
      <c r="E57" s="91">
        <f>'Détail par équipe'!CC45+C57</f>
        <v>4</v>
      </c>
      <c r="F57" s="91">
        <f>'Détail par équipe'!CD45+D57</f>
        <v>728</v>
      </c>
      <c r="G57" s="92">
        <f>ROUNDDOWN(F57/E57,0)</f>
        <v>182</v>
      </c>
      <c r="H57" s="92">
        <f>ROUNDDOWN(IF(G57&gt;220,0,((220-G57)*0.7)),0)</f>
        <v>26</v>
      </c>
    </row>
    <row r="58" spans="1:8" ht="14.25" customHeight="1" x14ac:dyDescent="0.2">
      <c r="A58" s="93" t="str">
        <f>'Détail par équipe'!B137</f>
        <v>Lerouge</v>
      </c>
      <c r="B58" s="93" t="str">
        <f>'Détail par équipe'!C137</f>
        <v>Joel</v>
      </c>
      <c r="C58" s="91">
        <v>44</v>
      </c>
      <c r="D58" s="91">
        <v>7326</v>
      </c>
      <c r="E58" s="91">
        <f>'Détail par équipe'!CC137+C58</f>
        <v>76</v>
      </c>
      <c r="F58" s="91">
        <f>'Détail par équipe'!CD137+D58</f>
        <v>12762</v>
      </c>
      <c r="G58" s="91">
        <f>ROUNDDOWN(F58/E58,0)</f>
        <v>167</v>
      </c>
      <c r="H58" s="91">
        <f>ROUNDDOWN(IF(G58&gt;220,0,((220-G58)*0.7)),0)</f>
        <v>37</v>
      </c>
    </row>
    <row r="59" spans="1:8" ht="14.25" customHeight="1" x14ac:dyDescent="0.2">
      <c r="A59" s="93" t="str">
        <f>'Détail par équipe'!B71</f>
        <v>Leskiv</v>
      </c>
      <c r="B59" s="93" t="str">
        <f>'Détail par équipe'!C71</f>
        <v>Roman</v>
      </c>
      <c r="C59" s="91">
        <v>36</v>
      </c>
      <c r="D59" s="91">
        <v>6608</v>
      </c>
      <c r="E59" s="91">
        <f>'Détail par équipe'!CC71+C59</f>
        <v>60</v>
      </c>
      <c r="F59" s="91">
        <f>'Détail par équipe'!CD71+D59</f>
        <v>11571</v>
      </c>
      <c r="G59" s="91">
        <f>ROUNDDOWN(F59/E59,0)</f>
        <v>192</v>
      </c>
      <c r="H59" s="91">
        <f>ROUNDDOWN(IF(G59&gt;220,0,((220-G59)*0.7)),0)</f>
        <v>19</v>
      </c>
    </row>
    <row r="60" spans="1:8" ht="14.25" customHeight="1" x14ac:dyDescent="0.2">
      <c r="A60" s="91" t="str">
        <f>'Détail par équipe'!B112</f>
        <v>Loisel</v>
      </c>
      <c r="B60" s="91" t="str">
        <f>'Détail par équipe'!C112</f>
        <v>Corentin</v>
      </c>
      <c r="C60" s="91">
        <v>8</v>
      </c>
      <c r="D60" s="91">
        <v>1366</v>
      </c>
      <c r="E60" s="91">
        <f>'Détail par équipe'!CC112+C60</f>
        <v>12</v>
      </c>
      <c r="F60" s="91">
        <f>'Détail par équipe'!CD112+D60</f>
        <v>2268</v>
      </c>
      <c r="G60" s="92">
        <f>ROUNDDOWN(F60/E60,0)</f>
        <v>189</v>
      </c>
      <c r="H60" s="92">
        <f>ROUNDDOWN(IF(G60&gt;220,0,((220-G60)*0.7)),0)</f>
        <v>21</v>
      </c>
    </row>
    <row r="61" spans="1:8" ht="14.25" customHeight="1" x14ac:dyDescent="0.2">
      <c r="A61" s="93" t="str">
        <f>'Détail par équipe'!B16</f>
        <v xml:space="preserve">Loraux </v>
      </c>
      <c r="B61" s="93" t="str">
        <f>'Détail par équipe'!C16</f>
        <v>Claudie</v>
      </c>
      <c r="C61" s="91">
        <v>40</v>
      </c>
      <c r="D61" s="91">
        <v>5992</v>
      </c>
      <c r="E61" s="91">
        <f>'Détail par équipe'!CC16+C61</f>
        <v>68</v>
      </c>
      <c r="F61" s="91">
        <f>'Détail par équipe'!CD16+D61</f>
        <v>10271</v>
      </c>
      <c r="G61" s="91">
        <f>ROUNDDOWN(F61/E61,0)</f>
        <v>151</v>
      </c>
      <c r="H61" s="91">
        <f>ROUNDDOWN(IF(G61&gt;220,0,((220-G61)*0.7)),0)</f>
        <v>48</v>
      </c>
    </row>
    <row r="62" spans="1:8" ht="14.25" customHeight="1" x14ac:dyDescent="0.2">
      <c r="A62" s="93" t="str">
        <f>'Détail par équipe'!B97</f>
        <v xml:space="preserve">Loraux </v>
      </c>
      <c r="B62" s="93" t="str">
        <f>'Détail par équipe'!C97</f>
        <v>Pascal</v>
      </c>
      <c r="C62" s="91">
        <v>36</v>
      </c>
      <c r="D62" s="91">
        <v>6240</v>
      </c>
      <c r="E62" s="91">
        <f>'Détail par équipe'!CC97+C62</f>
        <v>64</v>
      </c>
      <c r="F62" s="91">
        <f>'Détail par équipe'!CD97+D62</f>
        <v>11530</v>
      </c>
      <c r="G62" s="91">
        <f>ROUNDDOWN(F62/E62,0)</f>
        <v>180</v>
      </c>
      <c r="H62" s="91">
        <f>ROUNDDOWN(IF(G62&gt;220,0,((220-G62)*0.7)),0)</f>
        <v>28</v>
      </c>
    </row>
    <row r="63" spans="1:8" ht="14.25" customHeight="1" x14ac:dyDescent="0.2">
      <c r="A63" s="93" t="str">
        <f>'Détail par équipe'!B98</f>
        <v>Malenfer</v>
      </c>
      <c r="B63" s="93" t="str">
        <f>'Détail par équipe'!C98</f>
        <v>Pascal</v>
      </c>
      <c r="C63" s="91">
        <v>44</v>
      </c>
      <c r="D63" s="91">
        <v>7014</v>
      </c>
      <c r="E63" s="91">
        <f>'Détail par équipe'!CC98+C63</f>
        <v>76</v>
      </c>
      <c r="F63" s="91">
        <f>'Détail par équipe'!CD98+D63</f>
        <v>12717</v>
      </c>
      <c r="G63" s="91">
        <f>ROUNDDOWN(F63/E63,0)</f>
        <v>167</v>
      </c>
      <c r="H63" s="91">
        <f>ROUNDDOWN(IF(G63&gt;220,0,((220-G63)*0.7)),0)</f>
        <v>37</v>
      </c>
    </row>
    <row r="64" spans="1:8" ht="14.25" customHeight="1" x14ac:dyDescent="0.2">
      <c r="A64" s="93" t="str">
        <f>'Détail par équipe'!B43</f>
        <v>Marchand</v>
      </c>
      <c r="B64" s="93" t="str">
        <f>'Détail par équipe'!C43</f>
        <v>Denis</v>
      </c>
      <c r="C64" s="91">
        <v>28</v>
      </c>
      <c r="D64" s="91">
        <v>5317</v>
      </c>
      <c r="E64" s="91">
        <f>'Détail par équipe'!CC43+C64</f>
        <v>52</v>
      </c>
      <c r="F64" s="91">
        <f>'Détail par équipe'!CD43+D64</f>
        <v>10182</v>
      </c>
      <c r="G64" s="91">
        <f>ROUNDDOWN(F64/E64,0)</f>
        <v>195</v>
      </c>
      <c r="H64" s="91">
        <f>ROUNDDOWN(IF(G64&gt;220,0,((220-G64)*0.7)),0)</f>
        <v>17</v>
      </c>
    </row>
    <row r="65" spans="1:8" ht="14.25" customHeight="1" x14ac:dyDescent="0.2">
      <c r="A65" s="93" t="str">
        <f>'Détail par équipe'!B136</f>
        <v>Marpeau</v>
      </c>
      <c r="B65" s="93" t="str">
        <f>'Détail par équipe'!C136</f>
        <v>Alain</v>
      </c>
      <c r="C65" s="91">
        <v>44</v>
      </c>
      <c r="D65" s="91">
        <v>7651</v>
      </c>
      <c r="E65" s="91">
        <f>'Détail par équipe'!CC136+C65</f>
        <v>76</v>
      </c>
      <c r="F65" s="91">
        <f>'Détail par équipe'!CD136+D65</f>
        <v>13586</v>
      </c>
      <c r="G65" s="91">
        <f>ROUNDDOWN(F65/E65,0)</f>
        <v>178</v>
      </c>
      <c r="H65" s="91">
        <f>ROUNDDOWN(IF(G65&gt;220,0,((220-G65)*0.7)),0)</f>
        <v>29</v>
      </c>
    </row>
    <row r="66" spans="1:8" ht="14.25" customHeight="1" x14ac:dyDescent="0.2">
      <c r="A66" s="93" t="str">
        <f>'Détail par équipe'!B29</f>
        <v>Mary</v>
      </c>
      <c r="B66" s="93" t="str">
        <f>'Détail par équipe'!C29</f>
        <v>Freddy</v>
      </c>
      <c r="C66" s="91">
        <v>36</v>
      </c>
      <c r="D66" s="91">
        <v>5321</v>
      </c>
      <c r="E66" s="91">
        <f>'Détail par équipe'!CC29+C66</f>
        <v>64</v>
      </c>
      <c r="F66" s="91">
        <f>'Détail par équipe'!CD29+D66</f>
        <v>9430</v>
      </c>
      <c r="G66" s="91">
        <f>ROUNDDOWN(F66/E66,0)</f>
        <v>147</v>
      </c>
      <c r="H66" s="91">
        <f>ROUNDDOWN(IF(G66&gt;220,0,((220-G66)*0.7)),0)</f>
        <v>51</v>
      </c>
    </row>
    <row r="67" spans="1:8" ht="14.25" customHeight="1" x14ac:dyDescent="0.2">
      <c r="A67" s="93" t="str">
        <f>'Détail par équipe'!B30</f>
        <v xml:space="preserve">Massif </v>
      </c>
      <c r="B67" s="93" t="str">
        <f>'Détail par équipe'!C30</f>
        <v>Jean-Pierre</v>
      </c>
      <c r="C67" s="91">
        <v>44</v>
      </c>
      <c r="D67" s="91">
        <v>8083</v>
      </c>
      <c r="E67" s="91">
        <f>'Détail par équipe'!CC30+C67</f>
        <v>76</v>
      </c>
      <c r="F67" s="91">
        <f>'Détail par équipe'!CD30+D67</f>
        <v>14265</v>
      </c>
      <c r="G67" s="91">
        <f>ROUNDDOWN(F67/E67,0)</f>
        <v>187</v>
      </c>
      <c r="H67" s="91">
        <f>ROUNDDOWN(IF(G67&gt;220,0,((220-G67)*0.7)),0)</f>
        <v>23</v>
      </c>
    </row>
    <row r="68" spans="1:8" ht="14.25" hidden="1" customHeight="1" x14ac:dyDescent="0.2">
      <c r="A68" s="91" t="s">
        <v>51</v>
      </c>
      <c r="B68" s="91" t="s">
        <v>52</v>
      </c>
      <c r="C68" s="95">
        <v>36</v>
      </c>
      <c r="D68" s="95">
        <v>5321</v>
      </c>
      <c r="E68" s="91">
        <f>'Détail par équipe'!CC7+C68</f>
        <v>36</v>
      </c>
      <c r="F68" s="91">
        <f>'Détail par équipe'!CD7+D68</f>
        <v>5321</v>
      </c>
      <c r="G68" s="92">
        <f>ROUNDDOWN(F68/E68,0)</f>
        <v>147</v>
      </c>
      <c r="H68" s="92">
        <f>ROUNDDOWN(IF(G68&gt;220,0,((220-G68)*0.7)),0)</f>
        <v>51</v>
      </c>
    </row>
    <row r="69" spans="1:8" ht="14.25" customHeight="1" x14ac:dyDescent="0.2">
      <c r="A69" s="93" t="str">
        <f>'Détail par équipe'!B17</f>
        <v>Menou</v>
      </c>
      <c r="B69" s="93" t="str">
        <f>'Détail par équipe'!C17</f>
        <v>Christophe</v>
      </c>
      <c r="C69" s="91">
        <v>44</v>
      </c>
      <c r="D69" s="91">
        <v>7038</v>
      </c>
      <c r="E69" s="91">
        <f>'Détail par équipe'!CC17+C69</f>
        <v>76</v>
      </c>
      <c r="F69" s="91">
        <f>'Détail par équipe'!CD17+D69</f>
        <v>12954</v>
      </c>
      <c r="G69" s="91">
        <f>ROUNDDOWN(F69/E69,0)</f>
        <v>170</v>
      </c>
      <c r="H69" s="91">
        <f>ROUNDDOWN(IF(G69&gt;220,0,((220-G69)*0.7)),0)</f>
        <v>35</v>
      </c>
    </row>
    <row r="70" spans="1:8" ht="14.25" customHeight="1" x14ac:dyDescent="0.2">
      <c r="A70" s="93" t="str">
        <f>'Détail par équipe'!B149</f>
        <v>Mette</v>
      </c>
      <c r="B70" s="93" t="str">
        <f>'Détail par équipe'!C149</f>
        <v>Thomas</v>
      </c>
      <c r="C70" s="91">
        <v>44</v>
      </c>
      <c r="D70" s="91">
        <v>7396</v>
      </c>
      <c r="E70" s="91">
        <f>'Détail par équipe'!CC149+C70</f>
        <v>76</v>
      </c>
      <c r="F70" s="91">
        <f>'Détail par équipe'!CD149+D70</f>
        <v>13465</v>
      </c>
      <c r="G70" s="91">
        <f>ROUNDDOWN(F70/E70,0)</f>
        <v>177</v>
      </c>
      <c r="H70" s="91">
        <f>ROUNDDOWN(IF(G70&gt;220,0,((220-G70)*0.7)),0)</f>
        <v>30</v>
      </c>
    </row>
    <row r="71" spans="1:8" ht="14.25" customHeight="1" x14ac:dyDescent="0.2">
      <c r="A71" s="91" t="str">
        <f>'Détail par équipe'!B115</f>
        <v>Millot</v>
      </c>
      <c r="B71" s="91" t="str">
        <f>'Détail par équipe'!C115</f>
        <v>Dominique</v>
      </c>
      <c r="C71" s="91">
        <v>20</v>
      </c>
      <c r="D71" s="91">
        <v>3883</v>
      </c>
      <c r="E71" s="91">
        <f>'Détail par équipe'!CC150+C71</f>
        <v>52</v>
      </c>
      <c r="F71" s="91">
        <f>'Détail par équipe'!CD150+D71</f>
        <v>9964</v>
      </c>
      <c r="G71" s="92">
        <f>ROUNDDOWN(F71/E71,0)</f>
        <v>191</v>
      </c>
      <c r="H71" s="92">
        <f>ROUNDDOWN(IF(G71&gt;220,0,((220-G71)*0.7)),0)</f>
        <v>20</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ROUNDDOWN(F72/E72,0)</f>
        <v>171</v>
      </c>
      <c r="H72" s="92">
        <f>ROUNDDOWN(IF(G72&gt;220,0,((220-G72)*0.7)),0)</f>
        <v>34</v>
      </c>
    </row>
    <row r="73" spans="1:8" ht="14.25" customHeight="1" x14ac:dyDescent="0.2">
      <c r="A73" s="91" t="str">
        <f>'Détail par équipe'!B6</f>
        <v>Nicolas</v>
      </c>
      <c r="B73" s="91" t="str">
        <f>'Détail par équipe'!C6</f>
        <v>Jacques</v>
      </c>
      <c r="C73" s="91">
        <v>12</v>
      </c>
      <c r="D73" s="91">
        <v>2165</v>
      </c>
      <c r="E73" s="91">
        <f>'Détail par équipe'!CC6+C73</f>
        <v>24</v>
      </c>
      <c r="F73" s="91">
        <f>'Détail par équipe'!CD6+D73</f>
        <v>4474</v>
      </c>
      <c r="G73" s="92">
        <f>ROUNDDOWN(F73/E73,0)</f>
        <v>186</v>
      </c>
      <c r="H73" s="92">
        <f>ROUNDDOWN(IF(G73&gt;220,0,((220-G73)*0.7)),0)</f>
        <v>23</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ROUNDDOWN(F74/E74,0)</f>
        <v>147</v>
      </c>
      <c r="H74" s="91">
        <f>ROUNDDOWN(IF(G74&gt;220,0,((220-G74)*0.7)),0)</f>
        <v>51</v>
      </c>
    </row>
    <row r="75" spans="1:8" ht="14.25" customHeight="1" x14ac:dyDescent="0.2">
      <c r="A75" s="91" t="str">
        <f>'Détail par équipe'!B73</f>
        <v>Orengo</v>
      </c>
      <c r="B75" s="91" t="str">
        <f>'Détail par équipe'!C73</f>
        <v>Serge</v>
      </c>
      <c r="C75" s="91">
        <v>8</v>
      </c>
      <c r="D75" s="91">
        <v>1390</v>
      </c>
      <c r="E75" s="91">
        <f>'Détail par équipe'!CC73+C75</f>
        <v>12</v>
      </c>
      <c r="F75" s="91">
        <f>'Détail par équipe'!CD73+D75</f>
        <v>2193</v>
      </c>
      <c r="G75" s="92">
        <f>ROUNDDOWN(F75/E75,0)</f>
        <v>182</v>
      </c>
      <c r="H75" s="92">
        <f>ROUNDDOWN(IF(G75&gt;220,0,((220-G75)*0.7)),0)</f>
        <v>26</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ROUNDDOWN(F76/E76,0)</f>
        <v>197</v>
      </c>
      <c r="H76" s="92">
        <f>ROUNDDOWN(IF(G76&gt;220,0,((220-G76)*0.7)),0)</f>
        <v>16</v>
      </c>
    </row>
    <row r="77" spans="1:8" x14ac:dyDescent="0.2">
      <c r="A77" s="93" t="str">
        <f>'Détail par équipe'!B124</f>
        <v>Sitbon</v>
      </c>
      <c r="B77" s="93" t="str">
        <f>'Détail par équipe'!C124</f>
        <v>Yves</v>
      </c>
      <c r="C77" s="91">
        <v>40</v>
      </c>
      <c r="D77" s="91">
        <v>6470</v>
      </c>
      <c r="E77" s="91">
        <f>'Détail par équipe'!CC124+C77</f>
        <v>68</v>
      </c>
      <c r="F77" s="91">
        <f>'Détail par équipe'!CD124+D77</f>
        <v>11404</v>
      </c>
      <c r="G77" s="91">
        <f>ROUNDDOWN(F77/E77,0)</f>
        <v>167</v>
      </c>
      <c r="H77" s="91">
        <f>ROUNDDOWN(IF(G77&gt;220,0,((220-G77)*0.7)),0)</f>
        <v>37</v>
      </c>
    </row>
    <row r="78" spans="1:8" x14ac:dyDescent="0.2">
      <c r="A78" s="91" t="str">
        <f>'Détail par équipe'!B60</f>
        <v>Subacchi</v>
      </c>
      <c r="B78" s="91" t="str">
        <f>'Détail par équipe'!C60</f>
        <v>Claudine</v>
      </c>
      <c r="C78" s="91">
        <v>4</v>
      </c>
      <c r="D78" s="91">
        <v>661</v>
      </c>
      <c r="E78" s="91">
        <f>'Détail par équipe'!CC60+C78</f>
        <v>8</v>
      </c>
      <c r="F78" s="91">
        <f>'Détail par équipe'!CD60+D78</f>
        <v>1323</v>
      </c>
      <c r="G78" s="92">
        <f>ROUNDDOWN(F78/E78,0)</f>
        <v>165</v>
      </c>
      <c r="H78" s="92">
        <f>ROUNDDOWN(IF(G78&gt;220,0,((220-G78)*0.7)),0)</f>
        <v>38</v>
      </c>
    </row>
    <row r="79" spans="1:8" ht="14.25" customHeight="1" x14ac:dyDescent="0.2">
      <c r="A79" s="93" t="str">
        <f>'Détail par équipe'!B59</f>
        <v>Thiercelin</v>
      </c>
      <c r="B79" s="93" t="str">
        <f>'Détail par équipe'!C59</f>
        <v>Dominique</v>
      </c>
      <c r="C79" s="91">
        <v>40</v>
      </c>
      <c r="D79" s="91">
        <v>6349</v>
      </c>
      <c r="E79" s="91">
        <f>'Détail par équipe'!CC59+C79</f>
        <v>60</v>
      </c>
      <c r="F79" s="91">
        <f>'Détail par équipe'!CD59+D79</f>
        <v>9677</v>
      </c>
      <c r="G79" s="91">
        <f>ROUNDDOWN(F79/E79,0)</f>
        <v>161</v>
      </c>
      <c r="H79" s="91">
        <f>ROUNDDOWN(IF(G79&gt;220,0,((220-G79)*0.7)),0)</f>
        <v>41</v>
      </c>
    </row>
    <row r="80" spans="1:8" ht="14.25" customHeight="1" x14ac:dyDescent="0.2">
      <c r="A80" s="98" t="str">
        <f>'Détail par équipe'!B42</f>
        <v>Tissier</v>
      </c>
      <c r="B80" s="98" t="str">
        <f>'Détail par équipe'!C42</f>
        <v>Pascal</v>
      </c>
      <c r="C80" s="96">
        <v>32</v>
      </c>
      <c r="D80" s="96">
        <v>5811</v>
      </c>
      <c r="E80" s="91">
        <f>'Détail par équipe'!CC42+C80</f>
        <v>56</v>
      </c>
      <c r="F80" s="91">
        <f>'Détail par équipe'!CD42+D80</f>
        <v>10227</v>
      </c>
      <c r="G80" s="94">
        <f>ROUNDDOWN(F80/E80,0)</f>
        <v>182</v>
      </c>
      <c r="H80" s="94">
        <f>ROUNDDOWN(IF(G80&gt;220,0,((220-G80)*0.7)),0)</f>
        <v>26</v>
      </c>
    </row>
    <row r="81" spans="1:8" ht="14.25" customHeight="1" x14ac:dyDescent="0.2">
      <c r="A81" s="94" t="str">
        <f>'Détail par équipe'!B5</f>
        <v>Vo Dupuy</v>
      </c>
      <c r="B81" s="94" t="str">
        <f>'Détail par équipe'!C5</f>
        <v>Phusi</v>
      </c>
      <c r="C81" s="96">
        <v>24</v>
      </c>
      <c r="D81" s="96">
        <v>4499</v>
      </c>
      <c r="E81" s="91">
        <f>'Détail par équipe'!CC5+C81</f>
        <v>40</v>
      </c>
      <c r="F81" s="91">
        <f>'Détail par équipe'!CD5+D81</f>
        <v>7747</v>
      </c>
      <c r="G81" s="97">
        <f>ROUNDDOWN(F81/E81,0)</f>
        <v>193</v>
      </c>
      <c r="H81" s="97">
        <f>ROUNDDOWN(IF(G81&gt;220,0,((220-G81)*0.7)),0)</f>
        <v>18</v>
      </c>
    </row>
    <row r="82" spans="1:8" ht="14.25" customHeight="1" x14ac:dyDescent="0.2">
      <c r="A82" s="94" t="str">
        <f>'Détail par équipe'!B74</f>
        <v>Yalicheff</v>
      </c>
      <c r="B82" s="94" t="str">
        <f>'Détail par équipe'!C74</f>
        <v>André</v>
      </c>
      <c r="C82" s="96">
        <v>8</v>
      </c>
      <c r="D82" s="96">
        <v>1499</v>
      </c>
      <c r="E82" s="91">
        <f>'Détail par équipe'!CC6+C82</f>
        <v>20</v>
      </c>
      <c r="F82" s="91">
        <f>'Détail par équipe'!CD6+D82</f>
        <v>3808</v>
      </c>
      <c r="G82" s="97">
        <f>ROUNDDOWN(F82/E82,0)</f>
        <v>190</v>
      </c>
      <c r="H82" s="97">
        <f>ROUNDDOWN(IF(G82&gt;220,0,((220-G82)*0.7)),0)</f>
        <v>21</v>
      </c>
    </row>
  </sheetData>
  <sortState xmlns:xlrd2="http://schemas.microsoft.com/office/spreadsheetml/2017/richdata2" ref="A2:H82">
    <sortCondition ref="A2:A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Résumé de l’exportation</vt:lpstr>
      <vt:lpstr>Classement</vt:lpstr>
      <vt:lpstr>Détail par équipe</vt:lpstr>
      <vt:lpstr>Feuil1</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2023-03-08T14:12:19Z</dcterms:modified>
</cp:coreProperties>
</file>