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752CD3DF-9987-4E54-B7C8-F640FC5C9DE2}"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R123" i="3" l="1"/>
  <c r="AP123" i="3"/>
  <c r="AQ123" i="3"/>
  <c r="AO123" i="3"/>
  <c r="AG49" i="3"/>
  <c r="AF49" i="3"/>
  <c r="AE49" i="3"/>
  <c r="AD49" i="3"/>
  <c r="AC49" i="3"/>
  <c r="R123" i="3"/>
  <c r="S123" i="3"/>
  <c r="T123" i="3"/>
  <c r="Q123" i="3"/>
  <c r="Q10" i="3"/>
  <c r="Q122" i="3"/>
  <c r="O130" i="3"/>
  <c r="O129" i="3"/>
  <c r="O92" i="3"/>
  <c r="N123" i="3"/>
  <c r="M123" i="3"/>
  <c r="L123" i="3"/>
  <c r="K123" i="3"/>
  <c r="B36" i="4" l="1"/>
  <c r="A36" i="4"/>
  <c r="B55" i="4"/>
  <c r="A55" i="4"/>
  <c r="B53" i="4"/>
  <c r="A53" i="4"/>
  <c r="B52" i="4"/>
  <c r="A52" i="4"/>
  <c r="B48" i="4"/>
  <c r="A48" i="4"/>
  <c r="B45" i="4"/>
  <c r="A45" i="4"/>
  <c r="B43" i="4"/>
  <c r="A43" i="4"/>
  <c r="B41" i="4"/>
  <c r="A41" i="4"/>
  <c r="B38" i="4"/>
  <c r="A38" i="4"/>
  <c r="B35" i="4"/>
  <c r="A35" i="4"/>
  <c r="B34" i="4"/>
  <c r="A34" i="4"/>
  <c r="B33" i="4"/>
  <c r="A33" i="4"/>
  <c r="B32" i="4"/>
  <c r="A32" i="4"/>
  <c r="B31" i="4"/>
  <c r="A31" i="4"/>
  <c r="B29" i="4"/>
  <c r="A29" i="4"/>
  <c r="B26" i="4"/>
  <c r="A26"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B7" i="4"/>
  <c r="A7" i="4"/>
  <c r="B42" i="4"/>
  <c r="A42" i="4"/>
  <c r="B47" i="4"/>
  <c r="A47" i="4"/>
  <c r="B6" i="4"/>
  <c r="A6" i="4"/>
  <c r="B39" i="4"/>
  <c r="A39" i="4"/>
  <c r="B5" i="4"/>
  <c r="A5" i="4"/>
  <c r="B30" i="4"/>
  <c r="A30" i="4"/>
  <c r="B51" i="4"/>
  <c r="A51" i="4"/>
  <c r="B54" i="4"/>
  <c r="A54" i="4"/>
  <c r="B4" i="4"/>
  <c r="A4" i="4"/>
  <c r="B3" i="4"/>
  <c r="A3" i="4"/>
  <c r="B24" i="4"/>
  <c r="A24" i="4"/>
  <c r="B40" i="4"/>
  <c r="A40" i="4"/>
  <c r="B57" i="4"/>
  <c r="A57" i="4"/>
  <c r="B2" i="4"/>
  <c r="A2" i="4"/>
  <c r="B46" i="4"/>
  <c r="A46" i="4"/>
  <c r="B56" i="4"/>
  <c r="A56" i="4"/>
  <c r="B49" i="4"/>
  <c r="A49" i="4"/>
  <c r="B25" i="4"/>
  <c r="A25" i="4"/>
  <c r="B50" i="4"/>
  <c r="A50" i="4"/>
  <c r="B27" i="4"/>
  <c r="A27" i="4"/>
  <c r="B28" i="4"/>
  <c r="A28" i="4"/>
  <c r="B44" i="4"/>
  <c r="A44" i="4"/>
  <c r="B37" i="4"/>
  <c r="A37" i="4"/>
  <c r="AZ123" i="3"/>
  <c r="AV123" i="3"/>
  <c r="AT123" i="3"/>
  <c r="AN123" i="3"/>
  <c r="AH123" i="3"/>
  <c r="AF123" i="3"/>
  <c r="AB123" i="3"/>
  <c r="V123" i="3"/>
  <c r="P123" i="3"/>
  <c r="J123" i="3"/>
  <c r="H123" i="3"/>
  <c r="D123" i="3"/>
  <c r="BN122" i="3"/>
  <c r="BF122" i="3"/>
  <c r="BD122" i="3"/>
  <c r="BD123" i="3" s="1"/>
  <c r="BC122" i="3"/>
  <c r="BC123" i="3" s="1"/>
  <c r="BB122" i="3"/>
  <c r="BB123" i="3" s="1"/>
  <c r="BA122" i="3"/>
  <c r="BA123" i="3" s="1"/>
  <c r="AX122" i="3"/>
  <c r="AX123" i="3" s="1"/>
  <c r="AW122" i="3"/>
  <c r="AW123" i="3" s="1"/>
  <c r="AV122" i="3"/>
  <c r="AU122" i="3"/>
  <c r="AU123" i="3" s="1"/>
  <c r="AR122" i="3"/>
  <c r="AQ122" i="3"/>
  <c r="AP122" i="3"/>
  <c r="AO122" i="3"/>
  <c r="AL122" i="3"/>
  <c r="AK122" i="3"/>
  <c r="AJ122" i="3"/>
  <c r="AI122" i="3"/>
  <c r="AF122" i="3"/>
  <c r="AE122" i="3"/>
  <c r="AD122" i="3"/>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4"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N118" i="3"/>
  <c r="BM118" i="3"/>
  <c r="BL118" i="3"/>
  <c r="BK118" i="3"/>
  <c r="BJ118" i="3"/>
  <c r="BI118" i="3"/>
  <c r="BH118" i="3"/>
  <c r="BG118" i="3"/>
  <c r="BF118" i="3"/>
  <c r="BE118" i="3"/>
  <c r="AY118" i="3"/>
  <c r="AS118" i="3"/>
  <c r="AM118" i="3"/>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BE122" i="3" s="1"/>
  <c r="AY116" i="3"/>
  <c r="AY122" i="3" s="1"/>
  <c r="AS116" i="3"/>
  <c r="AM116" i="3"/>
  <c r="AG116" i="3"/>
  <c r="AG122" i="3" s="1"/>
  <c r="AA116" i="3"/>
  <c r="U116" i="3"/>
  <c r="O116" i="3"/>
  <c r="I116" i="3"/>
  <c r="I122" i="3" s="1"/>
  <c r="BP115" i="3"/>
  <c r="BE113" i="3"/>
  <c r="BA113" i="3"/>
  <c r="AV113" i="3"/>
  <c r="BC112" i="3"/>
  <c r="AX112" i="3"/>
  <c r="AZ111" i="3"/>
  <c r="AV111" i="3"/>
  <c r="AT111" i="3"/>
  <c r="AX113" i="3" s="1"/>
  <c r="AN111" i="3"/>
  <c r="AH111" i="3"/>
  <c r="AB111" i="3"/>
  <c r="V111" i="3"/>
  <c r="P111" i="3"/>
  <c r="J111" i="3"/>
  <c r="L112" i="3" s="1"/>
  <c r="D111" i="3"/>
  <c r="BN110" i="3"/>
  <c r="AX110" i="3"/>
  <c r="AX111" i="3" s="1"/>
  <c r="AW110" i="3"/>
  <c r="AW111" i="3" s="1"/>
  <c r="AV110" i="3"/>
  <c r="AU110" i="3"/>
  <c r="AU111" i="3" s="1"/>
  <c r="AR110" i="3"/>
  <c r="AR111" i="3" s="1"/>
  <c r="AQ110" i="3"/>
  <c r="AP110" i="3"/>
  <c r="AP111" i="3" s="1"/>
  <c r="AO110" i="3"/>
  <c r="AL110" i="3"/>
  <c r="AK110" i="3"/>
  <c r="AK111" i="3" s="1"/>
  <c r="AJ110" i="3"/>
  <c r="AJ111" i="3" s="1"/>
  <c r="AI110" i="3"/>
  <c r="AF110" i="3"/>
  <c r="AE110" i="3"/>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8" i="4" s="1"/>
  <c r="BE108" i="3"/>
  <c r="AY108" i="3"/>
  <c r="AS108" i="3"/>
  <c r="AM108" i="3"/>
  <c r="AG108" i="3"/>
  <c r="AA108" i="3"/>
  <c r="U108" i="3"/>
  <c r="O108" i="3"/>
  <c r="I108" i="3"/>
  <c r="BN107" i="3"/>
  <c r="BM107" i="3"/>
  <c r="BL107" i="3"/>
  <c r="BK107" i="3"/>
  <c r="BJ107" i="3"/>
  <c r="BI107" i="3"/>
  <c r="BH107" i="3"/>
  <c r="BG107" i="3"/>
  <c r="BF107" i="3"/>
  <c r="BO107" i="3" s="1"/>
  <c r="E5" i="4" s="1"/>
  <c r="BE107" i="3"/>
  <c r="AY107" i="3"/>
  <c r="AS107" i="3"/>
  <c r="AM107" i="3"/>
  <c r="AG107" i="3"/>
  <c r="AA107" i="3"/>
  <c r="U107" i="3"/>
  <c r="O107" i="3"/>
  <c r="I107" i="3"/>
  <c r="BP107" i="3" s="1"/>
  <c r="BN106" i="3"/>
  <c r="BM106" i="3"/>
  <c r="BL106" i="3"/>
  <c r="BK106" i="3"/>
  <c r="BJ106" i="3"/>
  <c r="BI106" i="3"/>
  <c r="BH106" i="3"/>
  <c r="BG106" i="3"/>
  <c r="BF106" i="3"/>
  <c r="BO106" i="3" s="1"/>
  <c r="E2" i="4" s="1"/>
  <c r="BE106" i="3"/>
  <c r="AY106" i="3"/>
  <c r="AS106" i="3"/>
  <c r="AM106" i="3"/>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BE110" i="3" s="1"/>
  <c r="AY104" i="3"/>
  <c r="AY110" i="3" s="1"/>
  <c r="AS104" i="3"/>
  <c r="AM104" i="3"/>
  <c r="AG104" i="3"/>
  <c r="AA104" i="3"/>
  <c r="U104" i="3"/>
  <c r="O104" i="3"/>
  <c r="I104" i="3"/>
  <c r="I110" i="3" s="1"/>
  <c r="BP103" i="3"/>
  <c r="AZ99" i="3"/>
  <c r="BE100" i="3" s="1"/>
  <c r="AT99" i="3"/>
  <c r="AN99" i="3"/>
  <c r="AH99" i="3"/>
  <c r="AB99" i="3"/>
  <c r="V99" i="3"/>
  <c r="P99" i="3"/>
  <c r="J99" i="3"/>
  <c r="D99" i="3"/>
  <c r="BD98" i="3"/>
  <c r="BC98" i="3"/>
  <c r="BB98" i="3"/>
  <c r="BA98" i="3"/>
  <c r="AX98" i="3"/>
  <c r="AW98" i="3"/>
  <c r="AV98" i="3"/>
  <c r="AU98" i="3"/>
  <c r="AR98" i="3"/>
  <c r="AQ98" i="3"/>
  <c r="AP98" i="3"/>
  <c r="AO98" i="3"/>
  <c r="AL98" i="3"/>
  <c r="AK98" i="3"/>
  <c r="AJ98" i="3"/>
  <c r="AJ99" i="3" s="1"/>
  <c r="AJ101" i="3" s="1"/>
  <c r="AI98" i="3"/>
  <c r="AF98" i="3"/>
  <c r="AE98" i="3"/>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F95" i="3"/>
  <c r="BE95" i="3"/>
  <c r="AY95" i="3"/>
  <c r="AS95" i="3"/>
  <c r="AM95" i="3"/>
  <c r="AG95" i="3"/>
  <c r="AA95" i="3"/>
  <c r="U95" i="3"/>
  <c r="O95" i="3"/>
  <c r="I95" i="3"/>
  <c r="BP95" i="3" s="1"/>
  <c r="F30" i="4" s="1"/>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M93" i="3"/>
  <c r="AG93" i="3"/>
  <c r="AA93" i="3"/>
  <c r="U93" i="3"/>
  <c r="O93" i="3"/>
  <c r="I93" i="3"/>
  <c r="BP93" i="3" s="1"/>
  <c r="F31" i="4" s="1"/>
  <c r="BN92" i="3"/>
  <c r="BM92" i="3"/>
  <c r="BL92" i="3"/>
  <c r="BK92" i="3"/>
  <c r="BJ92" i="3"/>
  <c r="BI92" i="3"/>
  <c r="BH92" i="3"/>
  <c r="BG92" i="3"/>
  <c r="BF92" i="3"/>
  <c r="BE92" i="3"/>
  <c r="AY92" i="3"/>
  <c r="AS92" i="3"/>
  <c r="AM92" i="3"/>
  <c r="AM98" i="3" s="1"/>
  <c r="AG92" i="3"/>
  <c r="AA92" i="3"/>
  <c r="U92" i="3"/>
  <c r="O98" i="3"/>
  <c r="I92" i="3"/>
  <c r="BP91" i="3"/>
  <c r="H88" i="3"/>
  <c r="E88" i="3"/>
  <c r="BD87" i="3"/>
  <c r="AZ87" i="3"/>
  <c r="BA88" i="3" s="1"/>
  <c r="AT87" i="3"/>
  <c r="AW89" i="3" s="1"/>
  <c r="AN87" i="3"/>
  <c r="AH87" i="3"/>
  <c r="AB87" i="3"/>
  <c r="V87" i="3"/>
  <c r="P87" i="3"/>
  <c r="J87" i="3"/>
  <c r="H87" i="3"/>
  <c r="D87" i="3"/>
  <c r="BD86" i="3"/>
  <c r="BC86" i="3"/>
  <c r="BB86" i="3"/>
  <c r="BN86" i="3" s="1"/>
  <c r="BA86" i="3"/>
  <c r="AX86" i="3"/>
  <c r="AW86" i="3"/>
  <c r="AW87" i="3" s="1"/>
  <c r="AV86" i="3"/>
  <c r="AU86" i="3"/>
  <c r="AR86" i="3"/>
  <c r="AQ86" i="3"/>
  <c r="AP86" i="3"/>
  <c r="AO86" i="3"/>
  <c r="AL86" i="3"/>
  <c r="AK86" i="3"/>
  <c r="AK87" i="3" s="1"/>
  <c r="AJ86" i="3"/>
  <c r="AI86" i="3"/>
  <c r="AF86" i="3"/>
  <c r="AE86" i="3"/>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2"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0" i="4" s="1"/>
  <c r="BF83" i="3"/>
  <c r="BE83" i="3"/>
  <c r="AY83" i="3"/>
  <c r="AS83" i="3"/>
  <c r="AM83" i="3"/>
  <c r="AG83" i="3"/>
  <c r="AA83" i="3"/>
  <c r="U83" i="3"/>
  <c r="O83" i="3"/>
  <c r="I83" i="3"/>
  <c r="BN82" i="3"/>
  <c r="BM82" i="3"/>
  <c r="BL82" i="3"/>
  <c r="BK82" i="3"/>
  <c r="BJ82" i="3"/>
  <c r="BI82" i="3"/>
  <c r="BH82" i="3"/>
  <c r="BG82" i="3"/>
  <c r="BO82" i="3" s="1"/>
  <c r="E16" i="4" s="1"/>
  <c r="BF82" i="3"/>
  <c r="BE82" i="3"/>
  <c r="AY82" i="3"/>
  <c r="AS82" i="3"/>
  <c r="AM82" i="3"/>
  <c r="AG82" i="3"/>
  <c r="AA82" i="3"/>
  <c r="U82" i="3"/>
  <c r="O82" i="3"/>
  <c r="I82" i="3"/>
  <c r="BP81" i="3"/>
  <c r="F6" i="4" s="1"/>
  <c r="BN81" i="3"/>
  <c r="BM81" i="3"/>
  <c r="BL81" i="3"/>
  <c r="BK81" i="3"/>
  <c r="BJ81" i="3"/>
  <c r="BI81" i="3"/>
  <c r="BH81" i="3"/>
  <c r="BG81" i="3"/>
  <c r="BO81" i="3" s="1"/>
  <c r="E6" i="4" s="1"/>
  <c r="BF81" i="3"/>
  <c r="BE81" i="3"/>
  <c r="AY81" i="3"/>
  <c r="AS81" i="3"/>
  <c r="AM81" i="3"/>
  <c r="AG81" i="3"/>
  <c r="AA81" i="3"/>
  <c r="U81" i="3"/>
  <c r="O81" i="3"/>
  <c r="I81" i="3"/>
  <c r="BN80" i="3"/>
  <c r="BM80" i="3"/>
  <c r="BL80" i="3"/>
  <c r="BK80" i="3"/>
  <c r="BJ80" i="3"/>
  <c r="BI80" i="3"/>
  <c r="BH80" i="3"/>
  <c r="BG80" i="3"/>
  <c r="BF80" i="3"/>
  <c r="BE80" i="3"/>
  <c r="AY80" i="3"/>
  <c r="AS80" i="3"/>
  <c r="AM80" i="3"/>
  <c r="AG80" i="3"/>
  <c r="AA80" i="3"/>
  <c r="U80" i="3"/>
  <c r="O80" i="3"/>
  <c r="I80" i="3"/>
  <c r="BN79" i="3"/>
  <c r="BM79" i="3"/>
  <c r="BL79" i="3"/>
  <c r="BK79" i="3"/>
  <c r="BJ79" i="3"/>
  <c r="BI79" i="3"/>
  <c r="BH79" i="3"/>
  <c r="BG79" i="3"/>
  <c r="BF79" i="3"/>
  <c r="BE79" i="3"/>
  <c r="AY79" i="3"/>
  <c r="AS79" i="3"/>
  <c r="AM79" i="3"/>
  <c r="AG79" i="3"/>
  <c r="AA79" i="3"/>
  <c r="U79" i="3"/>
  <c r="O79" i="3"/>
  <c r="I79" i="3"/>
  <c r="BN78" i="3"/>
  <c r="BM78" i="3"/>
  <c r="BL78" i="3"/>
  <c r="BK78" i="3"/>
  <c r="BJ78" i="3"/>
  <c r="BI78" i="3"/>
  <c r="BH78" i="3"/>
  <c r="BG78" i="3"/>
  <c r="BF78" i="3"/>
  <c r="BE78" i="3"/>
  <c r="BE86" i="3" s="1"/>
  <c r="AY78" i="3"/>
  <c r="AY86" i="3" s="1"/>
  <c r="AS78" i="3"/>
  <c r="AM78" i="3"/>
  <c r="AG78" i="3"/>
  <c r="AA78" i="3"/>
  <c r="AA86" i="3" s="1"/>
  <c r="U78" i="3"/>
  <c r="O78" i="3"/>
  <c r="I78" i="3"/>
  <c r="I86" i="3" s="1"/>
  <c r="BP77" i="3"/>
  <c r="BD75" i="3"/>
  <c r="AV75" i="3"/>
  <c r="AU75" i="3"/>
  <c r="BC74" i="3"/>
  <c r="AW74" i="3"/>
  <c r="AV74" i="3"/>
  <c r="Z74" i="3"/>
  <c r="AZ73" i="3"/>
  <c r="BC75" i="3" s="1"/>
  <c r="AV73" i="3"/>
  <c r="AT73" i="3"/>
  <c r="AQ73" i="3"/>
  <c r="AN73" i="3"/>
  <c r="AH73" i="3"/>
  <c r="AB73" i="3"/>
  <c r="V73" i="3"/>
  <c r="P73" i="3"/>
  <c r="J73" i="3"/>
  <c r="D73" i="3"/>
  <c r="BD72" i="3"/>
  <c r="BD73" i="3" s="1"/>
  <c r="BC72" i="3"/>
  <c r="BB72" i="3"/>
  <c r="BB73" i="3" s="1"/>
  <c r="BA72" i="3"/>
  <c r="AX72" i="3"/>
  <c r="AW72" i="3"/>
  <c r="AV72" i="3"/>
  <c r="AU72" i="3"/>
  <c r="BM72" i="3" s="1"/>
  <c r="AR72" i="3"/>
  <c r="AR73" i="3" s="1"/>
  <c r="AQ72" i="3"/>
  <c r="AP72" i="3"/>
  <c r="AO72" i="3"/>
  <c r="AO73" i="3" s="1"/>
  <c r="AL72" i="3"/>
  <c r="AK72" i="3"/>
  <c r="AK73" i="3" s="1"/>
  <c r="AJ72" i="3"/>
  <c r="AI72" i="3"/>
  <c r="BK72" i="3" s="1"/>
  <c r="AF72" i="3"/>
  <c r="AE72" i="3"/>
  <c r="AD72" i="3"/>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19" i="4" s="1"/>
  <c r="BF70" i="3"/>
  <c r="BE70" i="3"/>
  <c r="AY70" i="3"/>
  <c r="AS70" i="3"/>
  <c r="AM70" i="3"/>
  <c r="AG70" i="3"/>
  <c r="AA70" i="3"/>
  <c r="U70" i="3"/>
  <c r="O70" i="3"/>
  <c r="I70" i="3"/>
  <c r="BN69" i="3"/>
  <c r="BM69" i="3"/>
  <c r="BL69" i="3"/>
  <c r="BK69" i="3"/>
  <c r="BJ69" i="3"/>
  <c r="BI69" i="3"/>
  <c r="BH69" i="3"/>
  <c r="BG69" i="3"/>
  <c r="BO69" i="3" s="1"/>
  <c r="E13"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O65" i="3" s="1"/>
  <c r="E23" i="4" s="1"/>
  <c r="BE65" i="3"/>
  <c r="BE72" i="3" s="1"/>
  <c r="AY65" i="3"/>
  <c r="AY72" i="3" s="1"/>
  <c r="AS65" i="3"/>
  <c r="AM65" i="3"/>
  <c r="AG65" i="3"/>
  <c r="AA65" i="3"/>
  <c r="U65" i="3"/>
  <c r="O65" i="3"/>
  <c r="I65" i="3"/>
  <c r="BP64" i="3"/>
  <c r="BC62" i="3"/>
  <c r="BA62" i="3"/>
  <c r="BE61" i="3"/>
  <c r="BA61" i="3"/>
  <c r="U61" i="3"/>
  <c r="F61" i="3"/>
  <c r="BD60" i="3"/>
  <c r="BC60" i="3"/>
  <c r="AZ60" i="3"/>
  <c r="BE62" i="3" s="1"/>
  <c r="AT60" i="3"/>
  <c r="AU62" i="3" s="1"/>
  <c r="AN60" i="3"/>
  <c r="AH60" i="3"/>
  <c r="AB60" i="3"/>
  <c r="V60" i="3"/>
  <c r="P60" i="3"/>
  <c r="Q62" i="3" s="1"/>
  <c r="L60" i="3"/>
  <c r="J60" i="3"/>
  <c r="G60" i="3"/>
  <c r="D60" i="3"/>
  <c r="BD59" i="3"/>
  <c r="BC59" i="3"/>
  <c r="BB59" i="3"/>
  <c r="BB60" i="3" s="1"/>
  <c r="BA59" i="3"/>
  <c r="BA60" i="3" s="1"/>
  <c r="AX59" i="3"/>
  <c r="AW59" i="3"/>
  <c r="AW60" i="3" s="1"/>
  <c r="AV59" i="3"/>
  <c r="BM59" i="3" s="1"/>
  <c r="AU59" i="3"/>
  <c r="AR59" i="3"/>
  <c r="AQ59" i="3"/>
  <c r="AP59" i="3"/>
  <c r="AO59" i="3"/>
  <c r="AL59" i="3"/>
  <c r="AL60" i="3" s="1"/>
  <c r="AK59" i="3"/>
  <c r="AJ59" i="3"/>
  <c r="AI59" i="3"/>
  <c r="AF59" i="3"/>
  <c r="AE59" i="3"/>
  <c r="AD59" i="3"/>
  <c r="AC59" i="3"/>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2"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BE59" i="3" s="1"/>
  <c r="AY54" i="3"/>
  <c r="AS54" i="3"/>
  <c r="AM54" i="3"/>
  <c r="AG54" i="3"/>
  <c r="AA54" i="3"/>
  <c r="U54" i="3"/>
  <c r="O54" i="3"/>
  <c r="I54" i="3"/>
  <c r="BN53" i="3"/>
  <c r="BM53" i="3"/>
  <c r="BL53" i="3"/>
  <c r="BK53" i="3"/>
  <c r="BJ53" i="3"/>
  <c r="BI53" i="3"/>
  <c r="BH53" i="3"/>
  <c r="BG53" i="3"/>
  <c r="BF53" i="3"/>
  <c r="BE53" i="3"/>
  <c r="AY53" i="3"/>
  <c r="AY59" i="3" s="1"/>
  <c r="AS53" i="3"/>
  <c r="AM53" i="3"/>
  <c r="AM59" i="3" s="1"/>
  <c r="AG53" i="3"/>
  <c r="AA53" i="3"/>
  <c r="AA59" i="3" s="1"/>
  <c r="U53" i="3"/>
  <c r="O53" i="3"/>
  <c r="I53" i="3"/>
  <c r="BP52" i="3"/>
  <c r="BC50" i="3"/>
  <c r="BA50" i="3"/>
  <c r="BE49" i="3"/>
  <c r="BA49" i="3"/>
  <c r="BD48" i="3"/>
  <c r="BC48" i="3"/>
  <c r="AZ48" i="3"/>
  <c r="BE50" i="3" s="1"/>
  <c r="AT48" i="3"/>
  <c r="AN48" i="3"/>
  <c r="AH48" i="3"/>
  <c r="AB48" i="3"/>
  <c r="V48" i="3"/>
  <c r="P48" i="3"/>
  <c r="J48" i="3"/>
  <c r="G48" i="3"/>
  <c r="F48" i="3"/>
  <c r="D48" i="3"/>
  <c r="BD47" i="3"/>
  <c r="BC47" i="3"/>
  <c r="BB47" i="3"/>
  <c r="BB48" i="3" s="1"/>
  <c r="BA47" i="3"/>
  <c r="AX47" i="3"/>
  <c r="AW47" i="3"/>
  <c r="AV47" i="3"/>
  <c r="AV48" i="3" s="1"/>
  <c r="AU47" i="3"/>
  <c r="AR47" i="3"/>
  <c r="AQ47" i="3"/>
  <c r="AP47" i="3"/>
  <c r="AO47" i="3"/>
  <c r="AL47" i="3"/>
  <c r="AK47" i="3"/>
  <c r="AJ47" i="3"/>
  <c r="AI47" i="3"/>
  <c r="AF47" i="3"/>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18" i="4" s="1"/>
  <c r="BN45" i="3"/>
  <c r="BM45" i="3"/>
  <c r="BL45" i="3"/>
  <c r="BK45" i="3"/>
  <c r="BJ45" i="3"/>
  <c r="BI45" i="3"/>
  <c r="BH45" i="3"/>
  <c r="BG45" i="3"/>
  <c r="BO45" i="3" s="1"/>
  <c r="E15"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BP44" i="3" s="1"/>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BE47" i="3" s="1"/>
  <c r="AY42" i="3"/>
  <c r="AS42" i="3"/>
  <c r="AM42" i="3"/>
  <c r="AG42" i="3"/>
  <c r="AA42" i="3"/>
  <c r="U42" i="3"/>
  <c r="O42" i="3"/>
  <c r="I42" i="3"/>
  <c r="BN41" i="3"/>
  <c r="BM41" i="3"/>
  <c r="BL41" i="3"/>
  <c r="BK41" i="3"/>
  <c r="BJ41" i="3"/>
  <c r="BI41" i="3"/>
  <c r="BH41" i="3"/>
  <c r="BG41" i="3"/>
  <c r="BF41" i="3"/>
  <c r="BE41" i="3"/>
  <c r="AY41" i="3"/>
  <c r="AY47" i="3" s="1"/>
  <c r="AS41" i="3"/>
  <c r="AS47" i="3" s="1"/>
  <c r="AM41" i="3"/>
  <c r="AG41" i="3"/>
  <c r="AA41" i="3"/>
  <c r="U41" i="3"/>
  <c r="O41" i="3"/>
  <c r="I41" i="3"/>
  <c r="BP40" i="3"/>
  <c r="AY38" i="3"/>
  <c r="AX38" i="3"/>
  <c r="AU38" i="3"/>
  <c r="AY37" i="3"/>
  <c r="AX37" i="3"/>
  <c r="AW37" i="3"/>
  <c r="AU37" i="3"/>
  <c r="BC36" i="3"/>
  <c r="AZ36" i="3"/>
  <c r="BD38" i="3" s="1"/>
  <c r="AU36" i="3"/>
  <c r="AT36" i="3"/>
  <c r="AW38" i="3" s="1"/>
  <c r="AN36" i="3"/>
  <c r="AH36" i="3"/>
  <c r="AB36" i="3"/>
  <c r="V36" i="3"/>
  <c r="P36" i="3"/>
  <c r="J36" i="3"/>
  <c r="D36" i="3"/>
  <c r="BD35" i="3"/>
  <c r="BC35" i="3"/>
  <c r="BB35" i="3"/>
  <c r="BN35" i="3" s="1"/>
  <c r="BA35" i="3"/>
  <c r="BA36" i="3" s="1"/>
  <c r="AX35" i="3"/>
  <c r="AX36" i="3" s="1"/>
  <c r="AW35" i="3"/>
  <c r="AW36" i="3" s="1"/>
  <c r="AV35" i="3"/>
  <c r="AV36" i="3" s="1"/>
  <c r="AU35" i="3"/>
  <c r="AR35" i="3"/>
  <c r="AR36" i="3" s="1"/>
  <c r="AQ35" i="3"/>
  <c r="AQ36" i="3" s="1"/>
  <c r="AP35" i="3"/>
  <c r="AO35" i="3"/>
  <c r="AL35" i="3"/>
  <c r="AL36" i="3" s="1"/>
  <c r="AK35" i="3"/>
  <c r="AJ35" i="3"/>
  <c r="AI35" i="3"/>
  <c r="AF35" i="3"/>
  <c r="AE35" i="3"/>
  <c r="AD35" i="3"/>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17" i="4" s="1"/>
  <c r="BF33" i="3"/>
  <c r="BE33" i="3"/>
  <c r="AY33" i="3"/>
  <c r="AS33" i="3"/>
  <c r="AM33" i="3"/>
  <c r="AG33" i="3"/>
  <c r="AA33" i="3"/>
  <c r="U33" i="3"/>
  <c r="BP33" i="3" s="1"/>
  <c r="O33" i="3"/>
  <c r="I33" i="3"/>
  <c r="BN32" i="3"/>
  <c r="BM32" i="3"/>
  <c r="BL32" i="3"/>
  <c r="BK32" i="3"/>
  <c r="BJ32" i="3"/>
  <c r="BI32" i="3"/>
  <c r="BH32" i="3"/>
  <c r="BG32" i="3"/>
  <c r="BF32" i="3"/>
  <c r="BO32" i="3" s="1"/>
  <c r="E11"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I30" i="3"/>
  <c r="BN29" i="3"/>
  <c r="BM29" i="3"/>
  <c r="BL29" i="3"/>
  <c r="BK29" i="3"/>
  <c r="BJ29" i="3"/>
  <c r="BI29" i="3"/>
  <c r="BH29" i="3"/>
  <c r="BG29" i="3"/>
  <c r="BF29" i="3"/>
  <c r="BE29" i="3"/>
  <c r="AY29" i="3"/>
  <c r="AS29" i="3"/>
  <c r="AM29" i="3"/>
  <c r="AG29" i="3"/>
  <c r="AA29" i="3"/>
  <c r="U29" i="3"/>
  <c r="O29" i="3"/>
  <c r="I29" i="3"/>
  <c r="BN28" i="3"/>
  <c r="BM28" i="3"/>
  <c r="BL28" i="3"/>
  <c r="BK28" i="3"/>
  <c r="BJ28" i="3"/>
  <c r="BI28" i="3"/>
  <c r="BH28" i="3"/>
  <c r="BG28" i="3"/>
  <c r="BF28" i="3"/>
  <c r="BE28" i="3"/>
  <c r="BE35" i="3" s="1"/>
  <c r="AY28" i="3"/>
  <c r="AY35" i="3" s="1"/>
  <c r="AS28" i="3"/>
  <c r="AM28" i="3"/>
  <c r="AG28" i="3"/>
  <c r="AG35" i="3" s="1"/>
  <c r="AA28" i="3"/>
  <c r="U28" i="3"/>
  <c r="O28" i="3"/>
  <c r="I28" i="3"/>
  <c r="I35" i="3" s="1"/>
  <c r="BP27" i="3"/>
  <c r="AW25" i="3"/>
  <c r="AV25" i="3"/>
  <c r="AY24" i="3"/>
  <c r="AX24" i="3"/>
  <c r="AU24" i="3"/>
  <c r="AZ23" i="3"/>
  <c r="BC25" i="3" s="1"/>
  <c r="AV23" i="3"/>
  <c r="AT23" i="3"/>
  <c r="AX25" i="3" s="1"/>
  <c r="AN23" i="3"/>
  <c r="AH23" i="3"/>
  <c r="AB23" i="3"/>
  <c r="V23" i="3"/>
  <c r="P23" i="3"/>
  <c r="J23" i="3"/>
  <c r="D23" i="3"/>
  <c r="BD22" i="3"/>
  <c r="BC22" i="3"/>
  <c r="BC23" i="3" s="1"/>
  <c r="BB22" i="3"/>
  <c r="BB23" i="3" s="1"/>
  <c r="BA22" i="3"/>
  <c r="AX22" i="3"/>
  <c r="AX23" i="3" s="1"/>
  <c r="AW22" i="3"/>
  <c r="AW23" i="3" s="1"/>
  <c r="AV22" i="3"/>
  <c r="AU22" i="3"/>
  <c r="AU23" i="3" s="1"/>
  <c r="AR22" i="3"/>
  <c r="AQ22" i="3"/>
  <c r="AQ23" i="3" s="1"/>
  <c r="AP22" i="3"/>
  <c r="AO22" i="3"/>
  <c r="BL22" i="3" s="1"/>
  <c r="AL22" i="3"/>
  <c r="AK22" i="3"/>
  <c r="AJ22" i="3"/>
  <c r="AJ23" i="3" s="1"/>
  <c r="AI22" i="3"/>
  <c r="AF22" i="3"/>
  <c r="AE22" i="3"/>
  <c r="AD22" i="3"/>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0" i="4" s="1"/>
  <c r="BE19" i="3"/>
  <c r="AY19" i="3"/>
  <c r="AS19" i="3"/>
  <c r="AM19" i="3"/>
  <c r="AG19" i="3"/>
  <c r="AA19" i="3"/>
  <c r="U19" i="3"/>
  <c r="O19" i="3"/>
  <c r="I19" i="3"/>
  <c r="BP19" i="3" s="1"/>
  <c r="BN18" i="3"/>
  <c r="BM18" i="3"/>
  <c r="BL18" i="3"/>
  <c r="BK18" i="3"/>
  <c r="BJ18" i="3"/>
  <c r="BI18" i="3"/>
  <c r="BH18" i="3"/>
  <c r="BG18" i="3"/>
  <c r="BF18" i="3"/>
  <c r="BO18" i="3" s="1"/>
  <c r="E4"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N15" i="3"/>
  <c r="BM15" i="3"/>
  <c r="BL15" i="3"/>
  <c r="BK15" i="3"/>
  <c r="BJ15" i="3"/>
  <c r="BI15" i="3"/>
  <c r="BH15" i="3"/>
  <c r="BG15" i="3"/>
  <c r="BF15" i="3"/>
  <c r="BE15" i="3"/>
  <c r="BE22" i="3" s="1"/>
  <c r="AY15" i="3"/>
  <c r="AY22" i="3" s="1"/>
  <c r="AS15" i="3"/>
  <c r="AM15" i="3"/>
  <c r="AG15" i="3"/>
  <c r="AA15" i="3"/>
  <c r="AA22" i="3" s="1"/>
  <c r="AA24" i="3" s="1"/>
  <c r="U15" i="3"/>
  <c r="U22" i="3" s="1"/>
  <c r="O15" i="3"/>
  <c r="O22" i="3" s="1"/>
  <c r="I15" i="3"/>
  <c r="I22" i="3" s="1"/>
  <c r="BP14" i="3"/>
  <c r="BC12" i="3"/>
  <c r="BB12" i="3"/>
  <c r="BE11" i="3"/>
  <c r="BD11" i="3"/>
  <c r="BA11" i="3"/>
  <c r="AC11" i="3"/>
  <c r="E11" i="3"/>
  <c r="BB10" i="3"/>
  <c r="BA10" i="3"/>
  <c r="AZ10" i="3"/>
  <c r="BD12" i="3" s="1"/>
  <c r="AW10" i="3"/>
  <c r="AT10" i="3"/>
  <c r="AY12" i="3" s="1"/>
  <c r="AN10" i="3"/>
  <c r="AH10" i="3"/>
  <c r="AB10" i="3"/>
  <c r="V10" i="3"/>
  <c r="P10" i="3"/>
  <c r="J10" i="3"/>
  <c r="F10" i="3"/>
  <c r="F12" i="3" s="1"/>
  <c r="E10" i="3"/>
  <c r="D10" i="3"/>
  <c r="BD9" i="3"/>
  <c r="BD10" i="3" s="1"/>
  <c r="BC9" i="3"/>
  <c r="BC10" i="3" s="1"/>
  <c r="BB9" i="3"/>
  <c r="BA9" i="3"/>
  <c r="BN9" i="3" s="1"/>
  <c r="AX9" i="3"/>
  <c r="AX10" i="3" s="1"/>
  <c r="AW9" i="3"/>
  <c r="AV9" i="3"/>
  <c r="AV10" i="3" s="1"/>
  <c r="AU9" i="3"/>
  <c r="AU10" i="3" s="1"/>
  <c r="AR9" i="3"/>
  <c r="AR10" i="3" s="1"/>
  <c r="AQ9" i="3"/>
  <c r="AQ10" i="3" s="1"/>
  <c r="AP9" i="3"/>
  <c r="AO9" i="3"/>
  <c r="AL9" i="3"/>
  <c r="AK9" i="3"/>
  <c r="AK10" i="3" s="1"/>
  <c r="AJ9" i="3"/>
  <c r="BK9" i="3" s="1"/>
  <c r="AI9" i="3"/>
  <c r="AF9" i="3"/>
  <c r="AE9" i="3"/>
  <c r="AD9" i="3"/>
  <c r="AC9" i="3"/>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9" i="4" s="1"/>
  <c r="BE7" i="3"/>
  <c r="AY7" i="3"/>
  <c r="AS7" i="3"/>
  <c r="AM7" i="3"/>
  <c r="AG7" i="3"/>
  <c r="AA7" i="3"/>
  <c r="U7" i="3"/>
  <c r="O7" i="3"/>
  <c r="I7" i="3"/>
  <c r="BP7" i="3" s="1"/>
  <c r="BN6" i="3"/>
  <c r="BM6" i="3"/>
  <c r="BL6" i="3"/>
  <c r="BK6" i="3"/>
  <c r="BJ6" i="3"/>
  <c r="BI6" i="3"/>
  <c r="BH6" i="3"/>
  <c r="BG6" i="3"/>
  <c r="BF6" i="3"/>
  <c r="BO6" i="3" s="1"/>
  <c r="E3" i="4" s="1"/>
  <c r="BE6" i="3"/>
  <c r="AY6" i="3"/>
  <c r="AS6" i="3"/>
  <c r="AM6" i="3"/>
  <c r="AG6" i="3"/>
  <c r="AA6" i="3"/>
  <c r="U6" i="3"/>
  <c r="O6" i="3"/>
  <c r="I6" i="3"/>
  <c r="BP6" i="3" s="1"/>
  <c r="BN5" i="3"/>
  <c r="BM5" i="3"/>
  <c r="BL5" i="3"/>
  <c r="BK5" i="3"/>
  <c r="BJ5" i="3"/>
  <c r="BI5" i="3"/>
  <c r="BH5" i="3"/>
  <c r="BG5" i="3"/>
  <c r="BO5" i="3" s="1"/>
  <c r="E25" i="4" s="1"/>
  <c r="BF5" i="3"/>
  <c r="BE5" i="3"/>
  <c r="AY5" i="3"/>
  <c r="AS5" i="3"/>
  <c r="AM5" i="3"/>
  <c r="AG5" i="3"/>
  <c r="AA5" i="3"/>
  <c r="U5" i="3"/>
  <c r="BP5" i="3" s="1"/>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BE9" i="3" s="1"/>
  <c r="AY3" i="3"/>
  <c r="AY9" i="3" s="1"/>
  <c r="AS3" i="3"/>
  <c r="AS9" i="3" s="1"/>
  <c r="AM3" i="3"/>
  <c r="AM9" i="3" s="1"/>
  <c r="AG3" i="3"/>
  <c r="AG9" i="3" s="1"/>
  <c r="AA3" i="3"/>
  <c r="U3" i="3"/>
  <c r="O3" i="3"/>
  <c r="I3" i="3"/>
  <c r="I9" i="3" s="1"/>
  <c r="M22" i="2"/>
  <c r="M21" i="2"/>
  <c r="M19" i="2"/>
  <c r="N24" i="2" s="1"/>
  <c r="M18" i="2"/>
  <c r="C9" i="2"/>
  <c r="C11" i="2"/>
  <c r="C6" i="2"/>
  <c r="C8" i="2"/>
  <c r="C3" i="2"/>
  <c r="C10" i="2"/>
  <c r="C7" i="2"/>
  <c r="C5" i="2"/>
  <c r="C2" i="2"/>
  <c r="C4" i="2"/>
  <c r="L1" i="2"/>
  <c r="K1" i="2"/>
  <c r="J1" i="2"/>
  <c r="I1" i="2"/>
  <c r="H1" i="2"/>
  <c r="G1" i="2"/>
  <c r="F1" i="2"/>
  <c r="E1" i="2"/>
  <c r="D1" i="2"/>
  <c r="AS98" i="3" l="1"/>
  <c r="AS100" i="3" s="1"/>
  <c r="AQ99" i="3"/>
  <c r="AR99" i="3"/>
  <c r="AR101" i="3" s="1"/>
  <c r="AP99" i="3"/>
  <c r="AP101" i="3" s="1"/>
  <c r="BO95" i="3"/>
  <c r="E30" i="4" s="1"/>
  <c r="AS22" i="3"/>
  <c r="AS24" i="3" s="1"/>
  <c r="AP23" i="3"/>
  <c r="AR23" i="3"/>
  <c r="AS35" i="3"/>
  <c r="AS37" i="3" s="1"/>
  <c r="AO36" i="3"/>
  <c r="AP36" i="3"/>
  <c r="BL36" i="3" s="1"/>
  <c r="AR38" i="3"/>
  <c r="AP125" i="3"/>
  <c r="BL59" i="3"/>
  <c r="AP60" i="3"/>
  <c r="AP11" i="3"/>
  <c r="AP10" i="3"/>
  <c r="AQ11" i="3"/>
  <c r="BL9" i="3"/>
  <c r="AQ111" i="3"/>
  <c r="AQ113" i="3" s="1"/>
  <c r="AS86" i="3"/>
  <c r="AR87" i="3"/>
  <c r="AO87" i="3"/>
  <c r="AP87" i="3"/>
  <c r="AP89" i="3" s="1"/>
  <c r="AQ87" i="3"/>
  <c r="AR48" i="3"/>
  <c r="AR50" i="3" s="1"/>
  <c r="AP48" i="3"/>
  <c r="AP50" i="3" s="1"/>
  <c r="AQ48" i="3"/>
  <c r="AQ75" i="3" s="1"/>
  <c r="AP73" i="3"/>
  <c r="AS73" i="3" s="1"/>
  <c r="BL72" i="3"/>
  <c r="AO74" i="3"/>
  <c r="AQ74" i="3"/>
  <c r="AK37" i="3"/>
  <c r="AK12" i="3"/>
  <c r="AI10" i="3"/>
  <c r="AI12" i="3" s="1"/>
  <c r="AK36" i="3"/>
  <c r="BO29" i="3"/>
  <c r="E48" i="4" s="1"/>
  <c r="AI37" i="3"/>
  <c r="AK38" i="3"/>
  <c r="AJ36" i="3"/>
  <c r="AJ37" i="3"/>
  <c r="BK35" i="3"/>
  <c r="AM35" i="3"/>
  <c r="AM37" i="3" s="1"/>
  <c r="BP30" i="3"/>
  <c r="F46" i="4" s="1"/>
  <c r="AM72" i="3"/>
  <c r="AJ73" i="3"/>
  <c r="AJ75" i="3"/>
  <c r="AL73" i="3"/>
  <c r="AI74" i="3"/>
  <c r="AK75" i="3"/>
  <c r="AJ74" i="3"/>
  <c r="AM74" i="3"/>
  <c r="AL111" i="3"/>
  <c r="AJ112" i="3"/>
  <c r="AM110" i="3"/>
  <c r="AJ113" i="3"/>
  <c r="AM22" i="3"/>
  <c r="BP16" i="3"/>
  <c r="F53" i="4" s="1"/>
  <c r="AK24" i="3"/>
  <c r="AJ25" i="3"/>
  <c r="AK23" i="3"/>
  <c r="AK25" i="3" s="1"/>
  <c r="AJ24" i="3"/>
  <c r="BK22" i="3"/>
  <c r="BO80" i="3"/>
  <c r="E57" i="4" s="1"/>
  <c r="AL87" i="3"/>
  <c r="AM86" i="3"/>
  <c r="BP119" i="3"/>
  <c r="AJ123" i="3"/>
  <c r="AJ125" i="3" s="1"/>
  <c r="AM122" i="3"/>
  <c r="AK123" i="3"/>
  <c r="AK125" i="3" s="1"/>
  <c r="AL123" i="3"/>
  <c r="AL125" i="3" s="1"/>
  <c r="AM47" i="3"/>
  <c r="AK48" i="3"/>
  <c r="AI48" i="3"/>
  <c r="AL48" i="3"/>
  <c r="AL50" i="3" s="1"/>
  <c r="AL100" i="3"/>
  <c r="AK99" i="3"/>
  <c r="AI99" i="3"/>
  <c r="AI60" i="3"/>
  <c r="AM61" i="3"/>
  <c r="AK60" i="3"/>
  <c r="AK62" i="3" s="1"/>
  <c r="AG110" i="3"/>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AE23" i="3"/>
  <c r="AE25" i="3" s="1"/>
  <c r="AD23" i="3"/>
  <c r="AG72" i="3"/>
  <c r="AE73" i="3"/>
  <c r="AC74" i="3"/>
  <c r="AD73" i="3"/>
  <c r="AD75" i="3" s="1"/>
  <c r="AF73" i="3"/>
  <c r="AD74" i="3"/>
  <c r="AG86" i="3"/>
  <c r="AE87" i="3"/>
  <c r="BO118" i="3"/>
  <c r="E24" i="4" s="1"/>
  <c r="AD123" i="3"/>
  <c r="AE123" i="3"/>
  <c r="AE125" i="3" s="1"/>
  <c r="BO21" i="3"/>
  <c r="BO15" i="3"/>
  <c r="E52" i="4" s="1"/>
  <c r="Z25" i="3"/>
  <c r="W23" i="3"/>
  <c r="W25" i="3" s="1"/>
  <c r="X23" i="3"/>
  <c r="X25" i="3" s="1"/>
  <c r="W24" i="3"/>
  <c r="Z24" i="3"/>
  <c r="Y25" i="3"/>
  <c r="BO121" i="3"/>
  <c r="Z125" i="3"/>
  <c r="BI123" i="3"/>
  <c r="Z73" i="3"/>
  <c r="Z75" i="3" s="1"/>
  <c r="BP66" i="3"/>
  <c r="F45" i="4" s="1"/>
  <c r="AA72" i="3"/>
  <c r="AA74" i="3" s="1"/>
  <c r="X74" i="3"/>
  <c r="BO66" i="3"/>
  <c r="E45" i="4" s="1"/>
  <c r="AA73" i="3"/>
  <c r="AA75" i="3" s="1"/>
  <c r="Z100" i="3"/>
  <c r="Y99" i="3"/>
  <c r="Y101" i="3" s="1"/>
  <c r="X99" i="3"/>
  <c r="X101" i="3" s="1"/>
  <c r="Z49" i="3"/>
  <c r="BP78" i="3"/>
  <c r="F32" i="4" s="1"/>
  <c r="X87" i="3"/>
  <c r="X89" i="3" s="1"/>
  <c r="Z88" i="3"/>
  <c r="Y87" i="3"/>
  <c r="Y89" i="3" s="1"/>
  <c r="AA88" i="3"/>
  <c r="Z87" i="3"/>
  <c r="Z89" i="3" s="1"/>
  <c r="AA47" i="3"/>
  <c r="Y49" i="3"/>
  <c r="Y48" i="3"/>
  <c r="Z48" i="3"/>
  <c r="AA35" i="3"/>
  <c r="AA61" i="3" s="1"/>
  <c r="BO30" i="3"/>
  <c r="E46" i="4" s="1"/>
  <c r="Z36" i="3"/>
  <c r="Z38" i="3" s="1"/>
  <c r="Y37" i="3"/>
  <c r="Z37" i="3"/>
  <c r="X36" i="3"/>
  <c r="X62" i="3" s="1"/>
  <c r="AA37" i="3"/>
  <c r="W36" i="3"/>
  <c r="Y36" i="3"/>
  <c r="Y38" i="3" s="1"/>
  <c r="W37" i="3"/>
  <c r="W60" i="3"/>
  <c r="Z61" i="3"/>
  <c r="Y60" i="3"/>
  <c r="Z60" i="3"/>
  <c r="Y61" i="3"/>
  <c r="AA9" i="3"/>
  <c r="Y10" i="3"/>
  <c r="Z10" i="3"/>
  <c r="Z12" i="3" s="1"/>
  <c r="W10" i="3"/>
  <c r="BI10" i="3" s="1"/>
  <c r="BO105" i="3"/>
  <c r="E28" i="4" s="1"/>
  <c r="Z111" i="3"/>
  <c r="Z113" i="3"/>
  <c r="Y111" i="3"/>
  <c r="X111" i="3"/>
  <c r="X113" i="3" s="1"/>
  <c r="Z112" i="3"/>
  <c r="R88" i="3"/>
  <c r="U86" i="3"/>
  <c r="U88" i="3" s="1"/>
  <c r="S88" i="3"/>
  <c r="T87" i="3"/>
  <c r="T89" i="3" s="1"/>
  <c r="R87" i="3"/>
  <c r="R89" i="3" s="1"/>
  <c r="S87" i="3"/>
  <c r="S89" i="3" s="1"/>
  <c r="R73" i="3"/>
  <c r="T73" i="3"/>
  <c r="S73" i="3"/>
  <c r="S75" i="3"/>
  <c r="BO17" i="3"/>
  <c r="E36" i="4" s="1"/>
  <c r="BH22" i="3"/>
  <c r="BO16" i="3"/>
  <c r="E53" i="4" s="1"/>
  <c r="R23" i="3"/>
  <c r="T23" i="3"/>
  <c r="T38" i="3" s="1"/>
  <c r="Q36" i="3"/>
  <c r="U36" i="3" s="1"/>
  <c r="R36" i="3"/>
  <c r="U35" i="3"/>
  <c r="BP31" i="3"/>
  <c r="F42" i="4" s="1"/>
  <c r="BO31" i="3"/>
  <c r="E42" i="4" s="1"/>
  <c r="U9" i="3"/>
  <c r="S11" i="3"/>
  <c r="BH9" i="3"/>
  <c r="R10" i="3"/>
  <c r="R12" i="3" s="1"/>
  <c r="T12" i="3"/>
  <c r="BO117" i="3"/>
  <c r="E27" i="4" s="1"/>
  <c r="R99" i="3"/>
  <c r="T99" i="3"/>
  <c r="R100" i="3"/>
  <c r="BH98" i="3"/>
  <c r="Q112" i="3"/>
  <c r="U98" i="3"/>
  <c r="U100" i="3" s="1"/>
  <c r="S100" i="3"/>
  <c r="T101" i="3"/>
  <c r="S111" i="3"/>
  <c r="S113" i="3"/>
  <c r="T111" i="3"/>
  <c r="T113" i="3" s="1"/>
  <c r="S61" i="3"/>
  <c r="S60" i="3"/>
  <c r="S62" i="3" s="1"/>
  <c r="T61" i="3"/>
  <c r="BP56" i="3"/>
  <c r="BO56" i="3"/>
  <c r="E54" i="4" s="1"/>
  <c r="BP55" i="3"/>
  <c r="F50" i="4" s="1"/>
  <c r="BH59" i="3"/>
  <c r="T48" i="3"/>
  <c r="U47" i="3"/>
  <c r="BO44" i="3"/>
  <c r="E47" i="4" s="1"/>
  <c r="BH47" i="3"/>
  <c r="BO41" i="3"/>
  <c r="E29" i="4" s="1"/>
  <c r="Q48" i="3"/>
  <c r="Q50" i="3" s="1"/>
  <c r="S49" i="3"/>
  <c r="S48" i="3"/>
  <c r="U48" i="3" s="1"/>
  <c r="T49" i="3"/>
  <c r="N49" i="3"/>
  <c r="BO42" i="3"/>
  <c r="E43" i="4" s="1"/>
  <c r="O47" i="3"/>
  <c r="O100" i="3" s="1"/>
  <c r="L100" i="3"/>
  <c r="BG47" i="3"/>
  <c r="BP43" i="3"/>
  <c r="F40" i="4" s="1"/>
  <c r="M99" i="3"/>
  <c r="O99" i="3" s="1"/>
  <c r="N99" i="3"/>
  <c r="N101" i="3" s="1"/>
  <c r="N100" i="3"/>
  <c r="K99" i="3"/>
  <c r="M100" i="3"/>
  <c r="BO92" i="3"/>
  <c r="E35" i="4" s="1"/>
  <c r="BG98" i="3"/>
  <c r="BP94" i="3"/>
  <c r="F49" i="4" s="1"/>
  <c r="BP117" i="3"/>
  <c r="F27" i="4" s="1"/>
  <c r="O122" i="3"/>
  <c r="BO54" i="3"/>
  <c r="E33" i="4" s="1"/>
  <c r="O59" i="3"/>
  <c r="BP54" i="3"/>
  <c r="F33" i="4" s="1"/>
  <c r="N61" i="3"/>
  <c r="BO53" i="3"/>
  <c r="E41" i="4" s="1"/>
  <c r="N60" i="3"/>
  <c r="N62" i="3" s="1"/>
  <c r="L61" i="3"/>
  <c r="M62" i="3"/>
  <c r="M111" i="3"/>
  <c r="L113" i="3"/>
  <c r="L111" i="3"/>
  <c r="N113" i="3"/>
  <c r="O110" i="3"/>
  <c r="BP21" i="3"/>
  <c r="BP17" i="3"/>
  <c r="BG22" i="3"/>
  <c r="L24" i="3"/>
  <c r="M23" i="3"/>
  <c r="M24" i="3"/>
  <c r="L23" i="3"/>
  <c r="L25" i="3" s="1"/>
  <c r="N25" i="3"/>
  <c r="K74" i="3"/>
  <c r="N73" i="3"/>
  <c r="K73" i="3"/>
  <c r="K75" i="3" s="1"/>
  <c r="O74" i="3"/>
  <c r="BP68" i="3"/>
  <c r="F51" i="4" s="1"/>
  <c r="O72" i="3"/>
  <c r="BP67" i="3"/>
  <c r="F56" i="4" s="1"/>
  <c r="BO68" i="3"/>
  <c r="E51" i="4" s="1"/>
  <c r="H62" i="3"/>
  <c r="O9" i="3"/>
  <c r="BO4" i="3"/>
  <c r="E34" i="4" s="1"/>
  <c r="BP4" i="3"/>
  <c r="F34" i="4" s="1"/>
  <c r="BO3" i="3"/>
  <c r="E55" i="4" s="1"/>
  <c r="BG9" i="3"/>
  <c r="M12" i="3"/>
  <c r="K10" i="3"/>
  <c r="K12" i="3" s="1"/>
  <c r="O35" i="3"/>
  <c r="BP29" i="3"/>
  <c r="BO28" i="3"/>
  <c r="E26" i="4" s="1"/>
  <c r="BG35" i="3"/>
  <c r="N36" i="3"/>
  <c r="N38" i="3" s="1"/>
  <c r="M36" i="3"/>
  <c r="O37" i="3"/>
  <c r="K37" i="3"/>
  <c r="L37" i="3"/>
  <c r="M38" i="3"/>
  <c r="L36" i="3"/>
  <c r="L38" i="3" s="1"/>
  <c r="M37" i="3"/>
  <c r="BP79" i="3"/>
  <c r="F38" i="4" s="1"/>
  <c r="BG86" i="3"/>
  <c r="K87" i="3"/>
  <c r="N87" i="3"/>
  <c r="L88" i="3"/>
  <c r="L87" i="3"/>
  <c r="M88" i="3"/>
  <c r="M87" i="3"/>
  <c r="M89" i="3" s="1"/>
  <c r="N88" i="3"/>
  <c r="I11" i="3"/>
  <c r="BP9" i="3"/>
  <c r="F9" i="4"/>
  <c r="G9" i="4" s="1"/>
  <c r="H9" i="4" s="1"/>
  <c r="BQ7" i="3"/>
  <c r="AA10" i="3"/>
  <c r="AA12" i="3" s="1"/>
  <c r="AY10" i="3"/>
  <c r="BM10" i="3"/>
  <c r="AS36" i="3"/>
  <c r="F47" i="4"/>
  <c r="BM23" i="3"/>
  <c r="AY23" i="3"/>
  <c r="G25" i="3"/>
  <c r="BM36" i="3"/>
  <c r="F25" i="4"/>
  <c r="G25" i="4" s="1"/>
  <c r="H25" i="4" s="1"/>
  <c r="BQ5" i="3"/>
  <c r="F3" i="4"/>
  <c r="G3" i="4" s="1"/>
  <c r="H3" i="4" s="1"/>
  <c r="BQ6" i="3"/>
  <c r="BQ8" i="3"/>
  <c r="G12" i="3"/>
  <c r="F4" i="4"/>
  <c r="G4" i="4" s="1"/>
  <c r="H4" i="4" s="1"/>
  <c r="BQ18" i="3"/>
  <c r="BN10" i="3"/>
  <c r="F10" i="4"/>
  <c r="G10" i="4" s="1"/>
  <c r="H10" i="4" s="1"/>
  <c r="BQ19" i="3"/>
  <c r="F48" i="4"/>
  <c r="F11" i="4"/>
  <c r="G11" i="4" s="1"/>
  <c r="H11" i="4" s="1"/>
  <c r="BQ32" i="3"/>
  <c r="F17" i="4"/>
  <c r="G17" i="4" s="1"/>
  <c r="H17" i="4" s="1"/>
  <c r="BQ33" i="3"/>
  <c r="BP3" i="3"/>
  <c r="H10" i="3"/>
  <c r="BF10" i="3" s="1"/>
  <c r="L10" i="3"/>
  <c r="AJ10" i="3"/>
  <c r="G11" i="3"/>
  <c r="L11" i="3"/>
  <c r="Q11" i="3"/>
  <c r="U11" i="3"/>
  <c r="Z11" i="3"/>
  <c r="AE11" i="3"/>
  <c r="AJ11" i="3"/>
  <c r="AO11" i="3"/>
  <c r="AX11" i="3"/>
  <c r="BC11" i="3"/>
  <c r="S12" i="3"/>
  <c r="X12" i="3"/>
  <c r="AV12" i="3"/>
  <c r="BA12" i="3"/>
  <c r="BE12" i="3"/>
  <c r="BP15" i="3"/>
  <c r="BI22" i="3"/>
  <c r="BM22" i="3"/>
  <c r="K23" i="3"/>
  <c r="AI23" i="3"/>
  <c r="F24" i="3"/>
  <c r="K24" i="3"/>
  <c r="O24" i="3"/>
  <c r="T24" i="3"/>
  <c r="Y24" i="3"/>
  <c r="AD24" i="3"/>
  <c r="AI24" i="3"/>
  <c r="AM24" i="3"/>
  <c r="AR24" i="3"/>
  <c r="AW24" i="3"/>
  <c r="BB24" i="3"/>
  <c r="M25" i="3"/>
  <c r="R25" i="3"/>
  <c r="AU25" i="3"/>
  <c r="AY25" i="3"/>
  <c r="BD25" i="3"/>
  <c r="BH35" i="3"/>
  <c r="BL35" i="3"/>
  <c r="F36" i="3"/>
  <c r="BF36" i="3" s="1"/>
  <c r="BB36" i="3"/>
  <c r="BN36" i="3" s="1"/>
  <c r="E37" i="3"/>
  <c r="N37" i="3"/>
  <c r="S37" i="3"/>
  <c r="X37" i="3"/>
  <c r="AC37" i="3"/>
  <c r="AG37" i="3"/>
  <c r="AL37" i="3"/>
  <c r="AQ37" i="3"/>
  <c r="AV37" i="3"/>
  <c r="BA37" i="3"/>
  <c r="W38" i="3"/>
  <c r="AC38" i="3"/>
  <c r="AP38" i="3"/>
  <c r="AV38" i="3"/>
  <c r="BC38" i="3"/>
  <c r="BP42" i="3"/>
  <c r="BO43" i="3"/>
  <c r="E40" i="4" s="1"/>
  <c r="BP45" i="3"/>
  <c r="BK47" i="3"/>
  <c r="AU48" i="3"/>
  <c r="BL47" i="3"/>
  <c r="K48" i="3"/>
  <c r="AK49" i="3"/>
  <c r="AK50" i="3"/>
  <c r="AI49" i="3"/>
  <c r="AJ48" i="3"/>
  <c r="AL49" i="3"/>
  <c r="AJ49" i="3"/>
  <c r="F21" i="4"/>
  <c r="I10" i="3"/>
  <c r="Q12" i="3"/>
  <c r="AO10" i="3"/>
  <c r="BE10" i="3"/>
  <c r="M11" i="3"/>
  <c r="W11" i="3"/>
  <c r="AA11" i="3"/>
  <c r="AK11" i="3"/>
  <c r="AU11" i="3"/>
  <c r="AY11" i="3"/>
  <c r="Y12" i="3"/>
  <c r="AW12" i="3"/>
  <c r="BF22" i="3"/>
  <c r="BJ22" i="3"/>
  <c r="BN22" i="3"/>
  <c r="H23" i="3"/>
  <c r="H25" i="3" s="1"/>
  <c r="AF23" i="3"/>
  <c r="AF25" i="3" s="1"/>
  <c r="BD23" i="3"/>
  <c r="G24" i="3"/>
  <c r="Q24" i="3"/>
  <c r="U24" i="3"/>
  <c r="AE24" i="3"/>
  <c r="AO24" i="3"/>
  <c r="BC24" i="3"/>
  <c r="S25" i="3"/>
  <c r="AQ25" i="3"/>
  <c r="BA25" i="3"/>
  <c r="BE25" i="3"/>
  <c r="BP28" i="3"/>
  <c r="BI35" i="3"/>
  <c r="BM35" i="3"/>
  <c r="G36" i="3"/>
  <c r="G38" i="3" s="1"/>
  <c r="K36" i="3"/>
  <c r="K38" i="3" s="1"/>
  <c r="AE36" i="3"/>
  <c r="AI36" i="3"/>
  <c r="AI38" i="3" s="1"/>
  <c r="AY36" i="3"/>
  <c r="F37" i="3"/>
  <c r="T37" i="3"/>
  <c r="AD37" i="3"/>
  <c r="AR37" i="3"/>
  <c r="BB37" i="3"/>
  <c r="AE38" i="3"/>
  <c r="AQ38" i="3"/>
  <c r="BF47" i="3"/>
  <c r="E48" i="3"/>
  <c r="I47" i="3"/>
  <c r="BA48" i="3"/>
  <c r="BN47" i="3"/>
  <c r="BM47" i="3"/>
  <c r="AW50" i="3"/>
  <c r="AY49" i="3"/>
  <c r="AU49" i="3"/>
  <c r="AX50" i="3"/>
  <c r="AV49" i="3"/>
  <c r="AV50" i="3"/>
  <c r="AU50" i="3"/>
  <c r="AX49" i="3"/>
  <c r="AY50" i="3"/>
  <c r="AW49" i="3"/>
  <c r="F13" i="4"/>
  <c r="G13" i="4" s="1"/>
  <c r="H13" i="4" s="1"/>
  <c r="BQ69" i="3"/>
  <c r="F22" i="4"/>
  <c r="G22" i="4" s="1"/>
  <c r="H22" i="4" s="1"/>
  <c r="BQ85" i="3"/>
  <c r="N10" i="3"/>
  <c r="N12" i="3" s="1"/>
  <c r="AL10" i="3"/>
  <c r="AL12" i="3" s="1"/>
  <c r="N11" i="3"/>
  <c r="X11" i="3"/>
  <c r="AL11" i="3"/>
  <c r="AV11" i="3"/>
  <c r="AX12" i="3"/>
  <c r="E23" i="3"/>
  <c r="Q23" i="3"/>
  <c r="Q25" i="3" s="1"/>
  <c r="AC23" i="3"/>
  <c r="AC25" i="3" s="1"/>
  <c r="AO23" i="3"/>
  <c r="BA23" i="3"/>
  <c r="H24" i="3"/>
  <c r="R24" i="3"/>
  <c r="AF24" i="3"/>
  <c r="AP24" i="3"/>
  <c r="BD24" i="3"/>
  <c r="F25" i="3"/>
  <c r="AD25" i="3"/>
  <c r="BB25" i="3"/>
  <c r="BF35" i="3"/>
  <c r="BJ35" i="3"/>
  <c r="F38" i="3"/>
  <c r="H36" i="3"/>
  <c r="H50" i="3" s="1"/>
  <c r="AF36" i="3"/>
  <c r="AF101" i="3" s="1"/>
  <c r="BB38" i="3"/>
  <c r="BD37" i="3"/>
  <c r="BD36" i="3"/>
  <c r="G37" i="3"/>
  <c r="Q37" i="3"/>
  <c r="U37" i="3"/>
  <c r="AE37" i="3"/>
  <c r="AO37" i="3"/>
  <c r="BC37" i="3"/>
  <c r="S38" i="3"/>
  <c r="AF38" i="3"/>
  <c r="BE38" i="3"/>
  <c r="AE48" i="3"/>
  <c r="AE50" i="3" s="1"/>
  <c r="AC50" i="3"/>
  <c r="AF50" i="3"/>
  <c r="AX48" i="3"/>
  <c r="F54" i="4"/>
  <c r="G54" i="4" s="1"/>
  <c r="H54" i="4" s="1"/>
  <c r="BQ56" i="3"/>
  <c r="BI9" i="3"/>
  <c r="BM9" i="3"/>
  <c r="F11" i="3"/>
  <c r="K11" i="3"/>
  <c r="O11" i="3"/>
  <c r="T11" i="3"/>
  <c r="Y11" i="3"/>
  <c r="AD11" i="3"/>
  <c r="AI11" i="3"/>
  <c r="AM11" i="3"/>
  <c r="AR11" i="3"/>
  <c r="AW11" i="3"/>
  <c r="BB11" i="3"/>
  <c r="BE13" i="3" s="1"/>
  <c r="L5" i="2" s="1"/>
  <c r="AU12" i="3"/>
  <c r="N23" i="3"/>
  <c r="AL23" i="3"/>
  <c r="AL25" i="3" s="1"/>
  <c r="E24" i="3"/>
  <c r="I24" i="3"/>
  <c r="N24" i="3"/>
  <c r="S24" i="3"/>
  <c r="X24" i="3"/>
  <c r="AC24" i="3"/>
  <c r="AG24" i="3"/>
  <c r="AL24" i="3"/>
  <c r="AQ24" i="3"/>
  <c r="AV24" i="3"/>
  <c r="AY26" i="3" s="1"/>
  <c r="K8" i="2" s="1"/>
  <c r="BA24" i="3"/>
  <c r="BE26" i="3" s="1"/>
  <c r="L8" i="2" s="1"/>
  <c r="BE24" i="3"/>
  <c r="H37" i="3"/>
  <c r="R37" i="3"/>
  <c r="AF37" i="3"/>
  <c r="AP37" i="3"/>
  <c r="AY39" i="3"/>
  <c r="K3" i="2" s="1"/>
  <c r="BE37" i="3"/>
  <c r="H38" i="3"/>
  <c r="AO38" i="3"/>
  <c r="BA38" i="3"/>
  <c r="BP41" i="3"/>
  <c r="BO46" i="3"/>
  <c r="E18" i="4" s="1"/>
  <c r="G18" i="4" s="1"/>
  <c r="H18" i="4" s="1"/>
  <c r="AC48" i="3"/>
  <c r="BJ47" i="3"/>
  <c r="BI47" i="3"/>
  <c r="K50" i="3"/>
  <c r="M49" i="3"/>
  <c r="L48" i="3"/>
  <c r="L101" i="3" s="1"/>
  <c r="N50" i="3"/>
  <c r="L49" i="3"/>
  <c r="M50" i="3"/>
  <c r="K49" i="3"/>
  <c r="AD48" i="3"/>
  <c r="AD50" i="3" s="1"/>
  <c r="AP49" i="3"/>
  <c r="AO49" i="3"/>
  <c r="AR49" i="3"/>
  <c r="AQ49" i="3"/>
  <c r="AS49" i="3"/>
  <c r="F12" i="4"/>
  <c r="G12" i="4" s="1"/>
  <c r="H12" i="4" s="1"/>
  <c r="BQ57" i="3"/>
  <c r="AO48" i="3"/>
  <c r="AO50" i="3" s="1"/>
  <c r="AA49" i="3"/>
  <c r="W49" i="3"/>
  <c r="E49" i="3"/>
  <c r="Q49" i="3"/>
  <c r="X49" i="3"/>
  <c r="BC49" i="3"/>
  <c r="U59" i="3"/>
  <c r="AS59" i="3"/>
  <c r="AS11" i="3" s="1"/>
  <c r="BG59" i="3"/>
  <c r="AO60" i="3"/>
  <c r="AO62" i="3" s="1"/>
  <c r="BI59" i="3"/>
  <c r="BN59" i="3"/>
  <c r="K60" i="3"/>
  <c r="K62" i="3" s="1"/>
  <c r="T62" i="3"/>
  <c r="R61" i="3"/>
  <c r="W61" i="3"/>
  <c r="AQ60" i="3"/>
  <c r="AQ12" i="3" s="1"/>
  <c r="AV60" i="3"/>
  <c r="E61" i="3"/>
  <c r="K61" i="3"/>
  <c r="Q61" i="3"/>
  <c r="X61" i="3"/>
  <c r="AD61" i="3"/>
  <c r="AJ61" i="3"/>
  <c r="AQ61" i="3"/>
  <c r="AW61" i="3"/>
  <c r="BC61" i="3"/>
  <c r="AY62" i="3"/>
  <c r="U72" i="3"/>
  <c r="AS72" i="3"/>
  <c r="AS74" i="3" s="1"/>
  <c r="BO71" i="3"/>
  <c r="AC73" i="3"/>
  <c r="BJ72" i="3"/>
  <c r="AW73" i="3"/>
  <c r="BH72" i="3"/>
  <c r="BN72" i="3"/>
  <c r="Y75" i="3"/>
  <c r="W74" i="3"/>
  <c r="Y74" i="3"/>
  <c r="AR75" i="3"/>
  <c r="AP74" i="3"/>
  <c r="AR74" i="3"/>
  <c r="AU73" i="3"/>
  <c r="T74" i="3"/>
  <c r="BB74" i="3"/>
  <c r="X75" i="3"/>
  <c r="BP80" i="3"/>
  <c r="W87" i="3"/>
  <c r="W50" i="3" s="1"/>
  <c r="BI86" i="3"/>
  <c r="AF87" i="3"/>
  <c r="AF89" i="3" s="1"/>
  <c r="BJ86" i="3"/>
  <c r="AD87" i="3"/>
  <c r="AD89" i="3" s="1"/>
  <c r="AR88" i="3"/>
  <c r="AR89" i="3"/>
  <c r="AP88" i="3"/>
  <c r="AO88" i="3"/>
  <c r="AQ88" i="3"/>
  <c r="AK88" i="3"/>
  <c r="BP53" i="3"/>
  <c r="BE60" i="3"/>
  <c r="BJ59" i="3"/>
  <c r="R60" i="3"/>
  <c r="R50" i="3" s="1"/>
  <c r="AF61" i="3"/>
  <c r="AI62" i="3"/>
  <c r="AK61" i="3"/>
  <c r="AR60" i="3"/>
  <c r="AR12" i="3" s="1"/>
  <c r="AX60" i="3"/>
  <c r="BH60" i="3"/>
  <c r="BN60" i="3"/>
  <c r="AE61" i="3"/>
  <c r="AL61" i="3"/>
  <c r="AR61" i="3"/>
  <c r="AX61" i="3"/>
  <c r="BP65" i="3"/>
  <c r="BI72" i="3"/>
  <c r="M74" i="3"/>
  <c r="N75" i="3"/>
  <c r="L74" i="3"/>
  <c r="L73" i="3"/>
  <c r="R74" i="3"/>
  <c r="S74" i="3"/>
  <c r="AI73" i="3"/>
  <c r="AI75" i="3" s="1"/>
  <c r="E74" i="3"/>
  <c r="N74" i="3"/>
  <c r="G6" i="4"/>
  <c r="H6" i="4" s="1"/>
  <c r="AI87" i="3"/>
  <c r="AI89" i="3" s="1"/>
  <c r="BK86" i="3"/>
  <c r="BL86" i="3"/>
  <c r="F87" i="3"/>
  <c r="Q87" i="3"/>
  <c r="Q89" i="3" s="1"/>
  <c r="BD89" i="3"/>
  <c r="BB88" i="3"/>
  <c r="BE90" i="3" s="1"/>
  <c r="L7" i="2" s="1"/>
  <c r="BE89" i="3"/>
  <c r="BC88" i="3"/>
  <c r="BA87" i="3"/>
  <c r="BB89" i="3"/>
  <c r="BE88" i="3"/>
  <c r="BC89" i="3"/>
  <c r="AL88" i="3"/>
  <c r="BD88" i="3"/>
  <c r="BA89" i="3"/>
  <c r="BF59" i="3"/>
  <c r="AR62" i="3"/>
  <c r="AP61" i="3"/>
  <c r="AW62" i="3"/>
  <c r="AY61" i="3"/>
  <c r="AU61" i="3"/>
  <c r="AS61" i="3"/>
  <c r="AC62" i="3"/>
  <c r="AP62" i="3"/>
  <c r="AV62" i="3"/>
  <c r="I72" i="3"/>
  <c r="I61" i="3" s="1"/>
  <c r="F75" i="3"/>
  <c r="H74" i="3"/>
  <c r="H75" i="3"/>
  <c r="F74" i="3"/>
  <c r="G73" i="3"/>
  <c r="G62" i="3" s="1"/>
  <c r="BL73" i="3"/>
  <c r="G74" i="3"/>
  <c r="BQ81" i="3"/>
  <c r="BP82" i="3"/>
  <c r="AI88" i="3"/>
  <c r="AL89" i="3"/>
  <c r="AJ88" i="3"/>
  <c r="AJ87" i="3"/>
  <c r="AJ89" i="3" s="1"/>
  <c r="BB87" i="3"/>
  <c r="AW48" i="3"/>
  <c r="F50" i="3"/>
  <c r="H49" i="3"/>
  <c r="T50" i="3"/>
  <c r="R49" i="3"/>
  <c r="BB50" i="3"/>
  <c r="BD49" i="3"/>
  <c r="I49" i="3"/>
  <c r="BB49" i="3"/>
  <c r="BE51" i="3" s="1"/>
  <c r="L2" i="2" s="1"/>
  <c r="E50" i="3"/>
  <c r="BD50" i="3"/>
  <c r="BO55" i="3"/>
  <c r="E50" i="4" s="1"/>
  <c r="BP58" i="3"/>
  <c r="BQ58" i="3" s="1"/>
  <c r="I60" i="3"/>
  <c r="I59" i="3"/>
  <c r="BK59" i="3"/>
  <c r="F62" i="3"/>
  <c r="H61" i="3"/>
  <c r="M61" i="3"/>
  <c r="AE60" i="3"/>
  <c r="AE62" i="3" s="1"/>
  <c r="AJ60" i="3"/>
  <c r="AU60" i="3"/>
  <c r="BB62" i="3"/>
  <c r="BD61" i="3"/>
  <c r="BF60" i="3"/>
  <c r="AC61" i="3"/>
  <c r="AI61" i="3"/>
  <c r="AO61" i="3"/>
  <c r="AV61" i="3"/>
  <c r="BB61" i="3"/>
  <c r="BE63" i="3" s="1"/>
  <c r="L4" i="2" s="1"/>
  <c r="E62" i="3"/>
  <c r="L62" i="3"/>
  <c r="AX62" i="3"/>
  <c r="BD62" i="3"/>
  <c r="BO67" i="3"/>
  <c r="E56" i="4" s="1"/>
  <c r="BP70" i="3"/>
  <c r="BP71" i="3"/>
  <c r="BG72" i="3"/>
  <c r="BF72" i="3"/>
  <c r="AW75" i="3"/>
  <c r="AY74" i="3"/>
  <c r="AU74" i="3"/>
  <c r="AY75" i="3"/>
  <c r="AX75" i="3"/>
  <c r="AX74" i="3"/>
  <c r="AX73" i="3"/>
  <c r="BB75" i="3"/>
  <c r="BD74" i="3"/>
  <c r="BE75" i="3"/>
  <c r="BE74" i="3"/>
  <c r="BC73" i="3"/>
  <c r="Q74" i="3"/>
  <c r="BA74" i="3"/>
  <c r="E75" i="3"/>
  <c r="M75" i="3"/>
  <c r="BA75" i="3"/>
  <c r="BO79" i="3"/>
  <c r="E38" i="4" s="1"/>
  <c r="AD88" i="3"/>
  <c r="AE89" i="3"/>
  <c r="AC88" i="3"/>
  <c r="AF88" i="3"/>
  <c r="AC87" i="3"/>
  <c r="AC125" i="3" s="1"/>
  <c r="AG88" i="3"/>
  <c r="AY89" i="3"/>
  <c r="AU89" i="3"/>
  <c r="AW88" i="3"/>
  <c r="AX89" i="3"/>
  <c r="AV88" i="3"/>
  <c r="AV87" i="3"/>
  <c r="AX88" i="3"/>
  <c r="AX87" i="3"/>
  <c r="AV89" i="3"/>
  <c r="AY88" i="3"/>
  <c r="AE88" i="3"/>
  <c r="AU88" i="3"/>
  <c r="I98" i="3"/>
  <c r="BP92" i="3"/>
  <c r="AG98" i="3"/>
  <c r="AG100" i="3" s="1"/>
  <c r="BE98" i="3"/>
  <c r="BO93" i="3"/>
  <c r="E31" i="4" s="1"/>
  <c r="G31" i="4" s="1"/>
  <c r="H31" i="4" s="1"/>
  <c r="BQ93" i="3"/>
  <c r="G30" i="4"/>
  <c r="H30" i="4" s="1"/>
  <c r="BO97" i="3"/>
  <c r="BQ97" i="3" s="1"/>
  <c r="G99" i="3"/>
  <c r="G89" i="3" s="1"/>
  <c r="BF98" i="3"/>
  <c r="AK101" i="3"/>
  <c r="AM100" i="3"/>
  <c r="AI100" i="3"/>
  <c r="AJ100" i="3"/>
  <c r="AK100" i="3"/>
  <c r="AL99" i="3"/>
  <c r="AM99" i="3" s="1"/>
  <c r="AM101" i="3" s="1"/>
  <c r="BD99" i="3"/>
  <c r="AI101" i="3"/>
  <c r="BN98" i="3"/>
  <c r="BB99" i="3"/>
  <c r="H101" i="3"/>
  <c r="F100" i="3"/>
  <c r="I100" i="3"/>
  <c r="E99" i="3"/>
  <c r="G101" i="3"/>
  <c r="E100" i="3"/>
  <c r="AX101" i="3"/>
  <c r="AW101" i="3"/>
  <c r="AY101" i="3"/>
  <c r="AU101" i="3"/>
  <c r="AV101" i="3"/>
  <c r="AW100" i="3"/>
  <c r="AV100" i="3"/>
  <c r="AV99" i="3"/>
  <c r="AX100" i="3"/>
  <c r="AU100" i="3"/>
  <c r="BQ95" i="3"/>
  <c r="W99" i="3"/>
  <c r="W101" i="3" s="1"/>
  <c r="BI98" i="3"/>
  <c r="AA98" i="3"/>
  <c r="AW99" i="3"/>
  <c r="BK98" i="3"/>
  <c r="AR100" i="3"/>
  <c r="AP100" i="3"/>
  <c r="AQ101" i="3"/>
  <c r="AQ100" i="3"/>
  <c r="AX99" i="3"/>
  <c r="G100" i="3"/>
  <c r="AY100" i="3"/>
  <c r="Q73" i="3"/>
  <c r="Q75" i="3" s="1"/>
  <c r="BA73" i="3"/>
  <c r="AF74" i="3"/>
  <c r="AK74" i="3"/>
  <c r="AL75" i="3"/>
  <c r="AE74" i="3"/>
  <c r="AL74" i="3"/>
  <c r="O86" i="3"/>
  <c r="BO78" i="3"/>
  <c r="E32" i="4" s="1"/>
  <c r="BP83" i="3"/>
  <c r="AU87" i="3"/>
  <c r="BM86" i="3"/>
  <c r="H89" i="3"/>
  <c r="F88" i="3"/>
  <c r="F89" i="3"/>
  <c r="I88" i="3"/>
  <c r="E87" i="3"/>
  <c r="Y88" i="3"/>
  <c r="W88" i="3"/>
  <c r="G88" i="3"/>
  <c r="X88" i="3"/>
  <c r="AY98" i="3"/>
  <c r="BO94" i="3"/>
  <c r="E49" i="4" s="1"/>
  <c r="BP96" i="3"/>
  <c r="F99" i="3"/>
  <c r="F101" i="3" s="1"/>
  <c r="BL98" i="3"/>
  <c r="AO99" i="3"/>
  <c r="AO101" i="3" s="1"/>
  <c r="BC101" i="3"/>
  <c r="BB101" i="3"/>
  <c r="BD101" i="3"/>
  <c r="BB100" i="3"/>
  <c r="BE101" i="3"/>
  <c r="BC100" i="3"/>
  <c r="BA99" i="3"/>
  <c r="BD100" i="3"/>
  <c r="BJ99" i="3"/>
  <c r="H100" i="3"/>
  <c r="AO100" i="3"/>
  <c r="BA100" i="3"/>
  <c r="BA101" i="3"/>
  <c r="AU99" i="3"/>
  <c r="BM98" i="3"/>
  <c r="BJ98" i="3"/>
  <c r="Q99" i="3"/>
  <c r="Q101" i="3" s="1"/>
  <c r="Y100" i="3"/>
  <c r="AD100" i="3"/>
  <c r="X100" i="3"/>
  <c r="AE100" i="3"/>
  <c r="BP105" i="3"/>
  <c r="AA110" i="3"/>
  <c r="AA112" i="3" s="1"/>
  <c r="BP104" i="3"/>
  <c r="F5" i="4"/>
  <c r="G5" i="4" s="1"/>
  <c r="H5" i="4" s="1"/>
  <c r="BQ107" i="3"/>
  <c r="F8" i="4"/>
  <c r="G8" i="4" s="1"/>
  <c r="H8" i="4" s="1"/>
  <c r="BQ108" i="3"/>
  <c r="BG110" i="3"/>
  <c r="K111" i="3"/>
  <c r="F39" i="4"/>
  <c r="AA122" i="3"/>
  <c r="AA124" i="3" s="1"/>
  <c r="BP116" i="3"/>
  <c r="AY129" i="3"/>
  <c r="AY130" i="3" s="1"/>
  <c r="BO84" i="3"/>
  <c r="E21" i="4" s="1"/>
  <c r="BC87" i="3"/>
  <c r="K88" i="3"/>
  <c r="T88" i="3"/>
  <c r="Q88" i="3"/>
  <c r="BO96" i="3"/>
  <c r="E7" i="4" s="1"/>
  <c r="BC99" i="3"/>
  <c r="M101" i="3"/>
  <c r="K100" i="3"/>
  <c r="R101" i="3"/>
  <c r="T100" i="3"/>
  <c r="Q100" i="3"/>
  <c r="W100" i="3"/>
  <c r="AC100" i="3"/>
  <c r="S101" i="3"/>
  <c r="BO104" i="3"/>
  <c r="E37" i="4" s="1"/>
  <c r="I129" i="3"/>
  <c r="I130" i="3" s="1"/>
  <c r="BE129" i="3"/>
  <c r="BE130" i="3" s="1"/>
  <c r="U110" i="3"/>
  <c r="AS110" i="3"/>
  <c r="AS112" i="3" s="1"/>
  <c r="BP106" i="3"/>
  <c r="BP109" i="3"/>
  <c r="BQ109" i="3" s="1"/>
  <c r="BH110" i="3"/>
  <c r="BK110" i="3"/>
  <c r="AI111" i="3"/>
  <c r="G113" i="3"/>
  <c r="I112" i="3"/>
  <c r="E112" i="3"/>
  <c r="F113" i="3"/>
  <c r="H112" i="3"/>
  <c r="H113" i="3"/>
  <c r="F112" i="3"/>
  <c r="S112" i="3"/>
  <c r="R112" i="3"/>
  <c r="T112" i="3"/>
  <c r="AE113" i="3"/>
  <c r="AG112" i="3"/>
  <c r="AC112" i="3"/>
  <c r="AF112" i="3"/>
  <c r="AD112" i="3"/>
  <c r="AQ112" i="3"/>
  <c r="AR113" i="3"/>
  <c r="AP112" i="3"/>
  <c r="AP113" i="3"/>
  <c r="AR112" i="3"/>
  <c r="BC113" i="3"/>
  <c r="BE112" i="3"/>
  <c r="BA112" i="3"/>
  <c r="BE114" i="3" s="1"/>
  <c r="L9" i="2" s="1"/>
  <c r="BB111" i="3"/>
  <c r="BB113" i="3"/>
  <c r="BD112" i="3"/>
  <c r="BA111" i="3"/>
  <c r="BD113" i="3"/>
  <c r="BB112" i="3"/>
  <c r="BC111" i="3"/>
  <c r="AO112" i="3"/>
  <c r="E113" i="3"/>
  <c r="BO116" i="3"/>
  <c r="E44" i="4" s="1"/>
  <c r="BO119" i="3"/>
  <c r="E39" i="4" s="1"/>
  <c r="F14" i="4"/>
  <c r="G14" i="4" s="1"/>
  <c r="H14" i="4" s="1"/>
  <c r="BQ120" i="3"/>
  <c r="BF123" i="3"/>
  <c r="I123" i="3"/>
  <c r="BG122" i="3"/>
  <c r="K125" i="3"/>
  <c r="G111" i="3"/>
  <c r="BF111" i="3" s="1"/>
  <c r="R111" i="3"/>
  <c r="R113" i="3" s="1"/>
  <c r="AD111" i="3"/>
  <c r="AD113" i="3" s="1"/>
  <c r="BL110" i="3"/>
  <c r="BM111" i="3"/>
  <c r="AY111" i="3"/>
  <c r="BF110" i="3"/>
  <c r="H111" i="3"/>
  <c r="AF111" i="3"/>
  <c r="AF113" i="3" s="1"/>
  <c r="BD111" i="3"/>
  <c r="G112" i="3"/>
  <c r="I113" i="3"/>
  <c r="AC113" i="3"/>
  <c r="U122" i="3"/>
  <c r="U124" i="3" s="1"/>
  <c r="AS122" i="3"/>
  <c r="BP118" i="3"/>
  <c r="BP121" i="3"/>
  <c r="U123" i="3"/>
  <c r="BH123" i="3"/>
  <c r="BJ123" i="3"/>
  <c r="BK122" i="3"/>
  <c r="AI123" i="3"/>
  <c r="AI125" i="3" s="1"/>
  <c r="F125" i="3"/>
  <c r="G124" i="3"/>
  <c r="I125" i="3"/>
  <c r="E125" i="3"/>
  <c r="H125" i="3"/>
  <c r="I124" i="3"/>
  <c r="E124" i="3"/>
  <c r="I126" i="3" s="1"/>
  <c r="D11" i="2" s="1"/>
  <c r="G125" i="3"/>
  <c r="H124" i="3"/>
  <c r="F124" i="3"/>
  <c r="T125" i="3"/>
  <c r="Q124" i="3"/>
  <c r="S125" i="3"/>
  <c r="T124" i="3"/>
  <c r="S124" i="3"/>
  <c r="Q125" i="3"/>
  <c r="R124" i="3"/>
  <c r="AE124" i="3"/>
  <c r="AD124" i="3"/>
  <c r="AG124" i="3"/>
  <c r="AC124" i="3"/>
  <c r="AF124" i="3"/>
  <c r="AR125" i="3"/>
  <c r="AO124" i="3"/>
  <c r="AQ125" i="3"/>
  <c r="AR124" i="3"/>
  <c r="AQ124" i="3"/>
  <c r="AO125" i="3"/>
  <c r="AP124" i="3"/>
  <c r="BM123" i="3"/>
  <c r="AY123" i="3"/>
  <c r="BN123" i="3"/>
  <c r="BE123" i="3"/>
  <c r="BJ122" i="3"/>
  <c r="BI110" i="3"/>
  <c r="BM110" i="3"/>
  <c r="K112" i="3"/>
  <c r="O112" i="3"/>
  <c r="Y112" i="3"/>
  <c r="AI112" i="3"/>
  <c r="AM112" i="3"/>
  <c r="AW112" i="3"/>
  <c r="M113" i="3"/>
  <c r="AK113" i="3"/>
  <c r="AU113" i="3"/>
  <c r="AY113" i="3"/>
  <c r="BI122" i="3"/>
  <c r="BM122" i="3"/>
  <c r="BB125" i="3"/>
  <c r="BC124" i="3"/>
  <c r="BE125" i="3"/>
  <c r="BA125" i="3"/>
  <c r="BB124" i="3"/>
  <c r="BD125" i="3"/>
  <c r="BE124" i="3"/>
  <c r="BA124" i="3"/>
  <c r="BC125" i="3"/>
  <c r="BD124" i="3"/>
  <c r="Q111" i="3"/>
  <c r="AO111" i="3"/>
  <c r="AO113" i="3" s="1"/>
  <c r="M112" i="3"/>
  <c r="W112" i="3"/>
  <c r="AK112" i="3"/>
  <c r="AU112" i="3"/>
  <c r="AY112" i="3"/>
  <c r="K113" i="3"/>
  <c r="Y113" i="3"/>
  <c r="AW113" i="3"/>
  <c r="N112" i="3"/>
  <c r="X112" i="3"/>
  <c r="AL112" i="3"/>
  <c r="AV112" i="3"/>
  <c r="BH122" i="3"/>
  <c r="BL122" i="3"/>
  <c r="L124" i="3"/>
  <c r="N125" i="3"/>
  <c r="O124" i="3"/>
  <c r="K124" i="3"/>
  <c r="M125" i="3"/>
  <c r="N124" i="3"/>
  <c r="L125" i="3"/>
  <c r="M124" i="3"/>
  <c r="Y125" i="3"/>
  <c r="Z124" i="3"/>
  <c r="Y124" i="3"/>
  <c r="X124" i="3"/>
  <c r="W124" i="3"/>
  <c r="AJ124" i="3"/>
  <c r="AI124" i="3"/>
  <c r="AL124" i="3"/>
  <c r="AK124" i="3"/>
  <c r="AW125" i="3"/>
  <c r="AX124" i="3"/>
  <c r="AV125" i="3"/>
  <c r="AW124" i="3"/>
  <c r="AY125" i="3"/>
  <c r="AU125" i="3"/>
  <c r="AV124" i="3"/>
  <c r="AX125" i="3"/>
  <c r="AY124" i="3"/>
  <c r="AU124" i="3"/>
  <c r="AR25" i="3" l="1"/>
  <c r="AP25" i="3"/>
  <c r="AO25" i="3"/>
  <c r="BQ16" i="3"/>
  <c r="AS124" i="3"/>
  <c r="BL123" i="3"/>
  <c r="AS123" i="3"/>
  <c r="AS125" i="3" s="1"/>
  <c r="AS126" i="3" s="1"/>
  <c r="J11" i="2" s="1"/>
  <c r="AQ62" i="3"/>
  <c r="G33" i="4"/>
  <c r="H33" i="4" s="1"/>
  <c r="AO12" i="3"/>
  <c r="AP12" i="3"/>
  <c r="AO89" i="3"/>
  <c r="AQ89" i="3"/>
  <c r="AS88" i="3"/>
  <c r="AS87" i="3"/>
  <c r="BL87" i="3"/>
  <c r="AQ50" i="3"/>
  <c r="AP75" i="3"/>
  <c r="AO75" i="3"/>
  <c r="AJ50" i="3"/>
  <c r="AI25" i="3"/>
  <c r="AL38" i="3"/>
  <c r="AJ38" i="3"/>
  <c r="BK10" i="3"/>
  <c r="AJ12" i="3"/>
  <c r="G48" i="4"/>
  <c r="H48" i="4" s="1"/>
  <c r="BQ29" i="3"/>
  <c r="BP35" i="3"/>
  <c r="BQ30" i="3"/>
  <c r="AL113" i="3"/>
  <c r="AI113" i="3"/>
  <c r="BP22" i="3"/>
  <c r="AM88" i="3"/>
  <c r="AK89" i="3"/>
  <c r="AM129" i="3"/>
  <c r="AM130" i="3" s="1"/>
  <c r="BP86" i="3"/>
  <c r="BO86" i="3"/>
  <c r="AM124" i="3"/>
  <c r="AM49" i="3"/>
  <c r="AI50" i="3"/>
  <c r="BK48" i="3"/>
  <c r="AM48" i="3"/>
  <c r="BK99" i="3"/>
  <c r="AL101" i="3"/>
  <c r="AL62" i="3"/>
  <c r="BK60" i="3"/>
  <c r="AJ62" i="3"/>
  <c r="G46" i="4"/>
  <c r="H46" i="4" s="1"/>
  <c r="BJ111" i="3"/>
  <c r="AD62" i="3"/>
  <c r="BJ60" i="3"/>
  <c r="AG60" i="3"/>
  <c r="G34" i="4"/>
  <c r="H34" i="4" s="1"/>
  <c r="BJ10" i="3"/>
  <c r="AG10" i="3"/>
  <c r="AG12" i="3" s="1"/>
  <c r="BQ44" i="3"/>
  <c r="AG13" i="3"/>
  <c r="H5" i="2" s="1"/>
  <c r="G47" i="4"/>
  <c r="H47" i="4" s="1"/>
  <c r="BJ36" i="3"/>
  <c r="AE101" i="3"/>
  <c r="AD101" i="3"/>
  <c r="AG99" i="3"/>
  <c r="AE75" i="3"/>
  <c r="AG74" i="3"/>
  <c r="AF75" i="3"/>
  <c r="AC75" i="3"/>
  <c r="AG129" i="3"/>
  <c r="AG130" i="3" s="1"/>
  <c r="AF125" i="3"/>
  <c r="AC89" i="3"/>
  <c r="AG123" i="3"/>
  <c r="AD125" i="3"/>
  <c r="BQ21" i="3"/>
  <c r="G53" i="4"/>
  <c r="H53" i="4" s="1"/>
  <c r="BO22" i="3"/>
  <c r="BQ22" i="3" s="1"/>
  <c r="AA23" i="3"/>
  <c r="AA25" i="3" s="1"/>
  <c r="AA26" i="3" s="1"/>
  <c r="G8" i="2" s="1"/>
  <c r="BI23" i="3"/>
  <c r="X125" i="3"/>
  <c r="BQ121" i="3"/>
  <c r="G27" i="4"/>
  <c r="H27" i="4" s="1"/>
  <c r="BQ117" i="3"/>
  <c r="W125" i="3"/>
  <c r="AA123" i="3"/>
  <c r="Z101" i="3"/>
  <c r="BI73" i="3"/>
  <c r="AA100" i="3"/>
  <c r="BP100" i="3" s="1"/>
  <c r="G45" i="4"/>
  <c r="H45" i="4" s="1"/>
  <c r="BQ66" i="3"/>
  <c r="AA76" i="3"/>
  <c r="G6" i="2" s="1"/>
  <c r="Y50" i="3"/>
  <c r="X50" i="3"/>
  <c r="W89" i="3"/>
  <c r="Z50" i="3"/>
  <c r="AA48" i="3"/>
  <c r="BI48" i="3"/>
  <c r="X38" i="3"/>
  <c r="Z62" i="3"/>
  <c r="BI36" i="3"/>
  <c r="W62" i="3"/>
  <c r="AA36" i="3"/>
  <c r="AA38" i="3" s="1"/>
  <c r="AA60" i="3"/>
  <c r="AA62" i="3" s="1"/>
  <c r="BI60" i="3"/>
  <c r="Y62" i="3"/>
  <c r="W113" i="3"/>
  <c r="W12" i="3"/>
  <c r="AA13" i="3" s="1"/>
  <c r="G5" i="2" s="1"/>
  <c r="AA129" i="3"/>
  <c r="AA130" i="3" s="1"/>
  <c r="BI111" i="3"/>
  <c r="BP110" i="3"/>
  <c r="AA111" i="3"/>
  <c r="AA113" i="3" s="1"/>
  <c r="AA114" i="3" s="1"/>
  <c r="G9" i="2" s="1"/>
  <c r="U74" i="3"/>
  <c r="BP74" i="3" s="1"/>
  <c r="T75" i="3"/>
  <c r="R75" i="3"/>
  <c r="BQ71" i="3"/>
  <c r="BQ17" i="3"/>
  <c r="F36" i="4"/>
  <c r="G36" i="4" s="1"/>
  <c r="H36" i="4" s="1"/>
  <c r="T25" i="3"/>
  <c r="Q38" i="3"/>
  <c r="R38" i="3"/>
  <c r="BH36" i="3"/>
  <c r="BQ31" i="3"/>
  <c r="G42" i="4"/>
  <c r="H42" i="4" s="1"/>
  <c r="BQ4" i="3"/>
  <c r="R125" i="3"/>
  <c r="BP122" i="3"/>
  <c r="BO98" i="3"/>
  <c r="Q113" i="3"/>
  <c r="U112" i="3"/>
  <c r="BP112" i="3" s="1"/>
  <c r="U60" i="3"/>
  <c r="U62" i="3" s="1"/>
  <c r="R62" i="3"/>
  <c r="U63" i="3" s="1"/>
  <c r="F4" i="2" s="1"/>
  <c r="BP59" i="3"/>
  <c r="U49" i="3"/>
  <c r="U50" i="3"/>
  <c r="U129" i="3"/>
  <c r="U130" i="3" s="1"/>
  <c r="BP47" i="3"/>
  <c r="BH48" i="3"/>
  <c r="S50" i="3"/>
  <c r="L50" i="3"/>
  <c r="O49" i="3"/>
  <c r="K101" i="3"/>
  <c r="BG99" i="3"/>
  <c r="O61" i="3"/>
  <c r="BP61" i="3" s="1"/>
  <c r="BO122" i="3"/>
  <c r="BQ54" i="3"/>
  <c r="K25" i="3"/>
  <c r="BG73" i="3"/>
  <c r="L75" i="3"/>
  <c r="BQ68" i="3"/>
  <c r="G51" i="4"/>
  <c r="H51" i="4" s="1"/>
  <c r="I74" i="3"/>
  <c r="BG10" i="3"/>
  <c r="BO9" i="3"/>
  <c r="BQ9" i="3" s="1"/>
  <c r="L12" i="3"/>
  <c r="L89" i="3"/>
  <c r="BO35" i="3"/>
  <c r="N89" i="3"/>
  <c r="K89" i="3"/>
  <c r="O87" i="3"/>
  <c r="O88" i="3"/>
  <c r="BG87" i="3"/>
  <c r="U111" i="3"/>
  <c r="BH111" i="3"/>
  <c r="AS111" i="3"/>
  <c r="AS113" i="3" s="1"/>
  <c r="AS114" i="3" s="1"/>
  <c r="J9" i="2" s="1"/>
  <c r="BL111" i="3"/>
  <c r="BE126" i="3"/>
  <c r="L11" i="2" s="1"/>
  <c r="BK123" i="3"/>
  <c r="AM123" i="3"/>
  <c r="AM125" i="3" s="1"/>
  <c r="BK111" i="3"/>
  <c r="AM111" i="3"/>
  <c r="F2" i="4"/>
  <c r="G2" i="4" s="1"/>
  <c r="H2" i="4" s="1"/>
  <c r="BQ106" i="3"/>
  <c r="G39" i="4"/>
  <c r="H39" i="4" s="1"/>
  <c r="F28" i="4"/>
  <c r="G28" i="4" s="1"/>
  <c r="H28" i="4" s="1"/>
  <c r="BQ105" i="3"/>
  <c r="BE99" i="3"/>
  <c r="BN99" i="3"/>
  <c r="F7" i="4"/>
  <c r="G7" i="4" s="1"/>
  <c r="H7" i="4" s="1"/>
  <c r="BQ96" i="3"/>
  <c r="AY87" i="3"/>
  <c r="BM87" i="3"/>
  <c r="AA99" i="3"/>
  <c r="AA101" i="3" s="1"/>
  <c r="BI99" i="3"/>
  <c r="AY102" i="3"/>
  <c r="K10" i="2" s="1"/>
  <c r="BF99" i="3"/>
  <c r="I99" i="3"/>
  <c r="AM102" i="3"/>
  <c r="I10" i="2" s="1"/>
  <c r="BE76" i="3"/>
  <c r="L6" i="2" s="1"/>
  <c r="AY76" i="3"/>
  <c r="K6" i="2" s="1"/>
  <c r="G49" i="4"/>
  <c r="H49" i="4" s="1"/>
  <c r="G38" i="4"/>
  <c r="H38" i="4" s="1"/>
  <c r="BF73" i="3"/>
  <c r="BO59" i="3"/>
  <c r="G32" i="4"/>
  <c r="H32" i="4" s="1"/>
  <c r="AM60" i="3"/>
  <c r="AM62" i="3" s="1"/>
  <c r="AA87" i="3"/>
  <c r="AA89" i="3" s="1"/>
  <c r="BI87" i="3"/>
  <c r="G75" i="3"/>
  <c r="O73" i="3"/>
  <c r="O75" i="3" s="1"/>
  <c r="O76" i="3" s="1"/>
  <c r="E6" i="2" s="1"/>
  <c r="G56" i="4"/>
  <c r="H56" i="4" s="1"/>
  <c r="BN23" i="3"/>
  <c r="BE23" i="3"/>
  <c r="BF23" i="3"/>
  <c r="I23" i="3"/>
  <c r="BE48" i="3"/>
  <c r="BN48" i="3"/>
  <c r="BG36" i="3"/>
  <c r="O36" i="3"/>
  <c r="O38" i="3" s="1"/>
  <c r="O39" i="3" s="1"/>
  <c r="E3" i="2" s="1"/>
  <c r="F26" i="4"/>
  <c r="G26" i="4" s="1"/>
  <c r="H26" i="4" s="1"/>
  <c r="BQ28" i="3"/>
  <c r="E25" i="3"/>
  <c r="G21" i="4"/>
  <c r="H21" i="4" s="1"/>
  <c r="G50" i="3"/>
  <c r="F43" i="4"/>
  <c r="G43" i="4" s="1"/>
  <c r="H43" i="4" s="1"/>
  <c r="BQ42" i="3"/>
  <c r="BE36" i="3"/>
  <c r="AG36" i="3"/>
  <c r="AG38" i="3" s="1"/>
  <c r="AG39" i="3" s="1"/>
  <c r="H3" i="2" s="1"/>
  <c r="I36" i="3"/>
  <c r="F24" i="4"/>
  <c r="G24" i="4" s="1"/>
  <c r="H24" i="4" s="1"/>
  <c r="BQ118" i="3"/>
  <c r="BN111" i="3"/>
  <c r="BE111" i="3"/>
  <c r="I114" i="3"/>
  <c r="F44" i="4"/>
  <c r="G44" i="4" s="1"/>
  <c r="H44" i="4" s="1"/>
  <c r="BQ116" i="3"/>
  <c r="I111" i="3"/>
  <c r="AY99" i="3"/>
  <c r="BM99" i="3"/>
  <c r="F20" i="4"/>
  <c r="G20" i="4" s="1"/>
  <c r="H20" i="4" s="1"/>
  <c r="BQ83" i="3"/>
  <c r="BE73" i="3"/>
  <c r="BN73" i="3"/>
  <c r="F35" i="4"/>
  <c r="G35" i="4" s="1"/>
  <c r="H35" i="4" s="1"/>
  <c r="BQ92" i="3"/>
  <c r="BJ87" i="3"/>
  <c r="AG87" i="3"/>
  <c r="AG89" i="3" s="1"/>
  <c r="AG90" i="3" s="1"/>
  <c r="H7" i="2" s="1"/>
  <c r="BM60" i="3"/>
  <c r="AY60" i="3"/>
  <c r="F16" i="4"/>
  <c r="G16" i="4" s="1"/>
  <c r="H16" i="4" s="1"/>
  <c r="BQ82" i="3"/>
  <c r="U87" i="3"/>
  <c r="U89" i="3" s="1"/>
  <c r="U90" i="3" s="1"/>
  <c r="F7" i="2" s="1"/>
  <c r="BH87" i="3"/>
  <c r="BK87" i="3"/>
  <c r="AM87" i="3"/>
  <c r="AM73" i="3"/>
  <c r="AM75" i="3" s="1"/>
  <c r="AM76" i="3" s="1"/>
  <c r="I6" i="2" s="1"/>
  <c r="BK73" i="3"/>
  <c r="F57" i="4"/>
  <c r="G57" i="4" s="1"/>
  <c r="H57" i="4" s="1"/>
  <c r="BQ80" i="3"/>
  <c r="BM73" i="3"/>
  <c r="AY73" i="3"/>
  <c r="AG73" i="3"/>
  <c r="BJ73" i="3"/>
  <c r="AS60" i="3"/>
  <c r="AS62" i="3" s="1"/>
  <c r="BL60" i="3"/>
  <c r="AS48" i="3"/>
  <c r="AS50" i="3" s="1"/>
  <c r="BL48" i="3"/>
  <c r="F29" i="4"/>
  <c r="G29" i="4" s="1"/>
  <c r="H29" i="4" s="1"/>
  <c r="BQ41" i="3"/>
  <c r="AS23" i="3"/>
  <c r="BL23" i="3"/>
  <c r="BK36" i="3"/>
  <c r="AM36" i="3"/>
  <c r="AY13" i="3"/>
  <c r="K5" i="2" s="1"/>
  <c r="U10" i="3"/>
  <c r="U12" i="3" s="1"/>
  <c r="U13" i="3" s="1"/>
  <c r="F5" i="2" s="1"/>
  <c r="BH10" i="3"/>
  <c r="BQ46" i="3"/>
  <c r="BE39" i="3"/>
  <c r="L3" i="2" s="1"/>
  <c r="F55" i="4"/>
  <c r="G55" i="4" s="1"/>
  <c r="H55" i="4" s="1"/>
  <c r="BQ3" i="3"/>
  <c r="AM10" i="3"/>
  <c r="AM12" i="3" s="1"/>
  <c r="AM13" i="3" s="1"/>
  <c r="I5" i="2" s="1"/>
  <c r="O10" i="3"/>
  <c r="O12" i="3" s="1"/>
  <c r="O114" i="3"/>
  <c r="E9" i="2" s="1"/>
  <c r="AY126" i="3"/>
  <c r="K11" i="2" s="1"/>
  <c r="AS129" i="3"/>
  <c r="AS130" i="3" s="1"/>
  <c r="BG123" i="3"/>
  <c r="O123" i="3"/>
  <c r="AG111" i="3"/>
  <c r="AG113" i="3" s="1"/>
  <c r="U99" i="3"/>
  <c r="U101" i="3" s="1"/>
  <c r="U102" i="3" s="1"/>
  <c r="F10" i="2" s="1"/>
  <c r="BH99" i="3"/>
  <c r="BF87" i="3"/>
  <c r="E89" i="3"/>
  <c r="I87" i="3"/>
  <c r="U73" i="3"/>
  <c r="BH73" i="3"/>
  <c r="BP98" i="3"/>
  <c r="F19" i="4"/>
  <c r="G19" i="4" s="1"/>
  <c r="H19" i="4" s="1"/>
  <c r="BQ70" i="3"/>
  <c r="BP72" i="3"/>
  <c r="F23" i="4"/>
  <c r="G23" i="4" s="1"/>
  <c r="H23" i="4" s="1"/>
  <c r="BQ65" i="3"/>
  <c r="O60" i="3"/>
  <c r="BG60" i="3"/>
  <c r="AS51" i="3"/>
  <c r="J2" i="2" s="1"/>
  <c r="BP24" i="3"/>
  <c r="BJ23" i="3"/>
  <c r="AG23" i="3"/>
  <c r="AG25" i="3" s="1"/>
  <c r="AG26" i="3" s="1"/>
  <c r="H8" i="2" s="1"/>
  <c r="AY51" i="3"/>
  <c r="K2" i="2" s="1"/>
  <c r="BF48" i="3"/>
  <c r="I48" i="3"/>
  <c r="BQ55" i="3"/>
  <c r="BM48" i="3"/>
  <c r="AY48" i="3"/>
  <c r="F15" i="4"/>
  <c r="G15" i="4" s="1"/>
  <c r="H15" i="4" s="1"/>
  <c r="BQ45" i="3"/>
  <c r="I37" i="3"/>
  <c r="BP37" i="3" s="1"/>
  <c r="BK23" i="3"/>
  <c r="AM23" i="3"/>
  <c r="AM25" i="3" s="1"/>
  <c r="AM26" i="3" s="1"/>
  <c r="I8" i="2" s="1"/>
  <c r="F52" i="4"/>
  <c r="G52" i="4" s="1"/>
  <c r="H52" i="4" s="1"/>
  <c r="BQ15" i="3"/>
  <c r="E12" i="3"/>
  <c r="BQ43" i="3"/>
  <c r="E38" i="3"/>
  <c r="H12" i="3"/>
  <c r="AY114" i="3"/>
  <c r="K9" i="2" s="1"/>
  <c r="BO110" i="3"/>
  <c r="AG114" i="3"/>
  <c r="H9" i="2" s="1"/>
  <c r="BQ119" i="3"/>
  <c r="BG111" i="3"/>
  <c r="O111" i="3"/>
  <c r="O113" i="3" s="1"/>
  <c r="F37" i="4"/>
  <c r="G37" i="4" s="1"/>
  <c r="H37" i="4" s="1"/>
  <c r="BQ104" i="3"/>
  <c r="BE102" i="3"/>
  <c r="L10" i="2" s="1"/>
  <c r="L14" i="2" s="1"/>
  <c r="BL99" i="3"/>
  <c r="AS99" i="3"/>
  <c r="AS101" i="3" s="1"/>
  <c r="AS102" i="3" s="1"/>
  <c r="J10" i="2" s="1"/>
  <c r="E101" i="3"/>
  <c r="AY90" i="3"/>
  <c r="K7" i="2" s="1"/>
  <c r="BO72" i="3"/>
  <c r="BQ94" i="3"/>
  <c r="BQ79" i="3"/>
  <c r="I73" i="3"/>
  <c r="I62" i="3" s="1"/>
  <c r="AY63" i="3"/>
  <c r="K4" i="2" s="1"/>
  <c r="BE87" i="3"/>
  <c r="BN87" i="3"/>
  <c r="BQ78" i="3"/>
  <c r="F41" i="4"/>
  <c r="G41" i="4" s="1"/>
  <c r="H41" i="4" s="1"/>
  <c r="BQ53" i="3"/>
  <c r="AG48" i="3"/>
  <c r="AG50" i="3" s="1"/>
  <c r="AG51" i="3" s="1"/>
  <c r="H2" i="2" s="1"/>
  <c r="BJ48" i="3"/>
  <c r="BQ67" i="3"/>
  <c r="U23" i="3"/>
  <c r="U25" i="3" s="1"/>
  <c r="BH23" i="3"/>
  <c r="BO47" i="3"/>
  <c r="AS10" i="3"/>
  <c r="BL10" i="3"/>
  <c r="BQ84" i="3"/>
  <c r="G50" i="4"/>
  <c r="H50" i="4" s="1"/>
  <c r="BG48" i="3"/>
  <c r="O48" i="3"/>
  <c r="BG23" i="3"/>
  <c r="O23" i="3"/>
  <c r="O25" i="3" s="1"/>
  <c r="O26" i="3" s="1"/>
  <c r="E8" i="2" s="1"/>
  <c r="G40" i="4"/>
  <c r="H40" i="4" s="1"/>
  <c r="BP11" i="3"/>
  <c r="AS25" i="3" l="1"/>
  <c r="AS26" i="3" s="1"/>
  <c r="J8" i="2" s="1"/>
  <c r="AS38" i="3"/>
  <c r="AS39" i="3" s="1"/>
  <c r="J3" i="2" s="1"/>
  <c r="BQ35" i="3"/>
  <c r="AS12" i="3"/>
  <c r="AS63" i="3"/>
  <c r="J4" i="2" s="1"/>
  <c r="AS13" i="3"/>
  <c r="J5" i="2" s="1"/>
  <c r="BP88" i="3"/>
  <c r="AS89" i="3"/>
  <c r="AS90" i="3" s="1"/>
  <c r="J7" i="2" s="1"/>
  <c r="AS75" i="3"/>
  <c r="AS76" i="3" s="1"/>
  <c r="J6" i="2" s="1"/>
  <c r="AM126" i="3"/>
  <c r="I11" i="2" s="1"/>
  <c r="AM38" i="3"/>
  <c r="AM39" i="3" s="1"/>
  <c r="I3" i="2" s="1"/>
  <c r="AM113" i="3"/>
  <c r="AM114" i="3" s="1"/>
  <c r="I9" i="2" s="1"/>
  <c r="AM89" i="3"/>
  <c r="AM90" i="3" s="1"/>
  <c r="I7" i="2" s="1"/>
  <c r="BQ86" i="3"/>
  <c r="BO123" i="3"/>
  <c r="AM50" i="3"/>
  <c r="AM51" i="3" s="1"/>
  <c r="I2" i="2" s="1"/>
  <c r="AM63" i="3"/>
  <c r="I4" i="2" s="1"/>
  <c r="AG62" i="3"/>
  <c r="AG63" i="3" s="1"/>
  <c r="H4" i="2" s="1"/>
  <c r="AG101" i="3"/>
  <c r="AG102" i="3" s="1"/>
  <c r="H10" i="2" s="1"/>
  <c r="BQ98" i="3"/>
  <c r="AG75" i="3"/>
  <c r="AG76" i="3" s="1"/>
  <c r="H6" i="2" s="1"/>
  <c r="AG125" i="3"/>
  <c r="AG126" i="3"/>
  <c r="H11" i="2" s="1"/>
  <c r="AA125" i="3"/>
  <c r="AA126" i="3"/>
  <c r="G11" i="2" s="1"/>
  <c r="BQ122" i="3"/>
  <c r="AA102" i="3"/>
  <c r="G10" i="2" s="1"/>
  <c r="AA90" i="3"/>
  <c r="G7" i="2" s="1"/>
  <c r="AA50" i="3"/>
  <c r="AA51" i="3" s="1"/>
  <c r="G2" i="2" s="1"/>
  <c r="BQ47" i="3"/>
  <c r="AA39" i="3"/>
  <c r="G3" i="2" s="1"/>
  <c r="BO36" i="3"/>
  <c r="AA63" i="3"/>
  <c r="G4" i="2" s="1"/>
  <c r="BO60" i="3"/>
  <c r="BQ59" i="3"/>
  <c r="BQ110" i="3"/>
  <c r="U75" i="3"/>
  <c r="U76" i="3" s="1"/>
  <c r="F6" i="2" s="1"/>
  <c r="U26" i="3"/>
  <c r="F8" i="2" s="1"/>
  <c r="U38" i="3"/>
  <c r="U39" i="3" s="1"/>
  <c r="F3" i="2" s="1"/>
  <c r="U125" i="3"/>
  <c r="U126" i="3" s="1"/>
  <c r="F11" i="2" s="1"/>
  <c r="U113" i="3"/>
  <c r="BP113" i="3" s="1"/>
  <c r="BO111" i="3"/>
  <c r="BP49" i="3"/>
  <c r="U51" i="3"/>
  <c r="F2" i="2" s="1"/>
  <c r="K14" i="2"/>
  <c r="O101" i="3"/>
  <c r="O102" i="3" s="1"/>
  <c r="E10" i="2" s="1"/>
  <c r="O50" i="3"/>
  <c r="O51" i="3" s="1"/>
  <c r="E2" i="2" s="1"/>
  <c r="BP123" i="3"/>
  <c r="O125" i="3"/>
  <c r="O126" i="3" s="1"/>
  <c r="E11" i="2" s="1"/>
  <c r="O62" i="3"/>
  <c r="O63" i="3" s="1"/>
  <c r="E4" i="2" s="1"/>
  <c r="BP60" i="3"/>
  <c r="BO10" i="3"/>
  <c r="O13" i="3"/>
  <c r="E5" i="2" s="1"/>
  <c r="BP10" i="3"/>
  <c r="O89" i="3"/>
  <c r="O90" i="3" s="1"/>
  <c r="E7" i="2" s="1"/>
  <c r="I63" i="3"/>
  <c r="BP36" i="3"/>
  <c r="I38" i="3"/>
  <c r="BP23" i="3"/>
  <c r="I25" i="3"/>
  <c r="BQ72" i="3"/>
  <c r="I89" i="3"/>
  <c r="BP87" i="3"/>
  <c r="D9" i="2"/>
  <c r="BO23" i="3"/>
  <c r="BP99" i="3"/>
  <c r="I101" i="3"/>
  <c r="BP101" i="3" s="1"/>
  <c r="I12" i="3"/>
  <c r="BP12" i="3" s="1"/>
  <c r="BP73" i="3"/>
  <c r="I75" i="3"/>
  <c r="BP48" i="3"/>
  <c r="I50" i="3"/>
  <c r="BO73" i="3"/>
  <c r="BO99" i="3"/>
  <c r="BO48" i="3"/>
  <c r="BO87" i="3"/>
  <c r="BP111" i="3"/>
  <c r="J14" i="2" l="1"/>
  <c r="BQ123" i="3"/>
  <c r="I14" i="2"/>
  <c r="BQ60" i="3"/>
  <c r="H14" i="2"/>
  <c r="BQ36" i="3"/>
  <c r="G14" i="2"/>
  <c r="BP75" i="3"/>
  <c r="M11" i="2"/>
  <c r="U114" i="3"/>
  <c r="F9" i="2" s="1"/>
  <c r="M9" i="2" s="1"/>
  <c r="BQ111" i="3"/>
  <c r="BP62" i="3"/>
  <c r="E14" i="2"/>
  <c r="BQ10" i="3"/>
  <c r="BP89" i="3"/>
  <c r="BQ99" i="3"/>
  <c r="BP38" i="3"/>
  <c r="I39" i="3"/>
  <c r="BP50" i="3"/>
  <c r="I51" i="3"/>
  <c r="BQ73" i="3"/>
  <c r="I90" i="3"/>
  <c r="BQ48" i="3"/>
  <c r="BQ87" i="3"/>
  <c r="BP25" i="3"/>
  <c r="I26" i="3"/>
  <c r="I13" i="3"/>
  <c r="I102" i="3"/>
  <c r="BQ23" i="3"/>
  <c r="BP63" i="3"/>
  <c r="D4" i="2"/>
  <c r="I76" i="3"/>
  <c r="N11" i="2" l="1"/>
  <c r="BP114" i="3"/>
  <c r="F14" i="2"/>
  <c r="BP76" i="3"/>
  <c r="D6" i="2"/>
  <c r="M6" i="2" s="1"/>
  <c r="M4" i="2"/>
  <c r="BP13" i="3"/>
  <c r="D5" i="2"/>
  <c r="M5" i="2" s="1"/>
  <c r="BP90" i="3"/>
  <c r="D7" i="2"/>
  <c r="M7" i="2" s="1"/>
  <c r="BP39" i="3"/>
  <c r="D3" i="2"/>
  <c r="M3" i="2" s="1"/>
  <c r="BP26" i="3"/>
  <c r="D8" i="2"/>
  <c r="M8" i="2" s="1"/>
  <c r="BP102" i="3"/>
  <c r="D10" i="2"/>
  <c r="M10" i="2" s="1"/>
  <c r="BP51" i="3"/>
  <c r="D2" i="2"/>
  <c r="M2" i="2" s="1"/>
  <c r="N8" i="2" l="1"/>
  <c r="N3" i="2"/>
  <c r="N4" i="2"/>
  <c r="N2" i="2"/>
  <c r="N9" i="2"/>
  <c r="N7" i="2"/>
  <c r="N5" i="2"/>
  <c r="N6" i="2"/>
  <c r="N10" i="2"/>
  <c r="D14" i="2"/>
  <c r="M14" i="2" s="1"/>
  <c r="M15" i="2" s="1"/>
  <c r="N15" i="2" l="1"/>
</calcChain>
</file>

<file path=xl/sharedStrings.xml><?xml version="1.0" encoding="utf-8"?>
<sst xmlns="http://schemas.openxmlformats.org/spreadsheetml/2006/main" count="713" uniqueCount="115">
  <si>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</si>
  <si>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</si>
  <si>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</si>
  <si>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</si>
  <si>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</si>
  <si>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</si>
  <si>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</si>
  <si>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</si>
  <si>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</si>
  <si>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</si>
  <si>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</si>
  <si>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</si>
  <si>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</si>
  <si>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</si>
  <si>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</si>
  <si>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</si>
  <si>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</si>
  <si>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</si>
  <si>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</si>
  <si>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</si>
  <si>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</si>
  <si>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</si>
  <si>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</si>
  <si>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</si>
  <si>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</si>
  <si>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</si>
  <si>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</si>
  <si>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</si>
  <si>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</si>
  <si>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</si>
  <si>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</si>
  <si>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</si>
  <si>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</si>
  <si>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</si>
  <si>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</si>
  <si>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</si>
  <si>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</si>
  <si>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</si>
  <si>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</si>
  <si>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</si>
  <si>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</si>
  <si>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</si>
  <si>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</si>
  <si>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</si>
  <si>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</si>
  <si>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</si>
  <si>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</si>
  <si>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</si>
  <si>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</si>
  <si>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</si>
  <si>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</si>
  <si>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</si>
  <si>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</si>
  <si>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</si>
  <si>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</si>
  <si>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</si>
  <si>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</si>
  <si>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</si>
  <si>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</si>
  <si>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</si>
  <si>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</si>
  <si>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</si>
  <si>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</si>
  <si>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</si>
  <si>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</si>
  <si>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</si>
  <si>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</si>
  <si>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</si>
  <si>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</si>
  <si>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</si>
  <si>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</si>
  <si>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</si>
  <si>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</si>
  <si>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</si>
  <si>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</si>
  <si>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</si>
  <si>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</si>
  <si>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</si>
  <si>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</si>
  <si>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</si>
  <si>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</si>
  <si>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</si>
  <si>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</si>
  <si>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</si>
  <si>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</si>
  <si>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</si>
  <si>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</si>
  <si>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</si>
  <si>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</si>
  <si>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</si>
  <si>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</si>
  <si>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</si>
  <si>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</si>
  <si>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</si>
  <si>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</si>
  <si>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</si>
  <si>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</si>
  <si>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</si>
  <si>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</si>
  <si>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</si>
  <si>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</si>
  <si>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</si>
  <si>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</si>
  <si>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</si>
  <si>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</si>
  <si>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</si>
  <si>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</si>
  <si>
    <t>Micaud</t>
  </si>
  <si>
    <t>Brigitte</t>
  </si>
  <si>
    <t>Vo Dupuy</t>
  </si>
  <si>
    <t>Phusi</t>
  </si>
  <si>
    <t>Coquillard</t>
  </si>
  <si>
    <t>Christophe</t>
  </si>
  <si>
    <t>Grosjean</t>
  </si>
  <si>
    <t>Louis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</si>
</sst>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J9" sqref="J9"/>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équipe'!B40</f>
        <v>XBS</v>
      </c>
      <c r="D2" s="14">
        <f>'Détail par équipe'!I51</f>
        <v>8</v>
      </c>
      <c r="E2" s="15">
        <f>'Détail par équipe'!O51</f>
        <v>10</v>
      </c>
      <c r="F2" s="15">
        <f>'Détail par équipe'!U51</f>
        <v>9</v>
      </c>
      <c r="G2" s="15">
        <f>'Détail par équipe'!AA51</f>
        <v>8</v>
      </c>
      <c r="H2" s="15">
        <f>'Détail par équipe'!AG51</f>
        <v>5</v>
      </c>
      <c r="I2" s="15">
        <f>'Détail par équipe'!AM51</f>
        <v>5</v>
      </c>
      <c r="J2" s="15">
        <f>'Détail par équipe'!AS51</f>
        <v>8</v>
      </c>
      <c r="K2" s="15">
        <f>'Détail par équipe'!AY51</f>
        <v>0</v>
      </c>
      <c r="L2" s="15">
        <f>'Détail par équipe'!BE51</f>
        <v>0</v>
      </c>
      <c r="M2" s="16">
        <f>D2+E2+F2+G2+H2+I2+J2+K2+L2</f>
        <v>53</v>
      </c>
      <c r="N2" s="17">
        <f t="shared" ref="N2:N11" si="0">M2*2.4</f>
        <v>127.19999999999999</v>
      </c>
    </row>
    <row r="3" spans="1:14" ht="23.1" customHeight="1" x14ac:dyDescent="0.2">
      <c r="A3" s="11">
        <v>2</v>
      </c>
      <c r="B3" s="12">
        <v>5</v>
      </c>
      <c r="C3" s="13" t="str">
        <f>'Détail par équipe'!B27</f>
        <v>Les Robots</v>
      </c>
      <c r="D3" s="14">
        <f>'Détail par équipe'!I39</f>
        <v>2</v>
      </c>
      <c r="E3" s="15">
        <f>'Détail par équipe'!O39</f>
        <v>8</v>
      </c>
      <c r="F3" s="15">
        <f>'Détail par équipe'!U39</f>
        <v>10</v>
      </c>
      <c r="G3" s="15">
        <f>'Détail par équipe'!AA39</f>
        <v>10</v>
      </c>
      <c r="H3" s="15">
        <f>'Détail par équipe'!AG39</f>
        <v>8</v>
      </c>
      <c r="I3" s="15">
        <f>'Détail par équipe'!AM39</f>
        <v>5</v>
      </c>
      <c r="J3" s="15">
        <f>'Détail par équipe'!AS39</f>
        <v>9</v>
      </c>
      <c r="K3" s="15">
        <f>'Détail par équipe'!AY39</f>
        <v>0</v>
      </c>
      <c r="L3" s="15">
        <f>'Détail par équipe'!BE39</f>
        <v>0</v>
      </c>
      <c r="M3" s="16">
        <f>D3+E3+F3+G3+H3+I3+J3+K3+L3</f>
        <v>52</v>
      </c>
      <c r="N3" s="17">
        <f t="shared" si="0"/>
        <v>124.8</v>
      </c>
    </row>
    <row r="4" spans="1:14" ht="23.1" customHeight="1" x14ac:dyDescent="0.2">
      <c r="A4" s="11">
        <v>3</v>
      </c>
      <c r="B4" s="12">
        <v>7</v>
      </c>
      <c r="C4" s="13" t="str">
        <f>'Détail par équipe'!B52</f>
        <v>BCV</v>
      </c>
      <c r="D4" s="14">
        <f>'Détail par équipe'!I63</f>
        <v>9.5</v>
      </c>
      <c r="E4" s="15">
        <f>'Détail par équipe'!O63</f>
        <v>10</v>
      </c>
      <c r="F4" s="15">
        <f>'Détail par équipe'!U63</f>
        <v>1</v>
      </c>
      <c r="G4" s="15">
        <f>'Détail par équipe'!AA63</f>
        <v>0</v>
      </c>
      <c r="H4" s="15">
        <f>'Détail par équipe'!AG63</f>
        <v>9.5</v>
      </c>
      <c r="I4" s="15">
        <f>'Détail par équipe'!AM63</f>
        <v>10</v>
      </c>
      <c r="J4" s="15">
        <f>'Détail par équipe'!AS63</f>
        <v>8</v>
      </c>
      <c r="K4" s="15">
        <f>'Détail par équipe'!AY63</f>
        <v>0</v>
      </c>
      <c r="L4" s="15">
        <f>'Détail par équipe'!BE63</f>
        <v>0</v>
      </c>
      <c r="M4" s="16">
        <f>D4+E4+F4+G4+H4+I4+J4+K4+L4</f>
        <v>48</v>
      </c>
      <c r="N4" s="17">
        <f t="shared" si="0"/>
        <v>115.19999999999999</v>
      </c>
    </row>
    <row r="5" spans="1:14" ht="23.1" customHeight="1" x14ac:dyDescent="0.2">
      <c r="A5" s="11">
        <v>4</v>
      </c>
      <c r="B5" s="12">
        <v>8</v>
      </c>
      <c r="C5" s="13" t="str">
        <f>'Détail par équipe'!B2</f>
        <v>US Métro</v>
      </c>
      <c r="D5" s="14">
        <f>'Détail par équipe'!I13</f>
        <v>8</v>
      </c>
      <c r="E5" s="15">
        <f>'Détail par équipe'!O13</f>
        <v>2</v>
      </c>
      <c r="F5" s="15">
        <f>'Détail par équipe'!U13</f>
        <v>9</v>
      </c>
      <c r="G5" s="15">
        <f>'Détail par équipe'!AA13</f>
        <v>8</v>
      </c>
      <c r="H5" s="15">
        <f>'Détail par équipe'!AG13</f>
        <v>5</v>
      </c>
      <c r="I5" s="15">
        <f>'Détail par équipe'!AM13</f>
        <v>5</v>
      </c>
      <c r="J5" s="15">
        <f>'Détail par équipe'!AS13</f>
        <v>2</v>
      </c>
      <c r="K5" s="15">
        <f>'Détail par équipe'!AY13</f>
        <v>0</v>
      </c>
      <c r="L5" s="15">
        <f>'Détail par équipe'!BE13</f>
        <v>0</v>
      </c>
      <c r="M5" s="16">
        <f>D5+E5+F5+G5+H5+I5+J5+K5+L5</f>
        <v>39</v>
      </c>
      <c r="N5" s="17">
        <f t="shared" si="0"/>
        <v>93.6</v>
      </c>
    </row>
    <row r="6" spans="1:14" ht="23.1" customHeight="1" x14ac:dyDescent="0.2">
      <c r="A6" s="11">
        <v>5</v>
      </c>
      <c r="B6" s="12">
        <v>6</v>
      </c>
      <c r="C6" s="13" t="str">
        <f>'Détail par équipe'!B64</f>
        <v>BCF Girls</v>
      </c>
      <c r="D6" s="14">
        <f>'Détail par équipe'!I76</f>
        <v>0.5</v>
      </c>
      <c r="E6" s="15">
        <f>'Détail par équipe'!O76</f>
        <v>8</v>
      </c>
      <c r="F6" s="15">
        <f>'Détail par équipe'!U76</f>
        <v>8</v>
      </c>
      <c r="G6" s="15">
        <f>'Détail par équipe'!AA76</f>
        <v>5</v>
      </c>
      <c r="H6" s="15">
        <f>'Détail par équipe'!AG76</f>
        <v>5</v>
      </c>
      <c r="I6" s="15">
        <f>'Détail par équipe'!AM76</f>
        <v>10</v>
      </c>
      <c r="J6" s="15">
        <f>'Détail par équipe'!AS76</f>
        <v>2</v>
      </c>
      <c r="K6" s="15">
        <f>'Détail par équipe'!AY76</f>
        <v>0</v>
      </c>
      <c r="L6" s="15">
        <f>'Détail par équipe'!BE76</f>
        <v>0</v>
      </c>
      <c r="M6" s="16">
        <f>D6+E6+F6+G6+H6+I6+J6+K6+L6</f>
        <v>38.5</v>
      </c>
      <c r="N6" s="17">
        <f t="shared" si="0"/>
        <v>92.399999999999991</v>
      </c>
    </row>
    <row r="7" spans="1:14" ht="23.1" customHeight="1" x14ac:dyDescent="0.2">
      <c r="A7" s="11">
        <v>6</v>
      </c>
      <c r="B7" s="12">
        <v>2</v>
      </c>
      <c r="C7" s="13" t="str">
        <f>'Détail par équipe'!B77</f>
        <v>BCF Boys</v>
      </c>
      <c r="D7" s="14">
        <f>'Détail par équipe'!I90</f>
        <v>6</v>
      </c>
      <c r="E7" s="15">
        <f>'Détail par équipe'!O90</f>
        <v>2</v>
      </c>
      <c r="F7" s="15">
        <f>'Détail par équipe'!U90</f>
        <v>2</v>
      </c>
      <c r="G7" s="15">
        <f>'Détail par équipe'!AA90</f>
        <v>2</v>
      </c>
      <c r="H7" s="15">
        <f>'Détail par équipe'!AG90</f>
        <v>6</v>
      </c>
      <c r="I7" s="15">
        <f>'Détail par équipe'!AM90</f>
        <v>8</v>
      </c>
      <c r="J7" s="15">
        <f>'Détail par équipe'!AS90</f>
        <v>10</v>
      </c>
      <c r="K7" s="15">
        <f>'Détail par équipe'!AY90</f>
        <v>0</v>
      </c>
      <c r="L7" s="15">
        <f>'Détail par équipe'!BE90</f>
        <v>0</v>
      </c>
      <c r="M7" s="16">
        <f>D7+E7+F7+G7+H7+I7+J7+K7+L7</f>
        <v>36</v>
      </c>
      <c r="N7" s="17">
        <f t="shared" si="0"/>
        <v>86.399999999999991</v>
      </c>
    </row>
    <row r="8" spans="1:14" ht="23.1" customHeight="1" x14ac:dyDescent="0.2">
      <c r="A8" s="11">
        <v>7</v>
      </c>
      <c r="B8" s="12">
        <v>10</v>
      </c>
      <c r="C8" s="13" t="str">
        <f>'Détail par équipe'!B14</f>
        <v>Les Miclos</v>
      </c>
      <c r="D8" s="14">
        <f>'Détail par équipe'!I26</f>
        <v>2</v>
      </c>
      <c r="E8" s="15">
        <f>'Détail par équipe'!O26</f>
        <v>5</v>
      </c>
      <c r="F8" s="15">
        <f>'Détail par équipe'!U26</f>
        <v>0</v>
      </c>
      <c r="G8" s="15">
        <f>'Détail par équipe'!AA26</f>
        <v>10</v>
      </c>
      <c r="H8" s="15">
        <f>'Détail par équipe'!AG26</f>
        <v>5</v>
      </c>
      <c r="I8" s="15">
        <f>'Détail par équipe'!AM26</f>
        <v>2</v>
      </c>
      <c r="J8" s="15">
        <f>'Détail par équipe'!AS26</f>
        <v>8</v>
      </c>
      <c r="K8" s="15">
        <f>'Détail par équipe'!AY26</f>
        <v>0</v>
      </c>
      <c r="L8" s="15">
        <f>'Détail par équipe'!BE26</f>
        <v>0</v>
      </c>
      <c r="M8" s="16">
        <f>D8+E8+F8+G8+H8+I8+J8+K8+L8</f>
        <v>32</v>
      </c>
      <c r="N8" s="17">
        <f t="shared" si="0"/>
        <v>76.8</v>
      </c>
    </row>
    <row r="9" spans="1:14" ht="23.1" customHeight="1" x14ac:dyDescent="0.2">
      <c r="A9" s="11">
        <v>8</v>
      </c>
      <c r="B9" s="12">
        <v>3</v>
      </c>
      <c r="C9" s="13" t="str">
        <f>'Détail par équipe'!B103</f>
        <v>Les Handicapés</v>
      </c>
      <c r="D9" s="14">
        <f>'Détail par équipe'!I114</f>
        <v>0</v>
      </c>
      <c r="E9" s="15">
        <f>'Détail par équipe'!O114</f>
        <v>5</v>
      </c>
      <c r="F9" s="15">
        <f>'Détail par équipe'!U114</f>
        <v>10</v>
      </c>
      <c r="G9" s="15">
        <f>'Détail par équipe'!AA114</f>
        <v>2</v>
      </c>
      <c r="H9" s="15">
        <f>'Détail par équipe'!AG114</f>
        <v>0.5</v>
      </c>
      <c r="I9" s="15">
        <f>'Détail par équipe'!AM114</f>
        <v>0</v>
      </c>
      <c r="J9" s="15">
        <f>'Détail par équipe'!AS114</f>
        <v>0</v>
      </c>
      <c r="K9" s="15">
        <f>'Détail par équipe'!AY114</f>
        <v>0</v>
      </c>
      <c r="L9" s="15">
        <f>'Détail par équipe'!BE114</f>
        <v>0</v>
      </c>
      <c r="M9" s="16">
        <f>D9+E9+F9+G9+H9+I9+J9+K9+L9</f>
        <v>17.5</v>
      </c>
      <c r="N9" s="17">
        <f t="shared" si="0"/>
        <v>42</v>
      </c>
    </row>
    <row r="10" spans="1:14" ht="23.1" customHeight="1" x14ac:dyDescent="0.2">
      <c r="A10" s="11">
        <v>9</v>
      </c>
      <c r="B10" s="12">
        <v>4</v>
      </c>
      <c r="C10" s="13" t="str">
        <f>'Détail par équipe'!B91</f>
        <v>Les Criquets</v>
      </c>
      <c r="D10" s="14">
        <f>'Détail par équipe'!I102</f>
        <v>4</v>
      </c>
      <c r="E10" s="15">
        <f>'Détail par équipe'!O102</f>
        <v>0</v>
      </c>
      <c r="F10" s="15">
        <f>'Détail par équipe'!U102</f>
        <v>0</v>
      </c>
      <c r="G10" s="15">
        <f>'Détail par équipe'!AA102</f>
        <v>5</v>
      </c>
      <c r="H10" s="15">
        <f>'Détail par équipe'!AG102</f>
        <v>2</v>
      </c>
      <c r="I10" s="15">
        <f>'Détail par équipe'!AM102</f>
        <v>0</v>
      </c>
      <c r="J10" s="15">
        <f>'Détail par équipe'!AS102</f>
        <v>2</v>
      </c>
      <c r="K10" s="15">
        <f>'Détail par équipe'!AY102</f>
        <v>0</v>
      </c>
      <c r="L10" s="15">
        <f>'Détail par équipe'!BE102</f>
        <v>0</v>
      </c>
      <c r="M10" s="16">
        <f>D10+E10+F10+G10+H10+I10+J10+K10+L10</f>
        <v>13</v>
      </c>
      <c r="N10" s="17">
        <f t="shared" si="0"/>
        <v>31.2</v>
      </c>
    </row>
    <row r="11" spans="1:14" ht="23.1" customHeight="1" x14ac:dyDescent="0.2">
      <c r="A11" s="11">
        <v>10</v>
      </c>
      <c r="B11" s="12">
        <v>11</v>
      </c>
      <c r="C11" s="13" t="str">
        <f>'Détail par équipe'!B115</f>
        <v>Canon Ball</v>
      </c>
      <c r="D11" s="14">
        <f>'Détail par équipe'!I126</f>
        <v>0</v>
      </c>
      <c r="E11" s="15">
        <f>'Détail par équipe'!O126</f>
        <v>0</v>
      </c>
      <c r="F11" s="15">
        <f>'Détail par équipe'!U126</f>
        <v>1</v>
      </c>
      <c r="G11" s="15">
        <f>'Détail par équipe'!AA126</f>
        <v>0</v>
      </c>
      <c r="H11" s="15">
        <f>'Détail par équipe'!AG126</f>
        <v>4</v>
      </c>
      <c r="I11" s="15">
        <f>'Détail par équipe'!AM126</f>
        <v>5</v>
      </c>
      <c r="J11" s="15">
        <f>'Détail par équipe'!AS126</f>
        <v>1</v>
      </c>
      <c r="K11" s="15">
        <f>'Détail par équipe'!AY126</f>
        <v>0</v>
      </c>
      <c r="L11" s="15">
        <f>'Détail par équipe'!BE126</f>
        <v>0</v>
      </c>
      <c r="M11" s="16">
        <f>D11+E11+F11+G11+H11+I11+J11+K11+L11</f>
        <v>11</v>
      </c>
      <c r="N11" s="17">
        <f t="shared" si="0"/>
        <v>26.4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40</v>
      </c>
      <c r="E14" s="17">
        <f t="shared" si="1"/>
        <v>50</v>
      </c>
      <c r="F14" s="17">
        <f t="shared" si="1"/>
        <v>50</v>
      </c>
      <c r="G14" s="17">
        <f t="shared" si="1"/>
        <v>50</v>
      </c>
      <c r="H14" s="17">
        <f t="shared" si="1"/>
        <v>50</v>
      </c>
      <c r="I14" s="17">
        <f t="shared" si="1"/>
        <v>50</v>
      </c>
      <c r="J14" s="17">
        <f t="shared" si="1"/>
        <v>50</v>
      </c>
      <c r="K14" s="17">
        <f t="shared" si="1"/>
        <v>0</v>
      </c>
      <c r="L14" s="17">
        <f t="shared" si="1"/>
        <v>0</v>
      </c>
      <c r="M14" s="17">
        <f>D14+E14+F14+G14+H14+I14+J14+K14+L14</f>
        <v>340</v>
      </c>
      <c r="N14" s="20"/>
    </row>
    <row r="15" spans="1:14" ht="15" customHeight="1" x14ac:dyDescent="0.2">
      <c r="A15" s="20"/>
      <c r="B15" s="21"/>
      <c r="C15" s="20"/>
      <c r="D15" s="20"/>
      <c r="E15" s="20"/>
      <c r="F15" s="20"/>
      <c r="G15" s="20"/>
      <c r="H15" s="20"/>
      <c r="I15" s="20"/>
      <c r="J15" s="20"/>
      <c r="K15" s="20"/>
      <c r="L15" s="20"/>
      <c r="M15" s="22">
        <f>M14*2.4</f>
        <v>816</v>
      </c>
      <c r="N15" s="17">
        <f>SUM(N2:N11)</f>
        <v>815.99999999999989</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c r="F18" s="20"/>
      <c r="G18" s="20"/>
      <c r="H18" s="20"/>
      <c r="I18" s="20"/>
      <c r="J18" s="20"/>
      <c r="K18" s="20"/>
      <c r="L18" s="20"/>
      <c r="M18" s="17">
        <f>SUM(D18:L18)</f>
        <v>96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AC79" activePane="bottomRight"/>
      <selection activeCell="K6" sqref="K6"/>
      <selection pane="topRight" activeCell="L1" sqref="L1"/>
      <selection pane="bottomLeft" activeCell="C95" sqref="C95"/>
      <selection pane="bottomRight" activeCell="AN93" sqref="AN93"/>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44819</v>
      </c>
      <c r="E1" s="142"/>
      <c r="F1" s="142"/>
      <c r="G1" s="142"/>
      <c r="H1" s="142"/>
      <c r="I1" s="143"/>
      <c r="J1" s="141">
        <v>44826</v>
      </c>
      <c r="K1" s="142"/>
      <c r="L1" s="142"/>
      <c r="M1" s="142"/>
      <c r="N1" s="142"/>
      <c r="O1" s="143"/>
      <c r="P1" s="141">
        <v>44833</v>
      </c>
      <c r="Q1" s="142"/>
      <c r="R1" s="142"/>
      <c r="S1" s="142"/>
      <c r="T1" s="142"/>
      <c r="U1" s="143"/>
      <c r="V1" s="141">
        <v>44840</v>
      </c>
      <c r="W1" s="142"/>
      <c r="X1" s="142"/>
      <c r="Y1" s="142"/>
      <c r="Z1" s="142"/>
      <c r="AA1" s="143"/>
      <c r="AB1" s="141">
        <v>44847</v>
      </c>
      <c r="AC1" s="142"/>
      <c r="AD1" s="142"/>
      <c r="AE1" s="142"/>
      <c r="AF1" s="142"/>
      <c r="AG1" s="143"/>
      <c r="AH1" s="141">
        <v>44854</v>
      </c>
      <c r="AI1" s="142"/>
      <c r="AJ1" s="142"/>
      <c r="AK1" s="142"/>
      <c r="AL1" s="142"/>
      <c r="AM1" s="143"/>
      <c r="AN1" s="141">
        <v>44882</v>
      </c>
      <c r="AO1" s="142"/>
      <c r="AP1" s="142"/>
      <c r="AQ1" s="142"/>
      <c r="AR1" s="142"/>
      <c r="AS1" s="143"/>
      <c r="AT1" s="141">
        <v>44889</v>
      </c>
      <c r="AU1" s="142"/>
      <c r="AV1" s="142"/>
      <c r="AW1" s="142"/>
      <c r="AX1" s="142"/>
      <c r="AY1" s="143"/>
      <c r="AZ1" s="141">
        <v>44896</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v>31</v>
      </c>
      <c r="AC3" s="43">
        <v>132</v>
      </c>
      <c r="AD3" s="43">
        <v>183</v>
      </c>
      <c r="AE3" s="43">
        <v>150</v>
      </c>
      <c r="AF3" s="43">
        <v>168</v>
      </c>
      <c r="AG3" s="41">
        <f t="shared" ref="AG3:AG8" si="4">SUM(AC3:AF3)</f>
        <v>633</v>
      </c>
      <c r="AH3" s="42">
        <v>33</v>
      </c>
      <c r="AI3" s="43">
        <v>161</v>
      </c>
      <c r="AJ3" s="43">
        <v>163</v>
      </c>
      <c r="AK3" s="43">
        <v>138</v>
      </c>
      <c r="AL3" s="43">
        <v>188</v>
      </c>
      <c r="AM3" s="41">
        <f t="shared" ref="AM3:AM8" si="5">SUM(AI3:AL3)</f>
        <v>650</v>
      </c>
      <c r="AN3" s="42">
        <v>35</v>
      </c>
      <c r="AO3" s="43">
        <v>200</v>
      </c>
      <c r="AP3" s="43">
        <v>166</v>
      </c>
      <c r="AQ3" s="43">
        <v>158</v>
      </c>
      <c r="AR3" s="43">
        <v>179</v>
      </c>
      <c r="AS3" s="41">
        <f t="shared" ref="AS3:AS8" si="6">SUM(AO3:AR3)</f>
        <v>703</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4</v>
      </c>
      <c r="BK3" s="17">
        <f t="shared" ref="BK3:BK10" si="14">SUM((IF(AI3&gt;0,1,0)+(IF(AJ3&gt;0,1,0)+(IF(AK3&gt;0,1,0)+(IF(AL3&gt;0,1,0))))))</f>
        <v>4</v>
      </c>
      <c r="BL3" s="17">
        <f t="shared" ref="BL3:BL10" si="15">SUM((IF(AO3&gt;0,1,0)+(IF(AP3&gt;0,1,0)+(IF(AQ3&gt;0,1,0)+(IF(AR3&gt;0,1,0))))))</f>
        <v>4</v>
      </c>
      <c r="BM3" s="17">
        <f t="shared" ref="BM3:BM10" si="16">SUM((IF(AU3&gt;0,1,0)+(IF(AV3&gt;0,1,0)+(IF(AW3&gt;0,1,0)+(IF(AX3&gt;0,1,0))))))</f>
        <v>0</v>
      </c>
      <c r="BN3" s="17">
        <f t="shared" ref="BN3:BN10" si="17">SUM((IF(BA3&gt;0,1,0)+(IF(BB3&gt;0,1,0)+(IF(BC3&gt;0,1,0)+(IF(BD3&gt;0,1,0))))))</f>
        <v>0</v>
      </c>
      <c r="BO3" s="17">
        <f t="shared" ref="BO3:BO10" si="18">SUM(BF3:BN3)</f>
        <v>28</v>
      </c>
      <c r="BP3" s="17">
        <f t="shared" ref="BP3:BP33" si="19">I3+O3+U3+AA3+AG3+AM3+AS3+AY3+BE3</f>
        <v>4797</v>
      </c>
      <c r="BQ3" s="17">
        <f t="shared" ref="BQ3:BQ10" si="20">BP3/BO3</f>
        <v>171.32142857142858</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v>21</v>
      </c>
      <c r="AC4" s="43">
        <v>203</v>
      </c>
      <c r="AD4" s="43">
        <v>195</v>
      </c>
      <c r="AE4" s="43">
        <v>169</v>
      </c>
      <c r="AF4" s="43">
        <v>167</v>
      </c>
      <c r="AG4" s="41">
        <f t="shared" si="4"/>
        <v>734</v>
      </c>
      <c r="AH4" s="42">
        <v>22</v>
      </c>
      <c r="AI4" s="43">
        <v>188</v>
      </c>
      <c r="AJ4" s="43">
        <v>178</v>
      </c>
      <c r="AK4" s="43">
        <v>193</v>
      </c>
      <c r="AL4" s="43">
        <v>201</v>
      </c>
      <c r="AM4" s="41">
        <f t="shared" si="5"/>
        <v>760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4</v>
      </c>
      <c r="BL4" s="17">
        <f t="shared" si="15"/>
        <v>0</v>
      </c>
      <c r="BM4" s="17">
        <f t="shared" si="16"/>
        <v>0</v>
      </c>
      <c r="BN4" s="17">
        <f t="shared" si="17"/>
        <v>0</v>
      </c>
      <c r="BO4" s="17">
        <f t="shared" si="18"/>
        <v>24</v>
      </c>
      <c r="BP4" s="17">
        <f t="shared" si="19"/>
        <v>4529</v>
      </c>
      <c r="BQ4" s="17">
        <f t="shared" si="20"/>
        <v>188.70833333333334</v>
      </c>
    </row>
    <row r="5" spans="1:69" ht="15.75" customHeight="1" x14ac:dyDescent="0.25">
      <c r="A5" s="36"/>
      <c r="B5" s="45" t="s">
        <v>111</v>
      </c>
      <c r="C5" s="46" t="s">
        <v>112</v>
      </c>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v>21</v>
      </c>
      <c r="AO5" s="43">
        <v>209</v>
      </c>
      <c r="AP5" s="43">
        <v>190</v>
      </c>
      <c r="AQ5" s="43">
        <v>193</v>
      </c>
      <c r="AR5" s="43">
        <v>168</v>
      </c>
      <c r="AS5" s="41">
        <f t="shared" si="6"/>
        <v>760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4</v>
      </c>
      <c r="BM5" s="17">
        <f t="shared" si="16"/>
        <v>0</v>
      </c>
      <c r="BN5" s="17">
        <f t="shared" si="17"/>
        <v>0</v>
      </c>
      <c r="BO5" s="17">
        <f t="shared" si="18"/>
        <v>4</v>
      </c>
      <c r="BP5" s="17">
        <f t="shared" si="19"/>
        <v>760</v>
      </c>
      <c r="BQ5" s="20">
        <f t="shared" si="20"/>
        <v>190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335</v>
      </c>
      <c r="AD9" s="40">
        <f>SUM(AD3:AD8)</f>
        <v>378</v>
      </c>
      <c r="AE9" s="40">
        <f>SUM(AE3:AE8)</f>
        <v>319</v>
      </c>
      <c r="AF9" s="40">
        <f>SUM(AF3:AF8)</f>
        <v>335</v>
      </c>
      <c r="AG9" s="41">
        <f>SUM(AG3:AG8)</f>
        <v>1367</v>
      </c>
      <c r="AH9" s="42"/>
      <c r="AI9" s="40">
        <f>SUM(AI3:AI8)</f>
        <v>349</v>
      </c>
      <c r="AJ9" s="40">
        <f>SUM(AJ3:AJ8)</f>
        <v>341</v>
      </c>
      <c r="AK9" s="40">
        <f>SUM(AK3:AK8)</f>
        <v>331</v>
      </c>
      <c r="AL9" s="40">
        <f>SUM(AL3:AL8)</f>
        <v>389</v>
      </c>
      <c r="AM9" s="41">
        <f>SUM(AM3:AM8)</f>
        <v>1410</v>
      </c>
      <c r="AN9" s="42"/>
      <c r="AO9" s="40">
        <f>SUM(AO3:AO8)</f>
        <v>409</v>
      </c>
      <c r="AP9" s="40">
        <f>SUM(AP3:AP8)</f>
        <v>356</v>
      </c>
      <c r="AQ9" s="40">
        <f>SUM(AQ3:AQ8)</f>
        <v>351</v>
      </c>
      <c r="AR9" s="40">
        <f>SUM(AR3:AR8)</f>
        <v>347</v>
      </c>
      <c r="AS9" s="41">
        <f>SUM(AS3:AS8)</f>
        <v>1463</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4</v>
      </c>
      <c r="BL9" s="17">
        <f t="shared" si="15"/>
        <v>4</v>
      </c>
      <c r="BM9" s="17">
        <f t="shared" si="16"/>
        <v>0</v>
      </c>
      <c r="BN9" s="17">
        <f t="shared" si="17"/>
        <v>0</v>
      </c>
      <c r="BO9" s="17">
        <f t="shared" si="18"/>
        <v>28</v>
      </c>
      <c r="BP9" s="17">
        <f t="shared" si="19"/>
        <v>10086</v>
      </c>
      <c r="BQ9" s="17">
        <f t="shared" si="20"/>
        <v>360.21428571428572</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52</v>
      </c>
      <c r="AC10" s="40">
        <f>AC9+$AB$10</f>
        <v>387</v>
      </c>
      <c r="AD10" s="40">
        <f>AD9+$AB$10</f>
        <v>430</v>
      </c>
      <c r="AE10" s="40">
        <f>AE9+$AB$10</f>
        <v>371</v>
      </c>
      <c r="AF10" s="40">
        <f>AF9+$AB$10</f>
        <v>387</v>
      </c>
      <c r="AG10" s="41">
        <f>SUM(AC10:AF10)</f>
        <v>1575</v>
      </c>
      <c r="AH10" s="39">
        <f>SUM(AH3:AH8)</f>
        <v>55</v>
      </c>
      <c r="AI10" s="40">
        <f>AI9+$AH$10</f>
        <v>404</v>
      </c>
      <c r="AJ10" s="40">
        <f>AJ9+$AH$10</f>
        <v>396</v>
      </c>
      <c r="AK10" s="40">
        <f>AK9+$AH$10</f>
        <v>386</v>
      </c>
      <c r="AL10" s="40">
        <f>AL9+$AH$10</f>
        <v>444</v>
      </c>
      <c r="AM10" s="41">
        <f>SUM(AI10:AL10)</f>
        <v>1630</v>
      </c>
      <c r="AN10" s="39">
        <f>SUM(AN3:AN8)</f>
        <v>56</v>
      </c>
      <c r="AO10" s="40">
        <f>AO9+$AN$10</f>
        <v>465</v>
      </c>
      <c r="AP10" s="40">
        <f>AP9+$AN$10</f>
        <v>412</v>
      </c>
      <c r="AQ10" s="40">
        <f>AQ9+$AN$10</f>
        <v>407</v>
      </c>
      <c r="AR10" s="40">
        <f>AR9+$AN$10</f>
        <v>403</v>
      </c>
      <c r="AS10" s="41">
        <f>SUM(AO10:AR10)</f>
        <v>1687</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4</v>
      </c>
      <c r="BL10" s="17">
        <f t="shared" si="15"/>
        <v>4</v>
      </c>
      <c r="BM10" s="17">
        <f t="shared" si="16"/>
        <v>0</v>
      </c>
      <c r="BN10" s="17">
        <f t="shared" si="17"/>
        <v>0</v>
      </c>
      <c r="BO10" s="17">
        <f t="shared" si="18"/>
        <v>28</v>
      </c>
      <c r="BP10" s="17">
        <f t="shared" si="19"/>
        <v>11686</v>
      </c>
      <c r="BQ10" s="17">
        <f t="shared" si="20"/>
        <v>417.35714285714283</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1</v>
      </c>
      <c r="AM11" s="41">
        <f t="shared" si="26"/>
        <v>0</v>
      </c>
      <c r="AN11" s="42"/>
      <c r="AO11" s="40">
        <f t="shared" ref="AO11:AS12" si="27">IF($AN$10&gt;0,IF(AO9=AO59,0.5,IF(AO9&gt;AO59,1,0)),0)</f>
        <v>1</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1</v>
      </c>
      <c r="AD12" s="40">
        <f t="shared" si="25"/>
        <v>1</v>
      </c>
      <c r="AE12" s="40">
        <f t="shared" si="25"/>
        <v>1</v>
      </c>
      <c r="AF12" s="40">
        <f t="shared" si="25"/>
        <v>1</v>
      </c>
      <c r="AG12" s="41">
        <f t="shared" si="25"/>
        <v>1</v>
      </c>
      <c r="AH12" s="42"/>
      <c r="AI12" s="40">
        <f t="shared" si="26"/>
        <v>1</v>
      </c>
      <c r="AJ12" s="40">
        <f t="shared" si="26"/>
        <v>1</v>
      </c>
      <c r="AK12" s="40">
        <f t="shared" si="26"/>
        <v>0</v>
      </c>
      <c r="AL12" s="40">
        <f t="shared" si="26"/>
        <v>1</v>
      </c>
      <c r="AM12" s="41">
        <f t="shared" si="26"/>
        <v>1</v>
      </c>
      <c r="AN12" s="42"/>
      <c r="AO12" s="40">
        <f t="shared" si="27"/>
        <v>1</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5</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5</v>
      </c>
      <c r="AH13" s="52"/>
      <c r="AI13" s="53"/>
      <c r="AJ13" s="53"/>
      <c r="AK13" s="53"/>
      <c r="AL13" s="53"/>
      <c r="AM13" s="54">
        <f>SUM(AI11+AJ11+AK11+AL11+AM11+AI12+AJ12+AK12+AL12+AM12)</f>
        <v>5</v>
      </c>
      <c r="AN13" s="52"/>
      <c r="AO13" s="53"/>
      <c r="AP13" s="53"/>
      <c r="AQ13" s="53"/>
      <c r="AR13" s="53"/>
      <c r="AS13" s="54">
        <f>SUM(AO11+AP11+AQ11+AR11+AS11+AO12+AP12+AQ12+AR12+AS12)</f>
        <v>2</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39</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v>43</v>
      </c>
      <c r="AC15" s="66">
        <v>129</v>
      </c>
      <c r="AD15" s="66">
        <v>159</v>
      </c>
      <c r="AE15" s="66">
        <v>122</v>
      </c>
      <c r="AF15" s="66">
        <v>199</v>
      </c>
      <c r="AG15" s="64">
        <f t="shared" ref="AG15:AG21" si="34">SUM(AC15:AF15)</f>
        <v>609</v>
      </c>
      <c r="AH15" s="65">
        <v>44</v>
      </c>
      <c r="AI15" s="66">
        <v>147</v>
      </c>
      <c r="AJ15" s="66">
        <v>178</v>
      </c>
      <c r="AK15" s="66">
        <v>225</v>
      </c>
      <c r="AL15" s="66">
        <v>158</v>
      </c>
      <c r="AM15" s="64">
        <f t="shared" ref="AM15:AM21" si="35">SUM(AI15:AL15)</f>
        <v>708</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4</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20</v>
      </c>
      <c r="BP15" s="68">
        <f t="shared" si="19"/>
        <v>3213</v>
      </c>
      <c r="BQ15" s="68">
        <f t="shared" ref="BQ15:BQ23" si="49">BP15/BO15</f>
        <v>160.65</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v>35</v>
      </c>
      <c r="AI16" s="43">
        <v>126</v>
      </c>
      <c r="AJ16" s="43">
        <v>150</v>
      </c>
      <c r="AK16" s="43">
        <v>152</v>
      </c>
      <c r="AL16" s="43">
        <v>185</v>
      </c>
      <c r="AM16" s="41">
        <f t="shared" si="35"/>
        <v>613</v>
      </c>
      <c r="AN16" s="42">
        <v>42</v>
      </c>
      <c r="AO16" s="43">
        <v>159</v>
      </c>
      <c r="AP16" s="43">
        <v>180</v>
      </c>
      <c r="AQ16" s="43">
        <v>174</v>
      </c>
      <c r="AR16" s="43">
        <v>189</v>
      </c>
      <c r="AS16" s="41">
        <f t="shared" si="36"/>
        <v>702</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4</v>
      </c>
      <c r="BI16" s="17">
        <f t="shared" si="42"/>
        <v>4</v>
      </c>
      <c r="BJ16" s="17">
        <f t="shared" si="43"/>
        <v>0</v>
      </c>
      <c r="BK16" s="17">
        <f t="shared" si="44"/>
        <v>4</v>
      </c>
      <c r="BL16" s="17">
        <f t="shared" si="45"/>
        <v>4</v>
      </c>
      <c r="BM16" s="17">
        <f t="shared" si="46"/>
        <v>0</v>
      </c>
      <c r="BN16" s="17">
        <f t="shared" si="47"/>
        <v>0</v>
      </c>
      <c r="BO16" s="17">
        <f t="shared" si="48"/>
        <v>20</v>
      </c>
      <c r="BP16" s="17">
        <f t="shared" si="19"/>
        <v>3350</v>
      </c>
      <c r="BQ16" s="17">
        <f t="shared" si="49"/>
        <v>167.5</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v>32</v>
      </c>
      <c r="AC17" s="43">
        <v>172</v>
      </c>
      <c r="AD17" s="43">
        <v>166</v>
      </c>
      <c r="AE17" s="43">
        <v>195</v>
      </c>
      <c r="AF17" s="43">
        <v>233</v>
      </c>
      <c r="AG17" s="41">
        <f t="shared" si="34"/>
        <v>766</v>
      </c>
      <c r="AH17" s="42"/>
      <c r="AI17" s="43"/>
      <c r="AJ17" s="43"/>
      <c r="AK17" s="43"/>
      <c r="AL17" s="43"/>
      <c r="AM17" s="41">
        <f t="shared" si="35"/>
        <v>0</v>
      </c>
      <c r="AN17" s="42">
        <v>28</v>
      </c>
      <c r="AO17" s="43">
        <v>165</v>
      </c>
      <c r="AP17" s="43">
        <v>194</v>
      </c>
      <c r="AQ17" s="43">
        <v>193</v>
      </c>
      <c r="AR17" s="43">
        <v>194</v>
      </c>
      <c r="AS17" s="41">
        <f t="shared" si="36"/>
        <v>746</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0</v>
      </c>
      <c r="BL17" s="17">
        <f t="shared" si="45"/>
        <v>4</v>
      </c>
      <c r="BM17" s="17">
        <f t="shared" si="46"/>
        <v>0</v>
      </c>
      <c r="BN17" s="17">
        <f t="shared" si="47"/>
        <v>0</v>
      </c>
      <c r="BO17" s="17">
        <f t="shared" si="48"/>
        <v>16</v>
      </c>
      <c r="BP17" s="17">
        <f t="shared" si="19"/>
        <v>2897</v>
      </c>
      <c r="BQ17" s="20">
        <f t="shared" si="49"/>
        <v>181.0625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v>8</v>
      </c>
      <c r="AJ21" s="74">
        <v>8</v>
      </c>
      <c r="AK21" s="74">
        <v>8</v>
      </c>
      <c r="AL21" s="74">
        <v>8</v>
      </c>
      <c r="AM21" s="41">
        <f t="shared" si="35"/>
        <v>32</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4</v>
      </c>
      <c r="BL21" s="76">
        <f t="shared" si="45"/>
        <v>0</v>
      </c>
      <c r="BM21" s="76">
        <f t="shared" si="46"/>
        <v>0</v>
      </c>
      <c r="BN21" s="76">
        <f t="shared" si="47"/>
        <v>0</v>
      </c>
      <c r="BO21" s="76">
        <f t="shared" si="48"/>
        <v>20</v>
      </c>
      <c r="BP21" s="76">
        <f t="shared" si="19"/>
        <v>160</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309</v>
      </c>
      <c r="AD22" s="40">
        <f>SUM(AD15:AD21)</f>
        <v>333</v>
      </c>
      <c r="AE22" s="40">
        <f>SUM(AE15:AE21)</f>
        <v>325</v>
      </c>
      <c r="AF22" s="40">
        <f>SUM(AF15:AF21)</f>
        <v>440</v>
      </c>
      <c r="AG22" s="41">
        <f>SUM(AG15:AG21)</f>
        <v>1407</v>
      </c>
      <c r="AH22" s="42"/>
      <c r="AI22" s="40">
        <f>SUM(AI15:AI21)</f>
        <v>281</v>
      </c>
      <c r="AJ22" s="40">
        <f>SUM(AJ15:AJ21)</f>
        <v>336</v>
      </c>
      <c r="AK22" s="40">
        <f>SUM(AK15:AK21)</f>
        <v>385</v>
      </c>
      <c r="AL22" s="40">
        <f>SUM(AL15:AL21)</f>
        <v>351</v>
      </c>
      <c r="AM22" s="41">
        <f>SUM(AM15:AM21)</f>
        <v>1353</v>
      </c>
      <c r="AN22" s="42"/>
      <c r="AO22" s="40">
        <f>SUM(AO15:AO21)</f>
        <v>324</v>
      </c>
      <c r="AP22" s="40">
        <f>SUM(AP15:AP21)</f>
        <v>374</v>
      </c>
      <c r="AQ22" s="40">
        <f>SUM(AQ15:AQ21)</f>
        <v>367</v>
      </c>
      <c r="AR22" s="40">
        <f>SUM(AR15:AR21)</f>
        <v>383</v>
      </c>
      <c r="AS22" s="41">
        <f>SUM(AS15:AS21)</f>
        <v>1448</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4</v>
      </c>
      <c r="BL22" s="17">
        <f t="shared" si="45"/>
        <v>4</v>
      </c>
      <c r="BM22" s="17">
        <f t="shared" si="46"/>
        <v>0</v>
      </c>
      <c r="BN22" s="17">
        <f t="shared" si="47"/>
        <v>0</v>
      </c>
      <c r="BO22" s="17">
        <f t="shared" si="48"/>
        <v>28</v>
      </c>
      <c r="BP22" s="17">
        <f t="shared" si="19"/>
        <v>9620</v>
      </c>
      <c r="BQ22" s="17">
        <f t="shared" si="49"/>
        <v>343.57142857142856</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75</v>
      </c>
      <c r="AC23" s="40">
        <f>AC22+$AB$23-AC21</f>
        <v>376</v>
      </c>
      <c r="AD23" s="40">
        <f>AD22+$AB$23-AD21</f>
        <v>400</v>
      </c>
      <c r="AE23" s="40">
        <f>AE22+$AB$23-AE21</f>
        <v>392</v>
      </c>
      <c r="AF23" s="40">
        <f>AF22+$AB$23-AF21</f>
        <v>507</v>
      </c>
      <c r="AG23" s="41">
        <f>SUM(AC23:AF23)</f>
        <v>1675</v>
      </c>
      <c r="AH23" s="39">
        <f>SUM(AH15:AH20)</f>
        <v>79</v>
      </c>
      <c r="AI23" s="40">
        <f>AI22+$AH$23-AI21</f>
        <v>352</v>
      </c>
      <c r="AJ23" s="40">
        <f>AJ22+$AH$23-AJ21</f>
        <v>407</v>
      </c>
      <c r="AK23" s="40">
        <f>AK22+$AH$23-AK21</f>
        <v>456</v>
      </c>
      <c r="AL23" s="40">
        <f>AL22+$AH$23-AL21</f>
        <v>422</v>
      </c>
      <c r="AM23" s="41">
        <f>SUM(AI23:AL23)</f>
        <v>1637</v>
      </c>
      <c r="AN23" s="39">
        <f>SUM(AN15:AN20)</f>
        <v>70</v>
      </c>
      <c r="AO23" s="40">
        <f>AO22+$AN$23-AO21</f>
        <v>394</v>
      </c>
      <c r="AP23" s="40">
        <f>AP22+$AN$23-AP21</f>
        <v>444</v>
      </c>
      <c r="AQ23" s="40">
        <f>AQ22+$AN$23-AQ21</f>
        <v>437</v>
      </c>
      <c r="AR23" s="40">
        <f>AR22+$AN$23-AR21</f>
        <v>453</v>
      </c>
      <c r="AS23" s="41">
        <f>SUM(AO23:AR23)</f>
        <v>1728</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4</v>
      </c>
      <c r="BL23" s="17">
        <f t="shared" si="45"/>
        <v>4</v>
      </c>
      <c r="BM23" s="17">
        <f t="shared" si="46"/>
        <v>0</v>
      </c>
      <c r="BN23" s="17">
        <f t="shared" si="47"/>
        <v>0</v>
      </c>
      <c r="BO23" s="17">
        <f t="shared" si="48"/>
        <v>28</v>
      </c>
      <c r="BP23" s="17">
        <f t="shared" si="19"/>
        <v>11520</v>
      </c>
      <c r="BQ23" s="17">
        <f t="shared" si="49"/>
        <v>411.42857142857144</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1</v>
      </c>
      <c r="AG24" s="41">
        <f t="shared" si="54"/>
        <v>0</v>
      </c>
      <c r="AH24" s="42"/>
      <c r="AI24" s="40">
        <f t="shared" ref="AI24:AM25" si="55">IF($AH$23&gt;0,IF(AI22=AI86,0.5,IF(AI22&gt;AI86,1,0)),0)</f>
        <v>0</v>
      </c>
      <c r="AJ24" s="40">
        <f t="shared" si="55"/>
        <v>0</v>
      </c>
      <c r="AK24" s="40">
        <f t="shared" si="55"/>
        <v>1</v>
      </c>
      <c r="AL24" s="40">
        <f t="shared" si="55"/>
        <v>0</v>
      </c>
      <c r="AM24" s="41">
        <f t="shared" si="55"/>
        <v>0</v>
      </c>
      <c r="AN24" s="42"/>
      <c r="AO24" s="40">
        <f t="shared" ref="AO24:AS25" si="56">IF($AN$23&gt;0,IF(AO22=AO98,0.5,IF(AO22&gt;AO98,1,0)),0)</f>
        <v>1</v>
      </c>
      <c r="AP24" s="40">
        <f t="shared" si="56"/>
        <v>1</v>
      </c>
      <c r="AQ24" s="40">
        <f t="shared" si="56"/>
        <v>1</v>
      </c>
      <c r="AR24" s="40">
        <f t="shared" si="56"/>
        <v>1</v>
      </c>
      <c r="AS24" s="41">
        <f t="shared" si="56"/>
        <v>1</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3</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1</v>
      </c>
      <c r="AG25" s="41">
        <f t="shared" si="54"/>
        <v>1</v>
      </c>
      <c r="AH25" s="42"/>
      <c r="AI25" s="40">
        <f t="shared" si="55"/>
        <v>0</v>
      </c>
      <c r="AJ25" s="40">
        <f t="shared" si="55"/>
        <v>0</v>
      </c>
      <c r="AK25" s="40">
        <f t="shared" si="55"/>
        <v>1</v>
      </c>
      <c r="AL25" s="40">
        <f t="shared" si="55"/>
        <v>0</v>
      </c>
      <c r="AM25" s="41">
        <f t="shared" si="55"/>
        <v>0</v>
      </c>
      <c r="AN25" s="42"/>
      <c r="AO25" s="40">
        <f t="shared" si="56"/>
        <v>0</v>
      </c>
      <c r="AP25" s="40">
        <f t="shared" si="56"/>
        <v>0</v>
      </c>
      <c r="AQ25" s="40">
        <f t="shared" si="56"/>
        <v>1</v>
      </c>
      <c r="AR25" s="40">
        <f t="shared" si="56"/>
        <v>1</v>
      </c>
      <c r="AS25" s="41">
        <f t="shared" si="56"/>
        <v>1</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3</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5</v>
      </c>
      <c r="AH26" s="52"/>
      <c r="AI26" s="53"/>
      <c r="AJ26" s="53"/>
      <c r="AK26" s="53"/>
      <c r="AL26" s="53"/>
      <c r="AM26" s="77">
        <f>SUM(AI24+AJ24+AK24+AL24+AM24+AI25+AJ25+AK25+AL25+AM25)</f>
        <v>2</v>
      </c>
      <c r="AN26" s="52"/>
      <c r="AO26" s="53"/>
      <c r="AP26" s="53"/>
      <c r="AQ26" s="53"/>
      <c r="AR26" s="53"/>
      <c r="AS26" s="77">
        <f>SUM(AO24+AP24+AQ24+AR24+AS24+AO25+AP25+AQ25+AR25+AS25)</f>
        <v>8</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32</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1476</v>
      </c>
      <c r="BQ28" s="17">
        <f t="shared" ref="BQ28:BQ33" si="78">BP28/BO28</f>
        <v>184.5</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v>20</v>
      </c>
      <c r="AC29" s="43">
        <v>245</v>
      </c>
      <c r="AD29" s="43">
        <v>173</v>
      </c>
      <c r="AE29" s="43">
        <v>234</v>
      </c>
      <c r="AF29" s="43">
        <v>204</v>
      </c>
      <c r="AG29" s="41">
        <f t="shared" si="63"/>
        <v>856</v>
      </c>
      <c r="AH29" s="42">
        <v>16</v>
      </c>
      <c r="AI29" s="43">
        <v>180</v>
      </c>
      <c r="AJ29" s="43">
        <v>191</v>
      </c>
      <c r="AK29" s="43">
        <v>222</v>
      </c>
      <c r="AL29" s="43">
        <v>148</v>
      </c>
      <c r="AM29" s="41">
        <f t="shared" si="64"/>
        <v>741</v>
      </c>
      <c r="AN29" s="42">
        <v>18</v>
      </c>
      <c r="AO29" s="43">
        <v>160</v>
      </c>
      <c r="AP29" s="43">
        <v>196</v>
      </c>
      <c r="AQ29" s="43">
        <v>171</v>
      </c>
      <c r="AR29" s="43">
        <v>181</v>
      </c>
      <c r="AS29" s="41">
        <f t="shared" si="65"/>
        <v>708</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4</v>
      </c>
      <c r="BJ29" s="17">
        <f t="shared" si="72"/>
        <v>4</v>
      </c>
      <c r="BK29" s="17">
        <f t="shared" si="73"/>
        <v>4</v>
      </c>
      <c r="BL29" s="17">
        <f t="shared" si="74"/>
        <v>4</v>
      </c>
      <c r="BM29" s="17">
        <f t="shared" si="75"/>
        <v>0</v>
      </c>
      <c r="BN29" s="17">
        <f t="shared" si="76"/>
        <v>0</v>
      </c>
      <c r="BO29" s="17">
        <f t="shared" si="77"/>
        <v>24</v>
      </c>
      <c r="BP29" s="17">
        <f t="shared" si="19"/>
        <v>4602</v>
      </c>
      <c r="BQ29" s="17">
        <f t="shared" si="78"/>
        <v>191.75</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v>203</v>
      </c>
      <c r="AJ30" s="43">
        <v>183</v>
      </c>
      <c r="AK30" s="43">
        <v>221</v>
      </c>
      <c r="AL30" s="43">
        <v>203</v>
      </c>
      <c r="AM30" s="41">
        <f t="shared" si="64"/>
        <v>810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4</v>
      </c>
      <c r="BL30" s="17">
        <f t="shared" si="74"/>
        <v>0</v>
      </c>
      <c r="BM30" s="17">
        <f t="shared" si="75"/>
        <v>0</v>
      </c>
      <c r="BN30" s="17">
        <f t="shared" si="76"/>
        <v>0</v>
      </c>
      <c r="BO30" s="17">
        <f t="shared" si="77"/>
        <v>12</v>
      </c>
      <c r="BP30" s="17">
        <f t="shared" si="19"/>
        <v>2681</v>
      </c>
      <c r="BQ30" s="20">
        <f t="shared" si="78"/>
        <v>223.41666666666666</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v>16</v>
      </c>
      <c r="AC31" s="43">
        <v>198</v>
      </c>
      <c r="AD31" s="43">
        <v>159</v>
      </c>
      <c r="AE31" s="43">
        <v>175</v>
      </c>
      <c r="AF31" s="43">
        <v>189</v>
      </c>
      <c r="AG31" s="41">
        <f t="shared" si="63"/>
        <v>721</v>
      </c>
      <c r="AH31" s="42"/>
      <c r="AI31" s="43"/>
      <c r="AJ31" s="43"/>
      <c r="AK31" s="43"/>
      <c r="AL31" s="43"/>
      <c r="AM31" s="41">
        <f t="shared" si="64"/>
        <v>0</v>
      </c>
      <c r="AN31" s="42">
        <v>22</v>
      </c>
      <c r="AO31" s="43">
        <v>178</v>
      </c>
      <c r="AP31" s="43">
        <v>182</v>
      </c>
      <c r="AQ31" s="43">
        <v>230</v>
      </c>
      <c r="AR31" s="43">
        <v>202</v>
      </c>
      <c r="AS31" s="41">
        <f t="shared" si="65"/>
        <v>792</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4</v>
      </c>
      <c r="BK31" s="17">
        <f t="shared" si="73"/>
        <v>0</v>
      </c>
      <c r="BL31" s="17">
        <f t="shared" si="74"/>
        <v>4</v>
      </c>
      <c r="BM31" s="17">
        <f t="shared" si="75"/>
        <v>0</v>
      </c>
      <c r="BN31" s="17">
        <f t="shared" si="76"/>
        <v>0</v>
      </c>
      <c r="BO31" s="17">
        <f t="shared" si="77"/>
        <v>12</v>
      </c>
      <c r="BP31" s="17">
        <f t="shared" si="19"/>
        <v>2297</v>
      </c>
      <c r="BQ31" s="20">
        <f t="shared" si="78"/>
        <v>191.41666666666666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443</v>
      </c>
      <c r="AD35" s="40">
        <f>SUM(AD28:AD33)</f>
        <v>332</v>
      </c>
      <c r="AE35" s="40">
        <f>SUM(AE28:AE33)</f>
        <v>409</v>
      </c>
      <c r="AF35" s="40">
        <f>SUM(AF28:AF33)</f>
        <v>393</v>
      </c>
      <c r="AG35" s="41">
        <f>SUM(AG28:AG33)</f>
        <v>1577</v>
      </c>
      <c r="AH35" s="42"/>
      <c r="AI35" s="40">
        <f>SUM(AI28:AI33)</f>
        <v>383</v>
      </c>
      <c r="AJ35" s="40">
        <f>SUM(AJ28:AJ33)</f>
        <v>374</v>
      </c>
      <c r="AK35" s="40">
        <f>SUM(AK28:AK33)</f>
        <v>443</v>
      </c>
      <c r="AL35" s="40">
        <f>SUM(AL28:AL33)</f>
        <v>351</v>
      </c>
      <c r="AM35" s="41">
        <f>SUM(AM28:AM33)</f>
        <v>1551</v>
      </c>
      <c r="AN35" s="42"/>
      <c r="AO35" s="40">
        <f>SUM(AO28:AO33)</f>
        <v>338</v>
      </c>
      <c r="AP35" s="40">
        <f>SUM(AP28:AP33)</f>
        <v>378</v>
      </c>
      <c r="AQ35" s="40">
        <f>SUM(AQ28:AQ33)</f>
        <v>401</v>
      </c>
      <c r="AR35" s="40">
        <f>SUM(AR28:AR33)</f>
        <v>383</v>
      </c>
      <c r="AS35" s="41">
        <f>SUM(AS28:AS33)</f>
        <v>1500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4</v>
      </c>
      <c r="BL35" s="17">
        <f>SUM((IF(AO35&gt;0,1,0)+(IF(AP35&gt;0,1,0)+(IF(AQ35&gt;0,1,0)+(IF(AR35&gt;0,1,0))))))</f>
        <v>4</v>
      </c>
      <c r="BM35" s="17">
        <f>SUM((IF(AU35&gt;0,1,0)+(IF(AV35&gt;0,1,0)+(IF(AW35&gt;0,1,0)+(IF(AX35&gt;0,1,0))))))</f>
        <v>0</v>
      </c>
      <c r="BN35" s="17">
        <f>SUM((IF(BA35&gt;0,1,0)+(IF(BB35&gt;0,1,0)+(IF(BC35&gt;0,1,0)+(IF(BD35&gt;0,1,0))))))</f>
        <v>0</v>
      </c>
      <c r="BO35" s="17">
        <f>SUM(BF35:BN35)</f>
        <v>28</v>
      </c>
      <c r="BP35" s="17">
        <f t="shared" ref="BP35:BP66" si="79">I35+O35+U35+AA35+AG35+AM35+AS35+AY35+BE35</f>
        <v>11056</v>
      </c>
      <c r="BQ35" s="17">
        <f>BP35/BO35</f>
        <v>394.85714285714283</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36</v>
      </c>
      <c r="AC36" s="40">
        <f>AC35+$AB$36</f>
        <v>479</v>
      </c>
      <c r="AD36" s="40">
        <f>AD35+$AB$36</f>
        <v>368</v>
      </c>
      <c r="AE36" s="40">
        <f>AE35+$AB$36</f>
        <v>445</v>
      </c>
      <c r="AF36" s="40">
        <f>AF35+$AB$36</f>
        <v>429</v>
      </c>
      <c r="AG36" s="41">
        <f>AC36+AD36+AE36+AF36</f>
        <v>1721</v>
      </c>
      <c r="AH36" s="39">
        <f>SUM(AH28:AH33)</f>
        <v>16</v>
      </c>
      <c r="AI36" s="40">
        <f>AI35+$AH$36</f>
        <v>399</v>
      </c>
      <c r="AJ36" s="40">
        <f>AJ35+$AH$36</f>
        <v>390</v>
      </c>
      <c r="AK36" s="40">
        <f>AK35+$AH$36</f>
        <v>459</v>
      </c>
      <c r="AL36" s="40">
        <f>AL35+$AH$36</f>
        <v>367</v>
      </c>
      <c r="AM36" s="41">
        <f>AI36+AJ36+AK36+AL36</f>
        <v>1615</v>
      </c>
      <c r="AN36" s="39">
        <f>SUM(AN28:AN33)</f>
        <v>40</v>
      </c>
      <c r="AO36" s="40">
        <f>AO35+$AN$36</f>
        <v>378</v>
      </c>
      <c r="AP36" s="40">
        <f>AP35+$AN$36</f>
        <v>418</v>
      </c>
      <c r="AQ36" s="40">
        <f>AQ35+$AN$36</f>
        <v>441</v>
      </c>
      <c r="AR36" s="40">
        <f>AR35+$AN$36</f>
        <v>423</v>
      </c>
      <c r="AS36" s="41">
        <f>AO36+AP36+AQ36+AR36</f>
        <v>1660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4</v>
      </c>
      <c r="BL36" s="17">
        <f>SUM((IF(AO36&gt;0,1,0)+(IF(AP36&gt;0,1,0)+(IF(AQ36&gt;0,1,0)+(IF(AR36&gt;0,1,0))))))</f>
        <v>4</v>
      </c>
      <c r="BM36" s="17">
        <f>SUM((IF(AU36&gt;0,1,0)+(IF(AV36&gt;0,1,0)+(IF(AW36&gt;0,1,0)+(IF(AX36&gt;0,1,0))))))</f>
        <v>0</v>
      </c>
      <c r="BN36" s="17">
        <f>SUM((IF(BA36&gt;0,1,0)+(IF(BB36&gt;0,1,0)+(IF(BC36&gt;0,1,0)+(IF(BD36&gt;0,1,0))))))</f>
        <v>0</v>
      </c>
      <c r="BO36" s="17">
        <f>SUM(BF36:BN36)</f>
        <v>28</v>
      </c>
      <c r="BP36" s="17">
        <f t="shared" si="79"/>
        <v>12064</v>
      </c>
      <c r="BQ36" s="17">
        <f>BP36/BO36</f>
        <v>430.85714285714283</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1</v>
      </c>
      <c r="AD37" s="40">
        <f t="shared" si="84"/>
        <v>0</v>
      </c>
      <c r="AE37" s="40">
        <f t="shared" si="84"/>
        <v>1</v>
      </c>
      <c r="AF37" s="40">
        <f t="shared" si="84"/>
        <v>1</v>
      </c>
      <c r="AG37" s="41">
        <f t="shared" si="84"/>
        <v>1</v>
      </c>
      <c r="AH37" s="42"/>
      <c r="AI37" s="40">
        <f t="shared" ref="AI37:AM38" si="85">IF($AH$36&gt;0,IF(AI35=AI9,0.5,IF(AI35&gt;AI9,1,0)),0)</f>
        <v>1</v>
      </c>
      <c r="AJ37" s="40">
        <f t="shared" si="85"/>
        <v>1</v>
      </c>
      <c r="AK37" s="40">
        <f t="shared" si="85"/>
        <v>1</v>
      </c>
      <c r="AL37" s="40">
        <f t="shared" si="85"/>
        <v>0</v>
      </c>
      <c r="AM37" s="41">
        <f t="shared" si="85"/>
        <v>1</v>
      </c>
      <c r="AN37" s="42"/>
      <c r="AO37" s="40">
        <f t="shared" ref="AO37:AS38" si="86">IF($AN$36&gt;0,IF(AO35=AO122,0.5,IF(AO35&gt;AO122,1,0)),0)</f>
        <v>1</v>
      </c>
      <c r="AP37" s="40">
        <f t="shared" si="86"/>
        <v>1</v>
      </c>
      <c r="AQ37" s="40">
        <f t="shared" si="86"/>
        <v>1</v>
      </c>
      <c r="AR37" s="40">
        <f t="shared" si="86"/>
        <v>1</v>
      </c>
      <c r="AS37" s="41">
        <f t="shared" si="86"/>
        <v>1</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6</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1</v>
      </c>
      <c r="AD38" s="40">
        <f t="shared" si="84"/>
        <v>0</v>
      </c>
      <c r="AE38" s="40">
        <f t="shared" si="84"/>
        <v>1</v>
      </c>
      <c r="AF38" s="40">
        <f t="shared" si="84"/>
        <v>1</v>
      </c>
      <c r="AG38" s="41">
        <f t="shared" si="84"/>
        <v>1</v>
      </c>
      <c r="AH38" s="42"/>
      <c r="AI38" s="40">
        <f t="shared" si="85"/>
        <v>0</v>
      </c>
      <c r="AJ38" s="40">
        <f t="shared" si="85"/>
        <v>0</v>
      </c>
      <c r="AK38" s="40">
        <f t="shared" si="85"/>
        <v>1</v>
      </c>
      <c r="AL38" s="40">
        <f t="shared" si="85"/>
        <v>0</v>
      </c>
      <c r="AM38" s="41">
        <f t="shared" si="85"/>
        <v>0</v>
      </c>
      <c r="AN38" s="42"/>
      <c r="AO38" s="40">
        <f t="shared" si="86"/>
        <v>0</v>
      </c>
      <c r="AP38" s="40">
        <f t="shared" si="86"/>
        <v>1</v>
      </c>
      <c r="AQ38" s="40">
        <f t="shared" si="86"/>
        <v>1</v>
      </c>
      <c r="AR38" s="40">
        <f t="shared" si="86"/>
        <v>1</v>
      </c>
      <c r="AS38" s="41">
        <f t="shared" si="86"/>
        <v>1</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5</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8</v>
      </c>
      <c r="AH39" s="52"/>
      <c r="AI39" s="53"/>
      <c r="AJ39" s="53"/>
      <c r="AK39" s="53"/>
      <c r="AL39" s="53"/>
      <c r="AM39" s="54">
        <f>SUM(AI37+AJ37+AK37+AL37+AM37+AI38+AJ38+AK38+AL38+AM38)</f>
        <v>5</v>
      </c>
      <c r="AN39" s="52"/>
      <c r="AO39" s="53"/>
      <c r="AP39" s="53"/>
      <c r="AQ39" s="53"/>
      <c r="AR39" s="53"/>
      <c r="AS39" s="54">
        <f>SUM(AO37+AP37+AQ37+AR37+AS37+AO38+AP38+AQ38+AR38+AS38)</f>
        <v>9</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52</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v>25</v>
      </c>
      <c r="AI41" s="43">
        <v>165</v>
      </c>
      <c r="AJ41" s="43">
        <v>174</v>
      </c>
      <c r="AK41" s="43">
        <v>148</v>
      </c>
      <c r="AL41" s="43">
        <v>193</v>
      </c>
      <c r="AM41" s="41">
        <f t="shared" ref="AM41:AM46" si="94">SUM(AI41:AL41)</f>
        <v>680</v>
      </c>
      <c r="AN41" s="42">
        <v>28</v>
      </c>
      <c r="AO41" s="43">
        <v>163</v>
      </c>
      <c r="AP41" s="43">
        <v>186</v>
      </c>
      <c r="AQ41" s="43">
        <v>222</v>
      </c>
      <c r="AR41" s="43">
        <v>154</v>
      </c>
      <c r="AS41" s="41">
        <f t="shared" ref="AS41:AS46" si="95">SUM(AO41:AR41)</f>
        <v>725</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4</v>
      </c>
      <c r="BL41" s="17">
        <f t="shared" ref="BL41:BL48" si="104">SUM((IF(AO41&gt;0,1,0)+(IF(AP41&gt;0,1,0)+(IF(AQ41&gt;0,1,0)+(IF(AR41&gt;0,1,0))))))</f>
        <v>4</v>
      </c>
      <c r="BM41" s="17">
        <f t="shared" ref="BM41:BM48" si="105">SUM((IF(AU41&gt;0,1,0)+(IF(AV41&gt;0,1,0)+(IF(AW41&gt;0,1,0)+(IF(AX41&gt;0,1,0))))))</f>
        <v>0</v>
      </c>
      <c r="BN41" s="17">
        <f t="shared" ref="BN41:BN48" si="106">SUM((IF(BA41&gt;0,1,0)+(IF(BB41&gt;0,1,0)+(IF(BC41&gt;0,1,0)+(IF(BD41&gt;0,1,0))))))</f>
        <v>0</v>
      </c>
      <c r="BO41" s="17">
        <f t="shared" ref="BO41:BO48" si="107">SUM(BF41:BN41)</f>
        <v>20</v>
      </c>
      <c r="BP41" s="17">
        <f t="shared" si="79"/>
        <v>3603</v>
      </c>
      <c r="BQ41" s="17">
        <f t="shared" ref="BQ41:BQ48" si="108">BP41/BO41</f>
        <v>180.15</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v>0</v>
      </c>
      <c r="AC43" s="43">
        <v>192</v>
      </c>
      <c r="AD43" s="43">
        <v>213</v>
      </c>
      <c r="AE43" s="43">
        <v>183</v>
      </c>
      <c r="AF43" s="43">
        <v>231</v>
      </c>
      <c r="AG43" s="41">
        <f t="shared" si="93"/>
        <v>819</v>
      </c>
      <c r="AH43" s="42"/>
      <c r="AI43" s="43"/>
      <c r="AJ43" s="43"/>
      <c r="AK43" s="43"/>
      <c r="AL43" s="43"/>
      <c r="AM43" s="41">
        <f t="shared" si="94"/>
        <v>0</v>
      </c>
      <c r="AN43" s="42">
        <v>0</v>
      </c>
      <c r="AO43" s="43">
        <v>234</v>
      </c>
      <c r="AP43" s="43">
        <v>224</v>
      </c>
      <c r="AQ43" s="43">
        <v>181</v>
      </c>
      <c r="AR43" s="43">
        <v>158</v>
      </c>
      <c r="AS43" s="41">
        <f t="shared" si="95"/>
        <v>797</v>
      </c>
      <c r="AT43" s="42"/>
      <c r="AU43" s="43"/>
      <c r="AV43" s="43"/>
      <c r="AW43" s="43"/>
      <c r="AX43" s="43"/>
      <c r="AY43" s="41">
        <f t="shared" si="96"/>
        <v>0</v>
      </c>
      <c r="AZ43" s="42"/>
      <c r="BA43" s="43"/>
      <c r="BB43" s="43"/>
      <c r="BC43" s="43"/>
      <c r="BD43" s="43"/>
      <c r="BE43" s="41">
        <f t="shared" si="97"/>
        <v>0</v>
      </c>
      <c r="BF43" s="44">
        <f t="shared" si="98"/>
        <v>0</v>
      </c>
      <c r="BG43" s="17">
        <f t="shared" si="99"/>
        <v>4</v>
      </c>
      <c r="BH43" s="17">
        <f t="shared" si="100"/>
        <v>0</v>
      </c>
      <c r="BI43" s="17">
        <f t="shared" si="101"/>
        <v>4</v>
      </c>
      <c r="BJ43" s="17">
        <f t="shared" si="102"/>
        <v>4</v>
      </c>
      <c r="BK43" s="17">
        <f t="shared" si="103"/>
        <v>0</v>
      </c>
      <c r="BL43" s="17">
        <f t="shared" si="104"/>
        <v>4</v>
      </c>
      <c r="BM43" s="17">
        <f t="shared" si="105"/>
        <v>0</v>
      </c>
      <c r="BN43" s="17">
        <f t="shared" si="106"/>
        <v>0</v>
      </c>
      <c r="BO43" s="17">
        <f t="shared" si="107"/>
        <v>16</v>
      </c>
      <c r="BP43" s="17">
        <f t="shared" si="79"/>
        <v>3430</v>
      </c>
      <c r="BQ43" s="20">
        <f t="shared" si="108"/>
        <v>214.375</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v>0</v>
      </c>
      <c r="AC44" s="43">
        <v>180</v>
      </c>
      <c r="AD44" s="43">
        <v>203</v>
      </c>
      <c r="AE44" s="43">
        <v>182</v>
      </c>
      <c r="AF44" s="43">
        <v>139</v>
      </c>
      <c r="AG44" s="41">
        <f t="shared" si="93"/>
        <v>704</v>
      </c>
      <c r="AH44" s="42">
        <v>13</v>
      </c>
      <c r="AI44" s="43">
        <v>183</v>
      </c>
      <c r="AJ44" s="43">
        <v>191</v>
      </c>
      <c r="AK44" s="43">
        <v>201</v>
      </c>
      <c r="AL44" s="43">
        <v>190</v>
      </c>
      <c r="AM44" s="41">
        <f t="shared" si="94"/>
        <v>765</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0</v>
      </c>
      <c r="BH44" s="17">
        <f t="shared" si="100"/>
        <v>4</v>
      </c>
      <c r="BI44" s="17">
        <f t="shared" si="101"/>
        <v>0</v>
      </c>
      <c r="BJ44" s="17">
        <f t="shared" si="102"/>
        <v>4</v>
      </c>
      <c r="BK44" s="17">
        <f t="shared" si="103"/>
        <v>4</v>
      </c>
      <c r="BL44" s="17">
        <f t="shared" si="104"/>
        <v>0</v>
      </c>
      <c r="BM44" s="17">
        <f t="shared" si="105"/>
        <v>0</v>
      </c>
      <c r="BN44" s="17">
        <f t="shared" si="106"/>
        <v>0</v>
      </c>
      <c r="BO44" s="17">
        <f t="shared" si="107"/>
        <v>12</v>
      </c>
      <c r="BP44" s="17">
        <f t="shared" si="79"/>
        <v>2377</v>
      </c>
      <c r="BQ44" s="20">
        <f t="shared" si="108"/>
        <v>198.08333333333334</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372</v>
      </c>
      <c r="AD47" s="40">
        <f>SUM(AD41:AD46)</f>
        <v>416</v>
      </c>
      <c r="AE47" s="40">
        <f>SUM(AE41:AE46)</f>
        <v>365</v>
      </c>
      <c r="AF47" s="40">
        <f>SUM(AF41:AF46)</f>
        <v>370</v>
      </c>
      <c r="AG47" s="41">
        <f>SUM(AG41:AG46)</f>
        <v>1523</v>
      </c>
      <c r="AH47" s="42"/>
      <c r="AI47" s="40">
        <f>SUM(AI41:AI46)</f>
        <v>348</v>
      </c>
      <c r="AJ47" s="40">
        <f>SUM(AJ41:AJ46)</f>
        <v>365</v>
      </c>
      <c r="AK47" s="40">
        <f>SUM(AK41:AK46)</f>
        <v>349</v>
      </c>
      <c r="AL47" s="40">
        <f>SUM(AL41:AL46)</f>
        <v>383</v>
      </c>
      <c r="AM47" s="41">
        <f>SUM(AM41:AM46)</f>
        <v>1445</v>
      </c>
      <c r="AN47" s="42"/>
      <c r="AO47" s="40">
        <f>SUM(AO41:AO46)</f>
        <v>397</v>
      </c>
      <c r="AP47" s="40">
        <f>SUM(AP41:AP46)</f>
        <v>410</v>
      </c>
      <c r="AQ47" s="40">
        <f>SUM(AQ41:AQ46)</f>
        <v>403</v>
      </c>
      <c r="AR47" s="40">
        <f>SUM(AR41:AR46)</f>
        <v>312</v>
      </c>
      <c r="AS47" s="41">
        <f>SUM(AS41:AS46)</f>
        <v>1522</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4</v>
      </c>
      <c r="BL47" s="17">
        <f t="shared" si="104"/>
        <v>4</v>
      </c>
      <c r="BM47" s="17">
        <f t="shared" si="105"/>
        <v>0</v>
      </c>
      <c r="BN47" s="17">
        <f t="shared" si="106"/>
        <v>0</v>
      </c>
      <c r="BO47" s="17">
        <f t="shared" si="107"/>
        <v>28</v>
      </c>
      <c r="BP47" s="17">
        <f t="shared" si="79"/>
        <v>10993</v>
      </c>
      <c r="BQ47" s="17">
        <f t="shared" si="108"/>
        <v>392.60714285714283</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372</v>
      </c>
      <c r="AD48" s="40">
        <f>AD47+$AB$48</f>
        <v>416</v>
      </c>
      <c r="AE48" s="40">
        <f>AE47+$AB$48</f>
        <v>365</v>
      </c>
      <c r="AF48" s="40">
        <f>AF47+$AB$48</f>
        <v>370</v>
      </c>
      <c r="AG48" s="41">
        <f>AC48+AD48+AE48+AF48</f>
        <v>1523</v>
      </c>
      <c r="AH48" s="39">
        <f>SUM(AH41:AH46)</f>
        <v>38</v>
      </c>
      <c r="AI48" s="40">
        <f>AI47+$AH$48</f>
        <v>386</v>
      </c>
      <c r="AJ48" s="40">
        <f>AJ47+$AH$48</f>
        <v>403</v>
      </c>
      <c r="AK48" s="40">
        <f>AK47+$AH$48</f>
        <v>387</v>
      </c>
      <c r="AL48" s="40">
        <f>AL47+$AH$48</f>
        <v>421</v>
      </c>
      <c r="AM48" s="41">
        <f>AI48+AJ48+AK48+AL48</f>
        <v>1597</v>
      </c>
      <c r="AN48" s="39">
        <f>SUM(AN41:AN46)</f>
        <v>28</v>
      </c>
      <c r="AO48" s="40">
        <f>AO47+$AN$48</f>
        <v>425</v>
      </c>
      <c r="AP48" s="40">
        <f>AP47+$AN$48</f>
        <v>438</v>
      </c>
      <c r="AQ48" s="40">
        <f>AQ47+$AN$48</f>
        <v>431</v>
      </c>
      <c r="AR48" s="40">
        <f>AR47+$AN$48</f>
        <v>340</v>
      </c>
      <c r="AS48" s="41">
        <f>AO48+AP48+AQ48+AR48</f>
        <v>1634</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4</v>
      </c>
      <c r="BL48" s="17">
        <f t="shared" si="104"/>
        <v>4</v>
      </c>
      <c r="BM48" s="17">
        <f t="shared" si="105"/>
        <v>0</v>
      </c>
      <c r="BN48" s="17">
        <f t="shared" si="106"/>
        <v>0</v>
      </c>
      <c r="BO48" s="17">
        <f t="shared" si="107"/>
        <v>28</v>
      </c>
      <c r="BP48" s="17">
        <f t="shared" si="79"/>
        <v>11761</v>
      </c>
      <c r="BQ48" s="17">
        <f t="shared" si="108"/>
        <v>420.03571428571428</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IF($AB$48&gt;=0,IF(AC47=AC9,0.5,IF(AC47&gt;AC9,1,0)),0)</f>
        <v>1</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1</v>
      </c>
      <c r="AJ49" s="40">
        <f t="shared" si="113"/>
        <v>1</v>
      </c>
      <c r="AK49" s="40">
        <f t="shared" si="113"/>
        <v>1</v>
      </c>
      <c r="AL49" s="40">
        <f t="shared" si="113"/>
        <v>1</v>
      </c>
      <c r="AM49" s="41">
        <f t="shared" si="113"/>
        <v>1</v>
      </c>
      <c r="AN49" s="42"/>
      <c r="AO49" s="40">
        <f t="shared" ref="AO49:AS50" si="114">IF($AN$48&gt;0,IF(AO47=AO72,0.5,IF(AO47&gt;AO72,1,0)),0)</f>
        <v>1</v>
      </c>
      <c r="AP49" s="40">
        <f t="shared" si="114"/>
        <v>1</v>
      </c>
      <c r="AQ49" s="40">
        <f t="shared" si="114"/>
        <v>1</v>
      </c>
      <c r="AR49" s="40">
        <f t="shared" si="114"/>
        <v>0</v>
      </c>
      <c r="AS49" s="41">
        <f t="shared" si="114"/>
        <v>1</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7</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ref="AC50: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1</v>
      </c>
      <c r="AP50" s="40">
        <f t="shared" si="114"/>
        <v>1</v>
      </c>
      <c r="AQ50" s="40">
        <f t="shared" si="114"/>
        <v>1</v>
      </c>
      <c r="AR50" s="40">
        <f t="shared" si="114"/>
        <v>0</v>
      </c>
      <c r="AS50" s="41">
        <f t="shared" si="114"/>
        <v>1</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5</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5</v>
      </c>
      <c r="AH51" s="52"/>
      <c r="AI51" s="53"/>
      <c r="AJ51" s="53"/>
      <c r="AK51" s="53"/>
      <c r="AL51" s="53"/>
      <c r="AM51" s="54">
        <f>SUM(AI49+AJ49+AK49+AL49+AM49+AI50+AJ50+AK50+AL50+AM50)</f>
        <v>5</v>
      </c>
      <c r="AN51" s="52"/>
      <c r="AO51" s="53"/>
      <c r="AP51" s="53"/>
      <c r="AQ51" s="53"/>
      <c r="AR51" s="53"/>
      <c r="AS51" s="54">
        <f>SUM(AO49+AP49+AQ49+AR49+AS49+AO50+AP50+AQ50+AR50+AS50)</f>
        <v>8</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53</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v>10</v>
      </c>
      <c r="AC53" s="43">
        <v>237</v>
      </c>
      <c r="AD53" s="43">
        <v>247</v>
      </c>
      <c r="AE53" s="43">
        <v>168</v>
      </c>
      <c r="AF53" s="43">
        <v>236</v>
      </c>
      <c r="AG53" s="41">
        <f t="shared" ref="AG53:AG58" si="122">SUM(AC53:AF53)</f>
        <v>888</v>
      </c>
      <c r="AH53" s="42">
        <v>7</v>
      </c>
      <c r="AI53" s="43">
        <v>210</v>
      </c>
      <c r="AJ53" s="43">
        <v>248</v>
      </c>
      <c r="AK53" s="43">
        <v>268</v>
      </c>
      <c r="AL53" s="43">
        <v>256</v>
      </c>
      <c r="AM53" s="41">
        <f t="shared" ref="AM53:AM58" si="123">SUM(AI53:AL53)</f>
        <v>982</v>
      </c>
      <c r="AN53" s="42">
        <v>2</v>
      </c>
      <c r="AO53" s="43">
        <v>171</v>
      </c>
      <c r="AP53" s="43">
        <v>257</v>
      </c>
      <c r="AQ53" s="43">
        <v>236</v>
      </c>
      <c r="AR53" s="43">
        <v>255</v>
      </c>
      <c r="AS53" s="41">
        <f t="shared" ref="AS53:AS58" si="124">SUM(AO53:AR53)</f>
        <v>919</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4</v>
      </c>
      <c r="BK53" s="17">
        <f t="shared" ref="BK53:BK60" si="132">SUM((IF(AI53&gt;0,1,0)+(IF(AJ53&gt;0,1,0)+(IF(AK53&gt;0,1,0)+(IF(AL53&gt;0,1,0))))))</f>
        <v>4</v>
      </c>
      <c r="BL53" s="17">
        <f t="shared" ref="BL53:BL60" si="133">SUM((IF(AO53&gt;0,1,0)+(IF(AP53&gt;0,1,0)+(IF(AQ53&gt;0,1,0)+(IF(AR53&gt;0,1,0))))))</f>
        <v>4</v>
      </c>
      <c r="BM53" s="17">
        <f t="shared" ref="BM53:BM60" si="134">SUM((IF(AU53&gt;0,1,0)+(IF(AV53&gt;0,1,0)+(IF(AW53&gt;0,1,0)+(IF(AX53&gt;0,1,0))))))</f>
        <v>0</v>
      </c>
      <c r="BN53" s="17">
        <f t="shared" ref="BN53:BN60" si="135">SUM((IF(BA53&gt;0,1,0)+(IF(BB53&gt;0,1,0)+(IF(BC53&gt;0,1,0)+(IF(BD53&gt;0,1,0))))))</f>
        <v>0</v>
      </c>
      <c r="BO53" s="17">
        <f t="shared" ref="BO53:BO60" si="136">SUM(BF53:BN53)</f>
        <v>24</v>
      </c>
      <c r="BP53" s="17">
        <f t="shared" si="79"/>
        <v>5260</v>
      </c>
      <c r="BQ53" s="17">
        <f t="shared" ref="BQ53:BQ60" si="137">BP53/BO53</f>
        <v>219.16666666666666</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v>14</v>
      </c>
      <c r="AI54" s="43">
        <v>206</v>
      </c>
      <c r="AJ54" s="43">
        <v>189</v>
      </c>
      <c r="AK54" s="43">
        <v>215</v>
      </c>
      <c r="AL54" s="43">
        <v>178</v>
      </c>
      <c r="AM54" s="41">
        <f t="shared" si="123"/>
        <v>788</v>
      </c>
      <c r="AN54" s="42">
        <v>15</v>
      </c>
      <c r="AO54" s="43">
        <v>231</v>
      </c>
      <c r="AP54" s="43">
        <v>167</v>
      </c>
      <c r="AQ54" s="43">
        <v>196</v>
      </c>
      <c r="AR54" s="43">
        <v>204</v>
      </c>
      <c r="AS54" s="41">
        <f t="shared" si="124"/>
        <v>798</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4</v>
      </c>
      <c r="BL54" s="17">
        <f t="shared" si="133"/>
        <v>4</v>
      </c>
      <c r="BM54" s="17">
        <f t="shared" si="134"/>
        <v>0</v>
      </c>
      <c r="BN54" s="17">
        <f t="shared" si="135"/>
        <v>0</v>
      </c>
      <c r="BO54" s="17">
        <f t="shared" si="136"/>
        <v>16</v>
      </c>
      <c r="BP54" s="17">
        <f t="shared" si="79"/>
        <v>3182</v>
      </c>
      <c r="BQ54" s="17">
        <f t="shared" si="137"/>
        <v>198.875</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v>16</v>
      </c>
      <c r="AC55" s="43">
        <v>193</v>
      </c>
      <c r="AD55" s="43">
        <v>161</v>
      </c>
      <c r="AE55" s="43">
        <v>170</v>
      </c>
      <c r="AF55" s="43">
        <v>179</v>
      </c>
      <c r="AG55" s="41">
        <f t="shared" si="122"/>
        <v>703</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0</v>
      </c>
      <c r="BH55" s="17">
        <f t="shared" si="129"/>
        <v>4</v>
      </c>
      <c r="BI55" s="17">
        <f t="shared" si="130"/>
        <v>4</v>
      </c>
      <c r="BJ55" s="17">
        <f t="shared" si="131"/>
        <v>4</v>
      </c>
      <c r="BK55" s="17">
        <f t="shared" si="132"/>
        <v>0</v>
      </c>
      <c r="BL55" s="17">
        <f t="shared" si="133"/>
        <v>0</v>
      </c>
      <c r="BM55" s="17">
        <f t="shared" si="134"/>
        <v>0</v>
      </c>
      <c r="BN55" s="17">
        <f t="shared" si="135"/>
        <v>0</v>
      </c>
      <c r="BO55" s="17">
        <f t="shared" si="136"/>
        <v>12</v>
      </c>
      <c r="BP55" s="17">
        <f t="shared" si="79"/>
        <v>2273</v>
      </c>
      <c r="BQ55" s="20">
        <f t="shared" si="137"/>
        <v>189.41666666666666</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430</v>
      </c>
      <c r="AD59" s="40">
        <f>SUM(AD53:AD58)</f>
        <v>408</v>
      </c>
      <c r="AE59" s="40">
        <f>SUM(AE53:AE58)</f>
        <v>338</v>
      </c>
      <c r="AF59" s="40">
        <f>SUM(AF53:AF58)</f>
        <v>415</v>
      </c>
      <c r="AG59" s="41">
        <f>SUM(AG53:AG58)</f>
        <v>1591</v>
      </c>
      <c r="AH59" s="42"/>
      <c r="AI59" s="40">
        <f>SUM(AI53:AI58)</f>
        <v>416</v>
      </c>
      <c r="AJ59" s="40">
        <f>SUM(AJ53:AJ58)</f>
        <v>437</v>
      </c>
      <c r="AK59" s="40">
        <f>SUM(AK53:AK58)</f>
        <v>483</v>
      </c>
      <c r="AL59" s="40">
        <f>SUM(AL53:AL58)</f>
        <v>434</v>
      </c>
      <c r="AM59" s="41">
        <f>SUM(AM53:AM58)</f>
        <v>1770</v>
      </c>
      <c r="AN59" s="42"/>
      <c r="AO59" s="40">
        <f>SUM(AO53:AO58)</f>
        <v>402</v>
      </c>
      <c r="AP59" s="40">
        <f>SUM(AP53:AP58)</f>
        <v>424</v>
      </c>
      <c r="AQ59" s="40">
        <f>SUM(AQ53:AQ58)</f>
        <v>432</v>
      </c>
      <c r="AR59" s="40">
        <f>SUM(AR53:AR58)</f>
        <v>459</v>
      </c>
      <c r="AS59" s="41">
        <f>SUM(AS53:AS58)</f>
        <v>1717</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4</v>
      </c>
      <c r="BL59" s="17">
        <f t="shared" si="133"/>
        <v>4</v>
      </c>
      <c r="BM59" s="17">
        <f t="shared" si="134"/>
        <v>0</v>
      </c>
      <c r="BN59" s="17">
        <f t="shared" si="135"/>
        <v>0</v>
      </c>
      <c r="BO59" s="17">
        <f t="shared" si="136"/>
        <v>28</v>
      </c>
      <c r="BP59" s="17">
        <f t="shared" si="79"/>
        <v>11436</v>
      </c>
      <c r="BQ59" s="17">
        <f t="shared" si="137"/>
        <v>408.42857142857144</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26</v>
      </c>
      <c r="AC60" s="40">
        <f>AC59+$AB$60</f>
        <v>456</v>
      </c>
      <c r="AD60" s="40">
        <f>AD59+$AB$60</f>
        <v>434</v>
      </c>
      <c r="AE60" s="40">
        <f>AE59+$AB$60</f>
        <v>364</v>
      </c>
      <c r="AF60" s="40">
        <f>AF59+$AB$60</f>
        <v>441</v>
      </c>
      <c r="AG60" s="41">
        <f>AC60+AD60+AE60+AF60</f>
        <v>1695</v>
      </c>
      <c r="AH60" s="39">
        <f>SUM(AH53:AH58)</f>
        <v>21</v>
      </c>
      <c r="AI60" s="40">
        <f>AI59+$AH$60</f>
        <v>437</v>
      </c>
      <c r="AJ60" s="40">
        <f>AJ59+$AH$60</f>
        <v>458</v>
      </c>
      <c r="AK60" s="40">
        <f>AK59+$AH$60</f>
        <v>504</v>
      </c>
      <c r="AL60" s="40">
        <f>AL59+$AH$60</f>
        <v>455</v>
      </c>
      <c r="AM60" s="41">
        <f>AI60+AJ60+AK60+AL60</f>
        <v>1854</v>
      </c>
      <c r="AN60" s="39">
        <f>SUM(AN53:AN58)</f>
        <v>17</v>
      </c>
      <c r="AO60" s="40">
        <f>AO59+$AN$60</f>
        <v>419</v>
      </c>
      <c r="AP60" s="40">
        <f>AP59+$AN$60</f>
        <v>441</v>
      </c>
      <c r="AQ60" s="40">
        <f>AQ59+$AN$60</f>
        <v>449</v>
      </c>
      <c r="AR60" s="40">
        <f>AR59+$AN$60</f>
        <v>476</v>
      </c>
      <c r="AS60" s="41">
        <f>AO60+AP60+AQ60+AR60</f>
        <v>1785</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4</v>
      </c>
      <c r="BL60" s="17">
        <f t="shared" si="133"/>
        <v>4</v>
      </c>
      <c r="BM60" s="17">
        <f t="shared" si="134"/>
        <v>0</v>
      </c>
      <c r="BN60" s="17">
        <f t="shared" si="135"/>
        <v>0</v>
      </c>
      <c r="BO60" s="17">
        <f t="shared" si="136"/>
        <v>28</v>
      </c>
      <c r="BP60" s="17">
        <f t="shared" si="79"/>
        <v>12232</v>
      </c>
      <c r="BQ60" s="17">
        <f t="shared" si="137"/>
        <v>436.85714285714283</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1</v>
      </c>
      <c r="AJ61" s="40">
        <f t="shared" si="143"/>
        <v>1</v>
      </c>
      <c r="AK61" s="40">
        <f t="shared" si="143"/>
        <v>1</v>
      </c>
      <c r="AL61" s="40">
        <f t="shared" si="143"/>
        <v>1</v>
      </c>
      <c r="AM61" s="41">
        <f t="shared" si="143"/>
        <v>1</v>
      </c>
      <c r="AN61" s="42"/>
      <c r="AO61" s="40">
        <f t="shared" ref="AO61:AS62" si="144">IF($AN$60&gt;0,IF(AO59=AO9,0.5,IF(AO59&gt;AO9,1,0)),0)</f>
        <v>0</v>
      </c>
      <c r="AP61" s="40">
        <f t="shared" si="144"/>
        <v>1</v>
      </c>
      <c r="AQ61" s="40">
        <f t="shared" si="144"/>
        <v>1</v>
      </c>
      <c r="AR61" s="40">
        <f t="shared" si="144"/>
        <v>1</v>
      </c>
      <c r="AS61" s="41">
        <f t="shared" si="144"/>
        <v>1</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5</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1</v>
      </c>
      <c r="AD62" s="40">
        <f t="shared" si="142"/>
        <v>0.5</v>
      </c>
      <c r="AE62" s="40">
        <f t="shared" si="142"/>
        <v>1</v>
      </c>
      <c r="AF62" s="40">
        <f t="shared" si="142"/>
        <v>1</v>
      </c>
      <c r="AG62" s="41">
        <f t="shared" si="142"/>
        <v>1</v>
      </c>
      <c r="AH62" s="42"/>
      <c r="AI62" s="40">
        <f t="shared" si="143"/>
        <v>1</v>
      </c>
      <c r="AJ62" s="40">
        <f t="shared" si="143"/>
        <v>1</v>
      </c>
      <c r="AK62" s="40">
        <f t="shared" si="143"/>
        <v>1</v>
      </c>
      <c r="AL62" s="40">
        <f t="shared" si="143"/>
        <v>1</v>
      </c>
      <c r="AM62" s="41">
        <f t="shared" si="143"/>
        <v>1</v>
      </c>
      <c r="AN62" s="42"/>
      <c r="AO62" s="40">
        <f t="shared" si="144"/>
        <v>0</v>
      </c>
      <c r="AP62" s="40">
        <f t="shared" si="144"/>
        <v>1</v>
      </c>
      <c r="AQ62" s="40">
        <f t="shared" si="144"/>
        <v>1</v>
      </c>
      <c r="AR62" s="40">
        <f t="shared" si="144"/>
        <v>1</v>
      </c>
      <c r="AS62" s="41">
        <f t="shared" si="144"/>
        <v>1</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5</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9.5</v>
      </c>
      <c r="AH63" s="52"/>
      <c r="AI63" s="53"/>
      <c r="AJ63" s="53"/>
      <c r="AK63" s="53"/>
      <c r="AL63" s="53"/>
      <c r="AM63" s="54">
        <f>SUM(AI61+AJ61+AK61+AL61+AM61+AI62+AJ62+AK62+AL62+AM62)</f>
        <v>10</v>
      </c>
      <c r="AN63" s="52"/>
      <c r="AO63" s="53"/>
      <c r="AP63" s="53"/>
      <c r="AQ63" s="53"/>
      <c r="AR63" s="53"/>
      <c r="AS63" s="54">
        <f>SUM(AO61+AP61+AQ61+AR61+AS61+AO62+AP62+AQ62+AR62+AS62)</f>
        <v>8</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48</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v>42</v>
      </c>
      <c r="AC65" s="86">
        <v>137</v>
      </c>
      <c r="AD65" s="86">
        <v>112</v>
      </c>
      <c r="AE65" s="86">
        <v>177</v>
      </c>
      <c r="AF65" s="86">
        <v>163</v>
      </c>
      <c r="AG65" s="84">
        <f t="shared" ref="AG65:AG71" si="151">SUM(AC65:AF65)</f>
        <v>589</v>
      </c>
      <c r="AH65" s="85"/>
      <c r="AI65" s="86"/>
      <c r="AJ65" s="86"/>
      <c r="AK65" s="86"/>
      <c r="AL65" s="86"/>
      <c r="AM65" s="84">
        <f t="shared" ref="AM65:AM71" si="152">SUM(AI65:AL65)</f>
        <v>0</v>
      </c>
      <c r="AN65" s="85">
        <v>45</v>
      </c>
      <c r="AO65" s="86">
        <v>118</v>
      </c>
      <c r="AP65" s="86">
        <v>158</v>
      </c>
      <c r="AQ65" s="86">
        <v>146</v>
      </c>
      <c r="AR65" s="86">
        <v>192</v>
      </c>
      <c r="AS65" s="84">
        <f t="shared" ref="AS65:AS71" si="153">SUM(AO65:AR65)</f>
        <v>614</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4</v>
      </c>
      <c r="BM65" s="88">
        <f t="shared" ref="BM65:BM73" si="163">SUM((IF(AU65&gt;0,1,0)+(IF(AV65&gt;0,1,0)+(IF(AW65&gt;0,1,0)+(IF(AX65&gt;0,1,0))))))</f>
        <v>0</v>
      </c>
      <c r="BN65" s="88">
        <f t="shared" ref="BN65:BN73" si="164">SUM((IF(BA65&gt;0,1,0)+(IF(BB65&gt;0,1,0)+(IF(BC65&gt;0,1,0)+(IF(BD65&gt;0,1,0))))))</f>
        <v>0</v>
      </c>
      <c r="BO65" s="88">
        <f t="shared" ref="BO65:BO73" si="165">SUM(BF65:BN65)</f>
        <v>16</v>
      </c>
      <c r="BP65" s="88">
        <f t="shared" si="79"/>
        <v>2482</v>
      </c>
      <c r="BQ65" s="88">
        <f t="shared" ref="BQ65:BQ73" si="166">BP65/BO65</f>
        <v>155.125</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v>26</v>
      </c>
      <c r="AI66" s="86">
        <v>164</v>
      </c>
      <c r="AJ66" s="86">
        <v>176</v>
      </c>
      <c r="AK66" s="86">
        <v>179</v>
      </c>
      <c r="AL66" s="86">
        <v>188</v>
      </c>
      <c r="AM66" s="84">
        <f t="shared" si="152"/>
        <v>707</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4</v>
      </c>
      <c r="BL66" s="88">
        <f t="shared" si="162"/>
        <v>0</v>
      </c>
      <c r="BM66" s="88">
        <f t="shared" si="163"/>
        <v>0</v>
      </c>
      <c r="BN66" s="88">
        <f t="shared" si="164"/>
        <v>0</v>
      </c>
      <c r="BO66" s="88">
        <f t="shared" si="165"/>
        <v>12</v>
      </c>
      <c r="BP66" s="88">
        <f t="shared" si="79"/>
        <v>2169</v>
      </c>
      <c r="BQ66" s="88">
        <f t="shared" si="166"/>
        <v>180.75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v>30</v>
      </c>
      <c r="AI67" s="119">
        <v>168</v>
      </c>
      <c r="AJ67" s="119">
        <v>158</v>
      </c>
      <c r="AK67" s="119">
        <v>164</v>
      </c>
      <c r="AL67" s="119">
        <v>168</v>
      </c>
      <c r="AM67" s="120">
        <f t="shared" si="152"/>
        <v>658</v>
      </c>
      <c r="AN67" s="118">
        <v>33</v>
      </c>
      <c r="AO67" s="119">
        <v>174</v>
      </c>
      <c r="AP67" s="119">
        <v>171</v>
      </c>
      <c r="AQ67" s="119">
        <v>168</v>
      </c>
      <c r="AR67" s="119">
        <v>181</v>
      </c>
      <c r="AS67" s="120">
        <f t="shared" si="153"/>
        <v>694</v>
      </c>
      <c r="AT67" s="118"/>
      <c r="AU67" s="119"/>
      <c r="AV67" s="119"/>
      <c r="AW67" s="119"/>
      <c r="AX67" s="119"/>
      <c r="AY67" s="120">
        <f t="shared" si="154"/>
        <v>0</v>
      </c>
      <c r="AZ67" s="118"/>
      <c r="BA67" s="119"/>
      <c r="BB67" s="119"/>
      <c r="BC67" s="119"/>
      <c r="BD67" s="119"/>
      <c r="BE67" s="120">
        <f t="shared" si="155"/>
        <v>0</v>
      </c>
      <c r="BF67" s="121">
        <f t="shared" si="156"/>
        <v>0</v>
      </c>
      <c r="BG67" s="122">
        <f t="shared" si="157"/>
        <v>4</v>
      </c>
      <c r="BH67" s="122">
        <f t="shared" si="158"/>
        <v>4</v>
      </c>
      <c r="BI67" s="122">
        <f t="shared" si="159"/>
        <v>0</v>
      </c>
      <c r="BJ67" s="122">
        <f t="shared" si="160"/>
        <v>0</v>
      </c>
      <c r="BK67" s="122">
        <f t="shared" si="161"/>
        <v>4</v>
      </c>
      <c r="BL67" s="122">
        <f t="shared" si="162"/>
        <v>4</v>
      </c>
      <c r="BM67" s="122">
        <f t="shared" si="163"/>
        <v>0</v>
      </c>
      <c r="BN67" s="122">
        <f t="shared" si="164"/>
        <v>0</v>
      </c>
      <c r="BO67" s="122">
        <f t="shared" si="165"/>
        <v>16</v>
      </c>
      <c r="BP67" s="122">
        <f t="shared" ref="BP67:BP98" si="167">I67+O67+U67+AA67+AG67+AM67+AS67+AY67+BE67</f>
        <v>2764</v>
      </c>
      <c r="BQ67" s="123">
        <f t="shared" si="166"/>
        <v>172.75</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v>17</v>
      </c>
      <c r="AC68" s="119">
        <v>214</v>
      </c>
      <c r="AD68" s="119">
        <v>188</v>
      </c>
      <c r="AE68" s="119">
        <v>247</v>
      </c>
      <c r="AF68" s="119">
        <v>178</v>
      </c>
      <c r="AG68" s="120">
        <f t="shared" si="151"/>
        <v>827</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0</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12</v>
      </c>
      <c r="BP68" s="122">
        <f t="shared" si="167"/>
        <v>2388</v>
      </c>
      <c r="BQ68" s="123">
        <f t="shared" si="166"/>
        <v>199</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v>16</v>
      </c>
      <c r="AJ71" s="43">
        <v>16</v>
      </c>
      <c r="AK71" s="43">
        <v>16</v>
      </c>
      <c r="AL71" s="43">
        <v>16</v>
      </c>
      <c r="AM71" s="41">
        <f t="shared" si="152"/>
        <v>64</v>
      </c>
      <c r="AN71" s="42"/>
      <c r="AO71" s="43">
        <v>16</v>
      </c>
      <c r="AP71" s="43">
        <v>16</v>
      </c>
      <c r="AQ71" s="43">
        <v>16</v>
      </c>
      <c r="AR71" s="43">
        <v>16</v>
      </c>
      <c r="AS71" s="41">
        <f t="shared" si="153"/>
        <v>64</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4</v>
      </c>
      <c r="BL71" s="17">
        <f t="shared" si="162"/>
        <v>4</v>
      </c>
      <c r="BM71" s="17">
        <f t="shared" si="163"/>
        <v>0</v>
      </c>
      <c r="BN71" s="17">
        <f t="shared" si="164"/>
        <v>0</v>
      </c>
      <c r="BO71" s="17">
        <f t="shared" si="165"/>
        <v>28</v>
      </c>
      <c r="BP71" s="17">
        <f t="shared" si="167"/>
        <v>448</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367</v>
      </c>
      <c r="AD72" s="40">
        <f>SUM(AD65:AD71)</f>
        <v>316</v>
      </c>
      <c r="AE72" s="40">
        <f>SUM(AE65:AE71)</f>
        <v>440</v>
      </c>
      <c r="AF72" s="40">
        <f>SUM(AF65:AF71)</f>
        <v>357</v>
      </c>
      <c r="AG72" s="41">
        <f>SUM(AG65:AG71)</f>
        <v>1480</v>
      </c>
      <c r="AH72" s="42"/>
      <c r="AI72" s="40">
        <f>SUM(AI65:AI71)</f>
        <v>348</v>
      </c>
      <c r="AJ72" s="40">
        <f>SUM(AJ65:AJ71)</f>
        <v>350</v>
      </c>
      <c r="AK72" s="40">
        <f>SUM(AK65:AK71)</f>
        <v>359</v>
      </c>
      <c r="AL72" s="40">
        <f>SUM(AL65:AL71)</f>
        <v>372</v>
      </c>
      <c r="AM72" s="41">
        <f>SUM(AM65:AM71)</f>
        <v>1429</v>
      </c>
      <c r="AN72" s="42"/>
      <c r="AO72" s="40">
        <f>SUM(AO65:AO71)</f>
        <v>308</v>
      </c>
      <c r="AP72" s="40">
        <f>SUM(AP65:AP71)</f>
        <v>345</v>
      </c>
      <c r="AQ72" s="40">
        <f>SUM(AQ65:AQ71)</f>
        <v>330</v>
      </c>
      <c r="AR72" s="40">
        <f>SUM(AR65:AR71)</f>
        <v>389</v>
      </c>
      <c r="AS72" s="41">
        <f>SUM(AS65:AS71)</f>
        <v>1372</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4</v>
      </c>
      <c r="BL72" s="17">
        <f t="shared" si="162"/>
        <v>4</v>
      </c>
      <c r="BM72" s="17">
        <f t="shared" si="163"/>
        <v>0</v>
      </c>
      <c r="BN72" s="17">
        <f t="shared" si="164"/>
        <v>0</v>
      </c>
      <c r="BO72" s="17">
        <f t="shared" si="165"/>
        <v>28</v>
      </c>
      <c r="BP72" s="17">
        <f t="shared" si="167"/>
        <v>10251</v>
      </c>
      <c r="BQ72" s="17">
        <f t="shared" si="166"/>
        <v>366.10714285714283</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59</v>
      </c>
      <c r="AC73" s="40">
        <f>AC72+$AB$73-AC71</f>
        <v>410</v>
      </c>
      <c r="AD73" s="40">
        <f>AD72+$AB$73-AD71</f>
        <v>359</v>
      </c>
      <c r="AE73" s="40">
        <f>AE72+$AB$73-AE71</f>
        <v>483</v>
      </c>
      <c r="AF73" s="40">
        <f>AF72+$AB$73-AF71</f>
        <v>400</v>
      </c>
      <c r="AG73" s="41">
        <f>AC73+AD73+AE73+AF73</f>
        <v>1652</v>
      </c>
      <c r="AH73" s="39">
        <f>SUM(AH65:AH70)</f>
        <v>56</v>
      </c>
      <c r="AI73" s="40">
        <f>AI72+$AH$73-AI71</f>
        <v>388</v>
      </c>
      <c r="AJ73" s="40">
        <f>AJ72+$AH$73-AJ71</f>
        <v>390</v>
      </c>
      <c r="AK73" s="40">
        <f>AK72+$AH$73-AK71</f>
        <v>399</v>
      </c>
      <c r="AL73" s="40">
        <f>AL72+$AH$73-AL71</f>
        <v>412</v>
      </c>
      <c r="AM73" s="41">
        <f>AI73+AJ73+AK73+AL73</f>
        <v>1589</v>
      </c>
      <c r="AN73" s="39">
        <f>SUM(AN65:AN70)</f>
        <v>78</v>
      </c>
      <c r="AO73" s="40">
        <f>AO72+$AN$73-AO71</f>
        <v>370</v>
      </c>
      <c r="AP73" s="40">
        <f>AP72+$AN$73-AP71</f>
        <v>407</v>
      </c>
      <c r="AQ73" s="40">
        <f>AQ72+$AN$73-AQ71</f>
        <v>392</v>
      </c>
      <c r="AR73" s="40">
        <f>AR72+$AN$73-AR71</f>
        <v>451</v>
      </c>
      <c r="AS73" s="41">
        <f>AO73+AP73+AQ73+AR73</f>
        <v>1620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4</v>
      </c>
      <c r="BL73" s="17">
        <f t="shared" si="162"/>
        <v>4</v>
      </c>
      <c r="BM73" s="17">
        <f t="shared" si="163"/>
        <v>0</v>
      </c>
      <c r="BN73" s="17">
        <f t="shared" si="164"/>
        <v>0</v>
      </c>
      <c r="BO73" s="17">
        <f t="shared" si="165"/>
        <v>28</v>
      </c>
      <c r="BP73" s="17">
        <f t="shared" si="167"/>
        <v>11535</v>
      </c>
      <c r="BQ73" s="17">
        <f t="shared" si="166"/>
        <v>411.96428571428572</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1</v>
      </c>
      <c r="AD74" s="40">
        <f t="shared" si="172"/>
        <v>0</v>
      </c>
      <c r="AE74" s="40">
        <f t="shared" si="172"/>
        <v>1</v>
      </c>
      <c r="AF74" s="40">
        <f t="shared" si="172"/>
        <v>0</v>
      </c>
      <c r="AG74" s="41">
        <f t="shared" si="172"/>
        <v>1</v>
      </c>
      <c r="AH74" s="42"/>
      <c r="AI74" s="40">
        <f t="shared" ref="AI74:AM75" si="173">IF($AH$73&gt;0,IF(AI72=AI110,0.5,IF(AI72&gt;AI110,1,0)),0)</f>
        <v>1</v>
      </c>
      <c r="AJ74" s="40">
        <f t="shared" si="173"/>
        <v>1</v>
      </c>
      <c r="AK74" s="40">
        <f t="shared" si="173"/>
        <v>1</v>
      </c>
      <c r="AL74" s="40">
        <f t="shared" si="173"/>
        <v>1</v>
      </c>
      <c r="AM74" s="41">
        <f t="shared" si="173"/>
        <v>1</v>
      </c>
      <c r="AN74" s="42"/>
      <c r="AO74" s="40">
        <f t="shared" ref="AO74:AS75" si="174">IF($AN$73&gt;0,IF(AO72=AO47,0.5,IF(AO72&gt;AO47,1,0)),0)</f>
        <v>0</v>
      </c>
      <c r="AP74" s="40">
        <f t="shared" si="174"/>
        <v>0</v>
      </c>
      <c r="AQ74" s="40">
        <f t="shared" si="174"/>
        <v>0</v>
      </c>
      <c r="AR74" s="40">
        <f t="shared" si="174"/>
        <v>1</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5</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1</v>
      </c>
      <c r="AD75" s="40">
        <f t="shared" si="172"/>
        <v>0</v>
      </c>
      <c r="AE75" s="40">
        <f t="shared" si="172"/>
        <v>1</v>
      </c>
      <c r="AF75" s="40">
        <f t="shared" si="172"/>
        <v>0</v>
      </c>
      <c r="AG75" s="41">
        <f t="shared" si="172"/>
        <v>0</v>
      </c>
      <c r="AH75" s="42"/>
      <c r="AI75" s="40">
        <f t="shared" si="173"/>
        <v>1</v>
      </c>
      <c r="AJ75" s="40">
        <f t="shared" si="173"/>
        <v>1</v>
      </c>
      <c r="AK75" s="40">
        <f t="shared" si="173"/>
        <v>1</v>
      </c>
      <c r="AL75" s="40">
        <f t="shared" si="173"/>
        <v>1</v>
      </c>
      <c r="AM75" s="41">
        <f t="shared" si="173"/>
        <v>1</v>
      </c>
      <c r="AN75" s="42"/>
      <c r="AO75" s="40">
        <f t="shared" si="174"/>
        <v>0</v>
      </c>
      <c r="AP75" s="40">
        <f t="shared" si="174"/>
        <v>0</v>
      </c>
      <c r="AQ75" s="40">
        <f t="shared" si="174"/>
        <v>0</v>
      </c>
      <c r="AR75" s="40">
        <f t="shared" si="174"/>
        <v>1</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3</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5</v>
      </c>
      <c r="AH76" s="52"/>
      <c r="AI76" s="53"/>
      <c r="AJ76" s="53"/>
      <c r="AK76" s="53"/>
      <c r="AL76" s="53"/>
      <c r="AM76" s="77">
        <f>SUM(AI74+AJ74+AK74+AL74+AM74+AI75+AJ75+AK75+AL75+AM75)</f>
        <v>10</v>
      </c>
      <c r="AN76" s="52"/>
      <c r="AO76" s="53"/>
      <c r="AP76" s="53"/>
      <c r="AQ76" s="53"/>
      <c r="AR76" s="53"/>
      <c r="AS76" s="77">
        <f>SUM(AO74+AP74+AQ74+AR74+AS74+AO75+AP75+AQ75+AR75+AS75)</f>
        <v>2</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38.5</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v>23</v>
      </c>
      <c r="AC78" s="43">
        <v>172</v>
      </c>
      <c r="AD78" s="43">
        <v>162</v>
      </c>
      <c r="AE78" s="43">
        <v>193</v>
      </c>
      <c r="AF78" s="43">
        <v>204</v>
      </c>
      <c r="AG78" s="41">
        <f t="shared" ref="AG78:AG85" si="181">SUM(AC78:AF78)</f>
        <v>731</v>
      </c>
      <c r="AH78" s="42">
        <v>24</v>
      </c>
      <c r="AI78" s="43">
        <v>193</v>
      </c>
      <c r="AJ78" s="43">
        <v>150</v>
      </c>
      <c r="AK78" s="43">
        <v>153</v>
      </c>
      <c r="AL78" s="43">
        <v>236</v>
      </c>
      <c r="AM78" s="41">
        <f t="shared" ref="AM78:AM85" si="182">SUM(AI78:AL78)</f>
        <v>732</v>
      </c>
      <c r="AN78" s="42">
        <v>24</v>
      </c>
      <c r="AO78" s="43">
        <v>201</v>
      </c>
      <c r="AP78" s="43">
        <v>204</v>
      </c>
      <c r="AQ78" s="43">
        <v>214</v>
      </c>
      <c r="AR78" s="43">
        <v>192</v>
      </c>
      <c r="AS78" s="41">
        <f t="shared" ref="AS78:AS85" si="183">SUM(AO78:AR78)</f>
        <v>811</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4</v>
      </c>
      <c r="BL78" s="17">
        <f t="shared" ref="BL78:BL87" si="192">SUM((IF(AO78&gt;0,1,0)+(IF(AP78&gt;0,1,0)+(IF(AQ78&gt;0,1,0)+(IF(AR78&gt;0,1,0))))))</f>
        <v>4</v>
      </c>
      <c r="BM78" s="17">
        <f t="shared" ref="BM78:BM87" si="193">SUM((IF(AU78&gt;0,1,0)+(IF(AV78&gt;0,1,0)+(IF(AW78&gt;0,1,0)+(IF(AX78&gt;0,1,0))))))</f>
        <v>0</v>
      </c>
      <c r="BN78" s="17">
        <f t="shared" ref="BN78:BN87" si="194">SUM((IF(BA78&gt;0,1,0)+(IF(BB78&gt;0,1,0)+(IF(BC78&gt;0,1,0)+(IF(BD78&gt;0,1,0))))))</f>
        <v>0</v>
      </c>
      <c r="BO78" s="17">
        <f t="shared" ref="BO78:BO87" si="195">SUM(BF78:BN78)</f>
        <v>28</v>
      </c>
      <c r="BP78" s="17">
        <f t="shared" si="167"/>
        <v>5260</v>
      </c>
      <c r="BQ78" s="17">
        <f t="shared" ref="BQ78:BQ87" si="196">BP78/BO78</f>
        <v>187.85714285714286</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v>32</v>
      </c>
      <c r="AC79" s="43">
        <v>160</v>
      </c>
      <c r="AD79" s="43">
        <v>153</v>
      </c>
      <c r="AE79" s="43">
        <v>226</v>
      </c>
      <c r="AF79" s="43">
        <v>181</v>
      </c>
      <c r="AG79" s="41">
        <f t="shared" si="181"/>
        <v>720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4</v>
      </c>
      <c r="BG79" s="17">
        <f t="shared" si="187"/>
        <v>4</v>
      </c>
      <c r="BH79" s="17">
        <f t="shared" si="188"/>
        <v>4</v>
      </c>
      <c r="BI79" s="17">
        <f t="shared" si="189"/>
        <v>4</v>
      </c>
      <c r="BJ79" s="17">
        <f t="shared" si="190"/>
        <v>4</v>
      </c>
      <c r="BK79" s="17">
        <f t="shared" si="191"/>
        <v>0</v>
      </c>
      <c r="BL79" s="17">
        <f t="shared" si="192"/>
        <v>0</v>
      </c>
      <c r="BM79" s="17">
        <f t="shared" si="193"/>
        <v>0</v>
      </c>
      <c r="BN79" s="17">
        <f t="shared" si="194"/>
        <v>0</v>
      </c>
      <c r="BO79" s="17">
        <f t="shared" si="195"/>
        <v>20</v>
      </c>
      <c r="BP79" s="17">
        <f t="shared" si="167"/>
        <v>3509</v>
      </c>
      <c r="BQ79" s="17">
        <f t="shared" si="196"/>
        <v>175.45</v>
      </c>
    </row>
    <row r="80" spans="1:69" ht="15.75" customHeight="1" x14ac:dyDescent="0.25">
      <c r="A80" s="36"/>
      <c r="B80" s="125" t="s">
        <v>109</v>
      </c>
      <c r="C80" s="126" t="s">
        <v>110</v>
      </c>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v>12</v>
      </c>
      <c r="AI80" s="43">
        <v>189</v>
      </c>
      <c r="AJ80" s="43">
        <v>224</v>
      </c>
      <c r="AK80" s="43">
        <v>191</v>
      </c>
      <c r="AL80" s="43">
        <v>204</v>
      </c>
      <c r="AM80" s="41">
        <f t="shared" si="182"/>
        <v>808</v>
      </c>
      <c r="AN80" s="42">
        <v>12</v>
      </c>
      <c r="AO80" s="43">
        <v>198</v>
      </c>
      <c r="AP80" s="43">
        <v>201</v>
      </c>
      <c r="AQ80" s="43">
        <v>192</v>
      </c>
      <c r="AR80" s="43">
        <v>169</v>
      </c>
      <c r="AS80" s="41">
        <f t="shared" si="183"/>
        <v>760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4</v>
      </c>
      <c r="BL80" s="17">
        <f t="shared" si="192"/>
        <v>4</v>
      </c>
      <c r="BM80" s="17">
        <f t="shared" si="193"/>
        <v>0</v>
      </c>
      <c r="BN80" s="17">
        <f t="shared" si="194"/>
        <v>0</v>
      </c>
      <c r="BO80" s="17">
        <f t="shared" si="195"/>
        <v>8</v>
      </c>
      <c r="BP80" s="17">
        <f t="shared" si="167"/>
        <v>1568</v>
      </c>
      <c r="BQ80" s="20">
        <f t="shared" si="196"/>
        <v>196</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332</v>
      </c>
      <c r="AD86" s="40">
        <f>SUM(AD78:AD85)</f>
        <v>315</v>
      </c>
      <c r="AE86" s="40">
        <f>SUM(AE78:AE85)</f>
        <v>419</v>
      </c>
      <c r="AF86" s="40">
        <f>SUM(AF78:AF85)</f>
        <v>385</v>
      </c>
      <c r="AG86" s="41">
        <f>SUM(AG78:AG85)</f>
        <v>1451</v>
      </c>
      <c r="AH86" s="42"/>
      <c r="AI86" s="40">
        <f>SUM(AI78:AI85)</f>
        <v>382</v>
      </c>
      <c r="AJ86" s="40">
        <f>SUM(AJ78:AJ85)</f>
        <v>374</v>
      </c>
      <c r="AK86" s="40">
        <f>SUM(AK78:AK85)</f>
        <v>344</v>
      </c>
      <c r="AL86" s="40">
        <f>SUM(AL78:AL85)</f>
        <v>440</v>
      </c>
      <c r="AM86" s="41">
        <f>SUM(AM78:AM85)</f>
        <v>1540</v>
      </c>
      <c r="AN86" s="42"/>
      <c r="AO86" s="40">
        <f>SUM(AO78:AO85)</f>
        <v>399</v>
      </c>
      <c r="AP86" s="40">
        <f>SUM(AP78:AP85)</f>
        <v>405</v>
      </c>
      <c r="AQ86" s="40">
        <f>SUM(AQ78:AQ85)</f>
        <v>406</v>
      </c>
      <c r="AR86" s="40">
        <f>SUM(AR78:AR85)</f>
        <v>361</v>
      </c>
      <c r="AS86" s="41">
        <f>SUM(AS78:AS85)</f>
        <v>1571</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4</v>
      </c>
      <c r="BL86" s="17">
        <f t="shared" si="192"/>
        <v>4</v>
      </c>
      <c r="BM86" s="17">
        <f t="shared" si="193"/>
        <v>0</v>
      </c>
      <c r="BN86" s="17">
        <f t="shared" si="194"/>
        <v>0</v>
      </c>
      <c r="BO86" s="17">
        <f t="shared" si="195"/>
        <v>28</v>
      </c>
      <c r="BP86" s="17">
        <f t="shared" si="167"/>
        <v>10337</v>
      </c>
      <c r="BQ86" s="17">
        <f t="shared" si="196"/>
        <v>369.17857142857144</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55</v>
      </c>
      <c r="AC87" s="40">
        <f>AC86+$AB$87</f>
        <v>387</v>
      </c>
      <c r="AD87" s="40">
        <f>AD86+$AB$87</f>
        <v>370</v>
      </c>
      <c r="AE87" s="40">
        <f>AE86+$AB$87</f>
        <v>474</v>
      </c>
      <c r="AF87" s="40">
        <f>AF86+$AB$87</f>
        <v>440</v>
      </c>
      <c r="AG87" s="41">
        <f>AC87+AD87+AE87+AF87</f>
        <v>1671</v>
      </c>
      <c r="AH87" s="39">
        <f>SUM(AH78:AH85)</f>
        <v>36</v>
      </c>
      <c r="AI87" s="40">
        <f>AI86+$AH$87</f>
        <v>418</v>
      </c>
      <c r="AJ87" s="40">
        <f>AJ86+$AH$87</f>
        <v>410</v>
      </c>
      <c r="AK87" s="40">
        <f>AK86+$AH$87</f>
        <v>380</v>
      </c>
      <c r="AL87" s="40">
        <f>AL86+$AH$87</f>
        <v>476</v>
      </c>
      <c r="AM87" s="41">
        <f>AI87+AJ87+AK87+AL87</f>
        <v>1684</v>
      </c>
      <c r="AN87" s="39">
        <f>SUM(AN78:AN85)</f>
        <v>36</v>
      </c>
      <c r="AO87" s="40">
        <f>AO86+$AN$87</f>
        <v>435</v>
      </c>
      <c r="AP87" s="40">
        <f>AP86+$AN$87</f>
        <v>441</v>
      </c>
      <c r="AQ87" s="40">
        <f>AQ86+$AN$87</f>
        <v>442</v>
      </c>
      <c r="AR87" s="40">
        <f>AR86+$AN$87</f>
        <v>397</v>
      </c>
      <c r="AS87" s="41">
        <f>AO87+AP87+AQ87+AR87</f>
        <v>1715</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4</v>
      </c>
      <c r="BL87" s="17">
        <f t="shared" si="192"/>
        <v>4</v>
      </c>
      <c r="BM87" s="17">
        <f t="shared" si="193"/>
        <v>0</v>
      </c>
      <c r="BN87" s="17">
        <f t="shared" si="194"/>
        <v>0</v>
      </c>
      <c r="BO87" s="17">
        <f t="shared" si="195"/>
        <v>28</v>
      </c>
      <c r="BP87" s="17">
        <f t="shared" si="167"/>
        <v>11673</v>
      </c>
      <c r="BQ87" s="17">
        <f t="shared" si="196"/>
        <v>416.89285714285717</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1</v>
      </c>
      <c r="AD88" s="40">
        <f t="shared" si="201"/>
        <v>0</v>
      </c>
      <c r="AE88" s="40">
        <f t="shared" si="201"/>
        <v>1</v>
      </c>
      <c r="AF88" s="40">
        <f t="shared" si="201"/>
        <v>1</v>
      </c>
      <c r="AG88" s="41">
        <f t="shared" si="201"/>
        <v>1</v>
      </c>
      <c r="AH88" s="42"/>
      <c r="AI88" s="40">
        <f t="shared" ref="AI88:AM89" si="202">IF($AH$87&gt;0,IF(AI86=AI22,0.5,IF(AI86&gt;AI22,1,0)),0)</f>
        <v>1</v>
      </c>
      <c r="AJ88" s="40">
        <f t="shared" si="202"/>
        <v>1</v>
      </c>
      <c r="AK88" s="40">
        <f t="shared" si="202"/>
        <v>0</v>
      </c>
      <c r="AL88" s="40">
        <f t="shared" si="202"/>
        <v>1</v>
      </c>
      <c r="AM88" s="41">
        <f t="shared" si="202"/>
        <v>1</v>
      </c>
      <c r="AN88" s="42"/>
      <c r="AO88" s="40">
        <f t="shared" ref="AO88:AS89" si="203">IF($AN$87&gt;0,IF(AO86=AO110,0.5,IF(AO86&gt;AO110,1,0)),0)</f>
        <v>1</v>
      </c>
      <c r="AP88" s="40">
        <f t="shared" si="203"/>
        <v>1</v>
      </c>
      <c r="AQ88" s="40">
        <f t="shared" si="203"/>
        <v>1</v>
      </c>
      <c r="AR88" s="40">
        <f t="shared" si="203"/>
        <v>1</v>
      </c>
      <c r="AS88" s="41">
        <f t="shared" si="203"/>
        <v>1</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4</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1</v>
      </c>
      <c r="AF89" s="40">
        <f t="shared" si="201"/>
        <v>1</v>
      </c>
      <c r="AG89" s="41">
        <f t="shared" si="201"/>
        <v>0</v>
      </c>
      <c r="AH89" s="42"/>
      <c r="AI89" s="40">
        <f t="shared" si="202"/>
        <v>1</v>
      </c>
      <c r="AJ89" s="40">
        <f t="shared" si="202"/>
        <v>1</v>
      </c>
      <c r="AK89" s="40">
        <f t="shared" si="202"/>
        <v>0</v>
      </c>
      <c r="AL89" s="40">
        <f t="shared" si="202"/>
        <v>1</v>
      </c>
      <c r="AM89" s="41">
        <f t="shared" si="202"/>
        <v>1</v>
      </c>
      <c r="AN89" s="42"/>
      <c r="AO89" s="40">
        <f t="shared" si="203"/>
        <v>1</v>
      </c>
      <c r="AP89" s="40">
        <f t="shared" si="203"/>
        <v>1</v>
      </c>
      <c r="AQ89" s="40">
        <f t="shared" si="203"/>
        <v>1</v>
      </c>
      <c r="AR89" s="40">
        <f t="shared" si="203"/>
        <v>1</v>
      </c>
      <c r="AS89" s="41">
        <f t="shared" si="203"/>
        <v>1</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3</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6</v>
      </c>
      <c r="AH90" s="52"/>
      <c r="AI90" s="53"/>
      <c r="AJ90" s="53"/>
      <c r="AK90" s="53"/>
      <c r="AL90" s="53"/>
      <c r="AM90" s="54">
        <f>SUM(AI88+AJ88+AK88+AL88+AM88+AI89+AJ89+AK89+AL89+AM89)</f>
        <v>8</v>
      </c>
      <c r="AN90" s="52"/>
      <c r="AO90" s="53"/>
      <c r="AP90" s="53"/>
      <c r="AQ90" s="53"/>
      <c r="AR90" s="53"/>
      <c r="AS90" s="54">
        <f>SUM(AO88+AP88+AQ88+AR88+AS88+AO89+AP89+AQ89+AR89+AS89)</f>
        <v>10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36</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v>43</v>
      </c>
      <c r="AC92" s="43">
        <v>177</v>
      </c>
      <c r="AD92" s="43">
        <v>177</v>
      </c>
      <c r="AE92" s="43">
        <v>181</v>
      </c>
      <c r="AF92" s="43">
        <v>175</v>
      </c>
      <c r="AG92" s="41">
        <f t="shared" ref="AG92:AG97" si="210">SUM(AC92:AF92)</f>
        <v>710</v>
      </c>
      <c r="AH92" s="42">
        <v>40</v>
      </c>
      <c r="AI92" s="43">
        <v>163</v>
      </c>
      <c r="AJ92" s="43">
        <v>161</v>
      </c>
      <c r="AK92" s="43">
        <v>187</v>
      </c>
      <c r="AL92" s="43">
        <v>146</v>
      </c>
      <c r="AM92" s="41">
        <f t="shared" ref="AM92:AM97" si="211">SUM(AI92:AL92)</f>
        <v>657</v>
      </c>
      <c r="AN92" s="42">
        <v>40</v>
      </c>
      <c r="AO92" s="43">
        <v>184</v>
      </c>
      <c r="AP92" s="43">
        <v>166</v>
      </c>
      <c r="AQ92" s="43">
        <v>184</v>
      </c>
      <c r="AR92" s="43">
        <v>185</v>
      </c>
      <c r="AS92" s="41">
        <f t="shared" ref="AS92:AS97" si="212">SUM(AO92:AR92)</f>
        <v>719</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4</v>
      </c>
      <c r="BL92" s="17">
        <f t="shared" ref="BL92:BL99" si="221">SUM((IF(AO92&gt;0,1,0)+(IF(AP92&gt;0,1,0)+(IF(AQ92&gt;0,1,0)+(IF(AR92&gt;0,1,0))))))</f>
        <v>4</v>
      </c>
      <c r="BM92" s="17">
        <f t="shared" ref="BM92:BM99" si="222">SUM((IF(AU92&gt;0,1,0)+(IF(AV92&gt;0,1,0)+(IF(AW92&gt;0,1,0)+(IF(AX92&gt;0,1,0))))))</f>
        <v>0</v>
      </c>
      <c r="BN92" s="17">
        <f t="shared" ref="BN92:BN99" si="223">SUM((IF(BA92&gt;0,1,0)+(IF(BB92&gt;0,1,0)+(IF(BC92&gt;0,1,0)+(IF(BD92&gt;0,1,0))))))</f>
        <v>0</v>
      </c>
      <c r="BO92" s="17">
        <f t="shared" ref="BO92:BO99" si="224">SUM(BF92:BN92)</f>
        <v>28</v>
      </c>
      <c r="BP92" s="17">
        <f t="shared" si="167"/>
        <v>4629</v>
      </c>
      <c r="BQ92" s="17">
        <f t="shared" ref="BQ92:BQ99" si="225">BP92/BO92</f>
        <v>165.32142857142858</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v>46</v>
      </c>
      <c r="AC94" s="43">
        <v>168</v>
      </c>
      <c r="AD94" s="43">
        <v>179</v>
      </c>
      <c r="AE94" s="43">
        <v>125</v>
      </c>
      <c r="AF94" s="43">
        <v>142</v>
      </c>
      <c r="AG94" s="41">
        <f t="shared" si="210"/>
        <v>614</v>
      </c>
      <c r="AH94" s="42">
        <v>46</v>
      </c>
      <c r="AI94" s="43">
        <v>166</v>
      </c>
      <c r="AJ94" s="43">
        <v>170</v>
      </c>
      <c r="AK94" s="43">
        <v>145</v>
      </c>
      <c r="AL94" s="43">
        <v>125</v>
      </c>
      <c r="AM94" s="41">
        <f t="shared" si="211"/>
        <v>606</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4</v>
      </c>
      <c r="BK94" s="17">
        <f t="shared" si="220"/>
        <v>4</v>
      </c>
      <c r="BL94" s="17">
        <f t="shared" si="221"/>
        <v>0</v>
      </c>
      <c r="BM94" s="17">
        <f t="shared" si="222"/>
        <v>0</v>
      </c>
      <c r="BN94" s="17">
        <f t="shared" si="223"/>
        <v>0</v>
      </c>
      <c r="BO94" s="17">
        <f t="shared" si="224"/>
        <v>20</v>
      </c>
      <c r="BP94" s="17">
        <f t="shared" si="167"/>
        <v>3070</v>
      </c>
      <c r="BQ94" s="20">
        <f t="shared" si="225"/>
        <v>153.5</v>
      </c>
    </row>
    <row r="95" spans="1:69" ht="15.75" customHeight="1" x14ac:dyDescent="0.25">
      <c r="A95" s="36"/>
      <c r="B95" s="45" t="s">
        <v>113</v>
      </c>
      <c r="C95" s="46" t="s">
        <v>114</v>
      </c>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v>46</v>
      </c>
      <c r="AO95" s="43">
        <v>136</v>
      </c>
      <c r="AP95" s="43">
        <v>204</v>
      </c>
      <c r="AQ95" s="43">
        <v>139</v>
      </c>
      <c r="AR95" s="43">
        <v>133</v>
      </c>
      <c r="AS95" s="41">
        <f t="shared" si="212"/>
        <v>612</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0</v>
      </c>
      <c r="BI95" s="17">
        <f t="shared" si="218"/>
        <v>0</v>
      </c>
      <c r="BJ95" s="17">
        <f t="shared" si="219"/>
        <v>0</v>
      </c>
      <c r="BK95" s="17">
        <f t="shared" si="220"/>
        <v>0</v>
      </c>
      <c r="BL95" s="17">
        <f t="shared" si="221"/>
        <v>4</v>
      </c>
      <c r="BM95" s="17">
        <f t="shared" si="222"/>
        <v>0</v>
      </c>
      <c r="BN95" s="17">
        <f t="shared" si="223"/>
        <v>0</v>
      </c>
      <c r="BO95" s="17">
        <f t="shared" si="224"/>
        <v>4</v>
      </c>
      <c r="BP95" s="17">
        <f t="shared" si="167"/>
        <v>612</v>
      </c>
      <c r="BQ95" s="20">
        <f t="shared" si="225"/>
        <v>153</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345</v>
      </c>
      <c r="AD98" s="40">
        <f>SUM(AD92:AD97)</f>
        <v>356</v>
      </c>
      <c r="AE98" s="40">
        <f>SUM(AE92:AE97)</f>
        <v>306</v>
      </c>
      <c r="AF98" s="40">
        <f>SUM(AF92:AF97)</f>
        <v>317</v>
      </c>
      <c r="AG98" s="41">
        <f>SUM(AG92:AG97)</f>
        <v>1324</v>
      </c>
      <c r="AH98" s="42"/>
      <c r="AI98" s="40">
        <f>SUM(AI92:AI97)</f>
        <v>329</v>
      </c>
      <c r="AJ98" s="40">
        <f>SUM(AJ92:AJ97)</f>
        <v>331</v>
      </c>
      <c r="AK98" s="40">
        <f>SUM(AK92:AK97)</f>
        <v>332</v>
      </c>
      <c r="AL98" s="40">
        <f>SUM(AL92:AL97)</f>
        <v>271</v>
      </c>
      <c r="AM98" s="41">
        <f>SUM(AM92:AM97)</f>
        <v>1263</v>
      </c>
      <c r="AN98" s="42"/>
      <c r="AO98" s="40">
        <f>SUM(AO92:AO97)</f>
        <v>320</v>
      </c>
      <c r="AP98" s="40">
        <f>SUM(AP92:AP97)</f>
        <v>370</v>
      </c>
      <c r="AQ98" s="40">
        <f>SUM(AQ92:AQ97)</f>
        <v>323</v>
      </c>
      <c r="AR98" s="40">
        <f>SUM(AR92:AR97)</f>
        <v>318</v>
      </c>
      <c r="AS98" s="41">
        <f>SUM(AS92:AS97)</f>
        <v>1331</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4</v>
      </c>
      <c r="BL98" s="17">
        <f t="shared" si="221"/>
        <v>4</v>
      </c>
      <c r="BM98" s="17">
        <f t="shared" si="222"/>
        <v>0</v>
      </c>
      <c r="BN98" s="17">
        <f t="shared" si="223"/>
        <v>0</v>
      </c>
      <c r="BO98" s="17">
        <f t="shared" si="224"/>
        <v>28</v>
      </c>
      <c r="BP98" s="17">
        <f t="shared" si="167"/>
        <v>9074</v>
      </c>
      <c r="BQ98" s="17">
        <f t="shared" si="225"/>
        <v>324.07142857142856</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89</v>
      </c>
      <c r="AC99" s="40">
        <f>AC98+$AB$99</f>
        <v>434</v>
      </c>
      <c r="AD99" s="40">
        <f>AD98+$AB$99</f>
        <v>445</v>
      </c>
      <c r="AE99" s="40">
        <f>AE98+$AB$99</f>
        <v>395</v>
      </c>
      <c r="AF99" s="40">
        <f>AF98+$AB$99</f>
        <v>406</v>
      </c>
      <c r="AG99" s="41">
        <f>AC99+AD99+AE99+AF99</f>
        <v>1680</v>
      </c>
      <c r="AH99" s="39">
        <f>SUM(AH92:AH97)</f>
        <v>86</v>
      </c>
      <c r="AI99" s="40">
        <f>AI98+$AH$99</f>
        <v>415</v>
      </c>
      <c r="AJ99" s="40">
        <f>AJ98+$AH$99</f>
        <v>417</v>
      </c>
      <c r="AK99" s="40">
        <f>AK98+$AH$99</f>
        <v>418</v>
      </c>
      <c r="AL99" s="40">
        <f>AL98+$AH$99</f>
        <v>357</v>
      </c>
      <c r="AM99" s="41">
        <f>AI99+AJ99+AK99+AL99</f>
        <v>1607</v>
      </c>
      <c r="AN99" s="39">
        <f>SUM(AN92:AN97)</f>
        <v>86</v>
      </c>
      <c r="AO99" s="40">
        <f>AO98+$AN$99</f>
        <v>406</v>
      </c>
      <c r="AP99" s="40">
        <f>AP98+$AN$99</f>
        <v>456</v>
      </c>
      <c r="AQ99" s="40">
        <f>AQ98+$AN$99</f>
        <v>409</v>
      </c>
      <c r="AR99" s="40">
        <f>AR98+$AN$99</f>
        <v>404</v>
      </c>
      <c r="AS99" s="41">
        <f>AO99+AP99+AQ99+AR99</f>
        <v>1675</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4</v>
      </c>
      <c r="BL99" s="17">
        <f t="shared" si="221"/>
        <v>4</v>
      </c>
      <c r="BM99" s="17">
        <f t="shared" si="222"/>
        <v>0</v>
      </c>
      <c r="BN99" s="17">
        <f t="shared" si="223"/>
        <v>0</v>
      </c>
      <c r="BO99" s="17">
        <f t="shared" si="224"/>
        <v>28</v>
      </c>
      <c r="BP99" s="17">
        <f t="shared" ref="BP99:BP123" si="226">I99+O99+U99+AA99+AG99+AM99+AS99+AY99+BE99</f>
        <v>11494</v>
      </c>
      <c r="BQ99" s="17">
        <f t="shared" si="225"/>
        <v>410.5</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1</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1</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1</v>
      </c>
      <c r="AP101" s="40">
        <f t="shared" si="233"/>
        <v>1</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2</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13</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v>18</v>
      </c>
      <c r="AC104" s="43">
        <v>198</v>
      </c>
      <c r="AD104" s="43">
        <v>215</v>
      </c>
      <c r="AE104" s="43">
        <v>156</v>
      </c>
      <c r="AF104" s="43">
        <v>168</v>
      </c>
      <c r="AG104" s="41">
        <f t="shared" ref="AG104:AG109" si="240">SUM(AC104:AF104)</f>
        <v>737</v>
      </c>
      <c r="AH104" s="42">
        <v>20</v>
      </c>
      <c r="AI104" s="43">
        <v>167</v>
      </c>
      <c r="AJ104" s="43">
        <v>161</v>
      </c>
      <c r="AK104" s="43">
        <v>171</v>
      </c>
      <c r="AL104" s="43">
        <v>199</v>
      </c>
      <c r="AM104" s="41">
        <f t="shared" ref="AM104:AM109" si="241">SUM(AI104:AL104)</f>
        <v>698</v>
      </c>
      <c r="AN104" s="42">
        <v>22</v>
      </c>
      <c r="AO104" s="43">
        <v>221</v>
      </c>
      <c r="AP104" s="43">
        <v>154</v>
      </c>
      <c r="AQ104" s="43">
        <v>203</v>
      </c>
      <c r="AR104" s="43">
        <v>155</v>
      </c>
      <c r="AS104" s="41">
        <f t="shared" ref="AS104:AS109" si="242">SUM(AO104:AR104)</f>
        <v>733</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4</v>
      </c>
      <c r="BL104" s="17">
        <f t="shared" ref="BL104:BL111" si="251">SUM((IF(AO104&gt;0,1,0)+(IF(AP104&gt;0,1,0)+(IF(AQ104&gt;0,1,0)+(IF(AR104&gt;0,1,0))))))</f>
        <v>4</v>
      </c>
      <c r="BM104" s="17">
        <f t="shared" ref="BM104:BM111" si="252">SUM((IF(AU104&gt;0,1,0)+(IF(AV104&gt;0,1,0)+(IF(AW104&gt;0,1,0)+(IF(AX104&gt;0,1,0))))))</f>
        <v>0</v>
      </c>
      <c r="BN104" s="17">
        <f t="shared" ref="BN104:BN111" si="253">SUM((IF(BA104&gt;0,1,0)+(IF(BB104&gt;0,1,0)+(IF(BC104&gt;0,1,0)+(IF(BD104&gt;0,1,0))))))</f>
        <v>0</v>
      </c>
      <c r="BO104" s="17">
        <f t="shared" ref="BO104:BO111" si="254">SUM(BF104:BN104)</f>
        <v>24</v>
      </c>
      <c r="BP104" s="17">
        <f t="shared" si="226"/>
        <v>4499</v>
      </c>
      <c r="BQ104" s="20">
        <f t="shared" ref="BQ104:BQ111" si="255">BP104/BO104</f>
        <v>187.45833333333334</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v>40</v>
      </c>
      <c r="AC105" s="43">
        <v>172</v>
      </c>
      <c r="AD105" s="43">
        <v>161</v>
      </c>
      <c r="AE105" s="43">
        <v>119</v>
      </c>
      <c r="AF105" s="43">
        <v>198</v>
      </c>
      <c r="AG105" s="41">
        <f t="shared" si="240"/>
        <v>650</v>
      </c>
      <c r="AH105" s="42">
        <v>40</v>
      </c>
      <c r="AI105" s="43">
        <v>133</v>
      </c>
      <c r="AJ105" s="43">
        <v>117</v>
      </c>
      <c r="AK105" s="43">
        <v>102</v>
      </c>
      <c r="AL105" s="43">
        <v>130</v>
      </c>
      <c r="AM105" s="41">
        <f t="shared" si="241"/>
        <v>482</v>
      </c>
      <c r="AN105" s="42">
        <v>46</v>
      </c>
      <c r="AO105" s="43">
        <v>105</v>
      </c>
      <c r="AP105" s="43">
        <v>122</v>
      </c>
      <c r="AQ105" s="43">
        <v>129</v>
      </c>
      <c r="AR105" s="43">
        <v>146</v>
      </c>
      <c r="AS105" s="41">
        <f t="shared" si="242"/>
        <v>502</v>
      </c>
      <c r="AT105" s="42"/>
      <c r="AU105" s="43"/>
      <c r="AV105" s="43"/>
      <c r="AW105" s="43"/>
      <c r="AX105" s="43"/>
      <c r="AY105" s="41">
        <f t="shared" si="243"/>
        <v>0</v>
      </c>
      <c r="AZ105" s="42"/>
      <c r="BA105" s="43"/>
      <c r="BB105" s="43"/>
      <c r="BC105" s="43"/>
      <c r="BD105" s="43"/>
      <c r="BE105" s="41">
        <f t="shared" si="244"/>
        <v>0</v>
      </c>
      <c r="BF105" s="44">
        <f t="shared" si="245"/>
        <v>0</v>
      </c>
      <c r="BG105" s="17">
        <f t="shared" si="246"/>
        <v>4</v>
      </c>
      <c r="BH105" s="17">
        <f t="shared" si="247"/>
        <v>4</v>
      </c>
      <c r="BI105" s="17">
        <f t="shared" si="248"/>
        <v>4</v>
      </c>
      <c r="BJ105" s="17">
        <f t="shared" si="249"/>
        <v>4</v>
      </c>
      <c r="BK105" s="17">
        <f t="shared" si="250"/>
        <v>4</v>
      </c>
      <c r="BL105" s="17">
        <f t="shared" si="251"/>
        <v>4</v>
      </c>
      <c r="BM105" s="17">
        <f t="shared" si="252"/>
        <v>0</v>
      </c>
      <c r="BN105" s="17">
        <f t="shared" si="253"/>
        <v>0</v>
      </c>
      <c r="BO105" s="17">
        <f t="shared" si="254"/>
        <v>24</v>
      </c>
      <c r="BP105" s="17">
        <f t="shared" si="226"/>
        <v>3585</v>
      </c>
      <c r="BQ105" s="20">
        <f t="shared" si="255"/>
        <v>149.375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370</v>
      </c>
      <c r="AD110" s="40">
        <f>SUM(AD104:AD109)</f>
        <v>376</v>
      </c>
      <c r="AE110" s="40">
        <f>SUM(AE104:AE109)</f>
        <v>275</v>
      </c>
      <c r="AF110" s="40">
        <f>SUM(AF104:AF109)</f>
        <v>366</v>
      </c>
      <c r="AG110" s="41">
        <f>SUM(AG104:AG109)</f>
        <v>1387</v>
      </c>
      <c r="AH110" s="42"/>
      <c r="AI110" s="40">
        <f>SUM(AI104:AI109)</f>
        <v>300</v>
      </c>
      <c r="AJ110" s="40">
        <f>SUM(AJ104:AJ109)</f>
        <v>278</v>
      </c>
      <c r="AK110" s="40">
        <f>SUM(AK104:AK109)</f>
        <v>273</v>
      </c>
      <c r="AL110" s="40">
        <f>SUM(AL104:AL109)</f>
        <v>329</v>
      </c>
      <c r="AM110" s="41">
        <f>SUM(AM104:AM109)</f>
        <v>1180</v>
      </c>
      <c r="AN110" s="42"/>
      <c r="AO110" s="40">
        <f>SUM(AO104:AO109)</f>
        <v>326</v>
      </c>
      <c r="AP110" s="40">
        <f>SUM(AP104:AP109)</f>
        <v>276</v>
      </c>
      <c r="AQ110" s="40">
        <f>SUM(AQ104:AQ109)</f>
        <v>332</v>
      </c>
      <c r="AR110" s="40">
        <f>SUM(AR104:AR109)</f>
        <v>301</v>
      </c>
      <c r="AS110" s="41">
        <f>SUM(AS104:AS109)</f>
        <v>1235</v>
      </c>
      <c r="AT110" s="42"/>
      <c r="AU110" s="40">
        <f>SUM(AU104:AU109)</f>
        <v>0</v>
      </c>
      <c r="AV110" s="40">
        <f>SUM(AV104:AV109)</f>
        <v>0</v>
      </c>
      <c r="AW110" s="40">
        <f>SUM(AW104:AW109)</f>
        <v>0</v>
      </c>
      <c r="AX110" s="40">
        <f>SUM(AX104:AX109)</f>
        <v>0</v>
      </c>
      <c r="AY110" s="41">
        <f>SUM(AY104:AY109)</f>
        <v>0</v>
      </c>
      <c r="AZ110" s="42"/>
      <c r="BA110" s="43"/>
      <c r="BB110" s="43"/>
      <c r="BC110" s="43"/>
      <c r="BD110" s="43"/>
      <c r="BE110" s="41">
        <f>SUM(BE104:BE109)</f>
        <v>0</v>
      </c>
      <c r="BF110" s="44">
        <f t="shared" si="245"/>
        <v>0</v>
      </c>
      <c r="BG110" s="17">
        <f t="shared" si="246"/>
        <v>4</v>
      </c>
      <c r="BH110" s="17">
        <f t="shared" si="247"/>
        <v>4</v>
      </c>
      <c r="BI110" s="17">
        <f t="shared" si="248"/>
        <v>4</v>
      </c>
      <c r="BJ110" s="17">
        <f t="shared" si="249"/>
        <v>4</v>
      </c>
      <c r="BK110" s="17">
        <f t="shared" si="250"/>
        <v>4</v>
      </c>
      <c r="BL110" s="17">
        <f t="shared" si="251"/>
        <v>4</v>
      </c>
      <c r="BM110" s="17">
        <f t="shared" si="252"/>
        <v>0</v>
      </c>
      <c r="BN110" s="17">
        <f t="shared" si="253"/>
        <v>0</v>
      </c>
      <c r="BO110" s="17">
        <f t="shared" si="254"/>
        <v>24</v>
      </c>
      <c r="BP110" s="17">
        <f t="shared" si="226"/>
        <v>8084</v>
      </c>
      <c r="BQ110" s="20">
        <f t="shared" si="255"/>
        <v>336.83333333333331</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58</v>
      </c>
      <c r="AC111" s="40">
        <f>AC110+$AB$111</f>
        <v>428</v>
      </c>
      <c r="AD111" s="40">
        <f>AD110+$AB$111</f>
        <v>434</v>
      </c>
      <c r="AE111" s="40">
        <f>AE110+$AB$111</f>
        <v>333</v>
      </c>
      <c r="AF111" s="40">
        <f>AF110+$AB$111</f>
        <v>424</v>
      </c>
      <c r="AG111" s="41">
        <f>AC111+AD111+AE111+AF111</f>
        <v>1619</v>
      </c>
      <c r="AH111" s="39">
        <f>SUM(AH104:AH109)</f>
        <v>60</v>
      </c>
      <c r="AI111" s="40">
        <f>AI110+$AH$111</f>
        <v>360</v>
      </c>
      <c r="AJ111" s="40">
        <f>AJ110+$AH$111</f>
        <v>338</v>
      </c>
      <c r="AK111" s="40">
        <f>AK110+$AH$111</f>
        <v>333</v>
      </c>
      <c r="AL111" s="40">
        <f>AL110+$AH$111</f>
        <v>389</v>
      </c>
      <c r="AM111" s="41">
        <f>AI111+AJ111+AK111+AL111</f>
        <v>1420</v>
      </c>
      <c r="AN111" s="39">
        <f>SUM(AN104:AN109)</f>
        <v>68</v>
      </c>
      <c r="AO111" s="40">
        <f>AO110+$AN$111</f>
        <v>394</v>
      </c>
      <c r="AP111" s="40">
        <f>AP110+$AN$111</f>
        <v>344</v>
      </c>
      <c r="AQ111" s="40">
        <f>AQ110+$AN$111</f>
        <v>400</v>
      </c>
      <c r="AR111" s="40">
        <f>AR110+$AN$111</f>
        <v>369</v>
      </c>
      <c r="AS111" s="41">
        <f>AO111+AP111+AQ111+AR111</f>
        <v>1507</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0</v>
      </c>
      <c r="BG111" s="17">
        <f t="shared" si="246"/>
        <v>4</v>
      </c>
      <c r="BH111" s="17">
        <f t="shared" si="247"/>
        <v>4</v>
      </c>
      <c r="BI111" s="17">
        <f t="shared" si="248"/>
        <v>4</v>
      </c>
      <c r="BJ111" s="17">
        <f t="shared" si="249"/>
        <v>4</v>
      </c>
      <c r="BK111" s="17">
        <f t="shared" si="250"/>
        <v>4</v>
      </c>
      <c r="BL111" s="17">
        <f t="shared" si="251"/>
        <v>4</v>
      </c>
      <c r="BM111" s="17">
        <f t="shared" si="252"/>
        <v>0</v>
      </c>
      <c r="BN111" s="17">
        <f t="shared" si="253"/>
        <v>0</v>
      </c>
      <c r="BO111" s="17">
        <f t="shared" si="254"/>
        <v>24</v>
      </c>
      <c r="BP111" s="17">
        <f t="shared" si="226"/>
        <v>9536</v>
      </c>
      <c r="BQ111" s="20">
        <f t="shared" si="255"/>
        <v>397.33333333333331</v>
      </c>
    </row>
    <row r="112" spans="1:69" ht="15.75" customHeight="1" x14ac:dyDescent="0.25">
      <c r="A112" s="36"/>
      <c r="B112" s="37" t="s">
        <v>36</v>
      </c>
      <c r="C112" s="46"/>
      <c r="D112" s="42"/>
      <c r="E112" s="40">
        <f t="shared" ref="E112:I113" si="256">IF($D$111&gt;0,IF(E110=E122,0.5,IF(E110&gt;E122,1,0)),0)</f>
        <v>0</v>
      </c>
      <c r="F112" s="40">
        <f t="shared" si="256"/>
        <v>0</v>
      </c>
      <c r="G112" s="40">
        <f t="shared" si="256"/>
        <v>0</v>
      </c>
      <c r="H112" s="40">
        <f t="shared" si="256"/>
        <v>0</v>
      </c>
      <c r="I112" s="41">
        <f t="shared" si="256"/>
        <v>0</v>
      </c>
      <c r="J112" s="42"/>
      <c r="K112" s="40">
        <f t="shared" ref="K112:O113" si="257">IF($J$111&gt;0,IF(K110=K22,0.5,IF(K110&gt;K22,1,0)),0)</f>
        <v>1</v>
      </c>
      <c r="L112" s="40">
        <f t="shared" si="257"/>
        <v>1</v>
      </c>
      <c r="M112" s="40">
        <f t="shared" si="257"/>
        <v>0</v>
      </c>
      <c r="N112" s="40">
        <f t="shared" si="257"/>
        <v>0</v>
      </c>
      <c r="O112" s="41">
        <f t="shared" si="257"/>
        <v>0</v>
      </c>
      <c r="P112" s="42"/>
      <c r="Q112" s="40">
        <f t="shared" ref="Q112:U113" si="258">IF($P$111&gt;0,IF(Q110=Q98,0.5,IF(Q110&gt;Q98,1,0)),0)</f>
        <v>1</v>
      </c>
      <c r="R112" s="40">
        <f t="shared" si="258"/>
        <v>1</v>
      </c>
      <c r="S112" s="40">
        <f t="shared" si="258"/>
        <v>1</v>
      </c>
      <c r="T112" s="40">
        <f t="shared" si="258"/>
        <v>1</v>
      </c>
      <c r="U112" s="41">
        <f t="shared" si="258"/>
        <v>1</v>
      </c>
      <c r="V112" s="42"/>
      <c r="W112" s="40">
        <f t="shared" ref="W112:AA113" si="259">IF($V$111&gt;0,IF(W110=W9,0.5,IF(W110&gt;W9,1,0)),0)</f>
        <v>0</v>
      </c>
      <c r="X112" s="40">
        <f t="shared" si="259"/>
        <v>0</v>
      </c>
      <c r="Y112" s="40">
        <f t="shared" si="259"/>
        <v>0</v>
      </c>
      <c r="Z112" s="40">
        <f t="shared" si="259"/>
        <v>1</v>
      </c>
      <c r="AA112" s="41">
        <f t="shared" si="259"/>
        <v>0</v>
      </c>
      <c r="AB112" s="42"/>
      <c r="AC112" s="40">
        <f t="shared" ref="AC112:AG113" si="260">IF($AB$111&gt;0,IF(AC110=AC59,0.5,IF(AC110&gt;AC59,1,0)),0)</f>
        <v>0</v>
      </c>
      <c r="AD112" s="40">
        <f t="shared" si="260"/>
        <v>0</v>
      </c>
      <c r="AE112" s="40">
        <f t="shared" si="260"/>
        <v>0</v>
      </c>
      <c r="AF112" s="40">
        <f t="shared" si="260"/>
        <v>0</v>
      </c>
      <c r="AG112" s="41">
        <f t="shared" si="260"/>
        <v>0</v>
      </c>
      <c r="AH112" s="42"/>
      <c r="AI112" s="40">
        <f t="shared" ref="AI112:AM113" si="261">IF($AH$111&gt;0,IF(AI110=AI72,0.5,IF(AI110&gt;AI72,1,0)),0)</f>
        <v>0</v>
      </c>
      <c r="AJ112" s="40">
        <f t="shared" si="261"/>
        <v>0</v>
      </c>
      <c r="AK112" s="40">
        <f t="shared" si="261"/>
        <v>0</v>
      </c>
      <c r="AL112" s="40">
        <f t="shared" si="261"/>
        <v>0</v>
      </c>
      <c r="AM112" s="41">
        <f t="shared" si="261"/>
        <v>0</v>
      </c>
      <c r="AN112" s="42"/>
      <c r="AO112" s="40">
        <f t="shared" ref="AO112:AS113" si="262">IF($AN$111&gt;0,IF(AO110=AO86,0.5,IF(AO110&gt;AO86,1,0)),0)</f>
        <v>0</v>
      </c>
      <c r="AP112" s="40">
        <f t="shared" si="262"/>
        <v>0</v>
      </c>
      <c r="AQ112" s="40">
        <f t="shared" si="262"/>
        <v>0</v>
      </c>
      <c r="AR112" s="40">
        <f t="shared" si="262"/>
        <v>0</v>
      </c>
      <c r="AS112" s="41">
        <f t="shared" si="262"/>
        <v>0</v>
      </c>
      <c r="AT112" s="42"/>
      <c r="AU112" s="40">
        <f t="shared" ref="AU112:AY113" si="263">IF($AT$111&gt;0,IF(AU110=AU35,0.5,IF(AU110&gt;AU35,1,0)),0)</f>
        <v>0</v>
      </c>
      <c r="AV112" s="40">
        <f t="shared" si="263"/>
        <v>0</v>
      </c>
      <c r="AW112" s="40">
        <f t="shared" si="263"/>
        <v>0</v>
      </c>
      <c r="AX112" s="40">
        <f t="shared" si="263"/>
        <v>0</v>
      </c>
      <c r="AY112" s="41">
        <f t="shared" si="263"/>
        <v>0</v>
      </c>
      <c r="AZ112" s="42"/>
      <c r="BA112" s="40">
        <f t="shared" ref="BA112:BE113" si="264">IF($AZ$111&gt;0,IF(BA110=BA47,0.5,IF(BA110&gt;BA47,1,0)),0)</f>
        <v>0</v>
      </c>
      <c r="BB112" s="40">
        <f t="shared" si="264"/>
        <v>0</v>
      </c>
      <c r="BC112" s="40">
        <f t="shared" si="264"/>
        <v>0</v>
      </c>
      <c r="BD112" s="40">
        <f t="shared" si="264"/>
        <v>0</v>
      </c>
      <c r="BE112" s="41">
        <f t="shared" si="264"/>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6"/>
        <v>0</v>
      </c>
      <c r="F113" s="40">
        <f t="shared" si="256"/>
        <v>0</v>
      </c>
      <c r="G113" s="40">
        <f t="shared" si="256"/>
        <v>0</v>
      </c>
      <c r="H113" s="40">
        <f t="shared" si="256"/>
        <v>0</v>
      </c>
      <c r="I113" s="41">
        <f t="shared" si="256"/>
        <v>0</v>
      </c>
      <c r="J113" s="42"/>
      <c r="K113" s="40">
        <f t="shared" si="257"/>
        <v>1</v>
      </c>
      <c r="L113" s="40">
        <f t="shared" si="257"/>
        <v>1</v>
      </c>
      <c r="M113" s="40">
        <f t="shared" si="257"/>
        <v>0</v>
      </c>
      <c r="N113" s="40">
        <f t="shared" si="257"/>
        <v>0</v>
      </c>
      <c r="O113" s="41">
        <f t="shared" si="257"/>
        <v>1</v>
      </c>
      <c r="P113" s="42"/>
      <c r="Q113" s="40">
        <f t="shared" si="258"/>
        <v>1</v>
      </c>
      <c r="R113" s="40">
        <f t="shared" si="258"/>
        <v>1</v>
      </c>
      <c r="S113" s="40">
        <f t="shared" si="258"/>
        <v>1</v>
      </c>
      <c r="T113" s="40">
        <f t="shared" si="258"/>
        <v>1</v>
      </c>
      <c r="U113" s="41">
        <f t="shared" si="258"/>
        <v>1</v>
      </c>
      <c r="V113" s="42"/>
      <c r="W113" s="40">
        <f t="shared" si="259"/>
        <v>0</v>
      </c>
      <c r="X113" s="40">
        <f t="shared" si="259"/>
        <v>0</v>
      </c>
      <c r="Y113" s="40">
        <f t="shared" si="259"/>
        <v>0</v>
      </c>
      <c r="Z113" s="40">
        <f t="shared" si="259"/>
        <v>1</v>
      </c>
      <c r="AA113" s="41">
        <f t="shared" si="259"/>
        <v>0</v>
      </c>
      <c r="AB113" s="42"/>
      <c r="AC113" s="40">
        <f t="shared" si="260"/>
        <v>0</v>
      </c>
      <c r="AD113" s="40">
        <f t="shared" si="260"/>
        <v>0.5</v>
      </c>
      <c r="AE113" s="40">
        <f t="shared" si="260"/>
        <v>0</v>
      </c>
      <c r="AF113" s="40">
        <f t="shared" si="260"/>
        <v>0</v>
      </c>
      <c r="AG113" s="41">
        <f t="shared" si="260"/>
        <v>0</v>
      </c>
      <c r="AH113" s="42"/>
      <c r="AI113" s="40">
        <f t="shared" si="261"/>
        <v>0</v>
      </c>
      <c r="AJ113" s="40">
        <f t="shared" si="261"/>
        <v>0</v>
      </c>
      <c r="AK113" s="40">
        <f t="shared" si="261"/>
        <v>0</v>
      </c>
      <c r="AL113" s="40">
        <f t="shared" si="261"/>
        <v>0</v>
      </c>
      <c r="AM113" s="41">
        <f t="shared" si="261"/>
        <v>0</v>
      </c>
      <c r="AN113" s="42"/>
      <c r="AO113" s="40">
        <f t="shared" si="262"/>
        <v>0</v>
      </c>
      <c r="AP113" s="40">
        <f t="shared" si="262"/>
        <v>0</v>
      </c>
      <c r="AQ113" s="40">
        <f t="shared" si="262"/>
        <v>0</v>
      </c>
      <c r="AR113" s="40">
        <f t="shared" si="262"/>
        <v>0</v>
      </c>
      <c r="AS113" s="41">
        <f t="shared" si="262"/>
        <v>0</v>
      </c>
      <c r="AT113" s="42"/>
      <c r="AU113" s="40">
        <f t="shared" si="263"/>
        <v>0</v>
      </c>
      <c r="AV113" s="40">
        <f t="shared" si="263"/>
        <v>0</v>
      </c>
      <c r="AW113" s="40">
        <f t="shared" si="263"/>
        <v>0</v>
      </c>
      <c r="AX113" s="40">
        <f t="shared" si="263"/>
        <v>0</v>
      </c>
      <c r="AY113" s="41">
        <f t="shared" si="263"/>
        <v>0</v>
      </c>
      <c r="AZ113" s="42"/>
      <c r="BA113" s="40">
        <f t="shared" si="264"/>
        <v>0</v>
      </c>
      <c r="BB113" s="40">
        <f t="shared" si="264"/>
        <v>0</v>
      </c>
      <c r="BC113" s="40">
        <f t="shared" si="264"/>
        <v>0</v>
      </c>
      <c r="BD113" s="40">
        <f t="shared" si="264"/>
        <v>0</v>
      </c>
      <c r="BE113" s="41">
        <f t="shared" si="264"/>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0.5</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17.5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5">SUM(E116:H116)</f>
        <v>0</v>
      </c>
      <c r="J116" s="118">
        <v>70</v>
      </c>
      <c r="K116" s="119">
        <v>120</v>
      </c>
      <c r="L116" s="119">
        <v>118</v>
      </c>
      <c r="M116" s="119">
        <v>112</v>
      </c>
      <c r="N116" s="119">
        <v>116</v>
      </c>
      <c r="O116" s="120">
        <f t="shared" ref="O116:O121" si="266">SUM(K116:N116)</f>
        <v>466</v>
      </c>
      <c r="P116" s="118">
        <v>72</v>
      </c>
      <c r="Q116" s="119">
        <v>114</v>
      </c>
      <c r="R116" s="119">
        <v>133</v>
      </c>
      <c r="S116" s="119">
        <v>156</v>
      </c>
      <c r="T116" s="119">
        <v>132</v>
      </c>
      <c r="U116" s="120">
        <f t="shared" ref="U116:U121" si="267">SUM(Q116:T116)</f>
        <v>535</v>
      </c>
      <c r="V116" s="118">
        <v>66</v>
      </c>
      <c r="W116" s="119">
        <v>99</v>
      </c>
      <c r="X116" s="119">
        <v>116</v>
      </c>
      <c r="Y116" s="119">
        <v>128</v>
      </c>
      <c r="Z116" s="119">
        <v>145</v>
      </c>
      <c r="AA116" s="120">
        <f t="shared" ref="AA116:AA121" si="268">SUM(W116:Z116)</f>
        <v>488</v>
      </c>
      <c r="AB116" s="118">
        <v>67</v>
      </c>
      <c r="AC116" s="119">
        <v>138</v>
      </c>
      <c r="AD116" s="119">
        <v>171</v>
      </c>
      <c r="AE116" s="119">
        <v>152</v>
      </c>
      <c r="AF116" s="119">
        <v>103</v>
      </c>
      <c r="AG116" s="120">
        <f t="shared" ref="AG116:AG121" si="269">SUM(AC116:AF116)</f>
        <v>564</v>
      </c>
      <c r="AH116" s="118">
        <v>64</v>
      </c>
      <c r="AI116" s="119">
        <v>125</v>
      </c>
      <c r="AJ116" s="119">
        <v>163</v>
      </c>
      <c r="AK116" s="119">
        <v>124</v>
      </c>
      <c r="AL116" s="119">
        <v>139</v>
      </c>
      <c r="AM116" s="120">
        <f t="shared" ref="AM116:AM121" si="270">SUM(AI116:AL116)</f>
        <v>551</v>
      </c>
      <c r="AN116" s="118">
        <v>63</v>
      </c>
      <c r="AO116" s="119">
        <v>136</v>
      </c>
      <c r="AP116" s="119">
        <v>121</v>
      </c>
      <c r="AQ116" s="119">
        <v>108</v>
      </c>
      <c r="AR116" s="119">
        <v>143</v>
      </c>
      <c r="AS116" s="120">
        <f t="shared" ref="AS116:AS121" si="271">SUM(AO116:AR116)</f>
        <v>508</v>
      </c>
      <c r="AT116" s="118"/>
      <c r="AU116" s="119"/>
      <c r="AV116" s="119"/>
      <c r="AW116" s="119"/>
      <c r="AX116" s="119"/>
      <c r="AY116" s="120">
        <f t="shared" ref="AY116:AY121" si="272">SUM(AU116:AX116)</f>
        <v>0</v>
      </c>
      <c r="AZ116" s="118"/>
      <c r="BA116" s="119"/>
      <c r="BB116" s="119"/>
      <c r="BC116" s="119"/>
      <c r="BD116" s="119"/>
      <c r="BE116" s="120">
        <f t="shared" ref="BE116:BE121" si="273">SUM(BA116:BD116)</f>
        <v>0</v>
      </c>
      <c r="BF116" s="121">
        <f t="shared" ref="BF116:BF123" si="274">SUM((IF(E116&gt;0,1,0)+(IF(F116&gt;0,1,0)+(IF(G116&gt;0,1,0)+(IF(H116&gt;0,1,0))))))</f>
        <v>0</v>
      </c>
      <c r="BG116" s="122">
        <f t="shared" ref="BG116:BG123" si="275">SUM((IF(K116&gt;0,1,0)+(IF(L116&gt;0,1,0)+(IF(M116&gt;0,1,0)+(IF(N116&gt;0,1,0))))))</f>
        <v>4</v>
      </c>
      <c r="BH116" s="122">
        <f t="shared" ref="BH116:BH123" si="276">SUM((IF(Q116&gt;0,1,0)+(IF(R116&gt;0,1,0)+(IF(S116&gt;0,1,0)+(IF(T116&gt;0,1,0))))))</f>
        <v>4</v>
      </c>
      <c r="BI116" s="122">
        <f t="shared" ref="BI116:BI123" si="277">SUM((IF(W116&gt;0,1,0)+(IF(X116&gt;0,1,0)+(IF(Y116&gt;0,1,0)+(IF(Z116&gt;0,1,0))))))</f>
        <v>4</v>
      </c>
      <c r="BJ116" s="122">
        <f t="shared" ref="BJ116:BJ123" si="278">SUM((IF(AC116&gt;0,1,0)+(IF(AD116&gt;0,1,0)+(IF(AE116&gt;0,1,0)+(IF(AF116&gt;0,1,0))))))</f>
        <v>4</v>
      </c>
      <c r="BK116" s="122">
        <f t="shared" ref="BK116:BK123" si="279">SUM((IF(AI116&gt;0,1,0)+(IF(AJ116&gt;0,1,0)+(IF(AK116&gt;0,1,0)+(IF(AL116&gt;0,1,0))))))</f>
        <v>4</v>
      </c>
      <c r="BL116" s="122">
        <f t="shared" ref="BL116:BL123" si="280">SUM((IF(AO116&gt;0,1,0)+(IF(AP116&gt;0,1,0)+(IF(AQ116&gt;0,1,0)+(IF(AR116&gt;0,1,0))))))</f>
        <v>4</v>
      </c>
      <c r="BM116" s="122">
        <f t="shared" ref="BM116:BM123" si="281">SUM((IF(AU116&gt;0,1,0)+(IF(AV116&gt;0,1,0)+(IF(AW116&gt;0,1,0)+(IF(AX116&gt;0,1,0))))))</f>
        <v>0</v>
      </c>
      <c r="BN116" s="122">
        <f t="shared" ref="BN116:BN123" si="282">SUM((IF(BA116&gt;0,1,0)+(IF(BB116&gt;0,1,0)+(IF(BC116&gt;0,1,0)+(IF(BD116&gt;0,1,0))))))</f>
        <v>0</v>
      </c>
      <c r="BO116" s="122">
        <f t="shared" ref="BO116:BO123" si="283">SUM(BF116:BN116)</f>
        <v>24</v>
      </c>
      <c r="BP116" s="122">
        <f t="shared" si="226"/>
        <v>3112</v>
      </c>
      <c r="BQ116" s="123">
        <f t="shared" ref="BQ116:BQ123" si="284">BP116/BO116</f>
        <v>129.66666666666666</v>
      </c>
    </row>
    <row r="117" spans="1:69" s="124" customFormat="1" ht="15.75" customHeight="1" x14ac:dyDescent="0.25">
      <c r="A117" s="115"/>
      <c r="B117" s="116" t="s">
        <v>93</v>
      </c>
      <c r="C117" s="117" t="s">
        <v>94</v>
      </c>
      <c r="D117" s="118"/>
      <c r="E117" s="119"/>
      <c r="F117" s="119"/>
      <c r="G117" s="119"/>
      <c r="H117" s="119"/>
      <c r="I117" s="120">
        <f t="shared" si="265"/>
        <v>0</v>
      </c>
      <c r="J117" s="118">
        <v>46</v>
      </c>
      <c r="K117" s="119">
        <v>154</v>
      </c>
      <c r="L117" s="119">
        <v>177</v>
      </c>
      <c r="M117" s="119">
        <v>160</v>
      </c>
      <c r="N117" s="119">
        <v>127</v>
      </c>
      <c r="O117" s="120">
        <f t="shared" si="266"/>
        <v>618</v>
      </c>
      <c r="P117" s="118">
        <v>46</v>
      </c>
      <c r="Q117" s="119">
        <v>135</v>
      </c>
      <c r="R117" s="119">
        <v>170</v>
      </c>
      <c r="S117" s="119">
        <v>176</v>
      </c>
      <c r="T117" s="119">
        <v>137</v>
      </c>
      <c r="U117" s="120">
        <f t="shared" si="267"/>
        <v>618</v>
      </c>
      <c r="V117" s="118">
        <v>46</v>
      </c>
      <c r="W117" s="119">
        <v>147</v>
      </c>
      <c r="X117" s="119">
        <v>178</v>
      </c>
      <c r="Y117" s="119">
        <v>139</v>
      </c>
      <c r="Z117" s="119">
        <v>166</v>
      </c>
      <c r="AA117" s="120">
        <f t="shared" si="268"/>
        <v>630</v>
      </c>
      <c r="AB117" s="118"/>
      <c r="AC117" s="119"/>
      <c r="AD117" s="119"/>
      <c r="AE117" s="119"/>
      <c r="AF117" s="119"/>
      <c r="AG117" s="120">
        <f t="shared" si="269"/>
        <v>0</v>
      </c>
      <c r="AH117" s="118"/>
      <c r="AI117" s="119"/>
      <c r="AJ117" s="119"/>
      <c r="AK117" s="119"/>
      <c r="AL117" s="119"/>
      <c r="AM117" s="120">
        <f t="shared" si="270"/>
        <v>0</v>
      </c>
      <c r="AN117" s="118"/>
      <c r="AO117" s="119"/>
      <c r="AP117" s="119"/>
      <c r="AQ117" s="119"/>
      <c r="AR117" s="119"/>
      <c r="AS117" s="120">
        <f t="shared" si="271"/>
        <v>0</v>
      </c>
      <c r="AT117" s="118"/>
      <c r="AU117" s="119"/>
      <c r="AV117" s="119"/>
      <c r="AW117" s="119"/>
      <c r="AX117" s="119"/>
      <c r="AY117" s="120">
        <f t="shared" si="272"/>
        <v>0</v>
      </c>
      <c r="AZ117" s="118"/>
      <c r="BA117" s="119"/>
      <c r="BB117" s="119"/>
      <c r="BC117" s="119"/>
      <c r="BD117" s="119"/>
      <c r="BE117" s="120">
        <f t="shared" si="273"/>
        <v>0</v>
      </c>
      <c r="BF117" s="121">
        <f t="shared" si="274"/>
        <v>0</v>
      </c>
      <c r="BG117" s="122">
        <f t="shared" si="275"/>
        <v>4</v>
      </c>
      <c r="BH117" s="122">
        <f t="shared" si="276"/>
        <v>4</v>
      </c>
      <c r="BI117" s="122">
        <f t="shared" si="277"/>
        <v>4</v>
      </c>
      <c r="BJ117" s="122">
        <f t="shared" si="278"/>
        <v>0</v>
      </c>
      <c r="BK117" s="122">
        <f t="shared" si="279"/>
        <v>0</v>
      </c>
      <c r="BL117" s="122">
        <f t="shared" si="280"/>
        <v>0</v>
      </c>
      <c r="BM117" s="122">
        <f t="shared" si="281"/>
        <v>0</v>
      </c>
      <c r="BN117" s="122">
        <f t="shared" si="282"/>
        <v>0</v>
      </c>
      <c r="BO117" s="122">
        <f t="shared" si="283"/>
        <v>12</v>
      </c>
      <c r="BP117" s="122">
        <f t="shared" si="226"/>
        <v>1866</v>
      </c>
      <c r="BQ117" s="123">
        <f t="shared" si="284"/>
        <v>155.5</v>
      </c>
    </row>
    <row r="118" spans="1:69" s="124" customFormat="1" ht="15.75" customHeight="1" x14ac:dyDescent="0.25">
      <c r="A118" s="115"/>
      <c r="B118" s="116" t="s">
        <v>105</v>
      </c>
      <c r="C118" s="117" t="s">
        <v>106</v>
      </c>
      <c r="D118" s="118"/>
      <c r="E118" s="119"/>
      <c r="F118" s="119"/>
      <c r="G118" s="119"/>
      <c r="H118" s="119"/>
      <c r="I118" s="120">
        <f t="shared" si="265"/>
        <v>0</v>
      </c>
      <c r="J118" s="118"/>
      <c r="K118" s="119"/>
      <c r="L118" s="119"/>
      <c r="M118" s="119"/>
      <c r="N118" s="119"/>
      <c r="O118" s="120">
        <f t="shared" si="266"/>
        <v>0</v>
      </c>
      <c r="P118" s="118"/>
      <c r="Q118" s="119"/>
      <c r="R118" s="119"/>
      <c r="S118" s="119"/>
      <c r="T118" s="119"/>
      <c r="U118" s="120">
        <f t="shared" si="267"/>
        <v>0</v>
      </c>
      <c r="V118" s="118"/>
      <c r="W118" s="119"/>
      <c r="X118" s="119"/>
      <c r="Y118" s="119"/>
      <c r="Z118" s="119"/>
      <c r="AA118" s="120">
        <f t="shared" si="268"/>
        <v>0</v>
      </c>
      <c r="AB118" s="118">
        <v>56</v>
      </c>
      <c r="AC118" s="119">
        <v>124</v>
      </c>
      <c r="AD118" s="119">
        <v>149</v>
      </c>
      <c r="AE118" s="119">
        <v>120</v>
      </c>
      <c r="AF118" s="119">
        <v>165</v>
      </c>
      <c r="AG118" s="120">
        <f t="shared" si="269"/>
        <v>558</v>
      </c>
      <c r="AH118" s="118"/>
      <c r="AI118" s="119"/>
      <c r="AJ118" s="119"/>
      <c r="AK118" s="119"/>
      <c r="AL118" s="119"/>
      <c r="AM118" s="120">
        <f t="shared" si="270"/>
        <v>0</v>
      </c>
      <c r="AN118" s="118"/>
      <c r="AO118" s="119"/>
      <c r="AP118" s="119"/>
      <c r="AQ118" s="119"/>
      <c r="AR118" s="119"/>
      <c r="AS118" s="120">
        <f t="shared" si="271"/>
        <v>0</v>
      </c>
      <c r="AT118" s="118"/>
      <c r="AU118" s="119"/>
      <c r="AV118" s="119"/>
      <c r="AW118" s="119"/>
      <c r="AX118" s="119"/>
      <c r="AY118" s="120">
        <f t="shared" si="272"/>
        <v>0</v>
      </c>
      <c r="AZ118" s="118"/>
      <c r="BA118" s="119"/>
      <c r="BB118" s="119"/>
      <c r="BC118" s="119"/>
      <c r="BD118" s="119"/>
      <c r="BE118" s="120">
        <f t="shared" si="273"/>
        <v>0</v>
      </c>
      <c r="BF118" s="121">
        <f t="shared" si="274"/>
        <v>0</v>
      </c>
      <c r="BG118" s="122">
        <f t="shared" si="275"/>
        <v>0</v>
      </c>
      <c r="BH118" s="122">
        <f t="shared" si="276"/>
        <v>0</v>
      </c>
      <c r="BI118" s="122">
        <f t="shared" si="277"/>
        <v>0</v>
      </c>
      <c r="BJ118" s="122">
        <f t="shared" si="278"/>
        <v>4</v>
      </c>
      <c r="BK118" s="122">
        <f t="shared" si="279"/>
        <v>0</v>
      </c>
      <c r="BL118" s="122">
        <f t="shared" si="280"/>
        <v>0</v>
      </c>
      <c r="BM118" s="122">
        <f t="shared" si="281"/>
        <v>0</v>
      </c>
      <c r="BN118" s="122">
        <f t="shared" si="282"/>
        <v>0</v>
      </c>
      <c r="BO118" s="122">
        <f t="shared" si="283"/>
        <v>4</v>
      </c>
      <c r="BP118" s="122">
        <f t="shared" si="226"/>
        <v>558</v>
      </c>
      <c r="BQ118" s="123">
        <f t="shared" si="284"/>
        <v>139.5</v>
      </c>
    </row>
    <row r="119" spans="1:69" s="124" customFormat="1" ht="15.75" customHeight="1" x14ac:dyDescent="0.25">
      <c r="A119" s="115"/>
      <c r="B119" s="116" t="s">
        <v>107</v>
      </c>
      <c r="C119" s="117" t="s">
        <v>108</v>
      </c>
      <c r="D119" s="118"/>
      <c r="E119" s="119"/>
      <c r="F119" s="119"/>
      <c r="G119" s="119"/>
      <c r="H119" s="119"/>
      <c r="I119" s="120">
        <f t="shared" si="265"/>
        <v>0</v>
      </c>
      <c r="J119" s="118"/>
      <c r="K119" s="119"/>
      <c r="L119" s="119"/>
      <c r="M119" s="119"/>
      <c r="N119" s="119"/>
      <c r="O119" s="120">
        <f t="shared" si="266"/>
        <v>0</v>
      </c>
      <c r="P119" s="118"/>
      <c r="Q119" s="119"/>
      <c r="R119" s="119"/>
      <c r="S119" s="119"/>
      <c r="T119" s="119"/>
      <c r="U119" s="120">
        <f t="shared" si="267"/>
        <v>0</v>
      </c>
      <c r="V119" s="118"/>
      <c r="W119" s="119"/>
      <c r="X119" s="119"/>
      <c r="Y119" s="119"/>
      <c r="Z119" s="119"/>
      <c r="AA119" s="120">
        <f t="shared" si="268"/>
        <v>0</v>
      </c>
      <c r="AB119" s="118"/>
      <c r="AC119" s="119"/>
      <c r="AD119" s="119"/>
      <c r="AE119" s="119"/>
      <c r="AF119" s="119"/>
      <c r="AG119" s="120">
        <f t="shared" si="269"/>
        <v>0</v>
      </c>
      <c r="AH119" s="118">
        <v>54</v>
      </c>
      <c r="AI119" s="119">
        <v>147</v>
      </c>
      <c r="AJ119" s="119">
        <v>113</v>
      </c>
      <c r="AK119" s="119">
        <v>157</v>
      </c>
      <c r="AL119" s="119">
        <v>154</v>
      </c>
      <c r="AM119" s="120">
        <f t="shared" si="270"/>
        <v>571</v>
      </c>
      <c r="AN119" s="118">
        <v>54</v>
      </c>
      <c r="AO119" s="119">
        <v>128</v>
      </c>
      <c r="AP119" s="119">
        <v>109</v>
      </c>
      <c r="AQ119" s="119">
        <v>155</v>
      </c>
      <c r="AR119" s="119">
        <v>158</v>
      </c>
      <c r="AS119" s="120">
        <f t="shared" si="271"/>
        <v>550</v>
      </c>
      <c r="AT119" s="118"/>
      <c r="AU119" s="119"/>
      <c r="AV119" s="119"/>
      <c r="AW119" s="119"/>
      <c r="AX119" s="119"/>
      <c r="AY119" s="120">
        <f t="shared" si="272"/>
        <v>0</v>
      </c>
      <c r="AZ119" s="118"/>
      <c r="BA119" s="119"/>
      <c r="BB119" s="119"/>
      <c r="BC119" s="119"/>
      <c r="BD119" s="119"/>
      <c r="BE119" s="120">
        <f t="shared" si="273"/>
        <v>0</v>
      </c>
      <c r="BF119" s="121">
        <f t="shared" si="274"/>
        <v>0</v>
      </c>
      <c r="BG119" s="122">
        <f t="shared" si="275"/>
        <v>0</v>
      </c>
      <c r="BH119" s="122">
        <f t="shared" si="276"/>
        <v>0</v>
      </c>
      <c r="BI119" s="122">
        <f t="shared" si="277"/>
        <v>0</v>
      </c>
      <c r="BJ119" s="122">
        <f t="shared" si="278"/>
        <v>0</v>
      </c>
      <c r="BK119" s="122">
        <f t="shared" si="279"/>
        <v>4</v>
      </c>
      <c r="BL119" s="122">
        <f t="shared" si="280"/>
        <v>4</v>
      </c>
      <c r="BM119" s="122">
        <f t="shared" si="281"/>
        <v>0</v>
      </c>
      <c r="BN119" s="122">
        <f t="shared" si="282"/>
        <v>0</v>
      </c>
      <c r="BO119" s="122">
        <f t="shared" si="283"/>
        <v>8</v>
      </c>
      <c r="BP119" s="122">
        <f t="shared" si="226"/>
        <v>1121</v>
      </c>
      <c r="BQ119" s="123">
        <f t="shared" si="284"/>
        <v>140.125</v>
      </c>
    </row>
    <row r="120" spans="1:69" ht="15.75" customHeight="1" x14ac:dyDescent="0.25">
      <c r="A120" s="36"/>
      <c r="B120" s="45">
        <v>5</v>
      </c>
      <c r="C120" s="46"/>
      <c r="D120" s="42"/>
      <c r="E120" s="43"/>
      <c r="F120" s="43"/>
      <c r="G120" s="43"/>
      <c r="H120" s="43"/>
      <c r="I120" s="41">
        <f t="shared" si="265"/>
        <v>0</v>
      </c>
      <c r="J120" s="42"/>
      <c r="K120" s="43"/>
      <c r="L120" s="43"/>
      <c r="M120" s="43"/>
      <c r="N120" s="43"/>
      <c r="O120" s="41">
        <f t="shared" si="266"/>
        <v>0</v>
      </c>
      <c r="P120" s="42"/>
      <c r="Q120" s="43"/>
      <c r="R120" s="43"/>
      <c r="S120" s="43"/>
      <c r="T120" s="43"/>
      <c r="U120" s="41">
        <f t="shared" si="267"/>
        <v>0</v>
      </c>
      <c r="V120" s="42"/>
      <c r="W120" s="43"/>
      <c r="X120" s="43"/>
      <c r="Y120" s="43"/>
      <c r="Z120" s="43"/>
      <c r="AA120" s="41">
        <f t="shared" si="268"/>
        <v>0</v>
      </c>
      <c r="AB120" s="42"/>
      <c r="AC120" s="43"/>
      <c r="AD120" s="43"/>
      <c r="AE120" s="43"/>
      <c r="AF120" s="43"/>
      <c r="AG120" s="41">
        <f t="shared" si="269"/>
        <v>0</v>
      </c>
      <c r="AH120" s="42"/>
      <c r="AI120" s="43"/>
      <c r="AJ120" s="43"/>
      <c r="AK120" s="43"/>
      <c r="AL120" s="43"/>
      <c r="AM120" s="41">
        <f t="shared" si="270"/>
        <v>0</v>
      </c>
      <c r="AN120" s="42"/>
      <c r="AO120" s="43"/>
      <c r="AP120" s="43"/>
      <c r="AQ120" s="43"/>
      <c r="AR120" s="43"/>
      <c r="AS120" s="41">
        <f t="shared" si="271"/>
        <v>0</v>
      </c>
      <c r="AT120" s="42"/>
      <c r="AU120" s="43"/>
      <c r="AV120" s="43"/>
      <c r="AW120" s="43"/>
      <c r="AX120" s="43"/>
      <c r="AY120" s="41">
        <f t="shared" si="272"/>
        <v>0</v>
      </c>
      <c r="AZ120" s="42"/>
      <c r="BA120" s="43"/>
      <c r="BB120" s="43"/>
      <c r="BC120" s="43"/>
      <c r="BD120" s="43"/>
      <c r="BE120" s="41">
        <f t="shared" si="273"/>
        <v>0</v>
      </c>
      <c r="BF120" s="44">
        <f t="shared" si="274"/>
        <v>0</v>
      </c>
      <c r="BG120" s="17">
        <f t="shared" si="275"/>
        <v>0</v>
      </c>
      <c r="BH120" s="17">
        <f t="shared" si="276"/>
        <v>0</v>
      </c>
      <c r="BI120" s="17">
        <f t="shared" si="277"/>
        <v>0</v>
      </c>
      <c r="BJ120" s="17">
        <f t="shared" si="278"/>
        <v>0</v>
      </c>
      <c r="BK120" s="17">
        <f t="shared" si="279"/>
        <v>0</v>
      </c>
      <c r="BL120" s="17">
        <f t="shared" si="280"/>
        <v>0</v>
      </c>
      <c r="BM120" s="17">
        <f t="shared" si="281"/>
        <v>0</v>
      </c>
      <c r="BN120" s="17">
        <f t="shared" si="282"/>
        <v>0</v>
      </c>
      <c r="BO120" s="17">
        <f t="shared" si="283"/>
        <v>0</v>
      </c>
      <c r="BP120" s="17">
        <f t="shared" si="226"/>
        <v>0</v>
      </c>
      <c r="BQ120" s="20" t="e">
        <f t="shared" si="284"/>
        <v>#DIV/0!</v>
      </c>
    </row>
    <row r="121" spans="1:69" ht="15.75" customHeight="1" x14ac:dyDescent="0.25">
      <c r="A121" s="36"/>
      <c r="B121" s="37" t="s">
        <v>49</v>
      </c>
      <c r="C121" s="46"/>
      <c r="D121" s="42"/>
      <c r="E121" s="43"/>
      <c r="F121" s="43"/>
      <c r="G121" s="43"/>
      <c r="H121" s="43"/>
      <c r="I121" s="41">
        <f t="shared" si="265"/>
        <v>0</v>
      </c>
      <c r="J121" s="42"/>
      <c r="K121" s="43">
        <v>16</v>
      </c>
      <c r="L121" s="43">
        <v>16</v>
      </c>
      <c r="M121" s="43">
        <v>16</v>
      </c>
      <c r="N121" s="43">
        <v>16</v>
      </c>
      <c r="O121" s="41">
        <f t="shared" si="266"/>
        <v>64</v>
      </c>
      <c r="P121" s="42"/>
      <c r="Q121" s="43">
        <v>16</v>
      </c>
      <c r="R121" s="43">
        <v>16</v>
      </c>
      <c r="S121" s="43">
        <v>16</v>
      </c>
      <c r="T121" s="43">
        <v>16</v>
      </c>
      <c r="U121" s="41">
        <f t="shared" si="267"/>
        <v>64</v>
      </c>
      <c r="V121" s="42"/>
      <c r="W121" s="43">
        <v>16</v>
      </c>
      <c r="X121" s="43">
        <v>16</v>
      </c>
      <c r="Y121" s="43">
        <v>16</v>
      </c>
      <c r="Z121" s="43">
        <v>16</v>
      </c>
      <c r="AA121" s="41">
        <f t="shared" si="268"/>
        <v>64</v>
      </c>
      <c r="AB121" s="42"/>
      <c r="AC121" s="43">
        <v>16</v>
      </c>
      <c r="AD121" s="43">
        <v>16</v>
      </c>
      <c r="AE121" s="43">
        <v>16</v>
      </c>
      <c r="AF121" s="43">
        <v>16</v>
      </c>
      <c r="AG121" s="41">
        <f t="shared" si="269"/>
        <v>64</v>
      </c>
      <c r="AH121" s="42"/>
      <c r="AI121" s="43">
        <v>16</v>
      </c>
      <c r="AJ121" s="43">
        <v>16</v>
      </c>
      <c r="AK121" s="43">
        <v>16</v>
      </c>
      <c r="AL121" s="43">
        <v>16</v>
      </c>
      <c r="AM121" s="41">
        <f t="shared" si="270"/>
        <v>64</v>
      </c>
      <c r="AN121" s="42"/>
      <c r="AO121" s="43">
        <v>16</v>
      </c>
      <c r="AP121" s="43">
        <v>16</v>
      </c>
      <c r="AQ121" s="43">
        <v>16</v>
      </c>
      <c r="AR121" s="43">
        <v>16</v>
      </c>
      <c r="AS121" s="41">
        <f t="shared" si="271"/>
        <v>64</v>
      </c>
      <c r="AT121" s="42"/>
      <c r="AU121" s="43"/>
      <c r="AV121" s="43"/>
      <c r="AW121" s="43"/>
      <c r="AX121" s="43"/>
      <c r="AY121" s="41">
        <f t="shared" si="272"/>
        <v>0</v>
      </c>
      <c r="AZ121" s="42"/>
      <c r="BA121" s="43"/>
      <c r="BB121" s="43"/>
      <c r="BC121" s="43"/>
      <c r="BD121" s="43"/>
      <c r="BE121" s="41">
        <f t="shared" si="273"/>
        <v>0</v>
      </c>
      <c r="BF121" s="44">
        <f t="shared" si="274"/>
        <v>0</v>
      </c>
      <c r="BG121" s="17">
        <f t="shared" si="275"/>
        <v>4</v>
      </c>
      <c r="BH121" s="17">
        <f t="shared" si="276"/>
        <v>4</v>
      </c>
      <c r="BI121" s="17">
        <f t="shared" si="277"/>
        <v>4</v>
      </c>
      <c r="BJ121" s="17">
        <f t="shared" si="278"/>
        <v>4</v>
      </c>
      <c r="BK121" s="17">
        <f t="shared" si="279"/>
        <v>4</v>
      </c>
      <c r="BL121" s="17">
        <f t="shared" si="280"/>
        <v>4</v>
      </c>
      <c r="BM121" s="17">
        <f t="shared" si="281"/>
        <v>0</v>
      </c>
      <c r="BN121" s="17">
        <f t="shared" si="282"/>
        <v>0</v>
      </c>
      <c r="BO121" s="17">
        <f t="shared" si="283"/>
        <v>24</v>
      </c>
      <c r="BP121" s="17">
        <f t="shared" si="226"/>
        <v>384</v>
      </c>
      <c r="BQ121" s="20">
        <f t="shared" si="284"/>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278</v>
      </c>
      <c r="AD122" s="40">
        <f>SUM(AD116:AD121)</f>
        <v>336</v>
      </c>
      <c r="AE122" s="40">
        <f>SUM(AE116:AE121)</f>
        <v>288</v>
      </c>
      <c r="AF122" s="40">
        <f>SUM(AF116:AF121)</f>
        <v>284</v>
      </c>
      <c r="AG122" s="41">
        <f>SUM(AG116:AG121)</f>
        <v>1186</v>
      </c>
      <c r="AH122" s="42"/>
      <c r="AI122" s="40">
        <f>SUM(AI116:AI121)</f>
        <v>288</v>
      </c>
      <c r="AJ122" s="40">
        <f>SUM(AJ116:AJ121)</f>
        <v>292</v>
      </c>
      <c r="AK122" s="40">
        <f>SUM(AK116:AK121)</f>
        <v>297</v>
      </c>
      <c r="AL122" s="40">
        <f>SUM(AL116:AL121)</f>
        <v>309</v>
      </c>
      <c r="AM122" s="41">
        <f>SUM(AM116:AM121)</f>
        <v>1186</v>
      </c>
      <c r="AN122" s="42"/>
      <c r="AO122" s="40">
        <f>SUM(AO116:AO121)</f>
        <v>280</v>
      </c>
      <c r="AP122" s="40">
        <f>SUM(AP116:AP121)</f>
        <v>246</v>
      </c>
      <c r="AQ122" s="40">
        <f>SUM(AQ116:AQ121)</f>
        <v>279</v>
      </c>
      <c r="AR122" s="40">
        <f>SUM(AR116:AR121)</f>
        <v>317</v>
      </c>
      <c r="AS122" s="41">
        <f>SUM(AS116:AS121)</f>
        <v>1122</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4"/>
        <v>0</v>
      </c>
      <c r="BG122" s="17">
        <f t="shared" si="275"/>
        <v>4</v>
      </c>
      <c r="BH122" s="17">
        <f t="shared" si="276"/>
        <v>4</v>
      </c>
      <c r="BI122" s="17">
        <f t="shared" si="277"/>
        <v>4</v>
      </c>
      <c r="BJ122" s="17">
        <f t="shared" si="278"/>
        <v>4</v>
      </c>
      <c r="BK122" s="17">
        <f t="shared" si="279"/>
        <v>4</v>
      </c>
      <c r="BL122" s="17">
        <f t="shared" si="280"/>
        <v>4</v>
      </c>
      <c r="BM122" s="17">
        <f t="shared" si="281"/>
        <v>0</v>
      </c>
      <c r="BN122" s="17">
        <f t="shared" si="282"/>
        <v>0</v>
      </c>
      <c r="BO122" s="17">
        <f t="shared" si="283"/>
        <v>24</v>
      </c>
      <c r="BP122" s="17">
        <f t="shared" si="226"/>
        <v>7041</v>
      </c>
      <c r="BQ122" s="20">
        <f t="shared" si="284"/>
        <v>293.375</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S123:T123" si="285">S122+$P$123-S121</f>
        <v>450</v>
      </c>
      <c r="T123" s="40">
        <f t="shared" si="285"/>
        <v>387</v>
      </c>
      <c r="U123" s="41">
        <f>Q123+R123+S123+T123</f>
        <v>1625</v>
      </c>
      <c r="V123" s="39">
        <f>SUM(V116:V121)</f>
        <v>112</v>
      </c>
      <c r="W123" s="40">
        <f>W122+$V$123-W121</f>
        <v>358</v>
      </c>
      <c r="X123" s="40">
        <f t="shared" ref="X123:Z123" si="286">X122+$V$123-X121</f>
        <v>406</v>
      </c>
      <c r="Y123" s="40">
        <f t="shared" si="286"/>
        <v>379</v>
      </c>
      <c r="Z123" s="40">
        <f t="shared" si="286"/>
        <v>423</v>
      </c>
      <c r="AA123" s="41">
        <f>W123+X123+Y123+Z123</f>
        <v>1566</v>
      </c>
      <c r="AB123" s="39">
        <f>SUM(AB116:AB121)</f>
        <v>123</v>
      </c>
      <c r="AC123" s="40">
        <f>AC122+$AB$123</f>
        <v>401</v>
      </c>
      <c r="AD123" s="40">
        <f>AD122+$AB$123</f>
        <v>459</v>
      </c>
      <c r="AE123" s="40">
        <f>AE122+$AB$123</f>
        <v>411</v>
      </c>
      <c r="AF123" s="40">
        <f>AF122+$AB$123</f>
        <v>407</v>
      </c>
      <c r="AG123" s="41">
        <f>AC123+AD123+AE123+AF123</f>
        <v>1678</v>
      </c>
      <c r="AH123" s="39">
        <f>SUM(AH116:AH121)</f>
        <v>118</v>
      </c>
      <c r="AI123" s="40">
        <f>AI122+$AH$123</f>
        <v>406</v>
      </c>
      <c r="AJ123" s="40">
        <f>AJ122+$AH$123</f>
        <v>410</v>
      </c>
      <c r="AK123" s="40">
        <f>AK122+$AH$123</f>
        <v>415</v>
      </c>
      <c r="AL123" s="40">
        <f>AL122+$AH$123</f>
        <v>427</v>
      </c>
      <c r="AM123" s="41">
        <f>AI123+AJ123+AK123+AL123</f>
        <v>1658</v>
      </c>
      <c r="AN123" s="39">
        <f>SUM(AN116:AN121)</f>
        <v>117</v>
      </c>
      <c r="AO123" s="40">
        <f>AO122+$AN$123-AO121</f>
        <v>381</v>
      </c>
      <c r="AP123" s="40">
        <f t="shared" ref="AP123:AR123" si="287">AP122+$AN$123-AP121</f>
        <v>347</v>
      </c>
      <c r="AQ123" s="40">
        <f t="shared" si="287"/>
        <v>380</v>
      </c>
      <c r="AR123" s="40">
        <f>AR122+$AN$123-AR121</f>
        <v>418</v>
      </c>
      <c r="AS123" s="41">
        <f>AO123+AP123+AQ123+AR123</f>
        <v>1526</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4"/>
        <v>0</v>
      </c>
      <c r="BG123" s="17">
        <f t="shared" si="275"/>
        <v>4</v>
      </c>
      <c r="BH123" s="17">
        <f t="shared" si="276"/>
        <v>4</v>
      </c>
      <c r="BI123" s="17">
        <f t="shared" si="277"/>
        <v>4</v>
      </c>
      <c r="BJ123" s="17">
        <f t="shared" si="278"/>
        <v>4</v>
      </c>
      <c r="BK123" s="17">
        <f t="shared" si="279"/>
        <v>4</v>
      </c>
      <c r="BL123" s="17">
        <f t="shared" si="280"/>
        <v>4</v>
      </c>
      <c r="BM123" s="17">
        <f t="shared" si="281"/>
        <v>0</v>
      </c>
      <c r="BN123" s="17">
        <f t="shared" si="282"/>
        <v>0</v>
      </c>
      <c r="BO123" s="17">
        <f t="shared" si="283"/>
        <v>24</v>
      </c>
      <c r="BP123" s="17">
        <f t="shared" si="226"/>
        <v>9601</v>
      </c>
      <c r="BQ123" s="20">
        <f t="shared" si="284"/>
        <v>400.04166666666669</v>
      </c>
    </row>
    <row r="124" spans="1:69" ht="15.75" customHeight="1" x14ac:dyDescent="0.25">
      <c r="A124" s="36"/>
      <c r="B124" s="37" t="s">
        <v>36</v>
      </c>
      <c r="C124" s="46"/>
      <c r="D124" s="42"/>
      <c r="E124" s="40">
        <f t="shared" ref="E124:I125" si="288">IF($D$123&gt;0,IF(E122=E110,0.5,IF(E122&gt;E110,1,0)),0)</f>
        <v>0</v>
      </c>
      <c r="F124" s="40">
        <f t="shared" si="288"/>
        <v>0</v>
      </c>
      <c r="G124" s="40">
        <f t="shared" si="288"/>
        <v>0</v>
      </c>
      <c r="H124" s="40">
        <f t="shared" si="288"/>
        <v>0</v>
      </c>
      <c r="I124" s="41">
        <f t="shared" si="288"/>
        <v>0</v>
      </c>
      <c r="J124" s="42"/>
      <c r="K124" s="40">
        <f t="shared" ref="K124:O125" si="289">IF($J$123&gt;0,IF(K122=K59,0.5,IF(K122&gt;K59,1,0)),0)</f>
        <v>0</v>
      </c>
      <c r="L124" s="40">
        <f t="shared" si="289"/>
        <v>0</v>
      </c>
      <c r="M124" s="40">
        <f t="shared" si="289"/>
        <v>0</v>
      </c>
      <c r="N124" s="40">
        <f t="shared" si="289"/>
        <v>0</v>
      </c>
      <c r="O124" s="41">
        <f t="shared" si="289"/>
        <v>0</v>
      </c>
      <c r="P124" s="42"/>
      <c r="Q124" s="40">
        <f t="shared" ref="Q124:U125" si="290">IF($P$123&gt;0,IF(Q122=Q9,0.5,IF(Q122&gt;Q9,1,0)),0)</f>
        <v>0</v>
      </c>
      <c r="R124" s="40">
        <f t="shared" si="290"/>
        <v>0</v>
      </c>
      <c r="S124" s="40">
        <f t="shared" si="290"/>
        <v>0</v>
      </c>
      <c r="T124" s="40">
        <f t="shared" si="290"/>
        <v>0</v>
      </c>
      <c r="U124" s="41">
        <f t="shared" si="290"/>
        <v>0</v>
      </c>
      <c r="V124" s="42"/>
      <c r="W124" s="40">
        <f t="shared" ref="W124:AA125" si="291">IF($V$123&gt;0,IF(W122=W22,0.5,IF(W122&gt;W22,1,0)),0)</f>
        <v>0</v>
      </c>
      <c r="X124" s="40">
        <f t="shared" si="291"/>
        <v>0</v>
      </c>
      <c r="Y124" s="40">
        <f t="shared" si="291"/>
        <v>0</v>
      </c>
      <c r="Z124" s="40">
        <f t="shared" si="291"/>
        <v>0</v>
      </c>
      <c r="AA124" s="41">
        <f t="shared" si="291"/>
        <v>0</v>
      </c>
      <c r="AB124" s="42"/>
      <c r="AC124" s="40">
        <f t="shared" ref="AC124:AG125" si="292">IF($AB$123&gt;0,IF(AC122=AC86,0.5,IF(AC122&gt;AC86,1,0)),0)</f>
        <v>0</v>
      </c>
      <c r="AD124" s="40">
        <f t="shared" si="292"/>
        <v>1</v>
      </c>
      <c r="AE124" s="40">
        <f t="shared" si="292"/>
        <v>0</v>
      </c>
      <c r="AF124" s="40">
        <f t="shared" si="292"/>
        <v>0</v>
      </c>
      <c r="AG124" s="41">
        <f t="shared" si="292"/>
        <v>0</v>
      </c>
      <c r="AH124" s="42"/>
      <c r="AI124" s="40">
        <f t="shared" ref="AI124:AM125" si="293">IF($AH$123&gt;0,IF(AI122=AI47,0.5,IF(AI122&gt;AI47,1,0)),0)</f>
        <v>0</v>
      </c>
      <c r="AJ124" s="40">
        <f t="shared" si="293"/>
        <v>0</v>
      </c>
      <c r="AK124" s="40">
        <f t="shared" si="293"/>
        <v>0</v>
      </c>
      <c r="AL124" s="40">
        <f t="shared" si="293"/>
        <v>0</v>
      </c>
      <c r="AM124" s="41">
        <f t="shared" si="293"/>
        <v>0</v>
      </c>
      <c r="AN124" s="42"/>
      <c r="AO124" s="40">
        <f t="shared" ref="AO124:AS125" si="294">IF($AN$123&gt;0,IF(AO122=AO35,0.5,IF(AO122&gt;AO35,1,0)),0)</f>
        <v>0</v>
      </c>
      <c r="AP124" s="40">
        <f t="shared" si="294"/>
        <v>0</v>
      </c>
      <c r="AQ124" s="40">
        <f t="shared" si="294"/>
        <v>0</v>
      </c>
      <c r="AR124" s="40">
        <f t="shared" si="294"/>
        <v>0</v>
      </c>
      <c r="AS124" s="41">
        <f t="shared" si="294"/>
        <v>0</v>
      </c>
      <c r="AT124" s="42"/>
      <c r="AU124" s="40">
        <f t="shared" ref="AU124:AY125" si="295">IF($AT$123&gt;0,IF(AU122=AU72,0.5,IF(AU122&gt;AU72,1,0)),0)</f>
        <v>0</v>
      </c>
      <c r="AV124" s="40">
        <f t="shared" si="295"/>
        <v>0</v>
      </c>
      <c r="AW124" s="40">
        <f t="shared" si="295"/>
        <v>0</v>
      </c>
      <c r="AX124" s="40">
        <f t="shared" si="295"/>
        <v>0</v>
      </c>
      <c r="AY124" s="41">
        <f t="shared" si="295"/>
        <v>0</v>
      </c>
      <c r="AZ124" s="42"/>
      <c r="BA124" s="40">
        <f t="shared" ref="BA124:BE125" si="296">IF($AZ$123&gt;0,IF(BA122=BA98,0.5,IF(BA122&gt;BA98,1,0)),0)</f>
        <v>0</v>
      </c>
      <c r="BB124" s="40">
        <f t="shared" si="296"/>
        <v>0</v>
      </c>
      <c r="BC124" s="40">
        <f t="shared" si="296"/>
        <v>0</v>
      </c>
      <c r="BD124" s="40">
        <f t="shared" si="296"/>
        <v>0</v>
      </c>
      <c r="BE124" s="41">
        <f t="shared" si="296"/>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8"/>
        <v>0</v>
      </c>
      <c r="F125" s="40">
        <f t="shared" si="288"/>
        <v>0</v>
      </c>
      <c r="G125" s="40">
        <f t="shared" si="288"/>
        <v>0</v>
      </c>
      <c r="H125" s="40">
        <f t="shared" si="288"/>
        <v>0</v>
      </c>
      <c r="I125" s="41">
        <f t="shared" si="288"/>
        <v>0</v>
      </c>
      <c r="J125" s="42"/>
      <c r="K125" s="40">
        <f t="shared" si="289"/>
        <v>0</v>
      </c>
      <c r="L125" s="40">
        <f t="shared" si="289"/>
        <v>0</v>
      </c>
      <c r="M125" s="40">
        <f t="shared" si="289"/>
        <v>0</v>
      </c>
      <c r="N125" s="40">
        <f t="shared" si="289"/>
        <v>0</v>
      </c>
      <c r="O125" s="41">
        <f t="shared" si="289"/>
        <v>0</v>
      </c>
      <c r="P125" s="42"/>
      <c r="Q125" s="40">
        <f t="shared" si="290"/>
        <v>0</v>
      </c>
      <c r="R125" s="40">
        <f t="shared" si="290"/>
        <v>1</v>
      </c>
      <c r="S125" s="40">
        <f t="shared" si="290"/>
        <v>0</v>
      </c>
      <c r="T125" s="40">
        <f t="shared" si="290"/>
        <v>0</v>
      </c>
      <c r="U125" s="41">
        <f t="shared" si="290"/>
        <v>0</v>
      </c>
      <c r="V125" s="42"/>
      <c r="W125" s="40">
        <f t="shared" si="291"/>
        <v>0</v>
      </c>
      <c r="X125" s="40">
        <f t="shared" si="291"/>
        <v>0</v>
      </c>
      <c r="Y125" s="40">
        <f t="shared" si="291"/>
        <v>0</v>
      </c>
      <c r="Z125" s="40">
        <f t="shared" si="291"/>
        <v>0</v>
      </c>
      <c r="AA125" s="41">
        <f t="shared" si="291"/>
        <v>0</v>
      </c>
      <c r="AB125" s="42"/>
      <c r="AC125" s="40">
        <f t="shared" si="292"/>
        <v>1</v>
      </c>
      <c r="AD125" s="40">
        <f t="shared" si="292"/>
        <v>1</v>
      </c>
      <c r="AE125" s="40">
        <f t="shared" si="292"/>
        <v>0</v>
      </c>
      <c r="AF125" s="40">
        <f t="shared" si="292"/>
        <v>0</v>
      </c>
      <c r="AG125" s="41">
        <f t="shared" si="292"/>
        <v>1</v>
      </c>
      <c r="AH125" s="42"/>
      <c r="AI125" s="40">
        <f t="shared" si="293"/>
        <v>1</v>
      </c>
      <c r="AJ125" s="40">
        <f t="shared" si="293"/>
        <v>1</v>
      </c>
      <c r="AK125" s="40">
        <f t="shared" si="293"/>
        <v>1</v>
      </c>
      <c r="AL125" s="40">
        <f t="shared" si="293"/>
        <v>1</v>
      </c>
      <c r="AM125" s="41">
        <f t="shared" si="293"/>
        <v>1</v>
      </c>
      <c r="AN125" s="42"/>
      <c r="AO125" s="40">
        <f t="shared" si="294"/>
        <v>1</v>
      </c>
      <c r="AP125" s="40">
        <f t="shared" si="294"/>
        <v>0</v>
      </c>
      <c r="AQ125" s="40">
        <f t="shared" si="294"/>
        <v>0</v>
      </c>
      <c r="AR125" s="40">
        <f t="shared" si="294"/>
        <v>0</v>
      </c>
      <c r="AS125" s="41">
        <f t="shared" si="294"/>
        <v>0</v>
      </c>
      <c r="AT125" s="42"/>
      <c r="AU125" s="40">
        <f t="shared" si="295"/>
        <v>0</v>
      </c>
      <c r="AV125" s="40">
        <f t="shared" si="295"/>
        <v>0</v>
      </c>
      <c r="AW125" s="40">
        <f t="shared" si="295"/>
        <v>0</v>
      </c>
      <c r="AX125" s="40">
        <f t="shared" si="295"/>
        <v>0</v>
      </c>
      <c r="AY125" s="41">
        <f t="shared" si="295"/>
        <v>0</v>
      </c>
      <c r="AZ125" s="42"/>
      <c r="BA125" s="40">
        <f t="shared" si="296"/>
        <v>0</v>
      </c>
      <c r="BB125" s="40">
        <f t="shared" si="296"/>
        <v>0</v>
      </c>
      <c r="BC125" s="40">
        <f t="shared" si="296"/>
        <v>0</v>
      </c>
      <c r="BD125" s="40">
        <f t="shared" si="296"/>
        <v>0</v>
      </c>
      <c r="BE125" s="41">
        <f t="shared" si="296"/>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4</v>
      </c>
      <c r="AH126" s="130"/>
      <c r="AI126" s="131"/>
      <c r="AJ126" s="131"/>
      <c r="AK126" s="131"/>
      <c r="AL126" s="131"/>
      <c r="AM126" s="132">
        <f>SUM(AI124+AJ124+AK124+AL124+AM124+AI125+AJ125+AK125+AL125+AM125)</f>
        <v>5</v>
      </c>
      <c r="AN126" s="130"/>
      <c r="AO126" s="131"/>
      <c r="AP126" s="131"/>
      <c r="AQ126" s="131"/>
      <c r="AR126" s="131"/>
      <c r="AS126" s="132">
        <f>SUM(AO124+AP124+AQ124+AR124+AS124+AO125+AP125+AQ125+AR125+AS125)</f>
        <v>1</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14293</v>
      </c>
      <c r="AH129" s="101"/>
      <c r="AI129" s="102"/>
      <c r="AJ129" s="102"/>
      <c r="AK129" s="102"/>
      <c r="AL129" s="102"/>
      <c r="AM129" s="104">
        <f>AM122+AM110+AM98+AM86+AM72+AM59+AM47+AM35+AM22+AM9</f>
        <v>14127</v>
      </c>
      <c r="AN129" s="101"/>
      <c r="AO129" s="102"/>
      <c r="AP129" s="102"/>
      <c r="AQ129" s="102"/>
      <c r="AR129" s="102"/>
      <c r="AS129" s="104">
        <f>AS122+AS110+AS98+AS86+AS72+AS59+AS47+AS35+AS22+AS9</f>
        <v>14281</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223.328125</v>
      </c>
      <c r="AH130" s="108"/>
      <c r="AI130" s="109"/>
      <c r="AJ130" s="109"/>
      <c r="AK130" s="109"/>
      <c r="AL130" s="109"/>
      <c r="AM130" s="110">
        <f>AM129/64</f>
        <v>220.734375</v>
      </c>
      <c r="AN130" s="108"/>
      <c r="AO130" s="109"/>
      <c r="AP130" s="109"/>
      <c r="AQ130" s="109"/>
      <c r="AR130" s="109"/>
      <c r="AS130" s="110">
        <f>AS129/64</f>
        <v>223.140625</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r:id="rId1"/>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G29" sqref="G29"/>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équipe'!B106</f>
        <v>3</v>
      </c>
      <c r="B2" s="17">
        <f>'Détail par équipe'!C106</f>
        <v>0</v>
      </c>
      <c r="C2" s="20"/>
      <c r="D2" s="20"/>
      <c r="E2" s="113">
        <f>ROUNDDOWN('Détail par équipe'!BO106+C2,0)</f>
        <v>0</v>
      </c>
      <c r="F2" s="113">
        <f>ROUNDDOWN('Détail par équipe'!BP106+D2,0)</f>
        <v>0</v>
      </c>
      <c r="G2" s="21" t="e">
        <f>ROUNDDOWN(F2/E2,0)</f>
        <v>#DIV/0!</v>
      </c>
      <c r="H2" s="21" t="e">
        <f>ROUNDDOWN(IF(G2&gt;220,0,((220-G2)*0.7)),0)</f>
        <v>#DIV/0!</v>
      </c>
    </row>
    <row r="3" spans="1:8" hidden="1" x14ac:dyDescent="0.2">
      <c r="A3" s="17">
        <f>'Détail par équipe'!B6</f>
        <v>4</v>
      </c>
      <c r="B3" s="17">
        <f>'Détail par équipe'!C6</f>
        <v>0</v>
      </c>
      <c r="C3" s="20"/>
      <c r="D3" s="20"/>
      <c r="E3" s="113">
        <f>ROUNDDOWN('Détail par équipe'!BO6+C3,0)</f>
        <v>0</v>
      </c>
      <c r="F3" s="113">
        <f>ROUNDDOWN('Détail par équipe'!BP6+D3,0)</f>
        <v>0</v>
      </c>
      <c r="G3" s="21" t="e">
        <f>ROUNDDOWN(F3/E3,0)</f>
        <v>#DIV/0!</v>
      </c>
      <c r="H3" s="21" t="e">
        <f>ROUNDDOWN(IF(G3&gt;220,0,((220-G3)*0.7)),0)</f>
        <v>#DIV/0!</v>
      </c>
    </row>
    <row r="4" spans="1:8" hidden="1" x14ac:dyDescent="0.2">
      <c r="A4" s="17">
        <f>'Détail par équipe'!B18</f>
        <v>4</v>
      </c>
      <c r="B4" s="17">
        <f>'Détail par équipe'!C18</f>
        <v>0</v>
      </c>
      <c r="C4" s="20"/>
      <c r="D4" s="20"/>
      <c r="E4" s="113">
        <f>ROUNDDOWN('Détail par équipe'!BO18+C4,0)</f>
        <v>0</v>
      </c>
      <c r="F4" s="113">
        <f>ROUNDDOWN('Détail par équipe'!BP18+D4,0)</f>
        <v>0</v>
      </c>
      <c r="G4" s="21" t="e">
        <f>ROUNDDOWN(F4/E4,0)</f>
        <v>#DIV/0!</v>
      </c>
      <c r="H4" s="21" t="e">
        <f>ROUNDDOWN(IF(G4&gt;220,0,((220-G4)*0.7)),0)</f>
        <v>#DIV/0!</v>
      </c>
    </row>
    <row r="5" spans="1:8" hidden="1" x14ac:dyDescent="0.2">
      <c r="A5" s="17">
        <f>'Détail par équipe'!B107</f>
        <v>4</v>
      </c>
      <c r="B5" s="17">
        <f>'Détail par équipe'!C107</f>
        <v>0</v>
      </c>
      <c r="C5" s="20"/>
      <c r="D5" s="20"/>
      <c r="E5" s="113">
        <f>ROUNDDOWN('Détail par équipe'!BO107+C5,0)</f>
        <v>0</v>
      </c>
      <c r="F5" s="113">
        <f>ROUNDDOWN('Détail par équipe'!BP107+D5,0)</f>
        <v>0</v>
      </c>
      <c r="G5" s="21" t="e">
        <f>ROUNDDOWN(F5/E5,0)</f>
        <v>#DIV/0!</v>
      </c>
      <c r="H5" s="21" t="e">
        <f>ROUNDDOWN(IF(G5&gt;220,0,((220-G5)*0.7)),0)</f>
        <v>#DIV/0!</v>
      </c>
    </row>
    <row r="6" spans="1:8" hidden="1" x14ac:dyDescent="0.2">
      <c r="A6" s="17">
        <f>'Détail par équipe'!B81</f>
        <v>4</v>
      </c>
      <c r="B6" s="17">
        <f>'Détail par équipe'!C81</f>
        <v>0</v>
      </c>
      <c r="C6" s="20"/>
      <c r="D6" s="20"/>
      <c r="E6" s="113">
        <f>ROUNDDOWN('Détail par équipe'!BO81+C6,0)</f>
        <v>0</v>
      </c>
      <c r="F6" s="113">
        <f>ROUNDDOWN('Détail par équipe'!BP81+D6,0)</f>
        <v>0</v>
      </c>
      <c r="G6" s="21" t="e">
        <f>ROUNDDOWN(F6/E6,0)</f>
        <v>#DIV/0!</v>
      </c>
      <c r="H6" s="21" t="e">
        <f>ROUNDDOWN(IF(G6&gt;220,0,((220-G6)*0.7)),0)</f>
        <v>#DIV/0!</v>
      </c>
    </row>
    <row r="7" spans="1:8" hidden="1" x14ac:dyDescent="0.2">
      <c r="A7" s="17">
        <f>'Détail par équipe'!B96</f>
        <v>5</v>
      </c>
      <c r="B7" s="17">
        <f>'Détail par équipe'!C96</f>
        <v>0</v>
      </c>
      <c r="C7" s="20"/>
      <c r="D7" s="20"/>
      <c r="E7" s="113">
        <f>ROUNDDOWN('Détail par équipe'!BO96+C7,0)</f>
        <v>0</v>
      </c>
      <c r="F7" s="113">
        <f>ROUNDDOWN('Détail par équipe'!BP96+D7,0)</f>
        <v>0</v>
      </c>
      <c r="G7" s="21" t="e">
        <f>ROUNDDOWN(F7/E7,0)</f>
        <v>#DIV/0!</v>
      </c>
      <c r="H7" s="21" t="e">
        <f>ROUNDDOWN(IF(G7&gt;220,0,((220-G7)*0.7)),0)</f>
        <v>#DIV/0!</v>
      </c>
    </row>
    <row r="8" spans="1:8" hidden="1" x14ac:dyDescent="0.2">
      <c r="A8" s="17">
        <f>'Détail par équipe'!B108</f>
        <v>5</v>
      </c>
      <c r="B8" s="17">
        <f>'Détail par équipe'!C108</f>
        <v>0</v>
      </c>
      <c r="C8" s="20"/>
      <c r="D8" s="20"/>
      <c r="E8" s="113">
        <f>ROUNDDOWN('Détail par équipe'!BO108+C8,0)</f>
        <v>0</v>
      </c>
      <c r="F8" s="113">
        <f>ROUNDDOWN('Détail par équipe'!BP108+D8,0)</f>
        <v>0</v>
      </c>
      <c r="G8" s="21" t="e">
        <f>ROUNDDOWN(F8/E8,0)</f>
        <v>#DIV/0!</v>
      </c>
      <c r="H8" s="21" t="e">
        <f>ROUNDDOWN(IF(G8&gt;220,0,((220-G8)*0.7)),0)</f>
        <v>#DIV/0!</v>
      </c>
    </row>
    <row r="9" spans="1:8" hidden="1" x14ac:dyDescent="0.2">
      <c r="A9" s="17">
        <f>'Détail par équipe'!B7</f>
        <v>5</v>
      </c>
      <c r="B9" s="17">
        <f>'Détail par équipe'!C7</f>
        <v>0</v>
      </c>
      <c r="C9" s="20"/>
      <c r="D9" s="20"/>
      <c r="E9" s="113">
        <f>ROUNDDOWN('Détail par équipe'!BO7+C9,0)</f>
        <v>0</v>
      </c>
      <c r="F9" s="113">
        <f>ROUNDDOWN('Détail par équipe'!BP7+D9,0)</f>
        <v>0</v>
      </c>
      <c r="G9" s="21" t="e">
        <f>ROUNDDOWN(F9/E9,0)</f>
        <v>#DIV/0!</v>
      </c>
      <c r="H9" s="21" t="e">
        <f>ROUNDDOWN(IF(G9&gt;220,0,((220-G9)*0.7)),0)</f>
        <v>#DIV/0!</v>
      </c>
    </row>
    <row r="10" spans="1:8" hidden="1" x14ac:dyDescent="0.2">
      <c r="A10" s="17">
        <f>'Détail par équipe'!B19</f>
        <v>5</v>
      </c>
      <c r="B10" s="17">
        <f>'Détail par équipe'!C19</f>
        <v>0</v>
      </c>
      <c r="C10" s="20"/>
      <c r="D10" s="20"/>
      <c r="E10" s="113">
        <f>ROUNDDOWN('Détail par équipe'!BO19+C10,0)</f>
        <v>0</v>
      </c>
      <c r="F10" s="113">
        <f>ROUNDDOWN('Détail par équipe'!BP19+D10,0)</f>
        <v>0</v>
      </c>
      <c r="G10" s="21" t="e">
        <f>ROUNDDOWN(F10/E10,0)</f>
        <v>#DIV/0!</v>
      </c>
      <c r="H10" s="21" t="e">
        <f>ROUNDDOWN(IF(G10&gt;220,0,((220-G10)*0.7)),0)</f>
        <v>#DIV/0!</v>
      </c>
    </row>
    <row r="11" spans="1:8" hidden="1" x14ac:dyDescent="0.2">
      <c r="A11" s="17">
        <f>'Détail par équipe'!B32</f>
        <v>5</v>
      </c>
      <c r="B11" s="17">
        <f>'Détail par équipe'!C32</f>
        <v>0</v>
      </c>
      <c r="C11" s="20"/>
      <c r="D11" s="20"/>
      <c r="E11" s="113">
        <f>ROUNDDOWN('Détail par équipe'!BO32+C11,0)</f>
        <v>0</v>
      </c>
      <c r="F11" s="113">
        <f>ROUNDDOWN('Détail par équipe'!BP32+D11,0)</f>
        <v>0</v>
      </c>
      <c r="G11" s="21" t="e">
        <f>ROUNDDOWN(F11/E11,0)</f>
        <v>#DIV/0!</v>
      </c>
      <c r="H11" s="21" t="e">
        <f>ROUNDDOWN(IF(G11&gt;220,0,((220-G11)*0.7)),0)</f>
        <v>#DIV/0!</v>
      </c>
    </row>
    <row r="12" spans="1:8" hidden="1" x14ac:dyDescent="0.2">
      <c r="A12" s="17">
        <f>'Détail par équipe'!B57</f>
        <v>5</v>
      </c>
      <c r="B12" s="17">
        <f>'Détail par équipe'!C57</f>
        <v>0</v>
      </c>
      <c r="C12" s="20"/>
      <c r="D12" s="20"/>
      <c r="E12" s="113">
        <f>ROUNDDOWN('Détail par équipe'!BO57+C12,0)</f>
        <v>0</v>
      </c>
      <c r="F12" s="113">
        <f>ROUNDDOWN('Détail par équipe'!BP57+D12,0)</f>
        <v>0</v>
      </c>
      <c r="G12" s="21" t="e">
        <f>ROUNDDOWN(F12/E12,0)</f>
        <v>#DIV/0!</v>
      </c>
      <c r="H12" s="21" t="e">
        <f>ROUNDDOWN(IF(G12&gt;220,0,((220-G12)*0.7)),0)</f>
        <v>#DIV/0!</v>
      </c>
    </row>
    <row r="13" spans="1:8" hidden="1" x14ac:dyDescent="0.2">
      <c r="A13" s="17">
        <f>'Détail par équipe'!B69</f>
        <v>5</v>
      </c>
      <c r="B13" s="17">
        <f>'Détail par équipe'!C69</f>
        <v>0</v>
      </c>
      <c r="C13" s="20"/>
      <c r="D13" s="20"/>
      <c r="E13" s="113">
        <f>ROUNDDOWN('Détail par équipe'!BO69+C13,0)</f>
        <v>0</v>
      </c>
      <c r="F13" s="113">
        <f>ROUNDDOWN('Détail par équipe'!BP69+D13,0)</f>
        <v>0</v>
      </c>
      <c r="G13" s="21" t="e">
        <f>ROUNDDOWN(F13/E13,0)</f>
        <v>#DIV/0!</v>
      </c>
      <c r="H13" s="21" t="e">
        <f>ROUNDDOWN(IF(G13&gt;220,0,((220-G13)*0.7)),0)</f>
        <v>#DIV/0!</v>
      </c>
    </row>
    <row r="14" spans="1:8" hidden="1" x14ac:dyDescent="0.2">
      <c r="A14" s="17">
        <f>'Détail par équipe'!B120</f>
        <v>5</v>
      </c>
      <c r="B14" s="17">
        <f>'Détail par équipe'!C120</f>
        <v>0</v>
      </c>
      <c r="C14" s="20"/>
      <c r="D14" s="20"/>
      <c r="E14" s="113">
        <f>ROUNDDOWN('Détail par équipe'!BO120+C14,0)</f>
        <v>0</v>
      </c>
      <c r="F14" s="113">
        <f>ROUNDDOWN('Détail par équipe'!BP120+D14,0)</f>
        <v>0</v>
      </c>
      <c r="G14" s="21" t="e">
        <f>ROUNDDOWN(F14/E14,0)</f>
        <v>#DIV/0!</v>
      </c>
      <c r="H14" s="21" t="e">
        <f>ROUNDDOWN(IF(G14&gt;220,0,((220-G14)*0.7)),0)</f>
        <v>#DIV/0!</v>
      </c>
    </row>
    <row r="15" spans="1:8" hidden="1" x14ac:dyDescent="0.2">
      <c r="A15" s="17">
        <f>'Détail par équipe'!B45</f>
        <v>5</v>
      </c>
      <c r="B15" s="17">
        <f>'Détail par équipe'!C45</f>
        <v>0</v>
      </c>
      <c r="C15" s="20"/>
      <c r="D15" s="20"/>
      <c r="E15" s="113">
        <f>ROUNDDOWN('Détail par équipe'!BO45+C15,0)</f>
        <v>0</v>
      </c>
      <c r="F15" s="113">
        <f>ROUNDDOWN('Détail par équipe'!BP45+D15,0)</f>
        <v>0</v>
      </c>
      <c r="G15" s="21" t="e">
        <f>ROUNDDOWN(F15/E15,0)</f>
        <v>#DIV/0!</v>
      </c>
      <c r="H15" s="21" t="e">
        <f>ROUNDDOWN(IF(G15&gt;220,0,((220-G15)*0.7)),0)</f>
        <v>#DIV/0!</v>
      </c>
    </row>
    <row r="16" spans="1:8" hidden="1" x14ac:dyDescent="0.2">
      <c r="A16" s="17">
        <f>'Détail par équipe'!B82</f>
        <v>5</v>
      </c>
      <c r="B16" s="17">
        <f>'Détail par équipe'!C82</f>
        <v>0</v>
      </c>
      <c r="C16" s="20"/>
      <c r="D16" s="20"/>
      <c r="E16" s="113">
        <f>ROUNDDOWN('Détail par équipe'!BO82+C16,0)</f>
        <v>0</v>
      </c>
      <c r="F16" s="113">
        <f>ROUNDDOWN('Détail par équipe'!BP82+D16,0)</f>
        <v>0</v>
      </c>
      <c r="G16" s="21" t="e">
        <f>ROUNDDOWN(F16/E16,0)</f>
        <v>#DIV/0!</v>
      </c>
      <c r="H16" s="21" t="e">
        <f>ROUNDDOWN(IF(G16&gt;220,0,((220-G16)*0.7)),0)</f>
        <v>#DIV/0!</v>
      </c>
    </row>
    <row r="17" spans="1:8" hidden="1" x14ac:dyDescent="0.2">
      <c r="A17" s="17">
        <f>'Détail par équipe'!B33</f>
        <v>6</v>
      </c>
      <c r="B17" s="17">
        <f>'Détail par équipe'!C33</f>
        <v>0</v>
      </c>
      <c r="C17" s="20"/>
      <c r="D17" s="20"/>
      <c r="E17" s="113">
        <f>ROUNDDOWN('Détail par équipe'!BO33+C17,0)</f>
        <v>0</v>
      </c>
      <c r="F17" s="113">
        <f>ROUNDDOWN('Détail par équipe'!BP33+D17,0)</f>
        <v>0</v>
      </c>
      <c r="G17" s="21" t="e">
        <f>ROUNDDOWN(F17/E17,0)</f>
        <v>#DIV/0!</v>
      </c>
      <c r="H17" s="21" t="e">
        <f>ROUNDDOWN(IF(G17&gt;220,0,((220-G17)*0.7)),0)</f>
        <v>#DIV/0!</v>
      </c>
    </row>
    <row r="18" spans="1:8" hidden="1" x14ac:dyDescent="0.2">
      <c r="A18" s="17">
        <f>'Détail par équipe'!B46</f>
        <v>6</v>
      </c>
      <c r="B18" s="17">
        <f>'Détail par équipe'!C46</f>
        <v>0</v>
      </c>
      <c r="C18" s="20"/>
      <c r="D18" s="20"/>
      <c r="E18" s="113">
        <f>ROUNDDOWN('Détail par équipe'!BO46+C18,0)</f>
        <v>0</v>
      </c>
      <c r="F18" s="113">
        <f>ROUNDDOWN('Détail par équipe'!BP46+D18,0)</f>
        <v>0</v>
      </c>
      <c r="G18" s="21" t="e">
        <f>ROUNDDOWN(F18/E18,0)</f>
        <v>#DIV/0!</v>
      </c>
      <c r="H18" s="21" t="e">
        <f>ROUNDDOWN(IF(G18&gt;220,0,((220-G18)*0.7)),0)</f>
        <v>#DIV/0!</v>
      </c>
    </row>
    <row r="19" spans="1:8" hidden="1" x14ac:dyDescent="0.2">
      <c r="A19" s="17">
        <f>'Détail par équipe'!B70</f>
        <v>6</v>
      </c>
      <c r="B19" s="17">
        <f>'Détail par équipe'!C70</f>
        <v>0</v>
      </c>
      <c r="C19" s="20"/>
      <c r="D19" s="20"/>
      <c r="E19" s="113">
        <f>ROUNDDOWN('Détail par équipe'!BO70+C19,0)</f>
        <v>0</v>
      </c>
      <c r="F19" s="113">
        <f>ROUNDDOWN('Détail par équipe'!BP70+D19,0)</f>
        <v>0</v>
      </c>
      <c r="G19" s="21" t="e">
        <f>ROUNDDOWN(F19/E19,0)</f>
        <v>#DIV/0!</v>
      </c>
      <c r="H19" s="21" t="e">
        <f>ROUNDDOWN(IF(G19&gt;220,0,((220-G19)*0.7)),0)</f>
        <v>#DIV/0!</v>
      </c>
    </row>
    <row r="20" spans="1:8" hidden="1" x14ac:dyDescent="0.2">
      <c r="A20" s="17">
        <f>'Détail par équipe'!B83</f>
        <v>6</v>
      </c>
      <c r="B20" s="17">
        <f>'Détail par équipe'!C83</f>
        <v>0</v>
      </c>
      <c r="C20" s="20"/>
      <c r="D20" s="20"/>
      <c r="E20" s="113">
        <f>ROUNDDOWN('Détail par équipe'!BO83+C20,0)</f>
        <v>0</v>
      </c>
      <c r="F20" s="113">
        <f>ROUNDDOWN('Détail par équipe'!BP83+D20,0)</f>
        <v>0</v>
      </c>
      <c r="G20" s="21" t="e">
        <f>ROUNDDOWN(F20/E20,0)</f>
        <v>#DIV/0!</v>
      </c>
      <c r="H20" s="21" t="e">
        <f>ROUNDDOWN(IF(G20&gt;220,0,((220-G20)*0.7)),0)</f>
        <v>#DIV/0!</v>
      </c>
    </row>
    <row r="21" spans="1:8" hidden="1" x14ac:dyDescent="0.2">
      <c r="A21" s="17">
        <f>'Détail par équipe'!B84</f>
        <v>7</v>
      </c>
      <c r="B21" s="17">
        <f>'Détail par équipe'!C84</f>
        <v>0</v>
      </c>
      <c r="C21" s="20"/>
      <c r="D21" s="20"/>
      <c r="E21" s="113">
        <f>ROUNDDOWN('Détail par équipe'!BO84+C21,0)</f>
        <v>0</v>
      </c>
      <c r="F21" s="113">
        <f>ROUNDDOWN('Détail par équipe'!BP84+D21,0)</f>
        <v>0</v>
      </c>
      <c r="G21" s="21" t="e">
        <f>ROUNDDOWN(F21/E21,0)</f>
        <v>#DIV/0!</v>
      </c>
      <c r="H21" s="21" t="e">
        <f>ROUNDDOWN(IF(G21&gt;220,0,((220-G21)*0.7)),0)</f>
        <v>#DIV/0!</v>
      </c>
    </row>
    <row r="22" spans="1:8" hidden="1" x14ac:dyDescent="0.2">
      <c r="A22" s="17">
        <f>'Détail par équipe'!B85</f>
        <v>8</v>
      </c>
      <c r="B22" s="17">
        <f>'Détail par équipe'!C85</f>
        <v>0</v>
      </c>
      <c r="C22" s="20"/>
      <c r="D22" s="20"/>
      <c r="E22" s="113">
        <f>'Détail par équipe'!BO85+C22</f>
        <v>0</v>
      </c>
      <c r="F22" s="113">
        <f>'Détail par équipe'!BP85+D22</f>
        <v>0</v>
      </c>
      <c r="G22" s="21" t="e">
        <f>ROUNDDOWN(F22/E22,0)</f>
        <v>#DIV/0!</v>
      </c>
      <c r="H22" s="21" t="e">
        <f>ROUNDDOWN(IF(G22&gt;220,0,((220-G22)*0.7)),0)</f>
        <v>#DIV/0!</v>
      </c>
    </row>
    <row r="23" spans="1:8" ht="16.5" customHeight="1" x14ac:dyDescent="0.2">
      <c r="A23" s="10" t="str">
        <f>'Détail par équipe'!B65</f>
        <v>Bourgeois</v>
      </c>
      <c r="B23" s="10" t="str">
        <f>'Détail par équipe'!C65</f>
        <v>Anne</v>
      </c>
      <c r="C23" s="20"/>
      <c r="D23" s="20"/>
      <c r="E23" s="113">
        <f>ROUNDDOWN('Détail par équipe'!BO65+C23,0)</f>
        <v>16</v>
      </c>
      <c r="F23" s="113">
        <f>ROUNDDOWN('Détail par équipe'!BP65+D23,0)</f>
        <v>2482</v>
      </c>
      <c r="G23" s="114">
        <f>ROUNDDOWN(F23/E23,0)</f>
        <v>155</v>
      </c>
      <c r="H23" s="114">
        <f>ROUNDDOWN(IF(G23&gt;220,0,((220-G23)*0.7)),0)</f>
        <v>45</v>
      </c>
    </row>
    <row r="24" spans="1:8" ht="16.5" customHeight="1" x14ac:dyDescent="0.2">
      <c r="A24" s="17" t="str">
        <f>'Détail par équipe'!B118</f>
        <v>Brunaud</v>
      </c>
      <c r="B24" s="17" t="str">
        <f>'Détail par équipe'!C118</f>
        <v>Michèle</v>
      </c>
      <c r="C24" s="20"/>
      <c r="D24" s="20"/>
      <c r="E24" s="113">
        <f>ROUNDDOWN('Détail par équipe'!BO118+C24,0)</f>
        <v>4</v>
      </c>
      <c r="F24" s="113">
        <f>ROUNDDOWN('Détail par équipe'!BP118+D24,0)</f>
        <v>558</v>
      </c>
      <c r="G24" s="21">
        <f>ROUNDDOWN(F24/E24,0)</f>
        <v>139</v>
      </c>
      <c r="H24" s="21">
        <f>ROUNDDOWN(IF(G24&gt;220,0,((220-G24)*0.7)),0)</f>
        <v>56</v>
      </c>
    </row>
    <row r="25" spans="1:8" ht="16.5" customHeight="1" x14ac:dyDescent="0.2">
      <c r="A25" s="17" t="str">
        <f>'Détail par équipe'!B5</f>
        <v>Coquillard</v>
      </c>
      <c r="B25" s="17" t="str">
        <f>'Détail par équipe'!C5</f>
        <v>Christophe</v>
      </c>
      <c r="C25" s="20"/>
      <c r="D25" s="20"/>
      <c r="E25" s="113">
        <f>ROUNDDOWN('Détail par équipe'!BO5+C25,0)</f>
        <v>4</v>
      </c>
      <c r="F25" s="113">
        <f>ROUNDDOWN('Détail par équipe'!BP5+D25,0)</f>
        <v>760</v>
      </c>
      <c r="G25" s="21">
        <f>ROUNDDOWN(F25/E25,0)</f>
        <v>190</v>
      </c>
      <c r="H25" s="21">
        <f>ROUNDDOWN(IF(G25&gt;220,0,((220-G25)*0.7)),0)</f>
        <v>21</v>
      </c>
    </row>
    <row r="26" spans="1:8" ht="16.5" customHeight="1" x14ac:dyDescent="0.2">
      <c r="A26" s="10" t="str">
        <f>'Détail par équipe'!B28</f>
        <v>Dehorter</v>
      </c>
      <c r="B26" s="10" t="str">
        <f>'Détail par équipe'!C28</f>
        <v>Pascal</v>
      </c>
      <c r="C26" s="20"/>
      <c r="D26" s="20"/>
      <c r="E26" s="113">
        <f>ROUNDDOWN('Détail par équipe'!BO28+C26,0)</f>
        <v>8</v>
      </c>
      <c r="F26" s="113">
        <f>ROUNDDOWN('Détail par équipe'!BP28+D26,0)</f>
        <v>1476</v>
      </c>
      <c r="G26" s="114">
        <f>ROUNDDOWN(F26/E26,0)</f>
        <v>184</v>
      </c>
      <c r="H26" s="114">
        <f>ROUNDDOWN(IF(G26&gt;220,0,((220-G26)*0.7)),0)</f>
        <v>25</v>
      </c>
    </row>
    <row r="27" spans="1:8" ht="16.5" customHeight="1" x14ac:dyDescent="0.2">
      <c r="A27" s="17" t="str">
        <f>'Détail par équipe'!B117</f>
        <v>Evangelista</v>
      </c>
      <c r="B27" s="17" t="str">
        <f>'Détail par équipe'!C117</f>
        <v>Sylvie</v>
      </c>
      <c r="C27" s="20"/>
      <c r="D27" s="20"/>
      <c r="E27" s="113">
        <f>ROUNDDOWN('Détail par équipe'!BO117+C27,0)</f>
        <v>12</v>
      </c>
      <c r="F27" s="113">
        <f>ROUNDDOWN('Détail par équipe'!BP117+D27,0)</f>
        <v>1866</v>
      </c>
      <c r="G27" s="21">
        <f>ROUNDDOWN(F27/E27,0)</f>
        <v>155</v>
      </c>
      <c r="H27" s="21">
        <f>ROUNDDOWN(IF(G27&gt;220,0,((220-G27)*0.7)),0)</f>
        <v>45</v>
      </c>
    </row>
    <row r="28" spans="1:8" ht="16.5" customHeight="1" x14ac:dyDescent="0.2">
      <c r="A28" s="17" t="str">
        <f>'Détail par équipe'!B105</f>
        <v>Gouyon</v>
      </c>
      <c r="B28" s="17" t="str">
        <f>'Détail par équipe'!C105</f>
        <v>Stéphane</v>
      </c>
      <c r="C28" s="20"/>
      <c r="D28" s="20"/>
      <c r="E28" s="113">
        <f>ROUNDDOWN('Détail par équipe'!BO105+C28,0)</f>
        <v>24</v>
      </c>
      <c r="F28" s="113">
        <f>ROUNDDOWN('Détail par équipe'!BP105+D28,0)</f>
        <v>3585</v>
      </c>
      <c r="G28" s="21">
        <f>ROUNDDOWN(F28/E28,0)</f>
        <v>149</v>
      </c>
      <c r="H28" s="21">
        <f>ROUNDDOWN(IF(G28&gt;220,0,((220-G28)*0.7)),0)</f>
        <v>49</v>
      </c>
    </row>
    <row r="29" spans="1:8" ht="16.5" customHeight="1" x14ac:dyDescent="0.2">
      <c r="A29" s="10" t="str">
        <f>'Détail par équipe'!B41</f>
        <v>Grant</v>
      </c>
      <c r="B29" s="10" t="str">
        <f>'Détail par équipe'!C41</f>
        <v>Olivier</v>
      </c>
      <c r="C29" s="20"/>
      <c r="D29" s="20"/>
      <c r="E29" s="113">
        <f>ROUNDDOWN('Détail par équipe'!BO41+C29,0)</f>
        <v>20</v>
      </c>
      <c r="F29" s="113">
        <f>ROUNDDOWN('Détail par équipe'!BP41+D29,0)</f>
        <v>3603</v>
      </c>
      <c r="G29" s="114">
        <f>ROUNDDOWN(F29/E29,0)</f>
        <v>180</v>
      </c>
      <c r="H29" s="114">
        <f>ROUNDDOWN(IF(G29&gt;220,0,((220-G29)*0.7)),0)</f>
        <v>28</v>
      </c>
    </row>
    <row r="30" spans="1:8" ht="16.5" customHeight="1" x14ac:dyDescent="0.2">
      <c r="A30" s="17" t="str">
        <f>'Détail par équipe'!B95</f>
        <v>Grosjean</v>
      </c>
      <c r="B30" s="17" t="str">
        <f>'Détail par équipe'!C95</f>
        <v>Louis</v>
      </c>
      <c r="C30" s="20"/>
      <c r="D30" s="20"/>
      <c r="E30" s="113">
        <f>ROUNDDOWN('Détail par équipe'!BO95+C30,0)</f>
        <v>4</v>
      </c>
      <c r="F30" s="113">
        <f>ROUNDDOWN('Détail par équipe'!BP95+D30,0)</f>
        <v>612</v>
      </c>
      <c r="G30" s="21">
        <f>ROUNDDOWN(F30/E30,0)</f>
        <v>153</v>
      </c>
      <c r="H30" s="21">
        <f>ROUNDDOWN(IF(G30&gt;220,0,((220-G30)*0.7)),0)</f>
        <v>46</v>
      </c>
    </row>
    <row r="31" spans="1:8" ht="16.5" customHeight="1" x14ac:dyDescent="0.2">
      <c r="A31" s="10" t="str">
        <f>'Détail par équipe'!B93</f>
        <v>Jugie</v>
      </c>
      <c r="B31" s="10" t="str">
        <f>'Détail par équipe'!C93</f>
        <v>Jean-Pierre</v>
      </c>
      <c r="C31" s="20"/>
      <c r="D31" s="20"/>
      <c r="E31" s="113">
        <f>ROUNDDOWN('Détail par équipe'!BO93+C31,0)</f>
        <v>4</v>
      </c>
      <c r="F31" s="113">
        <f>ROUNDDOWN('Détail par équipe'!BP93+D31,0)</f>
        <v>763</v>
      </c>
      <c r="G31" s="114">
        <f>ROUNDDOWN(F31/E31,0)</f>
        <v>190</v>
      </c>
      <c r="H31" s="114">
        <f>ROUNDDOWN(IF(G31&gt;220,0,((220-G31)*0.7)),0)</f>
        <v>21</v>
      </c>
    </row>
    <row r="32" spans="1:8" ht="16.5" customHeight="1" x14ac:dyDescent="0.2">
      <c r="A32" s="10" t="str">
        <f>'Détail par équipe'!B78</f>
        <v>Lafournière</v>
      </c>
      <c r="B32" s="10" t="str">
        <f>'Détail par équipe'!C78</f>
        <v>Michel</v>
      </c>
      <c r="C32" s="20"/>
      <c r="D32" s="20"/>
      <c r="E32" s="113">
        <f>ROUNDDOWN('Détail par équipe'!BO78+C32,0)</f>
        <v>28</v>
      </c>
      <c r="F32" s="113">
        <f>ROUNDDOWN('Détail par équipe'!BP78+D32,0)</f>
        <v>5260</v>
      </c>
      <c r="G32" s="114">
        <f>ROUNDDOWN(F32/E32,0)</f>
        <v>187</v>
      </c>
      <c r="H32" s="114">
        <f>ROUNDDOWN(IF(G32&gt;220,0,((220-G32)*0.7)),0)</f>
        <v>23</v>
      </c>
    </row>
    <row r="33" spans="1:8" ht="16.5" customHeight="1" x14ac:dyDescent="0.2">
      <c r="A33" s="10" t="str">
        <f>'Détail par équipe'!B54</f>
        <v>Lavergne</v>
      </c>
      <c r="B33" s="10" t="str">
        <f>'Détail par équipe'!C54</f>
        <v>Thierry</v>
      </c>
      <c r="C33" s="20"/>
      <c r="D33" s="20"/>
      <c r="E33" s="113">
        <f>ROUNDDOWN('Détail par équipe'!BO54+C33,0)</f>
        <v>16</v>
      </c>
      <c r="F33" s="113">
        <f>ROUNDDOWN('Détail par équipe'!BP54+D33,0)</f>
        <v>3182</v>
      </c>
      <c r="G33" s="114">
        <f>ROUNDDOWN(F33/E33,0)</f>
        <v>198</v>
      </c>
      <c r="H33" s="114">
        <f>ROUNDDOWN(IF(G33&gt;220,0,((220-G33)*0.7)),0)</f>
        <v>15</v>
      </c>
    </row>
    <row r="34" spans="1:8" ht="16.5" customHeight="1" x14ac:dyDescent="0.2">
      <c r="A34" s="10" t="str">
        <f>'Détail par équipe'!B4</f>
        <v>Le Coquen</v>
      </c>
      <c r="B34" s="10" t="str">
        <f>'Détail par équipe'!C4</f>
        <v>Fabrice</v>
      </c>
      <c r="C34" s="20"/>
      <c r="D34" s="20"/>
      <c r="E34" s="113">
        <f>ROUNDDOWN('Détail par équipe'!BO4+C34,0)</f>
        <v>24</v>
      </c>
      <c r="F34" s="113">
        <f>ROUNDDOWN('Détail par équipe'!BP4+D34,0)</f>
        <v>4529</v>
      </c>
      <c r="G34" s="114">
        <f>ROUNDDOWN(F34/E34,0)</f>
        <v>188</v>
      </c>
      <c r="H34" s="114">
        <f>ROUNDDOWN(IF(G34&gt;220,0,((220-G34)*0.7)),0)</f>
        <v>22</v>
      </c>
    </row>
    <row r="35" spans="1:8" ht="18" customHeight="1" x14ac:dyDescent="0.2">
      <c r="A35" s="10" t="str">
        <f>'Détail par équipe'!B92</f>
        <v>Lerouge</v>
      </c>
      <c r="B35" s="10" t="str">
        <f>'Détail par équipe'!C92</f>
        <v>Joël</v>
      </c>
      <c r="C35" s="20"/>
      <c r="D35" s="20"/>
      <c r="E35" s="113">
        <f>ROUNDDOWN('Détail par équipe'!BO92+C35,0)</f>
        <v>28</v>
      </c>
      <c r="F35" s="113">
        <f>ROUNDDOWN('Détail par équipe'!BP92+D35,0)</f>
        <v>4629</v>
      </c>
      <c r="G35" s="114">
        <f>ROUNDDOWN(F35/E35,0)</f>
        <v>165</v>
      </c>
      <c r="H35" s="114">
        <f>ROUNDDOWN(IF(G35&gt;220,0,((220-G35)*0.7)),0)</f>
        <v>38</v>
      </c>
    </row>
    <row r="36" spans="1:8" ht="18" customHeight="1" x14ac:dyDescent="0.2">
      <c r="A36" s="20" t="str">
        <f>'Détail par équipe'!B17</f>
        <v>Loisel</v>
      </c>
      <c r="B36" s="20" t="str">
        <f>'Détail par équipe'!C17</f>
        <v>Corentin</v>
      </c>
      <c r="C36" s="20"/>
      <c r="D36" s="20"/>
      <c r="E36" s="113">
        <f>ROUNDDOWN('Détail par équipe'!BO17+C36,0)</f>
        <v>16</v>
      </c>
      <c r="F36" s="113">
        <f>ROUNDDOWN('Détail par équipe'!BP17+D36,0)</f>
        <v>2897</v>
      </c>
      <c r="G36" s="114">
        <f>ROUNDDOWN(F36/E36,0)</f>
        <v>181</v>
      </c>
      <c r="H36" s="114">
        <f>ROUNDDOWN(IF(G36&gt;220,0,((220-G36)*0.7)),0)</f>
        <v>27</v>
      </c>
    </row>
    <row r="37" spans="1:8" ht="18" customHeight="1" x14ac:dyDescent="0.2">
      <c r="A37" s="17" t="str">
        <f>'Détail par équipe'!B104</f>
        <v>Maïa</v>
      </c>
      <c r="B37" s="17" t="str">
        <f>'Détail par équipe'!C104</f>
        <v>Thimoté</v>
      </c>
      <c r="C37" s="20"/>
      <c r="D37" s="20"/>
      <c r="E37" s="113">
        <f>ROUNDDOWN('Détail par équipe'!BO104+C37,0)</f>
        <v>24</v>
      </c>
      <c r="F37" s="113">
        <f>ROUNDDOWN('Détail par équipe'!BP104+D37,0)</f>
        <v>4499</v>
      </c>
      <c r="G37" s="21">
        <f>ROUNDDOWN(F37/E37,0)</f>
        <v>187</v>
      </c>
      <c r="H37" s="21">
        <f>ROUNDDOWN(IF(G37&gt;220,0,((220-G37)*0.7)),0)</f>
        <v>23</v>
      </c>
    </row>
    <row r="38" spans="1:8" ht="18" customHeight="1" x14ac:dyDescent="0.2">
      <c r="A38" s="10" t="str">
        <f>'Détail par équipe'!B79</f>
        <v>Maurice</v>
      </c>
      <c r="B38" s="10" t="str">
        <f>'Détail par équipe'!C79</f>
        <v>Fred</v>
      </c>
      <c r="C38" s="20"/>
      <c r="D38" s="20"/>
      <c r="E38" s="17">
        <f>'Détail par équipe'!BO79</f>
        <v>20</v>
      </c>
      <c r="F38" s="17">
        <f>'Détail par équipe'!BP79</f>
        <v>3509</v>
      </c>
      <c r="G38" s="114">
        <f>ROUNDDOWN(F38/E38,0)</f>
        <v>175</v>
      </c>
      <c r="H38" s="114">
        <f>ROUNDDOWN(IF(G38&gt;220,0,((220-G38)*0.7)),0)</f>
        <v>31</v>
      </c>
    </row>
    <row r="39" spans="1:8" ht="18" customHeight="1" x14ac:dyDescent="0.2">
      <c r="A39" s="17" t="str">
        <f>'Détail par équipe'!B119</f>
        <v>Micaud</v>
      </c>
      <c r="B39" s="17" t="str">
        <f>'Détail par équipe'!C119</f>
        <v>Brigitte</v>
      </c>
      <c r="C39" s="20"/>
      <c r="D39" s="20"/>
      <c r="E39" s="113">
        <f>ROUNDDOWN('Détail par équipe'!BO119+C39,0)</f>
        <v>8</v>
      </c>
      <c r="F39" s="113">
        <f>ROUNDDOWN('Détail par équipe'!BP119+D39,0)</f>
        <v>1121</v>
      </c>
      <c r="G39" s="21">
        <f>ROUNDDOWN(F39/E39,0)</f>
        <v>140</v>
      </c>
      <c r="H39" s="21">
        <f>ROUNDDOWN(IF(G39&gt;220,0,((220-G39)*0.7)),0)</f>
        <v>56</v>
      </c>
    </row>
    <row r="40" spans="1:8" ht="18" customHeight="1" x14ac:dyDescent="0.2">
      <c r="A40" s="17" t="str">
        <f>'Détail par équipe'!B43</f>
        <v>Moricone</v>
      </c>
      <c r="B40" s="17" t="str">
        <f>'Détail par équipe'!C43</f>
        <v>David</v>
      </c>
      <c r="C40" s="20"/>
      <c r="D40" s="20"/>
      <c r="E40" s="113">
        <f>ROUNDDOWN('Détail par équipe'!BO43+C40,0)</f>
        <v>16</v>
      </c>
      <c r="F40" s="113">
        <f>ROUNDDOWN('Détail par équipe'!BP43+D40,0)</f>
        <v>3430</v>
      </c>
      <c r="G40" s="21">
        <f>ROUNDDOWN(F40/E40,0)</f>
        <v>214</v>
      </c>
      <c r="H40" s="21">
        <f>ROUNDDOWN(IF(G40&gt;220,0,((220-G40)*0.7)),0)</f>
        <v>4</v>
      </c>
    </row>
    <row r="41" spans="1:8" ht="18" customHeight="1" x14ac:dyDescent="0.2">
      <c r="A41" s="10" t="str">
        <f>'Détail par équipe'!B53</f>
        <v>Mosmant</v>
      </c>
      <c r="B41" s="10" t="str">
        <f>'Détail par équipe'!C53</f>
        <v>Christian</v>
      </c>
      <c r="C41" s="20"/>
      <c r="D41" s="20"/>
      <c r="E41" s="113">
        <f>ROUNDDOWN('Détail par équipe'!BO53+C41,0)</f>
        <v>24</v>
      </c>
      <c r="F41" s="113">
        <f>ROUNDDOWN('Détail par équipe'!BP53+D41,0)</f>
        <v>5260</v>
      </c>
      <c r="G41" s="114">
        <f>ROUNDDOWN(F41/E41,0)</f>
        <v>219</v>
      </c>
      <c r="H41" s="114">
        <f>ROUNDDOWN(IF(G41&gt;220,0,((220-G41)*0.7)),0)</f>
        <v>0</v>
      </c>
    </row>
    <row r="42" spans="1:8" ht="18" customHeight="1" x14ac:dyDescent="0.2">
      <c r="A42" s="17" t="str">
        <f>'Détail par équipe'!B31</f>
        <v>Nicolas</v>
      </c>
      <c r="B42" s="17" t="str">
        <f>'Détail par équipe'!C31</f>
        <v>Jacques</v>
      </c>
      <c r="C42" s="20"/>
      <c r="D42" s="20"/>
      <c r="E42" s="113">
        <f>ROUNDDOWN('Détail par équipe'!BO31+C42,0)</f>
        <v>12</v>
      </c>
      <c r="F42" s="113">
        <f>ROUNDDOWN('Détail par équipe'!BP31+D42,0)</f>
        <v>2297</v>
      </c>
      <c r="G42" s="21">
        <f>ROUNDDOWN(F42/E42,0)</f>
        <v>191</v>
      </c>
      <c r="H42" s="21">
        <f>ROUNDDOWN(IF(G42&gt;220,0,((220-G42)*0.7)),0)</f>
        <v>20</v>
      </c>
    </row>
    <row r="43" spans="1:8" ht="17.45" customHeight="1" x14ac:dyDescent="0.2">
      <c r="A43" s="10" t="str">
        <f>'Détail par équipe'!B42</f>
        <v>Portat</v>
      </c>
      <c r="B43" s="10" t="str">
        <f>'Détail par équipe'!C42</f>
        <v>Sébastien</v>
      </c>
      <c r="C43" s="20"/>
      <c r="D43" s="20"/>
      <c r="E43" s="113">
        <f>ROUNDDOWN('Détail par équipe'!BO42+C43,0)</f>
        <v>8</v>
      </c>
      <c r="F43" s="113">
        <f>ROUNDDOWN('Détail par équipe'!BP42+D43,0)</f>
        <v>1583</v>
      </c>
      <c r="G43" s="114">
        <f>ROUNDDOWN(F43/E43,0)</f>
        <v>197</v>
      </c>
      <c r="H43" s="114">
        <f>ROUNDDOWN(IF(G43&gt;220,0,((220-G43)*0.7)),0)</f>
        <v>16</v>
      </c>
    </row>
    <row r="44" spans="1:8" ht="17.45" customHeight="1" x14ac:dyDescent="0.2">
      <c r="A44" s="17" t="str">
        <f>'Détail par équipe'!B116</f>
        <v>Quibeuf</v>
      </c>
      <c r="B44" s="17" t="str">
        <f>'Détail par équipe'!C116</f>
        <v>Catherine</v>
      </c>
      <c r="C44" s="20"/>
      <c r="D44" s="20"/>
      <c r="E44" s="113">
        <f>ROUNDDOWN('Détail par équipe'!BO116+C44,0)</f>
        <v>24</v>
      </c>
      <c r="F44" s="113">
        <f>ROUNDDOWN('Détail par équipe'!BP116+D44,0)</f>
        <v>3112</v>
      </c>
      <c r="G44" s="21">
        <f>ROUNDDOWN(F44/E44,0)</f>
        <v>129</v>
      </c>
      <c r="H44" s="21">
        <f>ROUNDDOWN(IF(G44&gt;220,0,((220-G44)*0.7)),0)</f>
        <v>63</v>
      </c>
    </row>
    <row r="45" spans="1:8" ht="17.45" customHeight="1" x14ac:dyDescent="0.2">
      <c r="A45" s="10" t="str">
        <f>'Détail par équipe'!B66</f>
        <v>Renard</v>
      </c>
      <c r="B45" s="10" t="str">
        <f>'Détail par équipe'!C66</f>
        <v>Patricia</v>
      </c>
      <c r="C45" s="20"/>
      <c r="D45" s="20"/>
      <c r="E45" s="113">
        <f>ROUNDDOWN('Détail par équipe'!BO66+C45,0)</f>
        <v>12</v>
      </c>
      <c r="F45" s="113">
        <f>ROUNDDOWN('Détail par équipe'!BP66+D45,0)</f>
        <v>2169</v>
      </c>
      <c r="G45" s="114">
        <f>ROUNDDOWN(F45/E45,0)</f>
        <v>180</v>
      </c>
      <c r="H45" s="114">
        <f>ROUNDDOWN(IF(G45&gt;220,0,((220-G45)*0.7)),0)</f>
        <v>28</v>
      </c>
    </row>
    <row r="46" spans="1:8" ht="17.45" customHeight="1" x14ac:dyDescent="0.2">
      <c r="A46" s="17" t="str">
        <f>'Détail par équipe'!B30</f>
        <v>Renard</v>
      </c>
      <c r="B46" s="17" t="str">
        <f>'Détail par équipe'!C30</f>
        <v>Patrick</v>
      </c>
      <c r="C46" s="20"/>
      <c r="D46" s="20"/>
      <c r="E46" s="113">
        <f>ROUNDDOWN('Détail par équipe'!BO30+C46,0)</f>
        <v>12</v>
      </c>
      <c r="F46" s="113">
        <f>ROUNDDOWN('Détail par équipe'!BP30+D46,0)</f>
        <v>2681</v>
      </c>
      <c r="G46" s="21">
        <f>ROUNDDOWN(F46/E46,0)</f>
        <v>223</v>
      </c>
      <c r="H46" s="21">
        <f>ROUNDDOWN(IF(G46&gt;220,0,((220-G46)*0.7)),0)</f>
        <v>0</v>
      </c>
    </row>
    <row r="47" spans="1:8" ht="17.45" customHeight="1" x14ac:dyDescent="0.2">
      <c r="A47" s="17" t="str">
        <f>'Détail par équipe'!B44</f>
        <v>Rollier</v>
      </c>
      <c r="B47" s="17" t="str">
        <f>'Détail par équipe'!C44</f>
        <v>Fred</v>
      </c>
      <c r="C47" s="20"/>
      <c r="D47" s="20"/>
      <c r="E47" s="113">
        <f>ROUNDDOWN('Détail par équipe'!BO44+C47,0)</f>
        <v>12</v>
      </c>
      <c r="F47" s="113">
        <f>ROUNDDOWN('Détail par équipe'!BP44+D47,0)</f>
        <v>2377</v>
      </c>
      <c r="G47" s="21">
        <f>ROUNDDOWN(F47/E47,0)</f>
        <v>198</v>
      </c>
      <c r="H47" s="21">
        <f>ROUNDDOWN(IF(G47&gt;220,0,((220-G47)*0.7)),0)</f>
        <v>15</v>
      </c>
    </row>
    <row r="48" spans="1:8" ht="17.45" customHeight="1" x14ac:dyDescent="0.2">
      <c r="A48" s="10" t="str">
        <f>'Détail par équipe'!B29</f>
        <v>Roux</v>
      </c>
      <c r="B48" s="10" t="str">
        <f>'Détail par équipe'!C29</f>
        <v>Jacques</v>
      </c>
      <c r="C48" s="20"/>
      <c r="D48" s="20"/>
      <c r="E48" s="113">
        <f>ROUNDDOWN('Détail par équipe'!BO29+C48,0)</f>
        <v>24</v>
      </c>
      <c r="F48" s="113">
        <f>ROUNDDOWN('Détail par équipe'!BP29+D48,0)</f>
        <v>4602</v>
      </c>
      <c r="G48" s="114">
        <f>ROUNDDOWN(F48/E48,0)</f>
        <v>191</v>
      </c>
      <c r="H48" s="114">
        <f>ROUNDDOWN(IF(G48&gt;220,0,((220-G48)*0.7)),0)</f>
        <v>20</v>
      </c>
    </row>
    <row r="49" spans="1:8" ht="17.45" customHeight="1" x14ac:dyDescent="0.2">
      <c r="A49" s="17" t="str">
        <f>'Détail par équipe'!B94</f>
        <v>Saincé</v>
      </c>
      <c r="B49" s="17" t="str">
        <f>'Détail par équipe'!C94</f>
        <v>Daniel</v>
      </c>
      <c r="C49" s="20"/>
      <c r="D49" s="20"/>
      <c r="E49" s="113">
        <f>ROUNDDOWN('Détail par équipe'!BO94+C49,0)</f>
        <v>20</v>
      </c>
      <c r="F49" s="113">
        <f>ROUNDDOWN('Détail par équipe'!BP94+D49,0)</f>
        <v>3070</v>
      </c>
      <c r="G49" s="21">
        <f>ROUNDDOWN(F49/E49,0)</f>
        <v>153</v>
      </c>
      <c r="H49" s="21">
        <f>ROUNDDOWN(IF(G49&gt;220,0,((220-G49)*0.7)),0)</f>
        <v>46</v>
      </c>
    </row>
    <row r="50" spans="1:8" ht="17.45" customHeight="1" x14ac:dyDescent="0.2">
      <c r="A50" s="17" t="str">
        <f>'Détail par équipe'!B55</f>
        <v>Salzer</v>
      </c>
      <c r="B50" s="17" t="str">
        <f>'Détail par équipe'!C55</f>
        <v>Marc</v>
      </c>
      <c r="C50" s="20"/>
      <c r="D50" s="20"/>
      <c r="E50" s="113">
        <f>ROUNDDOWN('Détail par équipe'!BO55+C50,0)</f>
        <v>12</v>
      </c>
      <c r="F50" s="113">
        <f>ROUNDDOWN('Détail par équipe'!BP55+D50,0)</f>
        <v>2273</v>
      </c>
      <c r="G50" s="21">
        <f>ROUNDDOWN(F50/E50,0)</f>
        <v>189</v>
      </c>
      <c r="H50" s="21">
        <f>ROUNDDOWN(IF(G50&gt;220,0,((220-G50)*0.7)),0)</f>
        <v>21</v>
      </c>
    </row>
    <row r="51" spans="1:8" ht="17.45" customHeight="1" x14ac:dyDescent="0.2">
      <c r="A51" s="17" t="str">
        <f>'Détail par équipe'!B68</f>
        <v>Sancho</v>
      </c>
      <c r="B51" s="17" t="str">
        <f>'Détail par équipe'!C68</f>
        <v>Fatima</v>
      </c>
      <c r="C51" s="20"/>
      <c r="D51" s="20"/>
      <c r="E51" s="113">
        <f>ROUNDDOWN('Détail par équipe'!BO68+C51,0)</f>
        <v>12</v>
      </c>
      <c r="F51" s="113">
        <f>ROUNDDOWN('Détail par équipe'!BP68+D51,0)</f>
        <v>2388</v>
      </c>
      <c r="G51" s="21">
        <f>ROUNDDOWN(F51/E51,0)</f>
        <v>199</v>
      </c>
      <c r="H51" s="21">
        <f>ROUNDDOWN(IF(G51&gt;220,0,((220-G51)*0.7)),0)</f>
        <v>14</v>
      </c>
    </row>
    <row r="52" spans="1:8" ht="17.45" customHeight="1" x14ac:dyDescent="0.2">
      <c r="A52" s="10" t="str">
        <f>'Détail par équipe'!B15</f>
        <v>Subacchi</v>
      </c>
      <c r="B52" s="10" t="str">
        <f>'Détail par équipe'!C15</f>
        <v>Claudine</v>
      </c>
      <c r="C52" s="20"/>
      <c r="D52" s="20"/>
      <c r="E52" s="113">
        <f>ROUNDDOWN('Détail par équipe'!BO15+C52,0)</f>
        <v>20</v>
      </c>
      <c r="F52" s="113">
        <f>ROUNDDOWN('Détail par équipe'!BP15+D52,0)</f>
        <v>3213</v>
      </c>
      <c r="G52" s="114">
        <f>ROUNDDOWN(F52/E52,0)</f>
        <v>160</v>
      </c>
      <c r="H52" s="114">
        <f>ROUNDDOWN(IF(G52&gt;220,0,((220-G52)*0.7)),0)</f>
        <v>42</v>
      </c>
    </row>
    <row r="53" spans="1:8" ht="17.45" customHeight="1" x14ac:dyDescent="0.2">
      <c r="A53" s="10" t="str">
        <f>'Détail par équipe'!B16</f>
        <v>Subacchi</v>
      </c>
      <c r="B53" s="10" t="str">
        <f>'Détail par équipe'!C16</f>
        <v>Michel</v>
      </c>
      <c r="C53" s="20"/>
      <c r="D53" s="20"/>
      <c r="E53" s="113">
        <f>ROUNDDOWN('Détail par équipe'!BO16+C53,0)</f>
        <v>20</v>
      </c>
      <c r="F53" s="113">
        <f>ROUNDDOWN('Détail par équipe'!BP16+D53,0)</f>
        <v>3350</v>
      </c>
      <c r="G53" s="114">
        <f>ROUNDDOWN(F53/E53,0)</f>
        <v>167</v>
      </c>
      <c r="H53" s="114">
        <f>ROUNDDOWN(IF(G53&gt;220,0,((220-G53)*0.7)),0)</f>
        <v>37</v>
      </c>
    </row>
    <row r="54" spans="1:8" ht="17.45" customHeight="1" x14ac:dyDescent="0.2">
      <c r="A54" s="17" t="str">
        <f>'Détail par équipe'!B56</f>
        <v>Tissier</v>
      </c>
      <c r="B54" s="17" t="str">
        <f>'Détail par équipe'!C56</f>
        <v>Pascal</v>
      </c>
      <c r="C54" s="20"/>
      <c r="D54" s="20"/>
      <c r="E54" s="113">
        <f>ROUNDDOWN('Détail par équipe'!BO56+C54,0)</f>
        <v>4</v>
      </c>
      <c r="F54" s="113">
        <f>ROUNDDOWN('Détail par équipe'!BP56+D54,0)</f>
        <v>721</v>
      </c>
      <c r="G54" s="21">
        <f>ROUNDDOWN(F54/E54,0)</f>
        <v>180</v>
      </c>
      <c r="H54" s="21">
        <f>ROUNDDOWN(IF(G54&gt;220,0,((220-G54)*0.7)),0)</f>
        <v>28</v>
      </c>
    </row>
    <row r="55" spans="1:8" ht="17.45" customHeight="1" x14ac:dyDescent="0.2">
      <c r="A55" s="10" t="str">
        <f>'Détail par équipe'!B3</f>
        <v>Turban</v>
      </c>
      <c r="B55" s="10" t="str">
        <f>'Détail par équipe'!C3</f>
        <v>Patrick</v>
      </c>
      <c r="C55" s="20"/>
      <c r="D55" s="20"/>
      <c r="E55" s="113">
        <f>ROUNDDOWN('Détail par équipe'!BO3+C55,0)</f>
        <v>28</v>
      </c>
      <c r="F55" s="113">
        <f>ROUNDDOWN('Détail par équipe'!BP3+D55,0)</f>
        <v>4797</v>
      </c>
      <c r="G55" s="114">
        <f>ROUNDDOWN(F55/E55,0)</f>
        <v>171</v>
      </c>
      <c r="H55" s="114">
        <f>ROUNDDOWN(IF(G55&gt;220,0,((220-G55)*0.7)),0)</f>
        <v>34</v>
      </c>
    </row>
    <row r="56" spans="1:8" ht="17.45" customHeight="1" x14ac:dyDescent="0.2">
      <c r="A56" s="17" t="str">
        <f>'Détail par équipe'!B67</f>
        <v>Vieren</v>
      </c>
      <c r="B56" s="17" t="str">
        <f>'Détail par équipe'!C67</f>
        <v>Evelyne</v>
      </c>
      <c r="C56" s="20"/>
      <c r="D56" s="20"/>
      <c r="E56" s="113">
        <f>ROUNDDOWN('Détail par équipe'!BO67+C56,0)</f>
        <v>16</v>
      </c>
      <c r="F56" s="113">
        <f>ROUNDDOWN('Détail par équipe'!BP67+D56,0)</f>
        <v>2764</v>
      </c>
      <c r="G56" s="21">
        <f>ROUNDDOWN(F56/E56,0)</f>
        <v>172</v>
      </c>
      <c r="H56" s="21">
        <f>ROUNDDOWN(IF(G56&gt;220,0,((220-G56)*0.7)),0)</f>
        <v>33</v>
      </c>
    </row>
    <row r="57" spans="1:8" ht="15" customHeight="1" x14ac:dyDescent="0.2">
      <c r="A57" s="17" t="str">
        <f>'Détail par équipe'!B80</f>
        <v>Vo Dupuy</v>
      </c>
      <c r="B57" s="17" t="str">
        <f>'Détail par équipe'!C80</f>
        <v>Phusi</v>
      </c>
      <c r="C57" s="20"/>
      <c r="D57" s="20"/>
      <c r="E57" s="113">
        <f>ROUNDDOWN('Détail par équipe'!BO80+C57,0)</f>
        <v>8</v>
      </c>
      <c r="F57" s="113">
        <f>ROUNDDOWN('Détail par équipe'!BP80+D57,0)</f>
        <v>1568</v>
      </c>
      <c r="G57" s="21">
        <f>ROUNDDOWN(F57/E57,0)</f>
        <v>196</v>
      </c>
      <c r="H57" s="21">
        <f>ROUNDDOWN(IF(G57&gt;220,0,((220-G57)*0.7)),0)</f>
        <v>16</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2022-11-22T10:33:05Z</dcterms:modified>
</cp:coreProperties>
</file>