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8909436-2BB8-4CBC-A836-464821A37284}"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0" i="4" l="1"/>
  <c r="F80" i="4"/>
  <c r="G80" i="4"/>
  <c r="B80" i="4"/>
  <c r="F42" i="4"/>
  <c r="L7" i="2"/>
  <c r="K7" i="2"/>
  <c r="J7" i="2"/>
  <c r="I7" i="2"/>
  <c r="H7" i="2"/>
  <c r="E7" i="2"/>
  <c r="D7" i="2"/>
  <c r="L10" i="2"/>
  <c r="K10" i="2"/>
  <c r="J10" i="2"/>
  <c r="I10" i="2"/>
  <c r="H10" i="2"/>
  <c r="E10" i="2"/>
  <c r="D10" i="2"/>
  <c r="L4" i="2"/>
  <c r="K4" i="2"/>
  <c r="J4" i="2"/>
  <c r="I4" i="2"/>
  <c r="H4" i="2"/>
  <c r="E4" i="2"/>
  <c r="D4" i="2"/>
  <c r="L9" i="2"/>
  <c r="K9" i="2"/>
  <c r="J9" i="2"/>
  <c r="I9" i="2"/>
  <c r="H9" i="2"/>
  <c r="E9" i="2"/>
  <c r="C9" i="2"/>
  <c r="L2" i="2"/>
  <c r="K2" i="2"/>
  <c r="J2" i="2"/>
  <c r="I2" i="2"/>
  <c r="H2" i="2"/>
  <c r="E2" i="2"/>
  <c r="D2" i="2"/>
  <c r="L5" i="2"/>
  <c r="K5" i="2"/>
  <c r="J5" i="2"/>
  <c r="I5" i="2"/>
  <c r="H5" i="2"/>
  <c r="E5" i="2"/>
  <c r="D5" i="2"/>
  <c r="L8" i="2"/>
  <c r="K8" i="2"/>
  <c r="J8" i="2"/>
  <c r="I8" i="2"/>
  <c r="H8" i="2"/>
  <c r="E8" i="2"/>
  <c r="D8" i="2"/>
  <c r="B67" i="4"/>
  <c r="B86" i="4"/>
  <c r="A86" i="4"/>
  <c r="B84" i="4"/>
  <c r="A84" i="4"/>
  <c r="B82" i="4"/>
  <c r="A82" i="4"/>
  <c r="B81" i="4"/>
  <c r="A81" i="4"/>
  <c r="B78" i="4"/>
  <c r="A78" i="4"/>
  <c r="B77" i="4"/>
  <c r="A77" i="4"/>
  <c r="B75" i="4"/>
  <c r="A75" i="4"/>
  <c r="B73" i="4"/>
  <c r="A73" i="4"/>
  <c r="B71" i="4"/>
  <c r="A71" i="4"/>
  <c r="B70" i="4"/>
  <c r="A70" i="4"/>
  <c r="B69" i="4"/>
  <c r="A69" i="4"/>
  <c r="B68" i="4"/>
  <c r="A68" i="4"/>
  <c r="B66" i="4"/>
  <c r="A66" i="4"/>
  <c r="B65" i="4"/>
  <c r="A65" i="4"/>
  <c r="B63" i="4"/>
  <c r="A63"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A80" i="4"/>
  <c r="B56" i="4"/>
  <c r="A56" i="4"/>
  <c r="B8" i="4"/>
  <c r="A8" i="4"/>
  <c r="B7" i="4"/>
  <c r="A7" i="4"/>
  <c r="B6" i="4"/>
  <c r="A6" i="4"/>
  <c r="B59" i="4"/>
  <c r="A59" i="4"/>
  <c r="B5" i="4"/>
  <c r="A5" i="4"/>
  <c r="B4" i="4"/>
  <c r="A4" i="4"/>
  <c r="B3" i="4"/>
  <c r="A3" i="4"/>
  <c r="A67" i="4"/>
  <c r="B83" i="4"/>
  <c r="A83" i="4"/>
  <c r="B57" i="4"/>
  <c r="A57" i="4"/>
  <c r="B60" i="4"/>
  <c r="A60" i="4"/>
  <c r="B62" i="4"/>
  <c r="A62" i="4"/>
  <c r="B58" i="4"/>
  <c r="A58" i="4"/>
  <c r="B76" i="4"/>
  <c r="A76" i="4"/>
  <c r="B74" i="4"/>
  <c r="A74" i="4"/>
  <c r="B55" i="4"/>
  <c r="A55" i="4"/>
  <c r="B64" i="4"/>
  <c r="A64" i="4"/>
  <c r="B2" i="4"/>
  <c r="A2" i="4"/>
  <c r="B87" i="4"/>
  <c r="A87" i="4"/>
  <c r="B72" i="4"/>
  <c r="A72" i="4"/>
  <c r="AV147" i="3"/>
  <c r="AO147" i="3"/>
  <c r="AE147" i="3"/>
  <c r="AC147" i="3"/>
  <c r="BD146" i="3"/>
  <c r="AU146" i="3"/>
  <c r="AR146" i="3"/>
  <c r="AG146" i="3"/>
  <c r="AC146" i="3"/>
  <c r="AZ145" i="3"/>
  <c r="AT145" i="3"/>
  <c r="AN145" i="3"/>
  <c r="AS147" i="3" s="1"/>
  <c r="AH145" i="3"/>
  <c r="AD145" i="3"/>
  <c r="AB145" i="3"/>
  <c r="AD147" i="3" s="1"/>
  <c r="V145" i="3"/>
  <c r="P145" i="3"/>
  <c r="J145" i="3"/>
  <c r="D145" i="3"/>
  <c r="BD144" i="3"/>
  <c r="BD145" i="3" s="1"/>
  <c r="BC144" i="3"/>
  <c r="BB144" i="3"/>
  <c r="BA144" i="3"/>
  <c r="BA145" i="3" s="1"/>
  <c r="AX144" i="3"/>
  <c r="AW144" i="3"/>
  <c r="AV144" i="3"/>
  <c r="AU144" i="3"/>
  <c r="AR144" i="3"/>
  <c r="AR145" i="3" s="1"/>
  <c r="AQ144" i="3"/>
  <c r="AQ145" i="3" s="1"/>
  <c r="AP144" i="3"/>
  <c r="AP145" i="3" s="1"/>
  <c r="AO144" i="3"/>
  <c r="AO145" i="3" s="1"/>
  <c r="AL144" i="3"/>
  <c r="AL145" i="3" s="1"/>
  <c r="AK144" i="3"/>
  <c r="AJ144" i="3"/>
  <c r="AI144" i="3"/>
  <c r="AF144" i="3"/>
  <c r="AF145" i="3" s="1"/>
  <c r="AE144" i="3"/>
  <c r="AE145" i="3" s="1"/>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Y144" i="3" s="1"/>
  <c r="AS135" i="3"/>
  <c r="AM135" i="3"/>
  <c r="AG135" i="3"/>
  <c r="AA135" i="3"/>
  <c r="U135" i="3"/>
  <c r="O135" i="3"/>
  <c r="I135" i="3"/>
  <c r="BN134" i="3"/>
  <c r="BM134" i="3"/>
  <c r="BL134" i="3"/>
  <c r="BK134" i="3"/>
  <c r="BJ134" i="3"/>
  <c r="BI134" i="3"/>
  <c r="BH134" i="3"/>
  <c r="BG134" i="3"/>
  <c r="BF134" i="3"/>
  <c r="BE134" i="3"/>
  <c r="AY134" i="3"/>
  <c r="AS134" i="3"/>
  <c r="AM134" i="3"/>
  <c r="AM144" i="3" s="1"/>
  <c r="AG134" i="3"/>
  <c r="AA134" i="3"/>
  <c r="U134" i="3"/>
  <c r="O134" i="3"/>
  <c r="O144" i="3" s="1"/>
  <c r="I134" i="3"/>
  <c r="BA130" i="3"/>
  <c r="AU130" i="3"/>
  <c r="AG130" i="3"/>
  <c r="AF130" i="3"/>
  <c r="AZ129" i="3"/>
  <c r="BB130" i="3" s="1"/>
  <c r="AW129" i="3"/>
  <c r="AT129" i="3"/>
  <c r="AY131" i="3" s="1"/>
  <c r="AN129" i="3"/>
  <c r="AH129" i="3"/>
  <c r="AB129" i="3"/>
  <c r="V129" i="3"/>
  <c r="P129" i="3"/>
  <c r="J129" i="3"/>
  <c r="D129" i="3"/>
  <c r="BD128" i="3"/>
  <c r="BC128" i="3"/>
  <c r="BB128" i="3"/>
  <c r="BB129" i="3" s="1"/>
  <c r="BA128" i="3"/>
  <c r="AX128" i="3"/>
  <c r="AX129" i="3" s="1"/>
  <c r="AW128" i="3"/>
  <c r="AV128" i="3"/>
  <c r="AU128" i="3"/>
  <c r="AU129" i="3" s="1"/>
  <c r="AR128" i="3"/>
  <c r="AQ128" i="3"/>
  <c r="AP128" i="3"/>
  <c r="AO128" i="3"/>
  <c r="AL128" i="3"/>
  <c r="AK128" i="3"/>
  <c r="AJ128" i="3"/>
  <c r="AI128" i="3"/>
  <c r="AF128" i="3"/>
  <c r="AE128" i="3"/>
  <c r="AE129" i="3" s="1"/>
  <c r="AD128" i="3"/>
  <c r="AD129" i="3" s="1"/>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O124" i="3" s="1"/>
  <c r="E74" i="4" s="1"/>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Y128" i="3" s="1"/>
  <c r="AS122" i="3"/>
  <c r="AM122" i="3"/>
  <c r="AG122" i="3"/>
  <c r="AA122" i="3"/>
  <c r="BP122" i="3" s="1"/>
  <c r="U122" i="3"/>
  <c r="O122" i="3"/>
  <c r="I122" i="3"/>
  <c r="BB119" i="3"/>
  <c r="AV119" i="3"/>
  <c r="AD119" i="3"/>
  <c r="AC119" i="3"/>
  <c r="BE118" i="3"/>
  <c r="AS118" i="3"/>
  <c r="AG118" i="3"/>
  <c r="AC118" i="3"/>
  <c r="BD117" i="3"/>
  <c r="AZ117" i="3"/>
  <c r="AT117" i="3"/>
  <c r="AN117" i="3"/>
  <c r="AH117" i="3"/>
  <c r="AJ119" i="3" s="1"/>
  <c r="AD117" i="3"/>
  <c r="AB117" i="3"/>
  <c r="AE119" i="3" s="1"/>
  <c r="V117" i="3"/>
  <c r="P117" i="3"/>
  <c r="J117" i="3"/>
  <c r="D117" i="3"/>
  <c r="BD116" i="3"/>
  <c r="BC116" i="3"/>
  <c r="BB116" i="3"/>
  <c r="BA116" i="3"/>
  <c r="AX116" i="3"/>
  <c r="AW116" i="3"/>
  <c r="AW117" i="3" s="1"/>
  <c r="AV116" i="3"/>
  <c r="AU116" i="3"/>
  <c r="AR116" i="3"/>
  <c r="AR117" i="3" s="1"/>
  <c r="AQ116" i="3"/>
  <c r="AQ117" i="3" s="1"/>
  <c r="AP116" i="3"/>
  <c r="AO116" i="3"/>
  <c r="AL116" i="3"/>
  <c r="AK116" i="3"/>
  <c r="AJ116" i="3"/>
  <c r="AI116" i="3"/>
  <c r="AF116" i="3"/>
  <c r="AF117" i="3" s="1"/>
  <c r="AE116" i="3"/>
  <c r="AE117" i="3" s="1"/>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Y116" i="3" s="1"/>
  <c r="AS106" i="3"/>
  <c r="AM106" i="3"/>
  <c r="AG106" i="3"/>
  <c r="AA106" i="3"/>
  <c r="U106" i="3"/>
  <c r="O106" i="3"/>
  <c r="I106" i="3"/>
  <c r="BD103" i="3"/>
  <c r="AV103" i="3"/>
  <c r="AU103" i="3"/>
  <c r="AM103" i="3"/>
  <c r="AL103" i="3"/>
  <c r="BB102" i="3"/>
  <c r="AU102" i="3"/>
  <c r="AM102" i="3"/>
  <c r="AK102" i="3"/>
  <c r="AZ101" i="3"/>
  <c r="AU101" i="3"/>
  <c r="AT101" i="3"/>
  <c r="AN101" i="3"/>
  <c r="AK101" i="3"/>
  <c r="AH101" i="3"/>
  <c r="AJ103" i="3" s="1"/>
  <c r="AB101" i="3"/>
  <c r="V101" i="3"/>
  <c r="P101" i="3"/>
  <c r="J101" i="3"/>
  <c r="D101" i="3"/>
  <c r="BD100" i="3"/>
  <c r="BD101" i="3" s="1"/>
  <c r="BC100" i="3"/>
  <c r="BB100" i="3"/>
  <c r="BB101" i="3" s="1"/>
  <c r="BA100" i="3"/>
  <c r="BA101" i="3" s="1"/>
  <c r="AX100" i="3"/>
  <c r="AW100" i="3"/>
  <c r="AW101" i="3" s="1"/>
  <c r="AV100" i="3"/>
  <c r="AV101" i="3" s="1"/>
  <c r="AU100" i="3"/>
  <c r="AR100" i="3"/>
  <c r="AQ100" i="3"/>
  <c r="AP100" i="3"/>
  <c r="AP101" i="3" s="1"/>
  <c r="AO100" i="3"/>
  <c r="AO101" i="3" s="1"/>
  <c r="AL100" i="3"/>
  <c r="AL101" i="3" s="1"/>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51"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22"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M100" i="3" s="1"/>
  <c r="AG88" i="3"/>
  <c r="AA88" i="3"/>
  <c r="U88" i="3"/>
  <c r="O88" i="3"/>
  <c r="I88" i="3"/>
  <c r="AF85" i="3"/>
  <c r="AE85" i="3"/>
  <c r="AW84" i="3"/>
  <c r="AQ84" i="3"/>
  <c r="AC84" i="3"/>
  <c r="AZ83" i="3"/>
  <c r="BE85" i="3" s="1"/>
  <c r="AT83" i="3"/>
  <c r="AN83" i="3"/>
  <c r="AO84" i="3" s="1"/>
  <c r="AL83" i="3"/>
  <c r="AH83" i="3"/>
  <c r="AB83" i="3"/>
  <c r="V83" i="3"/>
  <c r="P83" i="3"/>
  <c r="T84" i="3" s="1"/>
  <c r="J83" i="3"/>
  <c r="K83" i="3" s="1"/>
  <c r="D83" i="3"/>
  <c r="BD82" i="3"/>
  <c r="BD83" i="3" s="1"/>
  <c r="BC82" i="3"/>
  <c r="BB82" i="3"/>
  <c r="BB83" i="3" s="1"/>
  <c r="BA82" i="3"/>
  <c r="AX82" i="3"/>
  <c r="AW82" i="3"/>
  <c r="AV82" i="3"/>
  <c r="AU82" i="3"/>
  <c r="AR82" i="3"/>
  <c r="AQ82" i="3"/>
  <c r="AQ83" i="3" s="1"/>
  <c r="AP82" i="3"/>
  <c r="AO82" i="3"/>
  <c r="AO83" i="3" s="1"/>
  <c r="AL82" i="3"/>
  <c r="AK82" i="3"/>
  <c r="AK83" i="3" s="1"/>
  <c r="AJ82" i="3"/>
  <c r="AI82" i="3"/>
  <c r="AF82" i="3"/>
  <c r="AF83" i="3" s="1"/>
  <c r="AE82" i="3"/>
  <c r="AE83" i="3" s="1"/>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41"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U69" i="3"/>
  <c r="AO69" i="3"/>
  <c r="AX68" i="3"/>
  <c r="AZ67" i="3"/>
  <c r="AX67" i="3"/>
  <c r="AT67" i="3"/>
  <c r="AX69" i="3" s="1"/>
  <c r="AN67" i="3"/>
  <c r="AR68" i="3" s="1"/>
  <c r="AH67" i="3"/>
  <c r="AB67" i="3"/>
  <c r="AE68" i="3" s="1"/>
  <c r="V67" i="3"/>
  <c r="P67" i="3"/>
  <c r="J67" i="3"/>
  <c r="D67" i="3"/>
  <c r="G67" i="3" s="1"/>
  <c r="BD66" i="3"/>
  <c r="BC66" i="3"/>
  <c r="BB66" i="3"/>
  <c r="BA66" i="3"/>
  <c r="AX66" i="3"/>
  <c r="AW66" i="3"/>
  <c r="AW67" i="3" s="1"/>
  <c r="AV66" i="3"/>
  <c r="AU66" i="3"/>
  <c r="AR66" i="3"/>
  <c r="AQ66" i="3"/>
  <c r="AP66" i="3"/>
  <c r="AO66" i="3"/>
  <c r="AL66" i="3"/>
  <c r="AK66" i="3"/>
  <c r="AJ66" i="3"/>
  <c r="AI66" i="3"/>
  <c r="AF66" i="3"/>
  <c r="AF67" i="3" s="1"/>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20"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M66" i="3" s="1"/>
  <c r="AG60" i="3"/>
  <c r="AA60" i="3"/>
  <c r="U60" i="3"/>
  <c r="O60" i="3"/>
  <c r="I60" i="3"/>
  <c r="BN59" i="3"/>
  <c r="BM59" i="3"/>
  <c r="BL59" i="3"/>
  <c r="BK59" i="3"/>
  <c r="BJ59" i="3"/>
  <c r="BI59" i="3"/>
  <c r="BH59" i="3"/>
  <c r="BG59" i="3"/>
  <c r="BF59" i="3"/>
  <c r="BE59" i="3"/>
  <c r="BE66" i="3" s="1"/>
  <c r="AY59" i="3"/>
  <c r="AS59" i="3"/>
  <c r="AM59" i="3"/>
  <c r="AG59" i="3"/>
  <c r="AA59" i="3"/>
  <c r="U59" i="3"/>
  <c r="O59" i="3"/>
  <c r="I59" i="3"/>
  <c r="BC56" i="3"/>
  <c r="BA56" i="3"/>
  <c r="BE55" i="3"/>
  <c r="AR55" i="3"/>
  <c r="F55" i="3"/>
  <c r="BD54" i="3"/>
  <c r="AZ54" i="3"/>
  <c r="BA55" i="3" s="1"/>
  <c r="AT54" i="3"/>
  <c r="AN54" i="3"/>
  <c r="AQ56" i="3" s="1"/>
  <c r="AH54" i="3"/>
  <c r="AB54" i="3"/>
  <c r="AG56" i="3" s="1"/>
  <c r="V54" i="3"/>
  <c r="P54" i="3"/>
  <c r="N54" i="3"/>
  <c r="J54" i="3"/>
  <c r="D54" i="3"/>
  <c r="BD53" i="3"/>
  <c r="BC53" i="3"/>
  <c r="BC54" i="3" s="1"/>
  <c r="BB53" i="3"/>
  <c r="BB54" i="3" s="1"/>
  <c r="BA53" i="3"/>
  <c r="AX53" i="3"/>
  <c r="AW53" i="3"/>
  <c r="AW54" i="3" s="1"/>
  <c r="AV53" i="3"/>
  <c r="AU53" i="3"/>
  <c r="AR53" i="3"/>
  <c r="AR54" i="3" s="1"/>
  <c r="AQ53" i="3"/>
  <c r="AQ54" i="3" s="1"/>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32"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8"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B42" i="3"/>
  <c r="BA42" i="3"/>
  <c r="AL42" i="3"/>
  <c r="AK42" i="3"/>
  <c r="AI42" i="3"/>
  <c r="BD41" i="3"/>
  <c r="AM41" i="3"/>
  <c r="AK41" i="3"/>
  <c r="AJ41" i="3"/>
  <c r="BD40" i="3"/>
  <c r="BC40" i="3"/>
  <c r="AZ40" i="3"/>
  <c r="AT40" i="3"/>
  <c r="AV42" i="3" s="1"/>
  <c r="AN40" i="3"/>
  <c r="AR41" i="3" s="1"/>
  <c r="AK40" i="3"/>
  <c r="AJ40" i="3"/>
  <c r="AI40" i="3"/>
  <c r="AH40" i="3"/>
  <c r="AJ42" i="3" s="1"/>
  <c r="AB40" i="3"/>
  <c r="AE41" i="3" s="1"/>
  <c r="V40" i="3"/>
  <c r="P40" i="3"/>
  <c r="J40" i="3"/>
  <c r="H40" i="3"/>
  <c r="D40" i="3"/>
  <c r="F41" i="3" s="1"/>
  <c r="BD39" i="3"/>
  <c r="BC39" i="3"/>
  <c r="BB39" i="3"/>
  <c r="BB40" i="3" s="1"/>
  <c r="BA39" i="3"/>
  <c r="AX39" i="3"/>
  <c r="AW39" i="3"/>
  <c r="AV39" i="3"/>
  <c r="AU39" i="3"/>
  <c r="AR39" i="3"/>
  <c r="AR40" i="3" s="1"/>
  <c r="AQ39" i="3"/>
  <c r="AQ40" i="3" s="1"/>
  <c r="AP39" i="3"/>
  <c r="AP40" i="3" s="1"/>
  <c r="AO39" i="3"/>
  <c r="AL39" i="3"/>
  <c r="AL40" i="3" s="1"/>
  <c r="AK39" i="3"/>
  <c r="AJ39" i="3"/>
  <c r="AI39" i="3"/>
  <c r="AF39" i="3"/>
  <c r="AF40" i="3" s="1"/>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U29" i="3"/>
  <c r="AM29" i="3"/>
  <c r="AL29" i="3"/>
  <c r="AK29" i="3"/>
  <c r="AW28" i="3"/>
  <c r="AM28" i="3"/>
  <c r="AJ28" i="3"/>
  <c r="AI28" i="3"/>
  <c r="AF28" i="3"/>
  <c r="AZ27" i="3"/>
  <c r="BB29" i="3" s="1"/>
  <c r="AT27" i="3"/>
  <c r="AY29" i="3" s="1"/>
  <c r="AN27" i="3"/>
  <c r="AQ29" i="3" s="1"/>
  <c r="AH27" i="3"/>
  <c r="AJ29" i="3" s="1"/>
  <c r="AF27" i="3"/>
  <c r="AB27" i="3"/>
  <c r="AF29" i="3" s="1"/>
  <c r="V27" i="3"/>
  <c r="P27" i="3"/>
  <c r="J27" i="3"/>
  <c r="D27" i="3"/>
  <c r="BD26" i="3"/>
  <c r="BC26" i="3"/>
  <c r="BC27" i="3" s="1"/>
  <c r="BB26" i="3"/>
  <c r="BA26" i="3"/>
  <c r="AX26" i="3"/>
  <c r="AW26" i="3"/>
  <c r="AW27" i="3" s="1"/>
  <c r="AV26" i="3"/>
  <c r="AU26" i="3"/>
  <c r="AR26" i="3"/>
  <c r="AQ26" i="3"/>
  <c r="AP26" i="3"/>
  <c r="AP27" i="3" s="1"/>
  <c r="AO26" i="3"/>
  <c r="AL26" i="3"/>
  <c r="AL27" i="3" s="1"/>
  <c r="AK26" i="3"/>
  <c r="AK27" i="3" s="1"/>
  <c r="AJ26" i="3"/>
  <c r="AJ27" i="3" s="1"/>
  <c r="AI26" i="3"/>
  <c r="AI27" i="3" s="1"/>
  <c r="AF26" i="3"/>
  <c r="AE26" i="3"/>
  <c r="AE27" i="3" s="1"/>
  <c r="AD26" i="3"/>
  <c r="AD27" i="3" s="1"/>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S26" i="3" s="1"/>
  <c r="AM20" i="3"/>
  <c r="AG20" i="3"/>
  <c r="AA20" i="3"/>
  <c r="U20" i="3"/>
  <c r="O20" i="3"/>
  <c r="I20" i="3"/>
  <c r="AL17" i="3"/>
  <c r="AK17" i="3"/>
  <c r="AM16" i="3"/>
  <c r="AJ16" i="3"/>
  <c r="AZ15" i="3"/>
  <c r="BE17" i="3" s="1"/>
  <c r="AT15" i="3"/>
  <c r="AN15" i="3"/>
  <c r="AJ15" i="3"/>
  <c r="AI15" i="3"/>
  <c r="AH15" i="3"/>
  <c r="AJ17" i="3" s="1"/>
  <c r="AB15" i="3"/>
  <c r="AE17" i="3" s="1"/>
  <c r="V15" i="3"/>
  <c r="P15" i="3"/>
  <c r="J15" i="3"/>
  <c r="N15" i="3" s="1"/>
  <c r="G15" i="3"/>
  <c r="D15" i="3"/>
  <c r="G16" i="3" s="1"/>
  <c r="BD14" i="3"/>
  <c r="BC14" i="3"/>
  <c r="BB14" i="3"/>
  <c r="BA14" i="3"/>
  <c r="AX14" i="3"/>
  <c r="AX15" i="3" s="1"/>
  <c r="AW14" i="3"/>
  <c r="AV14" i="3"/>
  <c r="AU14" i="3"/>
  <c r="AR14" i="3"/>
  <c r="AR15" i="3" s="1"/>
  <c r="AQ14" i="3"/>
  <c r="AP14" i="3"/>
  <c r="AO14" i="3"/>
  <c r="AL14" i="3"/>
  <c r="AL15" i="3" s="1"/>
  <c r="AK14" i="3"/>
  <c r="AK15" i="3" s="1"/>
  <c r="AJ14" i="3"/>
  <c r="AI14" i="3"/>
  <c r="AF14" i="3"/>
  <c r="AE14" i="3"/>
  <c r="AE15" i="3" s="1"/>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8" i="4" s="1"/>
  <c r="BN8" i="3"/>
  <c r="BM8" i="3"/>
  <c r="BL8" i="3"/>
  <c r="BK8" i="3"/>
  <c r="BJ8" i="3"/>
  <c r="BI8" i="3"/>
  <c r="BH8" i="3"/>
  <c r="BG8" i="3"/>
  <c r="BO8" i="3" s="1"/>
  <c r="E21"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Y14" i="3" s="1"/>
  <c r="AS3" i="3"/>
  <c r="AM3" i="3"/>
  <c r="AG3" i="3"/>
  <c r="AA3" i="3"/>
  <c r="U3" i="3"/>
  <c r="O3" i="3"/>
  <c r="I3" i="3"/>
  <c r="N25" i="2"/>
  <c r="M25" i="2"/>
  <c r="M24" i="2"/>
  <c r="M23" i="2"/>
  <c r="M22" i="2"/>
  <c r="M21" i="2"/>
  <c r="M19" i="2"/>
  <c r="M18" i="2"/>
  <c r="N12" i="2"/>
  <c r="C11" i="2"/>
  <c r="C7" i="2"/>
  <c r="C10" i="2"/>
  <c r="C6" i="2"/>
  <c r="C4" i="2"/>
  <c r="C2" i="2"/>
  <c r="C5" i="2"/>
  <c r="C8" i="2"/>
  <c r="C3" i="2"/>
  <c r="L1" i="2"/>
  <c r="K1" i="2"/>
  <c r="J1" i="2"/>
  <c r="I1" i="2"/>
  <c r="H1" i="2"/>
  <c r="G1" i="2"/>
  <c r="F1" i="2"/>
  <c r="E1" i="2"/>
  <c r="D1" i="2"/>
  <c r="Z145" i="3" l="1"/>
  <c r="Y27" i="3"/>
  <c r="Z27" i="3"/>
  <c r="Z29" i="3" s="1"/>
  <c r="W27" i="3"/>
  <c r="Y28" i="3"/>
  <c r="W28" i="3"/>
  <c r="X27" i="3"/>
  <c r="Z28" i="3"/>
  <c r="Z84" i="3"/>
  <c r="Y117" i="3"/>
  <c r="X117" i="3"/>
  <c r="Z117" i="3"/>
  <c r="Z118" i="3"/>
  <c r="BP88" i="3"/>
  <c r="F66" i="4" s="1"/>
  <c r="W101" i="3"/>
  <c r="W103" i="3" s="1"/>
  <c r="Y101" i="3"/>
  <c r="Y103" i="3" s="1"/>
  <c r="Z102" i="3"/>
  <c r="X101" i="3"/>
  <c r="Z101" i="3"/>
  <c r="Z103" i="3" s="1"/>
  <c r="Y54" i="3"/>
  <c r="BO32" i="3"/>
  <c r="E52" i="4" s="1"/>
  <c r="Z68" i="3"/>
  <c r="Y67" i="3"/>
  <c r="AA66" i="3"/>
  <c r="AA68" i="3" s="1"/>
  <c r="X15" i="3"/>
  <c r="BO6" i="3"/>
  <c r="E56" i="4" s="1"/>
  <c r="AA14" i="3"/>
  <c r="BO61" i="3"/>
  <c r="E55"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2" i="4" s="1"/>
  <c r="T145" i="3"/>
  <c r="T117" i="3"/>
  <c r="S118" i="3"/>
  <c r="U128" i="3"/>
  <c r="S130" i="3"/>
  <c r="T129" i="3"/>
  <c r="R130" i="3"/>
  <c r="S129" i="3"/>
  <c r="S131" i="3" s="1"/>
  <c r="R129" i="3"/>
  <c r="N55" i="3"/>
  <c r="BP47" i="3"/>
  <c r="F62" i="4" s="1"/>
  <c r="N68" i="3"/>
  <c r="O66" i="3"/>
  <c r="O68" i="3" s="1"/>
  <c r="N67" i="3"/>
  <c r="N69" i="3" s="1"/>
  <c r="M67" i="3"/>
  <c r="M69" i="3" s="1"/>
  <c r="BP124" i="3"/>
  <c r="F74" i="4" s="1"/>
  <c r="H74" i="4" s="1"/>
  <c r="G74" i="4" s="1"/>
  <c r="M129" i="3"/>
  <c r="N129" i="3"/>
  <c r="BO22" i="3"/>
  <c r="E57" i="4" s="1"/>
  <c r="H27" i="3"/>
  <c r="H17" i="3" s="1"/>
  <c r="G27" i="3"/>
  <c r="G17" i="3" s="1"/>
  <c r="G28" i="3"/>
  <c r="N83" i="3"/>
  <c r="L83" i="3"/>
  <c r="BP74" i="3"/>
  <c r="F58" i="4" s="1"/>
  <c r="BO4" i="3"/>
  <c r="E73" i="4" s="1"/>
  <c r="BO34" i="3"/>
  <c r="E83" i="4" s="1"/>
  <c r="E85" i="4" s="1"/>
  <c r="K40" i="3"/>
  <c r="N101" i="3"/>
  <c r="K101" i="3"/>
  <c r="K103" i="3" s="1"/>
  <c r="BP143" i="3"/>
  <c r="F145" i="3"/>
  <c r="F146" i="3"/>
  <c r="BA16" i="3"/>
  <c r="T68" i="3"/>
  <c r="AQ131" i="3"/>
  <c r="AP131" i="3"/>
  <c r="AQ130" i="3"/>
  <c r="AO131" i="3"/>
  <c r="AP130" i="3"/>
  <c r="AR130" i="3"/>
  <c r="T147" i="3"/>
  <c r="T146" i="3"/>
  <c r="S146" i="3"/>
  <c r="AK147" i="3"/>
  <c r="AL146" i="3"/>
  <c r="R146" i="3"/>
  <c r="I14" i="3"/>
  <c r="BC15" i="3"/>
  <c r="BO20" i="3"/>
  <c r="E69" i="4" s="1"/>
  <c r="AG26" i="3"/>
  <c r="K41" i="3"/>
  <c r="K42" i="3"/>
  <c r="AU42" i="3"/>
  <c r="Z54" i="3"/>
  <c r="BB67" i="3"/>
  <c r="T67" i="3"/>
  <c r="T56" i="3" s="1"/>
  <c r="F68" i="3"/>
  <c r="Z83" i="3"/>
  <c r="Z85" i="3" s="1"/>
  <c r="N118" i="3"/>
  <c r="K119" i="3"/>
  <c r="M118" i="3"/>
  <c r="BL144" i="3"/>
  <c r="BO5" i="3"/>
  <c r="E60" i="4" s="1"/>
  <c r="BO13" i="3"/>
  <c r="E50" i="4" s="1"/>
  <c r="H15" i="3"/>
  <c r="AF15" i="3"/>
  <c r="Q17" i="3"/>
  <c r="T16" i="3"/>
  <c r="AC17" i="3"/>
  <c r="BC17" i="3"/>
  <c r="BP21" i="3"/>
  <c r="F63" i="4" s="1"/>
  <c r="AM26" i="3"/>
  <c r="BO21" i="3"/>
  <c r="E63" i="4" s="1"/>
  <c r="N27" i="3"/>
  <c r="N29" i="3" s="1"/>
  <c r="T27" i="3"/>
  <c r="AR27" i="3"/>
  <c r="AX27" i="3"/>
  <c r="BD27" i="3"/>
  <c r="AU27" i="3"/>
  <c r="L28" i="3"/>
  <c r="AP28" i="3"/>
  <c r="S29" i="3"/>
  <c r="AC29" i="3"/>
  <c r="BE39" i="3"/>
  <c r="BP37" i="3"/>
  <c r="W40" i="3"/>
  <c r="AC40" i="3"/>
  <c r="BJ40" i="3" s="1"/>
  <c r="BJ39" i="3"/>
  <c r="AE40" i="3"/>
  <c r="L41" i="3"/>
  <c r="AU41" i="3"/>
  <c r="BJ53" i="3"/>
  <c r="T55" i="3"/>
  <c r="S67" i="3"/>
  <c r="AQ67" i="3"/>
  <c r="BC67" i="3"/>
  <c r="Y68" i="3"/>
  <c r="G68" i="3"/>
  <c r="AG82" i="3"/>
  <c r="BE82" i="3"/>
  <c r="BO77" i="3"/>
  <c r="E23" i="4" s="1"/>
  <c r="BP81" i="3"/>
  <c r="F48" i="4" s="1"/>
  <c r="BO81" i="3"/>
  <c r="E48" i="4" s="1"/>
  <c r="M117" i="3"/>
  <c r="M56" i="3" s="1"/>
  <c r="X129" i="3"/>
  <c r="AP129" i="3"/>
  <c r="AV129" i="3"/>
  <c r="BM128" i="3"/>
  <c r="N130" i="3"/>
  <c r="AR131" i="3"/>
  <c r="AC16" i="3"/>
  <c r="AP29" i="3"/>
  <c r="AS28" i="3"/>
  <c r="Z41" i="3"/>
  <c r="Y41" i="3"/>
  <c r="AX42" i="3"/>
  <c r="AY42" i="3"/>
  <c r="AY41" i="3"/>
  <c r="AW42" i="3"/>
  <c r="AX41" i="3"/>
  <c r="AW40" i="3"/>
  <c r="W41" i="3"/>
  <c r="Y42" i="3"/>
  <c r="Y55" i="3"/>
  <c r="W54" i="3"/>
  <c r="AU56" i="3"/>
  <c r="AX55" i="3"/>
  <c r="R67" i="3"/>
  <c r="R56" i="3" s="1"/>
  <c r="BC69" i="3"/>
  <c r="BA68" i="3"/>
  <c r="BA69" i="3"/>
  <c r="BE68" i="3"/>
  <c r="X84" i="3"/>
  <c r="AD15" i="3"/>
  <c r="BD15" i="3"/>
  <c r="AG16" i="3"/>
  <c r="BP23" i="3"/>
  <c r="F67" i="4" s="1"/>
  <c r="BO24" i="3"/>
  <c r="AQ27" i="3"/>
  <c r="M28" i="3"/>
  <c r="AX29" i="3"/>
  <c r="AV29" i="3"/>
  <c r="AY28" i="3"/>
  <c r="K28" i="3"/>
  <c r="AO28" i="3"/>
  <c r="AX28" i="3"/>
  <c r="AW29" i="3"/>
  <c r="Z40" i="3"/>
  <c r="Z69" i="3" s="1"/>
  <c r="AX40" i="3"/>
  <c r="M41" i="3"/>
  <c r="AG42" i="3"/>
  <c r="AC42" i="3"/>
  <c r="AF41" i="3"/>
  <c r="AU40" i="3"/>
  <c r="BM40" i="3" s="1"/>
  <c r="AA41" i="3"/>
  <c r="AX54" i="3"/>
  <c r="Y83" i="3"/>
  <c r="H130" i="3"/>
  <c r="F130" i="3"/>
  <c r="W130" i="3"/>
  <c r="X130" i="3"/>
  <c r="BO142" i="3"/>
  <c r="E42" i="4" s="1"/>
  <c r="BH144" i="3"/>
  <c r="Q145" i="3"/>
  <c r="Q147" i="3" s="1"/>
  <c r="BJ144" i="3"/>
  <c r="AC145" i="3"/>
  <c r="Z147" i="3"/>
  <c r="W146" i="3"/>
  <c r="Y145" i="3"/>
  <c r="BO3" i="3"/>
  <c r="E54" i="4" s="1"/>
  <c r="BP6" i="3"/>
  <c r="F56" i="4" s="1"/>
  <c r="BP7" i="3"/>
  <c r="BO7" i="3"/>
  <c r="E14" i="4" s="1"/>
  <c r="BP10" i="3"/>
  <c r="AG14" i="3"/>
  <c r="BO11" i="3"/>
  <c r="E43" i="4" s="1"/>
  <c r="BG14" i="3"/>
  <c r="AO27" i="3"/>
  <c r="AS27" i="3" s="1"/>
  <c r="AU28" i="3"/>
  <c r="M29" i="3"/>
  <c r="AR29" i="3"/>
  <c r="AA39" i="3"/>
  <c r="AY39" i="3"/>
  <c r="M40" i="3"/>
  <c r="M42" i="3" s="1"/>
  <c r="X40" i="3"/>
  <c r="X42" i="3" s="1"/>
  <c r="AD40" i="3"/>
  <c r="AV40" i="3"/>
  <c r="R41" i="3"/>
  <c r="AW41" i="3"/>
  <c r="BP46" i="3"/>
  <c r="F81" i="4" s="1"/>
  <c r="F79" i="4" s="1"/>
  <c r="H79" i="4" s="1"/>
  <c r="G79" i="4" s="1"/>
  <c r="BP50" i="3"/>
  <c r="F54" i="3"/>
  <c r="BH53" i="3"/>
  <c r="R54" i="3"/>
  <c r="X54" i="3"/>
  <c r="T54" i="3"/>
  <c r="Z55" i="3"/>
  <c r="BO59" i="3"/>
  <c r="E82" i="4" s="1"/>
  <c r="BP60" i="3"/>
  <c r="F86" i="4" s="1"/>
  <c r="BP62" i="3"/>
  <c r="F5" i="4" s="1"/>
  <c r="BO63" i="3"/>
  <c r="E12" i="4" s="1"/>
  <c r="H67" i="3"/>
  <c r="Z67" i="3"/>
  <c r="AR67" i="3"/>
  <c r="BD67" i="3"/>
  <c r="S68" i="3"/>
  <c r="BP73" i="3"/>
  <c r="F75" i="4" s="1"/>
  <c r="AY82" i="3"/>
  <c r="BO74" i="3"/>
  <c r="E58" i="4" s="1"/>
  <c r="AK85" i="3"/>
  <c r="AJ85" i="3"/>
  <c r="AM84" i="3"/>
  <c r="AJ84" i="3"/>
  <c r="AL85" i="3"/>
  <c r="AI84" i="3"/>
  <c r="I100" i="3"/>
  <c r="BP92" i="3"/>
  <c r="AS128" i="3"/>
  <c r="G129" i="3"/>
  <c r="I129" i="3" s="1"/>
  <c r="Y129" i="3"/>
  <c r="AQ129" i="3"/>
  <c r="BE131" i="3"/>
  <c r="BE130" i="3"/>
  <c r="BD131" i="3"/>
  <c r="BD130" i="3"/>
  <c r="BC131" i="3"/>
  <c r="BB131" i="3"/>
  <c r="AS131" i="3"/>
  <c r="BB146" i="3"/>
  <c r="BE147" i="3"/>
  <c r="BA146" i="3"/>
  <c r="BA147" i="3"/>
  <c r="BE146" i="3"/>
  <c r="BE53" i="3"/>
  <c r="BO48" i="3"/>
  <c r="E8" i="4" s="1"/>
  <c r="H8" i="4" s="1"/>
  <c r="G8" i="4" s="1"/>
  <c r="AA53" i="3"/>
  <c r="H54" i="3"/>
  <c r="H42" i="3" s="1"/>
  <c r="AF54" i="3"/>
  <c r="AL54" i="3"/>
  <c r="L55" i="3"/>
  <c r="AO56" i="3"/>
  <c r="AG66" i="3"/>
  <c r="BO65" i="3"/>
  <c r="E31" i="4" s="1"/>
  <c r="E67" i="3"/>
  <c r="Q67" i="3"/>
  <c r="Q69" i="3" s="1"/>
  <c r="BI66" i="3"/>
  <c r="AL67" i="3"/>
  <c r="L68" i="3"/>
  <c r="BO72" i="3"/>
  <c r="E84" i="4" s="1"/>
  <c r="BO76" i="3"/>
  <c r="E11" i="4" s="1"/>
  <c r="BG82" i="3"/>
  <c r="W83" i="3"/>
  <c r="W85" i="3" s="1"/>
  <c r="AC85" i="3"/>
  <c r="AG84" i="3"/>
  <c r="AD84" i="3"/>
  <c r="Q85" i="3"/>
  <c r="BO88" i="3"/>
  <c r="E66" i="4" s="1"/>
  <c r="BO90" i="3"/>
  <c r="E76" i="4" s="1"/>
  <c r="M102" i="3"/>
  <c r="AR103" i="3"/>
  <c r="AQ103" i="3"/>
  <c r="AS102" i="3"/>
  <c r="AP103" i="3"/>
  <c r="AO102" i="3"/>
  <c r="K102" i="3"/>
  <c r="BO113" i="3"/>
  <c r="BQ113" i="3" s="1"/>
  <c r="H33" i="4" s="1"/>
  <c r="G33" i="4" s="1"/>
  <c r="N117" i="3"/>
  <c r="N56" i="3" s="1"/>
  <c r="BP123" i="3"/>
  <c r="BQ123" i="3" s="1"/>
  <c r="BO123" i="3"/>
  <c r="E77" i="4" s="1"/>
  <c r="BP125" i="3"/>
  <c r="F59" i="4" s="1"/>
  <c r="BO125" i="3"/>
  <c r="BQ125" i="3" s="1"/>
  <c r="H129" i="3"/>
  <c r="AG131" i="3"/>
  <c r="AD131" i="3"/>
  <c r="AD130" i="3"/>
  <c r="AC130" i="3"/>
  <c r="AG132" i="3" s="1"/>
  <c r="AE131" i="3"/>
  <c r="BP135" i="3"/>
  <c r="F87" i="4" s="1"/>
  <c r="AS144" i="3"/>
  <c r="BP139" i="3"/>
  <c r="F24" i="4" s="1"/>
  <c r="R145" i="3"/>
  <c r="BB145" i="3"/>
  <c r="BP11" i="3"/>
  <c r="BP12" i="3"/>
  <c r="BO12" i="3"/>
  <c r="E46" i="4" s="1"/>
  <c r="R15" i="3"/>
  <c r="R17" i="3" s="1"/>
  <c r="BB15" i="3"/>
  <c r="Z15" i="3"/>
  <c r="AI16" i="3"/>
  <c r="BP24" i="3"/>
  <c r="E27" i="3"/>
  <c r="K27" i="3"/>
  <c r="BF26" i="3"/>
  <c r="AK28" i="3"/>
  <c r="AI29" i="3"/>
  <c r="BP33" i="3"/>
  <c r="F68" i="4" s="1"/>
  <c r="AS39" i="3"/>
  <c r="BO33" i="3"/>
  <c r="E68" i="4" s="1"/>
  <c r="BP36" i="3"/>
  <c r="N40" i="3"/>
  <c r="N42" i="3" s="1"/>
  <c r="T40" i="3"/>
  <c r="AI41" i="3"/>
  <c r="AM42" i="3"/>
  <c r="O53" i="3"/>
  <c r="O55" i="3" s="1"/>
  <c r="AM53" i="3"/>
  <c r="BO47" i="3"/>
  <c r="BO52" i="3"/>
  <c r="E38" i="4" s="1"/>
  <c r="E54" i="3"/>
  <c r="Q54" i="3"/>
  <c r="BI53" i="3"/>
  <c r="BP61" i="3"/>
  <c r="F55" i="4" s="1"/>
  <c r="F67" i="3"/>
  <c r="BH66" i="3"/>
  <c r="X67" i="3"/>
  <c r="X69" i="3" s="1"/>
  <c r="AM82" i="3"/>
  <c r="BO78" i="3"/>
  <c r="E27" i="4" s="1"/>
  <c r="R83" i="3"/>
  <c r="X83" i="3"/>
  <c r="X119" i="3" s="1"/>
  <c r="AD83" i="3"/>
  <c r="AJ83" i="3"/>
  <c r="K84" i="3"/>
  <c r="L85" i="3"/>
  <c r="Q84" i="3"/>
  <c r="S85" i="3"/>
  <c r="AS85" i="3"/>
  <c r="G101" i="3"/>
  <c r="M101" i="3"/>
  <c r="BG101" i="3" s="1"/>
  <c r="AQ101" i="3"/>
  <c r="AX103" i="3"/>
  <c r="AY103" i="3"/>
  <c r="AY102" i="3"/>
  <c r="AW103" i="3"/>
  <c r="AX102" i="3"/>
  <c r="L102" i="3"/>
  <c r="AW102" i="3"/>
  <c r="AS116" i="3"/>
  <c r="BO107" i="3"/>
  <c r="E53" i="4" s="1"/>
  <c r="BP112" i="3"/>
  <c r="BK116" i="3"/>
  <c r="E129" i="3"/>
  <c r="BF129" i="3" s="1"/>
  <c r="W129" i="3"/>
  <c r="BA129" i="3"/>
  <c r="AC129" i="3"/>
  <c r="AF131" i="3"/>
  <c r="BC85" i="3"/>
  <c r="AA100" i="3"/>
  <c r="AA102" i="3" s="1"/>
  <c r="AY100" i="3"/>
  <c r="BO92" i="3"/>
  <c r="E13" i="4" s="1"/>
  <c r="BP97" i="3"/>
  <c r="F45" i="4" s="1"/>
  <c r="BO97" i="3"/>
  <c r="E45" i="4" s="1"/>
  <c r="BP98" i="3"/>
  <c r="AR101" i="3"/>
  <c r="AX101" i="3"/>
  <c r="AY101" i="3" s="1"/>
  <c r="W102" i="3"/>
  <c r="AI102" i="3"/>
  <c r="AI103" i="3"/>
  <c r="AM116" i="3"/>
  <c r="BO106" i="3"/>
  <c r="E70" i="4" s="1"/>
  <c r="BP108" i="3"/>
  <c r="BO108" i="3"/>
  <c r="BO110" i="3"/>
  <c r="BO112" i="3"/>
  <c r="K117" i="3"/>
  <c r="Q117" i="3"/>
  <c r="BG116" i="3"/>
  <c r="W118" i="3"/>
  <c r="AF118" i="3"/>
  <c r="AG128" i="3"/>
  <c r="BE128" i="3"/>
  <c r="AF129" i="3"/>
  <c r="BJ129" i="3" s="1"/>
  <c r="AR129" i="3"/>
  <c r="BC129" i="3"/>
  <c r="T130" i="3"/>
  <c r="AV130" i="3"/>
  <c r="AW131" i="3"/>
  <c r="BO139" i="3"/>
  <c r="E24" i="4" s="1"/>
  <c r="BP141" i="3"/>
  <c r="BQ141" i="3" s="1"/>
  <c r="X145" i="3"/>
  <c r="X147" i="3" s="1"/>
  <c r="AD146" i="3"/>
  <c r="AP146" i="3"/>
  <c r="AF147" i="3"/>
  <c r="AP147" i="3"/>
  <c r="AG100" i="3"/>
  <c r="BP89" i="3"/>
  <c r="F65" i="4" s="1"/>
  <c r="BO89" i="3"/>
  <c r="E65" i="4" s="1"/>
  <c r="BO91" i="3"/>
  <c r="E7" i="4" s="1"/>
  <c r="BO94" i="3"/>
  <c r="E30" i="4" s="1"/>
  <c r="BP95" i="3"/>
  <c r="BO96" i="3"/>
  <c r="E40" i="4" s="1"/>
  <c r="BO98" i="3"/>
  <c r="E49" i="4" s="1"/>
  <c r="R101" i="3"/>
  <c r="U101" i="3" s="1"/>
  <c r="U103" i="3" s="1"/>
  <c r="Y102" i="3"/>
  <c r="AJ102" i="3"/>
  <c r="X103" i="3"/>
  <c r="AK103" i="3"/>
  <c r="BP109" i="3"/>
  <c r="BP111" i="3"/>
  <c r="AA116" i="3"/>
  <c r="L117" i="3"/>
  <c r="L56" i="3" s="1"/>
  <c r="BH116" i="3"/>
  <c r="BO122" i="3"/>
  <c r="E71" i="4" s="1"/>
  <c r="AA128" i="3"/>
  <c r="BO126" i="3"/>
  <c r="E10" i="4" s="1"/>
  <c r="BD129" i="3"/>
  <c r="F129" i="3"/>
  <c r="AW130" i="3"/>
  <c r="T131" i="3"/>
  <c r="AX131" i="3"/>
  <c r="BO137" i="3"/>
  <c r="E4" i="4" s="1"/>
  <c r="BP138" i="3"/>
  <c r="F15" i="4" s="1"/>
  <c r="BO141" i="3"/>
  <c r="E35" i="4" s="1"/>
  <c r="S145" i="3"/>
  <c r="S147" i="3" s="1"/>
  <c r="AK145" i="3"/>
  <c r="BC145" i="3"/>
  <c r="AF146" i="3"/>
  <c r="AQ146" i="3"/>
  <c r="AG147" i="3"/>
  <c r="AQ147" i="3"/>
  <c r="BP136" i="3"/>
  <c r="F64" i="4" s="1"/>
  <c r="BO136" i="3"/>
  <c r="E64" i="4" s="1"/>
  <c r="BP140" i="3"/>
  <c r="F29" i="4" s="1"/>
  <c r="BO140" i="3"/>
  <c r="E29" i="4" s="1"/>
  <c r="G145" i="3"/>
  <c r="F25" i="4"/>
  <c r="F14" i="4"/>
  <c r="BQ7" i="3"/>
  <c r="F36" i="4"/>
  <c r="F43" i="4"/>
  <c r="H43" i="4" s="1"/>
  <c r="G43" i="4" s="1"/>
  <c r="BQ11" i="3"/>
  <c r="BJ26" i="3"/>
  <c r="AC27" i="3"/>
  <c r="AC15" i="3"/>
  <c r="BJ14" i="3"/>
  <c r="AR17" i="3"/>
  <c r="AP16" i="3"/>
  <c r="AO17" i="3"/>
  <c r="AR16" i="3"/>
  <c r="AS17" i="3"/>
  <c r="AQ16" i="3"/>
  <c r="AQ17" i="3"/>
  <c r="AO16" i="3"/>
  <c r="BG27" i="3"/>
  <c r="O39" i="3"/>
  <c r="O41" i="3" s="1"/>
  <c r="BP32" i="3"/>
  <c r="BQ34" i="3"/>
  <c r="F83" i="4"/>
  <c r="BL53" i="3"/>
  <c r="AP54" i="3"/>
  <c r="F20" i="4"/>
  <c r="BQ64" i="3"/>
  <c r="H20" i="4" s="1"/>
  <c r="G20" i="4" s="1"/>
  <c r="F11" i="4"/>
  <c r="F41" i="4"/>
  <c r="H41" i="4" s="1"/>
  <c r="G41" i="4" s="1"/>
  <c r="BQ80" i="3"/>
  <c r="F83" i="3"/>
  <c r="BF82" i="3"/>
  <c r="BM82" i="3"/>
  <c r="AU83" i="3"/>
  <c r="F76" i="4"/>
  <c r="BQ97" i="3"/>
  <c r="H45" i="4" s="1"/>
  <c r="G45" i="4" s="1"/>
  <c r="F118" i="3"/>
  <c r="E118" i="3"/>
  <c r="E117" i="3"/>
  <c r="H118" i="3"/>
  <c r="G118" i="3"/>
  <c r="AL131" i="3"/>
  <c r="AJ130" i="3"/>
  <c r="AI131" i="3"/>
  <c r="AL130" i="3"/>
  <c r="AM131" i="3"/>
  <c r="AK130" i="3"/>
  <c r="AI129" i="3"/>
  <c r="AK131" i="3"/>
  <c r="AJ131" i="3"/>
  <c r="AM130" i="3"/>
  <c r="AL129" i="3"/>
  <c r="AI130" i="3"/>
  <c r="BP4" i="3"/>
  <c r="O14" i="3"/>
  <c r="AM14" i="3"/>
  <c r="BO10" i="3"/>
  <c r="E36" i="4" s="1"/>
  <c r="F46" i="4"/>
  <c r="BQ12" i="3"/>
  <c r="M15" i="3"/>
  <c r="Y15" i="3"/>
  <c r="BK14" i="3"/>
  <c r="BM14" i="3"/>
  <c r="AU15" i="3"/>
  <c r="AW17" i="3"/>
  <c r="AY16" i="3"/>
  <c r="AU16" i="3"/>
  <c r="AU17" i="3"/>
  <c r="AX16" i="3"/>
  <c r="AX17" i="3"/>
  <c r="AV16" i="3"/>
  <c r="AY17" i="3"/>
  <c r="AW16" i="3"/>
  <c r="AS16" i="3"/>
  <c r="AP17" i="3"/>
  <c r="AM27" i="3"/>
  <c r="BK27" i="3"/>
  <c r="BP35" i="3"/>
  <c r="I39" i="3"/>
  <c r="AG39" i="3"/>
  <c r="BH39" i="3"/>
  <c r="Q40" i="3"/>
  <c r="BQ48" i="3"/>
  <c r="F12" i="4"/>
  <c r="BA67" i="3"/>
  <c r="BN66" i="3"/>
  <c r="AM69" i="3"/>
  <c r="AI69" i="3"/>
  <c r="AK68" i="3"/>
  <c r="AL69" i="3"/>
  <c r="AJ68" i="3"/>
  <c r="AM68" i="3"/>
  <c r="AI67" i="3"/>
  <c r="AK69" i="3"/>
  <c r="AI68" i="3"/>
  <c r="AJ67" i="3"/>
  <c r="AJ69" i="3"/>
  <c r="F34" i="4"/>
  <c r="BL82" i="3"/>
  <c r="F22" i="4"/>
  <c r="H22" i="4" s="1"/>
  <c r="G22" i="4" s="1"/>
  <c r="BQ93" i="3"/>
  <c r="AI101" i="3"/>
  <c r="BK100" i="3"/>
  <c r="BH101" i="3"/>
  <c r="AE103" i="3"/>
  <c r="AG102" i="3"/>
  <c r="AC102" i="3"/>
  <c r="AG103" i="3"/>
  <c r="AE102" i="3"/>
  <c r="AE101" i="3"/>
  <c r="AF103" i="3"/>
  <c r="AD102" i="3"/>
  <c r="AC103" i="3"/>
  <c r="AF102" i="3"/>
  <c r="AF101" i="3"/>
  <c r="AD103" i="3"/>
  <c r="H117" i="3"/>
  <c r="U14" i="3"/>
  <c r="U16" i="3" s="1"/>
  <c r="AS14" i="3"/>
  <c r="BO9" i="3"/>
  <c r="E15" i="3"/>
  <c r="BF14" i="3"/>
  <c r="AP15" i="3"/>
  <c r="AV15" i="3"/>
  <c r="BA15" i="3"/>
  <c r="BN14" i="3"/>
  <c r="BH14" i="3"/>
  <c r="AM15" i="3"/>
  <c r="BK15" i="3"/>
  <c r="AV17" i="3"/>
  <c r="BE26" i="3"/>
  <c r="BP22" i="3"/>
  <c r="I26" i="3"/>
  <c r="I16" i="3" s="1"/>
  <c r="BO25" i="3"/>
  <c r="BQ25" i="3" s="1"/>
  <c r="H17" i="4" s="1"/>
  <c r="G17" i="4" s="1"/>
  <c r="BM26" i="3"/>
  <c r="AV27" i="3"/>
  <c r="BB27" i="3"/>
  <c r="BN26" i="3"/>
  <c r="BK26" i="3"/>
  <c r="BO35" i="3"/>
  <c r="L40" i="3"/>
  <c r="L103" i="3" s="1"/>
  <c r="BG39" i="3"/>
  <c r="AG40" i="3"/>
  <c r="BA40" i="3"/>
  <c r="BN39" i="3"/>
  <c r="AY53" i="3"/>
  <c r="BP49" i="3"/>
  <c r="BQ51" i="3"/>
  <c r="H32" i="4" s="1"/>
  <c r="G32" i="4" s="1"/>
  <c r="F32" i="4"/>
  <c r="AD56" i="3"/>
  <c r="AF55" i="3"/>
  <c r="AF56" i="3"/>
  <c r="AD55" i="3"/>
  <c r="AG55" i="3"/>
  <c r="AD54" i="3"/>
  <c r="AE56" i="3"/>
  <c r="AC55" i="3"/>
  <c r="AG57" i="3" s="1"/>
  <c r="AE54" i="3"/>
  <c r="AC56" i="3"/>
  <c r="AE55" i="3"/>
  <c r="AY66" i="3"/>
  <c r="AP67" i="3"/>
  <c r="BL66" i="3"/>
  <c r="AV67" i="3"/>
  <c r="BM66" i="3"/>
  <c r="BJ66" i="3"/>
  <c r="W67" i="3"/>
  <c r="AL68" i="3"/>
  <c r="I82" i="3"/>
  <c r="BP72" i="3"/>
  <c r="BO73" i="3"/>
  <c r="E75" i="4" s="1"/>
  <c r="F85" i="3"/>
  <c r="H84" i="3"/>
  <c r="F84" i="3"/>
  <c r="E84" i="3"/>
  <c r="H83" i="3"/>
  <c r="H69" i="3" s="1"/>
  <c r="F13" i="4"/>
  <c r="F77" i="4"/>
  <c r="F47" i="4"/>
  <c r="M16" i="3"/>
  <c r="N17" i="3"/>
  <c r="L16" i="3"/>
  <c r="K16" i="3"/>
  <c r="L15" i="3"/>
  <c r="L17" i="3" s="1"/>
  <c r="K15" i="3"/>
  <c r="K17" i="3" s="1"/>
  <c r="Y17" i="3"/>
  <c r="AA16" i="3"/>
  <c r="W16" i="3"/>
  <c r="Y16" i="3"/>
  <c r="Z17" i="3"/>
  <c r="X16" i="3"/>
  <c r="X17" i="3"/>
  <c r="N16" i="3"/>
  <c r="AM40" i="3"/>
  <c r="BK40" i="3"/>
  <c r="AV54" i="3"/>
  <c r="BM53" i="3"/>
  <c r="AD69" i="3"/>
  <c r="AF68" i="3"/>
  <c r="AF69" i="3"/>
  <c r="AD68" i="3"/>
  <c r="AC69" i="3"/>
  <c r="AD67" i="3"/>
  <c r="AE69" i="3"/>
  <c r="AC68" i="3"/>
  <c r="AE67" i="3"/>
  <c r="AG68" i="3"/>
  <c r="BP3" i="3"/>
  <c r="BP5" i="3"/>
  <c r="BE14" i="3"/>
  <c r="BP8" i="3"/>
  <c r="BP13" i="3"/>
  <c r="W15" i="3"/>
  <c r="BI14" i="3"/>
  <c r="AQ15" i="3"/>
  <c r="BL14" i="3"/>
  <c r="Z16" i="3"/>
  <c r="W17" i="3"/>
  <c r="BO37" i="3"/>
  <c r="BQ37" i="3" s="1"/>
  <c r="G41" i="3"/>
  <c r="G55" i="3"/>
  <c r="BF39" i="3"/>
  <c r="S41" i="3"/>
  <c r="Q41" i="3"/>
  <c r="U41" i="3"/>
  <c r="T41" i="3"/>
  <c r="AS42" i="3"/>
  <c r="AO42" i="3"/>
  <c r="AQ41" i="3"/>
  <c r="AR42" i="3"/>
  <c r="AP41" i="3"/>
  <c r="AS41" i="3"/>
  <c r="AO40" i="3"/>
  <c r="AQ42" i="3"/>
  <c r="AO41" i="3"/>
  <c r="AP42" i="3"/>
  <c r="I53" i="3"/>
  <c r="BP45" i="3"/>
  <c r="AG53" i="3"/>
  <c r="BO46" i="3"/>
  <c r="E81" i="4" s="1"/>
  <c r="E79" i="4" s="1"/>
  <c r="BO50" i="3"/>
  <c r="E25" i="4" s="1"/>
  <c r="BA54" i="3"/>
  <c r="BN53" i="3"/>
  <c r="AM56" i="3"/>
  <c r="AI56" i="3"/>
  <c r="AK55" i="3"/>
  <c r="AL56" i="3"/>
  <c r="AJ55" i="3"/>
  <c r="AJ56" i="3"/>
  <c r="AK56" i="3"/>
  <c r="AI55" i="3"/>
  <c r="AJ54" i="3"/>
  <c r="AM55" i="3"/>
  <c r="AI54" i="3"/>
  <c r="AL55" i="3"/>
  <c r="BP59" i="3"/>
  <c r="I66" i="3"/>
  <c r="BO60" i="3"/>
  <c r="E86" i="4" s="1"/>
  <c r="AK67" i="3"/>
  <c r="AG69" i="3"/>
  <c r="BP75" i="3"/>
  <c r="BP77" i="3"/>
  <c r="U82" i="3"/>
  <c r="O82" i="3"/>
  <c r="O84" i="3" s="1"/>
  <c r="G84" i="3"/>
  <c r="Q129" i="3"/>
  <c r="BH128" i="3"/>
  <c r="Z129" i="3"/>
  <c r="BI128" i="3"/>
  <c r="BD17" i="3"/>
  <c r="BO23" i="3"/>
  <c r="E67" i="4" s="1"/>
  <c r="G29" i="3"/>
  <c r="E28" i="3"/>
  <c r="BC29" i="3"/>
  <c r="BE28" i="3"/>
  <c r="BA28" i="3"/>
  <c r="H28" i="3"/>
  <c r="BO36" i="3"/>
  <c r="BF53" i="3"/>
  <c r="AW56" i="3"/>
  <c r="AY55" i="3"/>
  <c r="AU55" i="3"/>
  <c r="AS55" i="3"/>
  <c r="AC67" i="3"/>
  <c r="AR69" i="3"/>
  <c r="AP68" i="3"/>
  <c r="AP69" i="3"/>
  <c r="AV69" i="3"/>
  <c r="AW85" i="3"/>
  <c r="AY84" i="3"/>
  <c r="AU84" i="3"/>
  <c r="AU85" i="3"/>
  <c r="AX84" i="3"/>
  <c r="AX83" i="3"/>
  <c r="BA84" i="3"/>
  <c r="AV85" i="3"/>
  <c r="F40" i="4"/>
  <c r="BQ96" i="3"/>
  <c r="F49" i="4"/>
  <c r="AD101" i="3"/>
  <c r="E102" i="3"/>
  <c r="F102" i="3"/>
  <c r="G102" i="3"/>
  <c r="AO129" i="3"/>
  <c r="BL128" i="3"/>
  <c r="F131" i="3"/>
  <c r="AW15" i="3"/>
  <c r="H16" i="3"/>
  <c r="T17" i="3"/>
  <c r="R16" i="3"/>
  <c r="AD17" i="3"/>
  <c r="AF16" i="3"/>
  <c r="E16" i="3"/>
  <c r="Q16" i="3"/>
  <c r="AD16" i="3"/>
  <c r="BC16" i="3"/>
  <c r="S17" i="3"/>
  <c r="AF17" i="3"/>
  <c r="AA26" i="3"/>
  <c r="AY26" i="3"/>
  <c r="BP20" i="3"/>
  <c r="F27" i="3"/>
  <c r="O26" i="3"/>
  <c r="BL26" i="3"/>
  <c r="BI26" i="3"/>
  <c r="BA27" i="3"/>
  <c r="AD28" i="3"/>
  <c r="BC28" i="3"/>
  <c r="BE29" i="3"/>
  <c r="BM39" i="3"/>
  <c r="G42" i="3"/>
  <c r="I41" i="3"/>
  <c r="E41" i="3"/>
  <c r="AE42" i="3"/>
  <c r="AG41" i="3"/>
  <c r="AC41" i="3"/>
  <c r="BC42" i="3"/>
  <c r="BE41" i="3"/>
  <c r="BA41" i="3"/>
  <c r="H41" i="3"/>
  <c r="BB41" i="3"/>
  <c r="E42" i="3"/>
  <c r="AD42" i="3"/>
  <c r="BD42" i="3"/>
  <c r="U53" i="3"/>
  <c r="AS53" i="3"/>
  <c r="BO49" i="3"/>
  <c r="E16" i="4" s="1"/>
  <c r="BP52" i="3"/>
  <c r="I54" i="3"/>
  <c r="BK53" i="3"/>
  <c r="H55" i="3"/>
  <c r="M55" i="3"/>
  <c r="AU54" i="3"/>
  <c r="BB56" i="3"/>
  <c r="BD55" i="3"/>
  <c r="BF54" i="3"/>
  <c r="I55" i="3"/>
  <c r="AO55" i="3"/>
  <c r="AV55" i="3"/>
  <c r="BB55" i="3"/>
  <c r="E56" i="3"/>
  <c r="AX56" i="3"/>
  <c r="BD56" i="3"/>
  <c r="U66" i="3"/>
  <c r="U68" i="3" s="1"/>
  <c r="AS66" i="3"/>
  <c r="BO62" i="3"/>
  <c r="BP65" i="3"/>
  <c r="I67" i="3"/>
  <c r="BK66" i="3"/>
  <c r="F69" i="3"/>
  <c r="H68" i="3"/>
  <c r="M68" i="3"/>
  <c r="AU67" i="3"/>
  <c r="BB69" i="3"/>
  <c r="BD68" i="3"/>
  <c r="BF67" i="3"/>
  <c r="I68" i="3"/>
  <c r="AO68" i="3"/>
  <c r="AV68" i="3"/>
  <c r="BB68" i="3"/>
  <c r="E69" i="3"/>
  <c r="L69" i="3"/>
  <c r="AQ69" i="3"/>
  <c r="BD69" i="3"/>
  <c r="AS82" i="3"/>
  <c r="BO75" i="3"/>
  <c r="E6" i="4" s="1"/>
  <c r="BP78" i="3"/>
  <c r="AC83" i="3"/>
  <c r="BJ82" i="3"/>
  <c r="AW83" i="3"/>
  <c r="BH82" i="3"/>
  <c r="BN82" i="3"/>
  <c r="Y85" i="3"/>
  <c r="W84" i="3"/>
  <c r="Y84" i="3"/>
  <c r="AR85" i="3"/>
  <c r="AP84" i="3"/>
  <c r="AO85" i="3"/>
  <c r="AR84" i="3"/>
  <c r="AS84" i="3"/>
  <c r="BB84" i="3"/>
  <c r="AP85" i="3"/>
  <c r="AX85" i="3"/>
  <c r="O100" i="3"/>
  <c r="BP94" i="3"/>
  <c r="BO95" i="3"/>
  <c r="H101" i="3"/>
  <c r="H103" i="3" s="1"/>
  <c r="BG100" i="3"/>
  <c r="BM101" i="3"/>
  <c r="O116" i="3"/>
  <c r="BP106" i="3"/>
  <c r="BP115" i="3"/>
  <c r="BQ115" i="3" s="1"/>
  <c r="H44" i="4" s="1"/>
  <c r="G44" i="4" s="1"/>
  <c r="AK119" i="3"/>
  <c r="AM118" i="3"/>
  <c r="AI118" i="3"/>
  <c r="AM119" i="3"/>
  <c r="AK118" i="3"/>
  <c r="AL117" i="3"/>
  <c r="AL119" i="3"/>
  <c r="AJ118" i="3"/>
  <c r="AK117" i="3"/>
  <c r="AL118" i="3"/>
  <c r="AY119" i="3"/>
  <c r="AU119" i="3"/>
  <c r="AW118" i="3"/>
  <c r="AX118" i="3"/>
  <c r="AX119" i="3"/>
  <c r="AV118" i="3"/>
  <c r="AV117" i="3"/>
  <c r="AY118" i="3"/>
  <c r="AX117" i="3"/>
  <c r="AW119" i="3"/>
  <c r="AY129" i="3"/>
  <c r="BM129" i="3"/>
  <c r="AG129" i="3"/>
  <c r="L146" i="3"/>
  <c r="O146" i="3"/>
  <c r="K146" i="3"/>
  <c r="K145" i="3"/>
  <c r="L147" i="3"/>
  <c r="N145" i="3"/>
  <c r="N146" i="3"/>
  <c r="BJ145" i="3"/>
  <c r="AG145" i="3"/>
  <c r="AY147" i="3"/>
  <c r="AU147" i="3"/>
  <c r="AX147" i="3"/>
  <c r="AX146" i="3"/>
  <c r="AW146" i="3"/>
  <c r="AV146" i="3"/>
  <c r="AY148" i="3" s="1"/>
  <c r="AW147" i="3"/>
  <c r="AW145" i="3"/>
  <c r="AY146" i="3"/>
  <c r="BB17" i="3"/>
  <c r="BD16" i="3"/>
  <c r="BB16" i="3"/>
  <c r="BG26" i="3"/>
  <c r="AE29" i="3"/>
  <c r="AG28" i="3"/>
  <c r="AC28" i="3"/>
  <c r="BB28" i="3"/>
  <c r="AD29" i="3"/>
  <c r="BD29" i="3"/>
  <c r="R40" i="3"/>
  <c r="R42" i="3" s="1"/>
  <c r="BK39" i="3"/>
  <c r="BO45" i="3"/>
  <c r="E78" i="4" s="1"/>
  <c r="AC54" i="3"/>
  <c r="AR56" i="3"/>
  <c r="AP55" i="3"/>
  <c r="AP56" i="3"/>
  <c r="AV56" i="3"/>
  <c r="BF66" i="3"/>
  <c r="AW69" i="3"/>
  <c r="AY68" i="3"/>
  <c r="AU68" i="3"/>
  <c r="AS68" i="3"/>
  <c r="G83" i="3"/>
  <c r="G85" i="3" s="1"/>
  <c r="U83" i="3"/>
  <c r="BH83" i="3"/>
  <c r="BB85" i="3"/>
  <c r="BD84" i="3"/>
  <c r="BA85" i="3"/>
  <c r="BE84" i="3"/>
  <c r="BC83" i="3"/>
  <c r="BD85" i="3"/>
  <c r="BQ95" i="3"/>
  <c r="H102" i="3"/>
  <c r="W117" i="3"/>
  <c r="BI116" i="3"/>
  <c r="AO15" i="3"/>
  <c r="AM17" i="3"/>
  <c r="AI17" i="3"/>
  <c r="AK16" i="3"/>
  <c r="F16" i="3"/>
  <c r="S16" i="3"/>
  <c r="AE16" i="3"/>
  <c r="AL16" i="3"/>
  <c r="BE16" i="3"/>
  <c r="AG17" i="3"/>
  <c r="BA17" i="3"/>
  <c r="BH26" i="3"/>
  <c r="S28" i="3"/>
  <c r="AS29" i="3"/>
  <c r="AO29" i="3"/>
  <c r="AQ28" i="3"/>
  <c r="F28" i="3"/>
  <c r="R28" i="3"/>
  <c r="AE28" i="3"/>
  <c r="AR28" i="3"/>
  <c r="BD28" i="3"/>
  <c r="AG29" i="3"/>
  <c r="BA29" i="3"/>
  <c r="F40" i="3"/>
  <c r="F42" i="3" s="1"/>
  <c r="BL39" i="3"/>
  <c r="BI39" i="3"/>
  <c r="AD41" i="3"/>
  <c r="BC41" i="3"/>
  <c r="AF42" i="3"/>
  <c r="BE42" i="3"/>
  <c r="BG53" i="3"/>
  <c r="AO54" i="3"/>
  <c r="K54" i="3"/>
  <c r="K56" i="3" s="1"/>
  <c r="R55" i="3"/>
  <c r="W55" i="3"/>
  <c r="E55" i="3"/>
  <c r="K55" i="3"/>
  <c r="Q55" i="3"/>
  <c r="X55" i="3"/>
  <c r="AQ55" i="3"/>
  <c r="AW55" i="3"/>
  <c r="BC55" i="3"/>
  <c r="G56" i="3"/>
  <c r="S56" i="3"/>
  <c r="AS56" i="3"/>
  <c r="AY56" i="3"/>
  <c r="BE56" i="3"/>
  <c r="BG66" i="3"/>
  <c r="AO67" i="3"/>
  <c r="K67" i="3"/>
  <c r="K69" i="3" s="1"/>
  <c r="R68" i="3"/>
  <c r="Y69" i="3"/>
  <c r="W68" i="3"/>
  <c r="E68" i="3"/>
  <c r="K68" i="3"/>
  <c r="Q68" i="3"/>
  <c r="X68" i="3"/>
  <c r="AQ68" i="3"/>
  <c r="AW68" i="3"/>
  <c r="BC68" i="3"/>
  <c r="S69" i="3"/>
  <c r="AS69" i="3"/>
  <c r="AY69" i="3"/>
  <c r="BE69" i="3"/>
  <c r="AA82" i="3"/>
  <c r="AA84" i="3" s="1"/>
  <c r="BO79" i="3"/>
  <c r="E34" i="4" s="1"/>
  <c r="E83" i="3"/>
  <c r="E85" i="3" s="1"/>
  <c r="BK82" i="3"/>
  <c r="AR83" i="3"/>
  <c r="BI82" i="3"/>
  <c r="K85" i="3"/>
  <c r="M84" i="3"/>
  <c r="N85" i="3"/>
  <c r="L84" i="3"/>
  <c r="T85" i="3"/>
  <c r="R84" i="3"/>
  <c r="S84" i="3"/>
  <c r="AI83" i="3"/>
  <c r="AP83" i="3"/>
  <c r="AS83" i="3" s="1"/>
  <c r="AV83" i="3"/>
  <c r="N84" i="3"/>
  <c r="AV84" i="3"/>
  <c r="BC84" i="3"/>
  <c r="AQ85" i="3"/>
  <c r="AY85" i="3"/>
  <c r="U100" i="3"/>
  <c r="U84" i="3" s="1"/>
  <c r="AS100" i="3"/>
  <c r="E101" i="3"/>
  <c r="E119" i="3" s="1"/>
  <c r="BM100" i="3"/>
  <c r="BC103" i="3"/>
  <c r="BE102" i="3"/>
  <c r="BA102" i="3"/>
  <c r="BA103" i="3"/>
  <c r="BD102" i="3"/>
  <c r="BE103" i="3"/>
  <c r="BC102" i="3"/>
  <c r="BB103" i="3"/>
  <c r="BB117" i="3"/>
  <c r="BN116" i="3"/>
  <c r="AJ117" i="3"/>
  <c r="AU118" i="3"/>
  <c r="AI119" i="3"/>
  <c r="O128" i="3"/>
  <c r="O130" i="3" s="1"/>
  <c r="AM128" i="3"/>
  <c r="M145" i="3"/>
  <c r="BG144" i="3"/>
  <c r="M146" i="3"/>
  <c r="U116" i="3"/>
  <c r="U118" i="3" s="1"/>
  <c r="BP107" i="3"/>
  <c r="BO109" i="3"/>
  <c r="BQ109" i="3" s="1"/>
  <c r="H3" i="4" s="1"/>
  <c r="G3" i="4" s="1"/>
  <c r="BQ112" i="3"/>
  <c r="H26" i="4" s="1"/>
  <c r="G26" i="4" s="1"/>
  <c r="BP114" i="3"/>
  <c r="F117" i="3"/>
  <c r="AI117" i="3"/>
  <c r="BL116" i="3"/>
  <c r="AG117" i="3"/>
  <c r="AP119" i="3"/>
  <c r="AR118" i="3"/>
  <c r="AS119" i="3"/>
  <c r="AQ118" i="3"/>
  <c r="AR119" i="3"/>
  <c r="AP118" i="3"/>
  <c r="AP117" i="3"/>
  <c r="AO119" i="3"/>
  <c r="BO127" i="3"/>
  <c r="BQ127" i="3" s="1"/>
  <c r="H19" i="4" s="1"/>
  <c r="G19" i="4" s="1"/>
  <c r="AJ129" i="3"/>
  <c r="BK128" i="3"/>
  <c r="BN129" i="3"/>
  <c r="BL145" i="3"/>
  <c r="AS145" i="3"/>
  <c r="AX145" i="3"/>
  <c r="N28" i="3"/>
  <c r="X28" i="3"/>
  <c r="AL28" i="3"/>
  <c r="AM30" i="3" s="1"/>
  <c r="I11" i="2" s="1"/>
  <c r="AV28" i="3"/>
  <c r="N41" i="3"/>
  <c r="X41" i="3"/>
  <c r="AL41" i="3"/>
  <c r="AM43" i="3" s="1"/>
  <c r="AV41" i="3"/>
  <c r="M83" i="3"/>
  <c r="O83" i="3" s="1"/>
  <c r="O85" i="3" s="1"/>
  <c r="BA83" i="3"/>
  <c r="AD85" i="3"/>
  <c r="AF84" i="3"/>
  <c r="AM85" i="3"/>
  <c r="AI85" i="3"/>
  <c r="AK84" i="3"/>
  <c r="AM86" i="3" s="1"/>
  <c r="AE84" i="3"/>
  <c r="AL84" i="3"/>
  <c r="AG85" i="3"/>
  <c r="BE100" i="3"/>
  <c r="BP91" i="3"/>
  <c r="BP99" i="3"/>
  <c r="BI100" i="3"/>
  <c r="BJ100" i="3"/>
  <c r="AC101" i="3"/>
  <c r="BC101" i="3"/>
  <c r="BE101" i="3" s="1"/>
  <c r="AS101" i="3"/>
  <c r="BL101" i="3"/>
  <c r="BP110" i="3"/>
  <c r="BQ110" i="3" s="1"/>
  <c r="H9" i="4" s="1"/>
  <c r="G9" i="4" s="1"/>
  <c r="BO111" i="3"/>
  <c r="BO115" i="3"/>
  <c r="G117" i="3"/>
  <c r="G103" i="3" s="1"/>
  <c r="BJ116" i="3"/>
  <c r="BF116" i="3"/>
  <c r="R117" i="3"/>
  <c r="R119" i="3" s="1"/>
  <c r="AO117" i="3"/>
  <c r="BD119" i="3"/>
  <c r="BB118" i="3"/>
  <c r="BA119" i="3"/>
  <c r="BD118" i="3"/>
  <c r="BE119" i="3"/>
  <c r="BC118" i="3"/>
  <c r="BA117" i="3"/>
  <c r="BJ117" i="3"/>
  <c r="AO118" i="3"/>
  <c r="BA118" i="3"/>
  <c r="AQ119" i="3"/>
  <c r="BC119" i="3"/>
  <c r="BP126" i="3"/>
  <c r="BF128" i="3"/>
  <c r="E146" i="3"/>
  <c r="E130" i="3"/>
  <c r="I128" i="3"/>
  <c r="AK129" i="3"/>
  <c r="N131" i="3"/>
  <c r="L130" i="3"/>
  <c r="M130" i="3"/>
  <c r="M131" i="3"/>
  <c r="K130" i="3"/>
  <c r="K129" i="3"/>
  <c r="K131" i="3" s="1"/>
  <c r="U144" i="3"/>
  <c r="U146" i="3" s="1"/>
  <c r="BQ139" i="3"/>
  <c r="F35" i="4"/>
  <c r="AJ145" i="3"/>
  <c r="BK144" i="3"/>
  <c r="AU145" i="3"/>
  <c r="BM144" i="3"/>
  <c r="F101" i="3"/>
  <c r="F103" i="3" s="1"/>
  <c r="BL100" i="3"/>
  <c r="BN100" i="3"/>
  <c r="O101" i="3"/>
  <c r="Q102" i="3"/>
  <c r="AP102" i="3"/>
  <c r="BO114" i="3"/>
  <c r="BC117" i="3"/>
  <c r="O118" i="3"/>
  <c r="K118" i="3"/>
  <c r="T118" i="3"/>
  <c r="Q118" i="3"/>
  <c r="S119" i="3"/>
  <c r="L129" i="3"/>
  <c r="L131" i="3" s="1"/>
  <c r="BN128" i="3"/>
  <c r="AA144" i="3"/>
  <c r="AA146" i="3" s="1"/>
  <c r="BP137" i="3"/>
  <c r="BO138" i="3"/>
  <c r="E15" i="4" s="1"/>
  <c r="H145" i="3"/>
  <c r="H147" i="3" s="1"/>
  <c r="H146" i="3"/>
  <c r="AV145" i="3"/>
  <c r="BN144" i="3"/>
  <c r="F147" i="3"/>
  <c r="BH100" i="3"/>
  <c r="Q103" i="3"/>
  <c r="S102" i="3"/>
  <c r="AS103" i="3"/>
  <c r="AO103" i="3"/>
  <c r="AQ102" i="3"/>
  <c r="R102" i="3"/>
  <c r="AR102" i="3"/>
  <c r="T103" i="3"/>
  <c r="I116" i="3"/>
  <c r="AG116" i="3"/>
  <c r="BE116" i="3"/>
  <c r="AU117" i="3"/>
  <c r="BM116" i="3"/>
  <c r="Y118" i="3"/>
  <c r="AF119" i="3"/>
  <c r="AD118" i="3"/>
  <c r="L118" i="3"/>
  <c r="R118" i="3"/>
  <c r="X118" i="3"/>
  <c r="AE118" i="3"/>
  <c r="N119" i="3"/>
  <c r="T119" i="3"/>
  <c r="AG119" i="3"/>
  <c r="BJ128" i="3"/>
  <c r="BG128" i="3"/>
  <c r="X131" i="3"/>
  <c r="Z130" i="3"/>
  <c r="AV131" i="3"/>
  <c r="AX130" i="3"/>
  <c r="Y130" i="3"/>
  <c r="AY130" i="3"/>
  <c r="AU131" i="3"/>
  <c r="BF144" i="3"/>
  <c r="E147" i="3"/>
  <c r="AM147" i="3"/>
  <c r="AI147" i="3"/>
  <c r="AJ146" i="3"/>
  <c r="AL147" i="3"/>
  <c r="AM146" i="3"/>
  <c r="AI146" i="3"/>
  <c r="AI145" i="3"/>
  <c r="BE145" i="3"/>
  <c r="AK146" i="3"/>
  <c r="AJ147" i="3"/>
  <c r="N102" i="3"/>
  <c r="X102" i="3"/>
  <c r="AL102" i="3"/>
  <c r="AV102" i="3"/>
  <c r="G130" i="3"/>
  <c r="Q130" i="3"/>
  <c r="AE130" i="3"/>
  <c r="AO130" i="3"/>
  <c r="AS130" i="3"/>
  <c r="BC130" i="3"/>
  <c r="E131" i="3"/>
  <c r="AC131" i="3"/>
  <c r="BA131" i="3"/>
  <c r="BP134" i="3"/>
  <c r="I144" i="3"/>
  <c r="AG144" i="3"/>
  <c r="BE144" i="3"/>
  <c r="BO135" i="3"/>
  <c r="E87" i="4" s="1"/>
  <c r="BP142" i="3"/>
  <c r="BO143" i="3"/>
  <c r="E47" i="4" s="1"/>
  <c r="L145" i="3"/>
  <c r="W145" i="3"/>
  <c r="W147" i="3" s="1"/>
  <c r="BI144" i="3"/>
  <c r="Y147" i="3"/>
  <c r="Z146" i="3"/>
  <c r="Y146" i="3"/>
  <c r="X146" i="3"/>
  <c r="BD147" i="3"/>
  <c r="BC147" i="3"/>
  <c r="G146" i="3"/>
  <c r="Q146" i="3"/>
  <c r="AE146" i="3"/>
  <c r="AG148" i="3" s="1"/>
  <c r="AO146" i="3"/>
  <c r="AS146" i="3"/>
  <c r="BC146" i="3"/>
  <c r="AR147" i="3"/>
  <c r="BB147" i="3"/>
  <c r="H56" i="4" l="1"/>
  <c r="G56" i="4" s="1"/>
  <c r="H81" i="4"/>
  <c r="G81" i="4" s="1"/>
  <c r="AA28" i="3"/>
  <c r="Y29" i="3"/>
  <c r="BI27" i="3"/>
  <c r="AA27" i="3"/>
  <c r="W29" i="3"/>
  <c r="X29" i="3"/>
  <c r="AA118" i="3"/>
  <c r="W119" i="3"/>
  <c r="X85" i="3"/>
  <c r="BI83" i="3"/>
  <c r="Z119" i="3"/>
  <c r="Y119" i="3"/>
  <c r="BQ88" i="3"/>
  <c r="X56" i="3"/>
  <c r="AA55" i="3"/>
  <c r="BI101" i="3"/>
  <c r="Z56" i="3"/>
  <c r="Y56" i="3"/>
  <c r="AA101" i="3"/>
  <c r="AA103" i="3" s="1"/>
  <c r="AA104" i="3" s="1"/>
  <c r="G8" i="2" s="1"/>
  <c r="W56" i="3"/>
  <c r="BQ47" i="3"/>
  <c r="E62" i="4"/>
  <c r="E61" i="4" s="1"/>
  <c r="AA54" i="3"/>
  <c r="Z42" i="3"/>
  <c r="BI40" i="3"/>
  <c r="W69" i="3"/>
  <c r="W42" i="3"/>
  <c r="H55" i="4"/>
  <c r="G55" i="4" s="1"/>
  <c r="AA130" i="3"/>
  <c r="Z131" i="3"/>
  <c r="Y131" i="3"/>
  <c r="AA129" i="3"/>
  <c r="AA151" i="3"/>
  <c r="AA152" i="3" s="1"/>
  <c r="BI129" i="3"/>
  <c r="W131" i="3"/>
  <c r="H35" i="4"/>
  <c r="G35" i="4" s="1"/>
  <c r="H14" i="4"/>
  <c r="G14" i="4" s="1"/>
  <c r="R69" i="3"/>
  <c r="T69" i="3"/>
  <c r="Q56" i="3"/>
  <c r="BH67" i="3"/>
  <c r="U55" i="3"/>
  <c r="BP55" i="3" s="1"/>
  <c r="BH54" i="3"/>
  <c r="U54" i="3"/>
  <c r="R85" i="3"/>
  <c r="R103" i="3"/>
  <c r="U102" i="3"/>
  <c r="U104" i="3" s="1"/>
  <c r="F8" i="2" s="1"/>
  <c r="U85" i="3"/>
  <c r="U86" i="3" s="1"/>
  <c r="F10" i="2" s="1"/>
  <c r="BH27" i="3"/>
  <c r="Q29" i="3"/>
  <c r="T42" i="3"/>
  <c r="T29" i="3"/>
  <c r="BH15" i="3"/>
  <c r="U15" i="3"/>
  <c r="U17" i="3" s="1"/>
  <c r="R147" i="3"/>
  <c r="U145" i="3"/>
  <c r="BH145" i="3"/>
  <c r="U130" i="3"/>
  <c r="R131" i="3"/>
  <c r="U117" i="3"/>
  <c r="U119" i="3" s="1"/>
  <c r="Q119" i="3"/>
  <c r="Q131" i="3"/>
  <c r="BQ124" i="3"/>
  <c r="H64" i="4"/>
  <c r="G64" i="4" s="1"/>
  <c r="H58" i="4"/>
  <c r="G58" i="4" s="1"/>
  <c r="H83" i="4"/>
  <c r="G83" i="4" s="1"/>
  <c r="H24" i="4"/>
  <c r="G24" i="4" s="1"/>
  <c r="H48" i="4"/>
  <c r="G48" i="4" s="1"/>
  <c r="L119" i="3"/>
  <c r="O117" i="3"/>
  <c r="O119" i="3" s="1"/>
  <c r="BG117" i="3"/>
  <c r="M119" i="3"/>
  <c r="N147" i="3"/>
  <c r="M147" i="3"/>
  <c r="K147" i="3"/>
  <c r="H87" i="4"/>
  <c r="G87" i="4" s="1"/>
  <c r="O28" i="3"/>
  <c r="K29" i="3"/>
  <c r="L29" i="3"/>
  <c r="H29" i="3"/>
  <c r="BF27" i="3"/>
  <c r="E29" i="3"/>
  <c r="O27" i="3"/>
  <c r="F29" i="3"/>
  <c r="I28" i="3"/>
  <c r="BP28" i="3" s="1"/>
  <c r="H63" i="4"/>
  <c r="G63" i="4" s="1"/>
  <c r="M85" i="3"/>
  <c r="O86" i="3" s="1"/>
  <c r="M17" i="3"/>
  <c r="BQ74" i="3"/>
  <c r="O16" i="3"/>
  <c r="BP16" i="3" s="1"/>
  <c r="BQ33" i="3"/>
  <c r="H68" i="4"/>
  <c r="G68" i="4" s="1"/>
  <c r="O102" i="3"/>
  <c r="N103" i="3"/>
  <c r="BP41" i="3"/>
  <c r="BG40" i="3"/>
  <c r="L42" i="3"/>
  <c r="H65" i="4"/>
  <c r="G65" i="4" s="1"/>
  <c r="M103" i="3"/>
  <c r="O151" i="3"/>
  <c r="O152" i="3" s="1"/>
  <c r="BQ135" i="3"/>
  <c r="AY104" i="3"/>
  <c r="AG120" i="3"/>
  <c r="H6" i="2" s="1"/>
  <c r="AM18" i="3"/>
  <c r="I3" i="2" s="1"/>
  <c r="E37" i="4"/>
  <c r="BE70" i="3"/>
  <c r="U27" i="3"/>
  <c r="U29" i="3" s="1"/>
  <c r="H46" i="4"/>
  <c r="G46" i="4" s="1"/>
  <c r="G131" i="3"/>
  <c r="AA83" i="3"/>
  <c r="AA85" i="3" s="1"/>
  <c r="U67" i="3"/>
  <c r="U69" i="3" s="1"/>
  <c r="BE148" i="3"/>
  <c r="L12" i="2" s="1"/>
  <c r="AM104" i="3"/>
  <c r="AY132" i="3"/>
  <c r="BP116" i="3"/>
  <c r="BQ111" i="3"/>
  <c r="H18" i="4" s="1"/>
  <c r="G18" i="4" s="1"/>
  <c r="F119" i="3"/>
  <c r="BO66" i="3"/>
  <c r="AG30" i="3"/>
  <c r="H11" i="2" s="1"/>
  <c r="BE18" i="3"/>
  <c r="L3" i="2" s="1"/>
  <c r="BQ62" i="3"/>
  <c r="H40" i="4"/>
  <c r="G40" i="4" s="1"/>
  <c r="BQ23" i="3"/>
  <c r="H67" i="4" s="1"/>
  <c r="G67" i="4" s="1"/>
  <c r="AA40" i="3"/>
  <c r="AA42" i="3" s="1"/>
  <c r="BI54" i="3"/>
  <c r="BQ92" i="3"/>
  <c r="BQ81" i="3"/>
  <c r="AY27" i="3"/>
  <c r="H119" i="3"/>
  <c r="H66" i="4"/>
  <c r="G66" i="4" s="1"/>
  <c r="BQ63" i="3"/>
  <c r="BQ21" i="3"/>
  <c r="BQ90" i="3"/>
  <c r="BQ76" i="3"/>
  <c r="BL27" i="3"/>
  <c r="E59" i="4"/>
  <c r="H59" i="4" s="1"/>
  <c r="G59" i="4" s="1"/>
  <c r="E5" i="4"/>
  <c r="H5" i="4" s="1"/>
  <c r="G5" i="4" s="1"/>
  <c r="U151" i="3"/>
  <c r="U152" i="3" s="1"/>
  <c r="BH117" i="3"/>
  <c r="BO100" i="3"/>
  <c r="BO26" i="3"/>
  <c r="BP100" i="3"/>
  <c r="AS86" i="3"/>
  <c r="BE57" i="3"/>
  <c r="BQ36" i="3"/>
  <c r="H77" i="4"/>
  <c r="G77" i="4" s="1"/>
  <c r="BP14" i="3"/>
  <c r="BQ108" i="3"/>
  <c r="H2" i="4" s="1"/>
  <c r="G2" i="4" s="1"/>
  <c r="BE132" i="3"/>
  <c r="AS104" i="3"/>
  <c r="AS120" i="3"/>
  <c r="J6" i="2" s="1"/>
  <c r="AY43" i="3"/>
  <c r="AY30" i="3"/>
  <c r="K11" i="2" s="1"/>
  <c r="AY120" i="3"/>
  <c r="K6" i="2" s="1"/>
  <c r="G69" i="3"/>
  <c r="BQ89" i="3"/>
  <c r="AG18" i="3"/>
  <c r="H3" i="2" s="1"/>
  <c r="BQ98" i="3"/>
  <c r="H49" i="4" s="1"/>
  <c r="G49" i="4" s="1"/>
  <c r="BQ61" i="3"/>
  <c r="BQ46" i="3"/>
  <c r="H13" i="4"/>
  <c r="G13" i="4" s="1"/>
  <c r="H85" i="3"/>
  <c r="H12" i="4"/>
  <c r="G12" i="4" s="1"/>
  <c r="BQ6" i="3"/>
  <c r="H76" i="4"/>
  <c r="G76" i="4" s="1"/>
  <c r="H11" i="4"/>
  <c r="G11" i="4" s="1"/>
  <c r="BE129" i="3"/>
  <c r="BN145" i="3"/>
  <c r="AY40" i="3"/>
  <c r="BQ24" i="3"/>
  <c r="H80" i="4" s="1"/>
  <c r="H56" i="3"/>
  <c r="G147" i="3"/>
  <c r="BQ140" i="3"/>
  <c r="H29" i="4" s="1"/>
  <c r="G29" i="4" s="1"/>
  <c r="BQ136" i="3"/>
  <c r="K12" i="2"/>
  <c r="BN27" i="3"/>
  <c r="BE27" i="3"/>
  <c r="F17" i="3"/>
  <c r="BF145" i="3"/>
  <c r="I102" i="3"/>
  <c r="F23" i="4"/>
  <c r="H23" i="4" s="1"/>
  <c r="G23" i="4" s="1"/>
  <c r="BQ77" i="3"/>
  <c r="AM57" i="3"/>
  <c r="BP53" i="3"/>
  <c r="AS43" i="3"/>
  <c r="BL83" i="3"/>
  <c r="BP82" i="3"/>
  <c r="BN40" i="3"/>
  <c r="BE40" i="3"/>
  <c r="F57" i="4"/>
  <c r="H57" i="4" s="1"/>
  <c r="G57" i="4" s="1"/>
  <c r="BQ22" i="3"/>
  <c r="BO14" i="3"/>
  <c r="AG104" i="3"/>
  <c r="BQ79" i="3"/>
  <c r="H34" i="4" s="1"/>
  <c r="G34" i="4" s="1"/>
  <c r="BP39" i="3"/>
  <c r="BM15" i="3"/>
  <c r="AY15" i="3"/>
  <c r="AM132" i="3"/>
  <c r="BF117" i="3"/>
  <c r="I117" i="3"/>
  <c r="G119" i="3"/>
  <c r="BM83" i="3"/>
  <c r="AY83" i="3"/>
  <c r="BQ60" i="3"/>
  <c r="AS18" i="3"/>
  <c r="J3" i="2" s="1"/>
  <c r="H75" i="4"/>
  <c r="G75" i="4" s="1"/>
  <c r="H12" i="2"/>
  <c r="BQ126" i="3"/>
  <c r="H10" i="4" s="1"/>
  <c r="G10" i="4" s="1"/>
  <c r="F10" i="4"/>
  <c r="AG83" i="3"/>
  <c r="BJ83" i="3"/>
  <c r="AS148" i="3"/>
  <c r="AY117" i="3"/>
  <c r="BM117" i="3"/>
  <c r="F51" i="4"/>
  <c r="BQ99" i="3"/>
  <c r="H51" i="4" s="1"/>
  <c r="G51" i="4" s="1"/>
  <c r="BK117" i="3"/>
  <c r="AM117" i="3"/>
  <c r="AM83" i="3"/>
  <c r="BK83" i="3"/>
  <c r="AS67" i="3"/>
  <c r="BL67" i="3"/>
  <c r="AS15" i="3"/>
  <c r="BL15" i="3"/>
  <c r="AY70" i="3"/>
  <c r="AG54" i="3"/>
  <c r="BJ54" i="3"/>
  <c r="AM120" i="3"/>
  <c r="I6" i="2" s="1"/>
  <c r="F70" i="4"/>
  <c r="H70" i="4" s="1"/>
  <c r="G70" i="4" s="1"/>
  <c r="BQ106" i="3"/>
  <c r="BP68" i="3"/>
  <c r="BM67" i="3"/>
  <c r="AY67" i="3"/>
  <c r="F31" i="4"/>
  <c r="H31" i="4" s="1"/>
  <c r="G31" i="4" s="1"/>
  <c r="BQ65" i="3"/>
  <c r="BM54" i="3"/>
  <c r="AY54" i="3"/>
  <c r="F38" i="4"/>
  <c r="F37" i="4" s="1"/>
  <c r="BQ52" i="3"/>
  <c r="H38" i="4" s="1"/>
  <c r="G38" i="4" s="1"/>
  <c r="AG43" i="3"/>
  <c r="F69" i="4"/>
  <c r="H69" i="4" s="1"/>
  <c r="G69" i="4" s="1"/>
  <c r="BQ20" i="3"/>
  <c r="U18" i="3"/>
  <c r="F3" i="2" s="1"/>
  <c r="BE86" i="3"/>
  <c r="AG67" i="3"/>
  <c r="BJ67" i="3"/>
  <c r="F6" i="4"/>
  <c r="H6" i="4" s="1"/>
  <c r="G6" i="4" s="1"/>
  <c r="BQ75" i="3"/>
  <c r="BK54" i="3"/>
  <c r="AM54" i="3"/>
  <c r="BE54" i="3"/>
  <c r="BN54" i="3"/>
  <c r="F60" i="4"/>
  <c r="F61" i="4" s="1"/>
  <c r="BQ5" i="3"/>
  <c r="AG70" i="3"/>
  <c r="BQ143" i="3"/>
  <c r="BE15" i="3"/>
  <c r="BN15" i="3"/>
  <c r="I15" i="3"/>
  <c r="E17" i="3"/>
  <c r="BF15" i="3"/>
  <c r="AM70" i="3"/>
  <c r="O40" i="3"/>
  <c r="O42" i="3" s="1"/>
  <c r="I40" i="3"/>
  <c r="I56" i="3" s="1"/>
  <c r="BQ35" i="3"/>
  <c r="AY18" i="3"/>
  <c r="K3" i="2" s="1"/>
  <c r="BK129" i="3"/>
  <c r="AM129" i="3"/>
  <c r="I118" i="3"/>
  <c r="BP118" i="3" s="1"/>
  <c r="H86" i="4"/>
  <c r="G86" i="4" s="1"/>
  <c r="I27" i="3"/>
  <c r="AG15" i="3"/>
  <c r="BJ15" i="3"/>
  <c r="BQ10" i="3"/>
  <c r="BP128" i="3"/>
  <c r="I130" i="3"/>
  <c r="BO116" i="3"/>
  <c r="BQ116" i="3" s="1"/>
  <c r="BE104" i="3"/>
  <c r="BF101" i="3"/>
  <c r="I101" i="3"/>
  <c r="AS132" i="3"/>
  <c r="I145" i="3"/>
  <c r="H42" i="4"/>
  <c r="G42" i="4" s="1"/>
  <c r="BQ142" i="3"/>
  <c r="I151" i="3"/>
  <c r="I152" i="3" s="1"/>
  <c r="BP144" i="3"/>
  <c r="I146" i="3"/>
  <c r="BK145" i="3"/>
  <c r="AM145" i="3"/>
  <c r="F71" i="4"/>
  <c r="H71" i="4" s="1"/>
  <c r="G71" i="4" s="1"/>
  <c r="BQ122" i="3"/>
  <c r="F4" i="4"/>
  <c r="H4" i="4" s="1"/>
  <c r="G4" i="4" s="1"/>
  <c r="BQ137" i="3"/>
  <c r="BQ138" i="3"/>
  <c r="BL117" i="3"/>
  <c r="AS117" i="3"/>
  <c r="BJ101" i="3"/>
  <c r="AG101" i="3"/>
  <c r="F7" i="4"/>
  <c r="H7" i="4" s="1"/>
  <c r="G7" i="4" s="1"/>
  <c r="BQ91" i="3"/>
  <c r="AG86" i="3"/>
  <c r="H131" i="3"/>
  <c r="F53" i="4"/>
  <c r="H53" i="4" s="1"/>
  <c r="G53" i="4" s="1"/>
  <c r="BQ107" i="3"/>
  <c r="E103" i="3"/>
  <c r="I83" i="3"/>
  <c r="BF83" i="3"/>
  <c r="BG54" i="3"/>
  <c r="O54" i="3"/>
  <c r="AS30" i="3"/>
  <c r="J11" i="2" s="1"/>
  <c r="BG145" i="3"/>
  <c r="O145" i="3"/>
  <c r="BQ94" i="3"/>
  <c r="F30" i="4"/>
  <c r="H30" i="4" s="1"/>
  <c r="G30" i="4" s="1"/>
  <c r="F27" i="4"/>
  <c r="BQ78" i="3"/>
  <c r="H27" i="4" s="1"/>
  <c r="G27" i="4" s="1"/>
  <c r="F56" i="3"/>
  <c r="BE43" i="3"/>
  <c r="BL129" i="3"/>
  <c r="AS129" i="3"/>
  <c r="BN101" i="3"/>
  <c r="AY86" i="3"/>
  <c r="BO53" i="3"/>
  <c r="BE30" i="3"/>
  <c r="L11" i="2" s="1"/>
  <c r="BH129" i="3"/>
  <c r="U129" i="3"/>
  <c r="U131" i="3" s="1"/>
  <c r="BP66" i="3"/>
  <c r="BL40" i="3"/>
  <c r="AS40" i="3"/>
  <c r="F50" i="4"/>
  <c r="H50" i="4" s="1"/>
  <c r="G50" i="4" s="1"/>
  <c r="BQ13" i="3"/>
  <c r="F54" i="4"/>
  <c r="H54" i="4" s="1"/>
  <c r="G54" i="4" s="1"/>
  <c r="BQ3" i="3"/>
  <c r="O15" i="3"/>
  <c r="O17" i="3" s="1"/>
  <c r="BG15" i="3"/>
  <c r="H47" i="4"/>
  <c r="G47" i="4" s="1"/>
  <c r="F16" i="4"/>
  <c r="H16" i="4" s="1"/>
  <c r="G16" i="4" s="1"/>
  <c r="BQ49" i="3"/>
  <c r="BM27" i="3"/>
  <c r="BQ9" i="3"/>
  <c r="H28" i="4" s="1"/>
  <c r="G28" i="4" s="1"/>
  <c r="E28" i="4"/>
  <c r="AM101" i="3"/>
  <c r="BK101" i="3"/>
  <c r="BF40" i="3"/>
  <c r="BG83" i="3"/>
  <c r="F52" i="4"/>
  <c r="H52" i="4" s="1"/>
  <c r="G52" i="4" s="1"/>
  <c r="BQ32" i="3"/>
  <c r="BJ27" i="3"/>
  <c r="AG27" i="3"/>
  <c r="H36" i="4"/>
  <c r="G36" i="4" s="1"/>
  <c r="BQ50" i="3"/>
  <c r="BE83" i="3"/>
  <c r="BN83" i="3"/>
  <c r="BG67" i="3"/>
  <c r="O67" i="3"/>
  <c r="O69" i="3" s="1"/>
  <c r="O70" i="3" s="1"/>
  <c r="AA145" i="3"/>
  <c r="AA147" i="3" s="1"/>
  <c r="AA148" i="3" s="1"/>
  <c r="BI145" i="3"/>
  <c r="BQ134" i="3"/>
  <c r="F72" i="4"/>
  <c r="H72" i="4" s="1"/>
  <c r="G72" i="4" s="1"/>
  <c r="AM148" i="3"/>
  <c r="BO144" i="3"/>
  <c r="AY145" i="3"/>
  <c r="BM145" i="3"/>
  <c r="H15" i="4"/>
  <c r="G15" i="4" s="1"/>
  <c r="BG129" i="3"/>
  <c r="O129" i="3"/>
  <c r="O131" i="3" s="1"/>
  <c r="O132" i="3" s="1"/>
  <c r="BO128" i="3"/>
  <c r="BE120" i="3"/>
  <c r="L6" i="2" s="1"/>
  <c r="BE117" i="3"/>
  <c r="BN117" i="3"/>
  <c r="BQ114" i="3"/>
  <c r="H39" i="4" s="1"/>
  <c r="G39" i="4" s="1"/>
  <c r="AS54" i="3"/>
  <c r="BL54" i="3"/>
  <c r="AA117" i="3"/>
  <c r="BI117" i="3"/>
  <c r="AS70" i="3"/>
  <c r="AS57" i="3"/>
  <c r="AY57" i="3"/>
  <c r="F82" i="4"/>
  <c r="H82" i="4" s="1"/>
  <c r="G82" i="4" s="1"/>
  <c r="BQ59" i="3"/>
  <c r="F78" i="4"/>
  <c r="H78" i="4" s="1"/>
  <c r="G78" i="4" s="1"/>
  <c r="BQ45" i="3"/>
  <c r="BO39" i="3"/>
  <c r="BI15" i="3"/>
  <c r="AA15" i="3"/>
  <c r="AA17" i="3" s="1"/>
  <c r="AA18" i="3" s="1"/>
  <c r="G3" i="2" s="1"/>
  <c r="F21" i="4"/>
  <c r="H21" i="4" s="1"/>
  <c r="G21" i="4" s="1"/>
  <c r="BQ8" i="3"/>
  <c r="I84" i="3"/>
  <c r="BP84" i="3" s="1"/>
  <c r="F84" i="4"/>
  <c r="H84" i="4" s="1"/>
  <c r="G84" i="4" s="1"/>
  <c r="BQ72" i="3"/>
  <c r="BI67" i="3"/>
  <c r="AA67" i="3"/>
  <c r="BP26" i="3"/>
  <c r="BK67" i="3"/>
  <c r="AM67" i="3"/>
  <c r="BE67" i="3"/>
  <c r="BN67" i="3"/>
  <c r="BH40" i="3"/>
  <c r="U40" i="3"/>
  <c r="U42" i="3" s="1"/>
  <c r="F73" i="4"/>
  <c r="H73" i="4" s="1"/>
  <c r="G73" i="4" s="1"/>
  <c r="BQ4" i="3"/>
  <c r="BO82" i="3"/>
  <c r="BQ73" i="3"/>
  <c r="H25" i="4"/>
  <c r="G25" i="4" s="1"/>
  <c r="F85" i="4" l="1"/>
  <c r="H61" i="4"/>
  <c r="G61" i="4" s="1"/>
  <c r="G9" i="2"/>
  <c r="G12" i="2"/>
  <c r="AA29" i="3"/>
  <c r="AA30" i="3"/>
  <c r="G11" i="2" s="1"/>
  <c r="AA86" i="3"/>
  <c r="G10" i="2" s="1"/>
  <c r="AA119" i="3"/>
  <c r="AA120" i="3" s="1"/>
  <c r="G6" i="2" s="1"/>
  <c r="AA56" i="3"/>
  <c r="AA57" i="3" s="1"/>
  <c r="G7" i="2" s="1"/>
  <c r="M8" i="2"/>
  <c r="AA43" i="3"/>
  <c r="G2" i="2" s="1"/>
  <c r="AA69" i="3"/>
  <c r="AA70" i="3" s="1"/>
  <c r="G5" i="2" s="1"/>
  <c r="AA131" i="3"/>
  <c r="AA132" i="3" s="1"/>
  <c r="G4" i="2" s="1"/>
  <c r="U70" i="3"/>
  <c r="F5" i="2" s="1"/>
  <c r="U56" i="3"/>
  <c r="U57" i="3" s="1"/>
  <c r="F7" i="2" s="1"/>
  <c r="H85" i="4"/>
  <c r="G85" i="4" s="1"/>
  <c r="U30" i="3"/>
  <c r="F11" i="2" s="1"/>
  <c r="U43" i="3"/>
  <c r="F2" i="2" s="1"/>
  <c r="U147" i="3"/>
  <c r="U148" i="3" s="1"/>
  <c r="F9" i="2" s="1"/>
  <c r="BQ14" i="3"/>
  <c r="BP130" i="3"/>
  <c r="U120" i="3"/>
  <c r="F6" i="2" s="1"/>
  <c r="U132" i="3"/>
  <c r="F4" i="2" s="1"/>
  <c r="H37" i="4"/>
  <c r="G37" i="4" s="1"/>
  <c r="O56" i="3"/>
  <c r="O57" i="3" s="1"/>
  <c r="O120" i="3"/>
  <c r="E6" i="2" s="1"/>
  <c r="BO54" i="3"/>
  <c r="BQ66" i="3"/>
  <c r="O147" i="3"/>
  <c r="O148" i="3" s="1"/>
  <c r="O29" i="3"/>
  <c r="O30" i="3" s="1"/>
  <c r="E11" i="2" s="1"/>
  <c r="O18" i="3"/>
  <c r="E3" i="2" s="1"/>
  <c r="BP102" i="3"/>
  <c r="O43" i="3"/>
  <c r="O103" i="3"/>
  <c r="O104" i="3" s="1"/>
  <c r="BQ128" i="3"/>
  <c r="BP129" i="3"/>
  <c r="L14" i="2"/>
  <c r="BQ26" i="3"/>
  <c r="BO129" i="3"/>
  <c r="BP67" i="3"/>
  <c r="BO101" i="3"/>
  <c r="BP54" i="3"/>
  <c r="BQ144" i="3"/>
  <c r="BO67" i="3"/>
  <c r="BO27" i="3"/>
  <c r="BO40" i="3"/>
  <c r="BO145" i="3"/>
  <c r="BQ100" i="3"/>
  <c r="H14" i="2"/>
  <c r="I57" i="3"/>
  <c r="BP27" i="3"/>
  <c r="I29" i="3"/>
  <c r="BP15" i="3"/>
  <c r="I17" i="3"/>
  <c r="BO83" i="3"/>
  <c r="K14" i="2"/>
  <c r="BP83" i="3"/>
  <c r="I85" i="3"/>
  <c r="BP85" i="3" s="1"/>
  <c r="BO15" i="3"/>
  <c r="J14" i="2"/>
  <c r="J12" i="2"/>
  <c r="BP117" i="3"/>
  <c r="I119" i="3"/>
  <c r="BP119" i="3" s="1"/>
  <c r="BP145" i="3"/>
  <c r="I147" i="3"/>
  <c r="I148" i="3" s="1"/>
  <c r="I12" i="2"/>
  <c r="I14" i="2"/>
  <c r="I131" i="3"/>
  <c r="BP131" i="3" s="1"/>
  <c r="I103" i="3"/>
  <c r="BP101" i="3"/>
  <c r="BP40" i="3"/>
  <c r="I42" i="3"/>
  <c r="H60" i="4"/>
  <c r="G60" i="4" s="1"/>
  <c r="H62" i="4"/>
  <c r="G62" i="4" s="1"/>
  <c r="BO117" i="3"/>
  <c r="BQ39" i="3"/>
  <c r="BQ82" i="3"/>
  <c r="BQ53" i="3"/>
  <c r="I69" i="3"/>
  <c r="M7" i="2" l="1"/>
  <c r="G14" i="2"/>
  <c r="BQ54" i="3"/>
  <c r="F12" i="2"/>
  <c r="F14" i="2"/>
  <c r="BP56" i="3"/>
  <c r="E12" i="2"/>
  <c r="BQ129" i="3"/>
  <c r="BQ27" i="3"/>
  <c r="BQ83" i="3"/>
  <c r="E14" i="2"/>
  <c r="BQ40" i="3"/>
  <c r="BQ101" i="3"/>
  <c r="BQ145" i="3"/>
  <c r="I132" i="3"/>
  <c r="BQ117" i="3"/>
  <c r="BQ67" i="3"/>
  <c r="BQ15" i="3"/>
  <c r="D12" i="2"/>
  <c r="M2" i="2"/>
  <c r="BP29" i="3"/>
  <c r="I30" i="3"/>
  <c r="I120" i="3"/>
  <c r="BP69" i="3"/>
  <c r="I70" i="3"/>
  <c r="I86" i="3"/>
  <c r="BP103" i="3"/>
  <c r="I104" i="3"/>
  <c r="BP57" i="3"/>
  <c r="M10" i="2"/>
  <c r="BP132" i="3"/>
  <c r="M5" i="2"/>
  <c r="BP42" i="3"/>
  <c r="I43" i="3"/>
  <c r="BP17" i="3"/>
  <c r="I18" i="3"/>
  <c r="BP70" i="3" l="1"/>
  <c r="M9" i="2"/>
  <c r="BP18" i="3"/>
  <c r="D3" i="2"/>
  <c r="M3" i="2" s="1"/>
  <c r="BP104" i="3"/>
  <c r="M4" i="2"/>
  <c r="BP120" i="3"/>
  <c r="D6" i="2"/>
  <c r="M6" i="2" s="1"/>
  <c r="BP43" i="3"/>
  <c r="N5" i="2"/>
  <c r="BP86" i="3"/>
  <c r="N9" i="2"/>
  <c r="BP30" i="3"/>
  <c r="D11" i="2"/>
  <c r="M11" i="2" s="1"/>
  <c r="N11" i="2" s="1"/>
  <c r="N8" i="2" l="1"/>
  <c r="N4" i="2"/>
  <c r="N6" i="2"/>
  <c r="N10" i="2"/>
  <c r="N3" i="2"/>
  <c r="N7" i="2"/>
  <c r="D14" i="2"/>
  <c r="M14" i="2" s="1"/>
  <c r="M15" i="2" s="1"/>
  <c r="N2" i="2"/>
  <c r="N15" i="2" l="1"/>
  <c r="N22" i="2" s="1"/>
</calcChain>
</file>

<file path=xl/sharedStrings.xml><?xml version="1.0" encoding="utf-8"?>
<sst xmlns="http://schemas.openxmlformats.org/spreadsheetml/2006/main" count="716" uniqueCount="101">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</sst>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0"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3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4" fillId="4" borderId="2" xfId="0" applyFont="1" applyFill="1" applyBorder="1" applyAlignment="1">
      <alignment horizontal="center"/>
    </xf>
    <xf numFmtId="0" fontId="26"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13" fillId="4" borderId="2" xfId="0" applyNumberFormat="1" applyFont="1" applyFill="1" applyBorder="1" applyAlignment="1"/>
    <xf numFmtId="0" fontId="15" fillId="4" borderId="2" xfId="0" applyFont="1" applyFill="1" applyBorder="1" applyAlignment="1"/>
    <xf numFmtId="0" fontId="15" fillId="4" borderId="2" xfId="0" applyNumberFormat="1" applyFont="1" applyFill="1" applyBorder="1" applyAlignment="1"/>
    <xf numFmtId="0" fontId="25" fillId="4" borderId="2" xfId="0" applyFont="1" applyFill="1" applyBorder="1" applyAlignment="1"/>
    <xf numFmtId="0" fontId="21" fillId="4" borderId="2" xfId="0" applyFont="1" applyFill="1" applyBorder="1" applyAlignment="1"/>
    <xf numFmtId="0" fontId="21" fillId="4" borderId="2" xfId="0" applyNumberFormat="1" applyFont="1" applyFill="1" applyBorder="1" applyAlignment="1"/>
    <xf numFmtId="0" fontId="0" fillId="0" borderId="0" xfId="0" applyNumberFormat="1" applyAlignment="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applyAlignment="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applyAlignment="1"/>
    <xf numFmtId="0" fontId="27" fillId="4" borderId="2"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44852</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équipe'!B31</f>
        <v>ACB</v>
      </c>
      <c r="D2" s="14">
        <f>'Détail par équipe'!I43</f>
        <v>8</v>
      </c>
      <c r="E2" s="15">
        <f>'Détail par équipe'!O43</f>
        <v>8</v>
      </c>
      <c r="F2" s="15">
        <f>'Détail par équipe'!U43</f>
        <v>10</v>
      </c>
      <c r="G2" s="15">
        <f>'Détail par équipe'!AA43</f>
        <v>7</v>
      </c>
      <c r="H2" s="15">
        <f>'Détail par équipe'!AG43</f>
        <v>0</v>
      </c>
      <c r="I2" s="15">
        <f>'Détail par équipe'!AM43</f>
        <v>0</v>
      </c>
      <c r="J2" s="15">
        <f>'Détail par équipe'!AS43</f>
        <v>0</v>
      </c>
      <c r="K2" s="15">
        <f>'Détail par équipe'!AY43</f>
        <v>0</v>
      </c>
      <c r="L2" s="15">
        <f>'Détail par équipe'!BE43</f>
        <v>0</v>
      </c>
      <c r="M2" s="16">
        <f>D2+E2+F2+G2+H2+I2+J2+K2+L2</f>
        <v>33</v>
      </c>
      <c r="N2" s="17">
        <f t="shared" ref="N2:N11" si="0">M2*1.2</f>
        <v>39.6</v>
      </c>
    </row>
    <row r="3" spans="1:14" ht="23.1" customHeight="1" x14ac:dyDescent="0.2">
      <c r="A3" s="11">
        <v>2</v>
      </c>
      <c r="B3" s="12">
        <v>2</v>
      </c>
      <c r="C3" s="13" t="str">
        <f>'Détail par équipe'!B2</f>
        <v>Challenger 1</v>
      </c>
      <c r="D3" s="14">
        <f>'Détail par équipe'!I18</f>
        <v>9</v>
      </c>
      <c r="E3" s="15">
        <f>'Détail par équipe'!O18</f>
        <v>10</v>
      </c>
      <c r="F3" s="15">
        <f>'Détail par équipe'!U18</f>
        <v>7.5</v>
      </c>
      <c r="G3" s="15">
        <f>'Détail par équipe'!AA18</f>
        <v>4</v>
      </c>
      <c r="H3" s="15">
        <f>'Détail par équipe'!AG18</f>
        <v>0</v>
      </c>
      <c r="I3" s="15">
        <f>'Détail par équipe'!AM18</f>
        <v>0</v>
      </c>
      <c r="J3" s="15">
        <f>'Détail par équipe'!AS18</f>
        <v>0</v>
      </c>
      <c r="K3" s="15">
        <f>'Détail par équipe'!AY18</f>
        <v>0</v>
      </c>
      <c r="L3" s="15">
        <f>'Détail par équipe'!BE18</f>
        <v>0</v>
      </c>
      <c r="M3" s="16">
        <f>D3+E3+F3+G3+H3+I3+J3+K3+L3</f>
        <v>30.5</v>
      </c>
      <c r="N3" s="17">
        <f t="shared" si="0"/>
        <v>36.6</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0</v>
      </c>
      <c r="I4" s="15">
        <f>'Détail par équipe'!AM132</f>
        <v>0</v>
      </c>
      <c r="J4" s="15">
        <f>'Détail par équipe'!AS132</f>
        <v>0</v>
      </c>
      <c r="K4" s="15">
        <f>'Détail par équipe'!AY132</f>
        <v>0</v>
      </c>
      <c r="L4" s="15">
        <f>'Détail par équipe'!BE132</f>
        <v>0</v>
      </c>
      <c r="M4" s="16">
        <f>D4+E4+F4+G4+H4+I4+J4+K4+L4</f>
        <v>29.5</v>
      </c>
      <c r="N4" s="17">
        <f t="shared" si="0"/>
        <v>35.4</v>
      </c>
    </row>
    <row r="5" spans="1:14" ht="23.1" customHeight="1" x14ac:dyDescent="0.2">
      <c r="A5" s="11">
        <v>4</v>
      </c>
      <c r="B5" s="12">
        <v>6</v>
      </c>
      <c r="C5" s="13" t="str">
        <f>'Détail par équipe'!B58</f>
        <v>Les Mickeys</v>
      </c>
      <c r="D5" s="14">
        <f>'Détail par équipe'!I70</f>
        <v>8</v>
      </c>
      <c r="E5" s="15">
        <f>'Détail par équipe'!O70</f>
        <v>2.5</v>
      </c>
      <c r="F5" s="15">
        <f>'Détail par équipe'!U70</f>
        <v>6</v>
      </c>
      <c r="G5" s="15">
        <f>'Détail par équipe'!AA70</f>
        <v>3</v>
      </c>
      <c r="H5" s="15">
        <f>'Détail par équipe'!AG70</f>
        <v>0</v>
      </c>
      <c r="I5" s="15">
        <f>'Détail par équipe'!AM70</f>
        <v>0</v>
      </c>
      <c r="J5" s="15">
        <f>'Détail par équipe'!AS70</f>
        <v>0</v>
      </c>
      <c r="K5" s="15">
        <f>'Détail par équipe'!AY70</f>
        <v>0</v>
      </c>
      <c r="L5" s="15">
        <f>'Détail par équipe'!BE70</f>
        <v>0</v>
      </c>
      <c r="M5" s="16">
        <f>D5+E5+F5+G5+H5+I5+J5+K5+L5</f>
        <v>19.5</v>
      </c>
      <c r="N5" s="17">
        <f t="shared" si="0"/>
        <v>23.4</v>
      </c>
    </row>
    <row r="6" spans="1:14" ht="23.1" customHeight="1" x14ac:dyDescent="0.2">
      <c r="A6" s="11">
        <v>5</v>
      </c>
      <c r="B6" s="12">
        <v>8</v>
      </c>
      <c r="C6" s="13" t="str">
        <f>'Détail par équipe'!B105</f>
        <v>BP +</v>
      </c>
      <c r="D6" s="14">
        <f>'Détail par équipe'!I120</f>
        <v>2</v>
      </c>
      <c r="E6" s="15">
        <f>'Détail par équipe'!O120</f>
        <v>8</v>
      </c>
      <c r="F6" s="15">
        <f>'Détail par équipe'!U120</f>
        <v>1</v>
      </c>
      <c r="G6" s="15">
        <f>'Détail par équipe'!AA120</f>
        <v>8</v>
      </c>
      <c r="H6" s="15">
        <f>'Détail par équipe'!AG120</f>
        <v>0</v>
      </c>
      <c r="I6" s="15">
        <f>'Détail par équipe'!AM120</f>
        <v>0</v>
      </c>
      <c r="J6" s="15">
        <f>'Détail par équipe'!AS120</f>
        <v>0</v>
      </c>
      <c r="K6" s="15">
        <f>'Détail par équipe'!AY120</f>
        <v>0</v>
      </c>
      <c r="L6" s="15">
        <f>'Détail par équipe'!BE120</f>
        <v>0</v>
      </c>
      <c r="M6" s="16">
        <f>D6+E6+F6+G6+H6+I6+J6+K6+L6</f>
        <v>19</v>
      </c>
      <c r="N6" s="17">
        <f t="shared" si="0"/>
        <v>22.8</v>
      </c>
    </row>
    <row r="7" spans="1:14" ht="23.1" customHeight="1" x14ac:dyDescent="0.2">
      <c r="A7" s="11">
        <v>6</v>
      </c>
      <c r="B7" s="12">
        <v>10</v>
      </c>
      <c r="C7" s="13" t="str">
        <f>'Détail par équipe'!B44</f>
        <v>Challenger 2</v>
      </c>
      <c r="D7" s="14">
        <f>'Détail par équipe'!I57</f>
        <v>2</v>
      </c>
      <c r="E7" s="15">
        <f>'Détail par équipe'!O57</f>
        <v>2</v>
      </c>
      <c r="F7" s="15">
        <f>'Détail par équipe'!U57</f>
        <v>4</v>
      </c>
      <c r="G7" s="15">
        <f>'Détail par équipe'!AA57</f>
        <v>8</v>
      </c>
      <c r="H7" s="15">
        <f>'Détail par équipe'!AG57</f>
        <v>0</v>
      </c>
      <c r="I7" s="15">
        <f>'Détail par équipe'!AM57</f>
        <v>0</v>
      </c>
      <c r="J7" s="15">
        <f>'Détail par équipe'!AS57</f>
        <v>0</v>
      </c>
      <c r="K7" s="15">
        <f>'Détail par équipe'!AY57</f>
        <v>0</v>
      </c>
      <c r="L7" s="15">
        <f>'Détail par équipe'!BE57</f>
        <v>0</v>
      </c>
      <c r="M7" s="16">
        <f>D7+E7+F7+G7+H7+I7+J7+K7+L7</f>
        <v>16</v>
      </c>
      <c r="N7" s="17">
        <f t="shared" si="0"/>
        <v>19.2</v>
      </c>
    </row>
    <row r="8" spans="1:14" ht="23.1" customHeight="1" x14ac:dyDescent="0.2">
      <c r="A8" s="11">
        <v>7</v>
      </c>
      <c r="B8" s="12">
        <v>1</v>
      </c>
      <c r="C8" s="13" t="str">
        <f>'Détail par équipe'!B87</f>
        <v>Les Daltons 2</v>
      </c>
      <c r="D8" s="14">
        <f>'Détail par équipe'!I104</f>
        <v>8</v>
      </c>
      <c r="E8" s="15">
        <f>'Détail par équipe'!O104</f>
        <v>2</v>
      </c>
      <c r="F8" s="15">
        <f>'Détail par équipe'!U104</f>
        <v>3</v>
      </c>
      <c r="G8" s="15">
        <f>'Détail par équipe'!AA104</f>
        <v>2</v>
      </c>
      <c r="H8" s="15">
        <f>'Détail par équipe'!AG104</f>
        <v>0</v>
      </c>
      <c r="I8" s="15">
        <f>'Détail par équipe'!AM104</f>
        <v>0</v>
      </c>
      <c r="J8" s="15">
        <f>'Détail par équipe'!AS104</f>
        <v>0</v>
      </c>
      <c r="K8" s="15">
        <f>'Détail par équipe'!AY104</f>
        <v>0</v>
      </c>
      <c r="L8" s="15">
        <f>'Détail par équipe'!BE104</f>
        <v>0</v>
      </c>
      <c r="M8" s="16">
        <f>D8+E8+F8+G8+H8+I8+J8+K8+L8</f>
        <v>15</v>
      </c>
      <c r="N8" s="17">
        <f t="shared" si="0"/>
        <v>18</v>
      </c>
    </row>
    <row r="9" spans="1:14" ht="23.1" customHeight="1" x14ac:dyDescent="0.2">
      <c r="A9" s="11">
        <v>8</v>
      </c>
      <c r="B9" s="12">
        <v>7</v>
      </c>
      <c r="C9" s="13" t="str">
        <f>'Détail par équipe'!B133</f>
        <v>Challenger 4</v>
      </c>
      <c r="D9" s="14">
        <v>0</v>
      </c>
      <c r="E9" s="15">
        <f>'Détail par équipe'!O148</f>
        <v>7.5</v>
      </c>
      <c r="F9" s="15">
        <f>'Détail par équipe'!U148</f>
        <v>2.5</v>
      </c>
      <c r="G9" s="15">
        <f>'Détail par équipe'!AA148</f>
        <v>2</v>
      </c>
      <c r="H9" s="15">
        <f>'Détail par équipe'!AG148</f>
        <v>0</v>
      </c>
      <c r="I9" s="15">
        <f>'Détail par équipe'!AM148</f>
        <v>0</v>
      </c>
      <c r="J9" s="15">
        <f>'Détail par équipe'!AS148</f>
        <v>0</v>
      </c>
      <c r="K9" s="15">
        <f>'Détail par équipe'!AY148</f>
        <v>0</v>
      </c>
      <c r="L9" s="15">
        <f>'Détail par équipe'!BE148</f>
        <v>0</v>
      </c>
      <c r="M9" s="16">
        <f>D9+E9+F9+G9+H9+I9+J9+K9+L9</f>
        <v>12</v>
      </c>
      <c r="N9" s="17">
        <f t="shared" si="0"/>
        <v>14.399999999999999</v>
      </c>
    </row>
    <row r="10" spans="1:14" ht="19.5" customHeight="1" x14ac:dyDescent="0.2">
      <c r="A10" s="11">
        <v>9</v>
      </c>
      <c r="B10" s="12">
        <v>11</v>
      </c>
      <c r="C10" s="13" t="str">
        <f>'Détail par équipe'!B71</f>
        <v>Les Catsyclo</v>
      </c>
      <c r="D10" s="14">
        <f>'Détail par équipe'!I86</f>
        <v>2</v>
      </c>
      <c r="E10" s="15">
        <f>'Détail par équipe'!O86</f>
        <v>0</v>
      </c>
      <c r="F10" s="15">
        <f>'Détail par équipe'!U86</f>
        <v>7</v>
      </c>
      <c r="G10" s="15">
        <f>'Détail par équipe'!AA86</f>
        <v>2</v>
      </c>
      <c r="H10" s="15">
        <f>'Détail par équipe'!AG86</f>
        <v>0</v>
      </c>
      <c r="I10" s="15">
        <f>'Détail par équipe'!AM86</f>
        <v>0</v>
      </c>
      <c r="J10" s="15">
        <f>'Détail par équipe'!AS86</f>
        <v>0</v>
      </c>
      <c r="K10" s="15">
        <f>'Détail par équipe'!AY86</f>
        <v>0</v>
      </c>
      <c r="L10" s="15">
        <f>'Détail par équipe'!BE86</f>
        <v>0</v>
      </c>
      <c r="M10" s="16">
        <f>D10+E10+F10+G10+H10+I10+J10+K10+L10</f>
        <v>11</v>
      </c>
      <c r="N10" s="17">
        <f t="shared" si="0"/>
        <v>13.2</v>
      </c>
    </row>
    <row r="11" spans="1:14" ht="23.1" customHeight="1" x14ac:dyDescent="0.2">
      <c r="A11" s="11">
        <v>10</v>
      </c>
      <c r="B11" s="12">
        <v>5</v>
      </c>
      <c r="C11" s="13" t="str">
        <f>'Détail par équipe'!B19</f>
        <v>Challenger 3</v>
      </c>
      <c r="D11" s="14">
        <f>'Détail par équipe'!I30</f>
        <v>1</v>
      </c>
      <c r="E11" s="15">
        <f>'Détail par équipe'!O30</f>
        <v>0.5</v>
      </c>
      <c r="F11" s="15">
        <f>'Détail par équipe'!U30</f>
        <v>0</v>
      </c>
      <c r="G11" s="15">
        <f>'Détail par équipe'!AA30</f>
        <v>8</v>
      </c>
      <c r="H11" s="15">
        <f>'Détail par équipe'!AG30</f>
        <v>0</v>
      </c>
      <c r="I11" s="15">
        <f>'Détail par équipe'!AM30</f>
        <v>0</v>
      </c>
      <c r="J11" s="15">
        <f>'Détail par équipe'!AS30</f>
        <v>0</v>
      </c>
      <c r="K11" s="15">
        <f>'Détail par équipe'!AY30</f>
        <v>0</v>
      </c>
      <c r="L11" s="15">
        <f>'Détail par équipe'!BE30</f>
        <v>0</v>
      </c>
      <c r="M11" s="16">
        <f>D11+E11+F11+G11+H11+I11+J11+K11+L11</f>
        <v>9.5</v>
      </c>
      <c r="N11" s="17">
        <f t="shared" si="0"/>
        <v>11.4</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0</v>
      </c>
      <c r="I14" s="17">
        <f t="shared" si="1"/>
        <v>0</v>
      </c>
      <c r="J14" s="17">
        <f t="shared" si="1"/>
        <v>0</v>
      </c>
      <c r="K14" s="17">
        <f t="shared" si="1"/>
        <v>0</v>
      </c>
      <c r="L14" s="17">
        <f t="shared" si="1"/>
        <v>0</v>
      </c>
      <c r="M14" s="17">
        <f>D14+E14+F14+G14+H14+I14+J14+K14+L14</f>
        <v>195</v>
      </c>
      <c r="N14" s="21"/>
    </row>
    <row r="15" spans="1:14" ht="15" customHeight="1" x14ac:dyDescent="0.2">
      <c r="A15" s="21"/>
      <c r="B15" s="22"/>
      <c r="C15" s="21"/>
      <c r="D15" s="21"/>
      <c r="E15" s="21"/>
      <c r="F15" s="21"/>
      <c r="G15" s="21"/>
      <c r="H15" s="21"/>
      <c r="I15" s="21"/>
      <c r="J15" s="21"/>
      <c r="K15" s="21"/>
      <c r="L15" s="21"/>
      <c r="M15" s="23">
        <f>M14*1.2</f>
        <v>234</v>
      </c>
      <c r="N15" s="17">
        <f>SUM(N2:N11)</f>
        <v>234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c r="F18" s="21"/>
      <c r="G18" s="21"/>
      <c r="H18" s="21"/>
      <c r="I18" s="21"/>
      <c r="J18" s="21"/>
      <c r="K18" s="21"/>
      <c r="L18" s="21"/>
      <c r="M18" s="17">
        <f>SUM(D18:L18)</f>
        <v>54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234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N4" activePane="bottomRight"/>
      <selection sqref="A1:C1048576"/>
      <selection pane="topRight" activeCell="L1" sqref="L1"/>
      <selection pane="bottomLeft" activeCell="C24" sqref="C24"/>
      <selection pane="bottomRight" activeCell="V136" sqref="V136"/>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12">
        <v>44817</v>
      </c>
      <c r="E1" s="113"/>
      <c r="F1" s="113"/>
      <c r="G1" s="113"/>
      <c r="H1" s="113"/>
      <c r="I1" s="114"/>
      <c r="J1" s="112">
        <v>44824</v>
      </c>
      <c r="K1" s="113"/>
      <c r="L1" s="113"/>
      <c r="M1" s="113"/>
      <c r="N1" s="113"/>
      <c r="O1" s="114"/>
      <c r="P1" s="112">
        <v>44831</v>
      </c>
      <c r="Q1" s="113"/>
      <c r="R1" s="113"/>
      <c r="S1" s="113"/>
      <c r="T1" s="113"/>
      <c r="U1" s="114"/>
      <c r="V1" s="112">
        <v>44838</v>
      </c>
      <c r="W1" s="113"/>
      <c r="X1" s="113"/>
      <c r="Y1" s="113"/>
      <c r="Z1" s="113"/>
      <c r="AA1" s="114"/>
      <c r="AB1" s="112">
        <v>44845</v>
      </c>
      <c r="AC1" s="113"/>
      <c r="AD1" s="113"/>
      <c r="AE1" s="113"/>
      <c r="AF1" s="113"/>
      <c r="AG1" s="114"/>
      <c r="AH1" s="112">
        <v>44852</v>
      </c>
      <c r="AI1" s="113"/>
      <c r="AJ1" s="113"/>
      <c r="AK1" s="113"/>
      <c r="AL1" s="113"/>
      <c r="AM1" s="114"/>
      <c r="AN1" s="112">
        <v>44873</v>
      </c>
      <c r="AO1" s="113"/>
      <c r="AP1" s="113"/>
      <c r="AQ1" s="113"/>
      <c r="AR1" s="113"/>
      <c r="AS1" s="114"/>
      <c r="AT1" s="112">
        <v>44880</v>
      </c>
      <c r="AU1" s="113"/>
      <c r="AV1" s="113"/>
      <c r="AW1" s="113"/>
      <c r="AX1" s="113"/>
      <c r="AY1" s="114"/>
      <c r="AZ1" s="112">
        <v>44887</v>
      </c>
      <c r="BA1" s="113"/>
      <c r="BB1" s="113"/>
      <c r="BC1" s="113"/>
      <c r="BD1" s="113"/>
      <c r="BE1" s="114"/>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15" t="s">
        <v>26</v>
      </c>
      <c r="C2" s="116"/>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1250</v>
      </c>
      <c r="BQ3" s="17">
        <f t="shared" ref="BQ3:BQ15" si="20">BP3/BO3</f>
        <v>156.25</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4</v>
      </c>
      <c r="BJ4" s="17">
        <f t="shared" si="13"/>
        <v>0</v>
      </c>
      <c r="BK4" s="17">
        <f t="shared" si="14"/>
        <v>0</v>
      </c>
      <c r="BL4" s="17">
        <f t="shared" si="15"/>
        <v>0</v>
      </c>
      <c r="BM4" s="17">
        <f t="shared" si="16"/>
        <v>0</v>
      </c>
      <c r="BN4" s="17">
        <f t="shared" si="17"/>
        <v>0</v>
      </c>
      <c r="BO4" s="17">
        <f t="shared" si="18"/>
        <v>16</v>
      </c>
      <c r="BP4" s="17">
        <f t="shared" si="19"/>
        <v>2802</v>
      </c>
      <c r="BQ4" s="17">
        <f t="shared" si="20"/>
        <v>175.125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0</v>
      </c>
      <c r="BL5" s="17">
        <f t="shared" si="15"/>
        <v>0</v>
      </c>
      <c r="BM5" s="17">
        <f t="shared" si="16"/>
        <v>0</v>
      </c>
      <c r="BN5" s="17">
        <f t="shared" si="17"/>
        <v>0</v>
      </c>
      <c r="BO5" s="17">
        <f t="shared" si="18"/>
        <v>4</v>
      </c>
      <c r="BP5" s="17">
        <f t="shared" si="19"/>
        <v>471</v>
      </c>
      <c r="BQ5" s="21">
        <f t="shared" si="20"/>
        <v>117.75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0</v>
      </c>
      <c r="BK14" s="17">
        <f t="shared" si="14"/>
        <v>0</v>
      </c>
      <c r="BL14" s="17">
        <f t="shared" si="15"/>
        <v>0</v>
      </c>
      <c r="BM14" s="17">
        <f t="shared" si="16"/>
        <v>0</v>
      </c>
      <c r="BN14" s="17">
        <f t="shared" si="17"/>
        <v>0</v>
      </c>
      <c r="BO14" s="17">
        <f t="shared" si="18"/>
        <v>16</v>
      </c>
      <c r="BP14" s="17">
        <f t="shared" si="19"/>
        <v>5056</v>
      </c>
      <c r="BQ14" s="17">
        <f t="shared" si="20"/>
        <v>316</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0</v>
      </c>
      <c r="BK15" s="17">
        <f t="shared" si="14"/>
        <v>0</v>
      </c>
      <c r="BL15" s="17">
        <f t="shared" si="15"/>
        <v>0</v>
      </c>
      <c r="BM15" s="17">
        <f t="shared" si="16"/>
        <v>0</v>
      </c>
      <c r="BN15" s="17">
        <f t="shared" si="17"/>
        <v>0</v>
      </c>
      <c r="BO15" s="17">
        <f t="shared" si="18"/>
        <v>16</v>
      </c>
      <c r="BP15" s="17">
        <f t="shared" si="19"/>
        <v>6668</v>
      </c>
      <c r="BQ15" s="17">
        <f t="shared" si="20"/>
        <v>416.75</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4</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30.5</v>
      </c>
      <c r="BQ18" s="56"/>
    </row>
    <row r="19" spans="1:69" ht="27" customHeight="1" x14ac:dyDescent="0.25">
      <c r="A19" s="31">
        <v>2</v>
      </c>
      <c r="B19" s="115" t="s">
        <v>81</v>
      </c>
      <c r="C19" s="116"/>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0</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12</v>
      </c>
      <c r="BP22" s="17">
        <f t="shared" si="49"/>
        <v>1924</v>
      </c>
      <c r="BQ22" s="21">
        <f t="shared" si="50"/>
        <v>160.33333333333334</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4</v>
      </c>
      <c r="BP23" s="17">
        <f t="shared" si="49"/>
        <v>641</v>
      </c>
      <c r="BQ23" s="21">
        <f t="shared" si="50"/>
        <v>160.25</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0</v>
      </c>
      <c r="BK26" s="17">
        <f t="shared" si="44"/>
        <v>0</v>
      </c>
      <c r="BL26" s="17">
        <f t="shared" si="45"/>
        <v>0</v>
      </c>
      <c r="BM26" s="17">
        <f t="shared" si="46"/>
        <v>0</v>
      </c>
      <c r="BN26" s="17">
        <f t="shared" si="47"/>
        <v>0</v>
      </c>
      <c r="BO26" s="17">
        <f t="shared" si="48"/>
        <v>16</v>
      </c>
      <c r="BP26" s="17">
        <f t="shared" si="49"/>
        <v>4965</v>
      </c>
      <c r="BQ26" s="17">
        <f t="shared" si="50"/>
        <v>310.3125</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0</v>
      </c>
      <c r="BK27" s="17">
        <f t="shared" si="44"/>
        <v>0</v>
      </c>
      <c r="BL27" s="17">
        <f t="shared" si="45"/>
        <v>0</v>
      </c>
      <c r="BM27" s="17">
        <f t="shared" si="46"/>
        <v>0</v>
      </c>
      <c r="BN27" s="17">
        <f t="shared" si="47"/>
        <v>0</v>
      </c>
      <c r="BO27" s="17">
        <f t="shared" si="48"/>
        <v>16</v>
      </c>
      <c r="BP27" s="17">
        <f t="shared" si="49"/>
        <v>6485</v>
      </c>
      <c r="BQ27" s="17">
        <f t="shared" si="50"/>
        <v>405.3125</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1</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1</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9.5</v>
      </c>
      <c r="BQ30" s="56"/>
    </row>
    <row r="31" spans="1:69" ht="27" customHeight="1" x14ac:dyDescent="0.25">
      <c r="A31" s="31">
        <v>3</v>
      </c>
      <c r="B31" s="115" t="s">
        <v>46</v>
      </c>
      <c r="C31" s="116"/>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12</v>
      </c>
      <c r="BP32" s="17">
        <f t="shared" ref="BP32:BP37" si="79">I32+O32+U32+AA32+AG32+AM32+AS32+AY32+BE32</f>
        <v>1977</v>
      </c>
      <c r="BQ32" s="17">
        <f t="shared" ref="BQ32:BQ37" si="80">BP32/BO32</f>
        <v>164.75</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0</v>
      </c>
      <c r="BK33" s="17">
        <f t="shared" si="74"/>
        <v>0</v>
      </c>
      <c r="BL33" s="17">
        <f t="shared" si="75"/>
        <v>0</v>
      </c>
      <c r="BM33" s="17">
        <f t="shared" si="76"/>
        <v>0</v>
      </c>
      <c r="BN33" s="17">
        <f t="shared" si="77"/>
        <v>0</v>
      </c>
      <c r="BO33" s="17">
        <f t="shared" si="78"/>
        <v>16</v>
      </c>
      <c r="BP33" s="17">
        <f t="shared" si="79"/>
        <v>2948</v>
      </c>
      <c r="BQ33" s="17">
        <f t="shared" si="80"/>
        <v>184.25</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16</v>
      </c>
      <c r="BP39" s="17">
        <f>I39+O39+U39+AA39+AG39+AM39+AS39+AY39+BE39</f>
        <v>5603</v>
      </c>
      <c r="BQ39" s="17">
        <f>BP39/BO39</f>
        <v>350.1875</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16</v>
      </c>
      <c r="BP40" s="17">
        <f>I40+O40+U40+AA40+AG40+AM40+AS40+AY40+BE40</f>
        <v>6767</v>
      </c>
      <c r="BQ40" s="17">
        <f>BP40/BO40</f>
        <v>422.9375</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4</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4</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33</v>
      </c>
      <c r="BQ43" s="56"/>
    </row>
    <row r="44" spans="1:69" ht="27" customHeight="1" x14ac:dyDescent="0.25">
      <c r="A44" s="31">
        <v>4</v>
      </c>
      <c r="B44" s="115" t="s">
        <v>51</v>
      </c>
      <c r="C44" s="117"/>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16</v>
      </c>
      <c r="BP45" s="17">
        <f t="shared" ref="BP45:BP57" si="109">I45+O45+U45+AA45+AG45+AM45+AS45+AY45+BE45</f>
        <v>2580</v>
      </c>
      <c r="BQ45" s="17">
        <f t="shared" ref="BQ45:BQ54" si="110">BP45/BO45</f>
        <v>161.25</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4</v>
      </c>
      <c r="BG46" s="17">
        <f t="shared" si="100"/>
        <v>0</v>
      </c>
      <c r="BH46" s="17">
        <f t="shared" si="101"/>
        <v>4</v>
      </c>
      <c r="BI46" s="17">
        <f t="shared" si="102"/>
        <v>0</v>
      </c>
      <c r="BJ46" s="17">
        <f t="shared" si="103"/>
        <v>0</v>
      </c>
      <c r="BK46" s="17">
        <f t="shared" si="104"/>
        <v>0</v>
      </c>
      <c r="BL46" s="17">
        <f t="shared" si="105"/>
        <v>0</v>
      </c>
      <c r="BM46" s="17">
        <f t="shared" si="106"/>
        <v>0</v>
      </c>
      <c r="BN46" s="17">
        <f t="shared" si="107"/>
        <v>0</v>
      </c>
      <c r="BO46" s="17">
        <f t="shared" si="108"/>
        <v>8</v>
      </c>
      <c r="BP46" s="17">
        <f t="shared" si="109"/>
        <v>1133</v>
      </c>
      <c r="BQ46" s="17">
        <f t="shared" si="110"/>
        <v>141.625</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0</v>
      </c>
      <c r="BG47" s="17">
        <f t="shared" si="100"/>
        <v>4</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894</v>
      </c>
      <c r="BQ47" s="21">
        <f t="shared" si="110"/>
        <v>111.75</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0</v>
      </c>
      <c r="BK53" s="17">
        <f t="shared" si="104"/>
        <v>0</v>
      </c>
      <c r="BL53" s="17">
        <f t="shared" si="105"/>
        <v>0</v>
      </c>
      <c r="BM53" s="17">
        <f t="shared" si="106"/>
        <v>0</v>
      </c>
      <c r="BN53" s="17">
        <f t="shared" si="107"/>
        <v>0</v>
      </c>
      <c r="BO53" s="17">
        <f t="shared" si="108"/>
        <v>16</v>
      </c>
      <c r="BP53" s="17">
        <f t="shared" si="109"/>
        <v>4607</v>
      </c>
      <c r="BQ53" s="17">
        <f t="shared" si="110"/>
        <v>287.9375</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0</v>
      </c>
      <c r="BK54" s="17">
        <f t="shared" si="104"/>
        <v>0</v>
      </c>
      <c r="BL54" s="17">
        <f t="shared" si="105"/>
        <v>0</v>
      </c>
      <c r="BM54" s="17">
        <f t="shared" si="106"/>
        <v>0</v>
      </c>
      <c r="BN54" s="17">
        <f t="shared" si="107"/>
        <v>0</v>
      </c>
      <c r="BO54" s="17">
        <f t="shared" si="108"/>
        <v>16</v>
      </c>
      <c r="BP54" s="17">
        <f t="shared" si="109"/>
        <v>6327</v>
      </c>
      <c r="BQ54" s="17">
        <f t="shared" si="110"/>
        <v>395.4375</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16</v>
      </c>
      <c r="BQ57" s="56"/>
    </row>
    <row r="58" spans="1:69" ht="27" customHeight="1" x14ac:dyDescent="0.25">
      <c r="A58" s="31">
        <v>5</v>
      </c>
      <c r="B58" s="115" t="s">
        <v>55</v>
      </c>
      <c r="C58" s="116"/>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 t="shared" ref="AY59:AY65" si="127">SUM(AU59:AX59)</f>
        <v>0</v>
      </c>
      <c r="AZ59" s="43"/>
      <c r="BA59" s="44"/>
      <c r="BB59" s="44"/>
      <c r="BC59" s="44"/>
      <c r="BD59" s="44"/>
      <c r="BE59" s="42">
        <f t="shared" ref="BE59:BE65" si="128">SUM(BA59:BD59)</f>
        <v>0</v>
      </c>
      <c r="BF59" s="45">
        <f t="shared" ref="BF59:BF67" si="129">SUM((IF(E59&gt;0,1,0)+(IF(F59&gt;0,1,0)+(IF(G59&gt;0,1,0)+(IF(H59&gt;0,1,0))))))</f>
        <v>4</v>
      </c>
      <c r="BG59" s="17">
        <f t="shared" ref="BG59:BG67" si="130">SUM((IF(K59&gt;0,1,0)+(IF(L59&gt;0,1,0)+(IF(M59&gt;0,1,0)+(IF(N59&gt;0,1,0))))))</f>
        <v>4</v>
      </c>
      <c r="BH59" s="17">
        <f t="shared" ref="BH59:BH67" si="131">SUM((IF(Q59&gt;0,1,0)+(IF(R59&gt;0,1,0)+(IF(S59&gt;0,1,0)+(IF(T59&gt;0,1,0))))))</f>
        <v>0</v>
      </c>
      <c r="BI59" s="17">
        <f t="shared" ref="BI59:BI67" si="132">SUM((IF(W59&gt;0,1,0)+(IF(X59&gt;0,1,0)+(IF(Y59&gt;0,1,0)+(IF(Z59&gt;0,1,0))))))</f>
        <v>0</v>
      </c>
      <c r="BJ59" s="17">
        <f t="shared" ref="BJ59:BJ67" si="133">SUM((IF(AC59&gt;0,1,0)+(IF(AD59&gt;0,1,0)+(IF(AE59&gt;0,1,0)+(IF(AF59&gt;0,1,0))))))</f>
        <v>0</v>
      </c>
      <c r="BK59" s="17">
        <f t="shared" ref="BK59:BK67" si="134">SUM((IF(AI59&gt;0,1,0)+(IF(AJ59&gt;0,1,0)+(IF(AK59&gt;0,1,0)+(IF(AL59&gt;0,1,0))))))</f>
        <v>0</v>
      </c>
      <c r="BL59" s="17">
        <f t="shared" ref="BL59:BL67" si="135">SUM((IF(AO59&gt;0,1,0)+(IF(AP59&gt;0,1,0)+(IF(AQ59&gt;0,1,0)+(IF(AR59&gt;0,1,0))))))</f>
        <v>0</v>
      </c>
      <c r="BM59" s="17">
        <f t="shared" ref="BM59:BM67" si="136">SUM((IF(AU59&gt;0,1,0)+(IF(AV59&gt;0,1,0)+(IF(AW59&gt;0,1,0)+(IF(AX59&gt;0,1,0))))))</f>
        <v>0</v>
      </c>
      <c r="BN59" s="17">
        <f t="shared" ref="BN59:BN67" si="137">SUM((IF(BA59&gt;0,1,0)+(IF(BB59&gt;0,1,0)+(IF(BC59&gt;0,1,0)+(IF(BD59&gt;0,1,0))))))</f>
        <v>0</v>
      </c>
      <c r="BO59" s="17">
        <f t="shared" ref="BO59:BO67" si="138">SUM(BF59:BN59)</f>
        <v>8</v>
      </c>
      <c r="BP59" s="17">
        <f t="shared" ref="BP59:BP70" si="139">I59+O59+U59+AA59+AG59+AM59+AS59+AY59+BE59</f>
        <v>1148</v>
      </c>
      <c r="BQ59" s="17">
        <f t="shared" ref="BQ59:BQ67" si="140">BP59/BO59</f>
        <v>143.5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si="127"/>
        <v>0</v>
      </c>
      <c r="AZ60" s="43"/>
      <c r="BA60" s="44"/>
      <c r="BB60" s="44"/>
      <c r="BC60" s="44"/>
      <c r="BD60" s="44"/>
      <c r="BE60" s="42">
        <f t="shared" si="128"/>
        <v>0</v>
      </c>
      <c r="BF60" s="45">
        <f t="shared" si="129"/>
        <v>4</v>
      </c>
      <c r="BG60" s="17">
        <f t="shared" si="130"/>
        <v>4</v>
      </c>
      <c r="BH60" s="17">
        <f t="shared" si="131"/>
        <v>4</v>
      </c>
      <c r="BI60" s="17">
        <f t="shared" si="132"/>
        <v>4</v>
      </c>
      <c r="BJ60" s="17">
        <f t="shared" si="133"/>
        <v>0</v>
      </c>
      <c r="BK60" s="17">
        <f t="shared" si="134"/>
        <v>0</v>
      </c>
      <c r="BL60" s="17">
        <f t="shared" si="135"/>
        <v>0</v>
      </c>
      <c r="BM60" s="17">
        <f t="shared" si="136"/>
        <v>0</v>
      </c>
      <c r="BN60" s="17">
        <f t="shared" si="137"/>
        <v>0</v>
      </c>
      <c r="BO60" s="17">
        <f t="shared" si="138"/>
        <v>16</v>
      </c>
      <c r="BP60" s="17">
        <f t="shared" si="139"/>
        <v>2506</v>
      </c>
      <c r="BQ60" s="17">
        <f t="shared" si="140"/>
        <v>156.625</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27"/>
        <v>0</v>
      </c>
      <c r="AZ61" s="43"/>
      <c r="BA61" s="44"/>
      <c r="BB61" s="44"/>
      <c r="BC61" s="44"/>
      <c r="BD61" s="44"/>
      <c r="BE61" s="42">
        <f t="shared" si="128"/>
        <v>0</v>
      </c>
      <c r="BF61" s="45">
        <f t="shared" si="129"/>
        <v>0</v>
      </c>
      <c r="BG61" s="17">
        <f t="shared" si="130"/>
        <v>0</v>
      </c>
      <c r="BH61" s="17">
        <f t="shared" si="131"/>
        <v>4</v>
      </c>
      <c r="BI61" s="17">
        <f t="shared" si="132"/>
        <v>4</v>
      </c>
      <c r="BJ61" s="17">
        <f t="shared" si="133"/>
        <v>0</v>
      </c>
      <c r="BK61" s="17">
        <f t="shared" si="134"/>
        <v>0</v>
      </c>
      <c r="BL61" s="17">
        <f t="shared" si="135"/>
        <v>0</v>
      </c>
      <c r="BM61" s="17">
        <f t="shared" si="136"/>
        <v>0</v>
      </c>
      <c r="BN61" s="17">
        <f t="shared" si="137"/>
        <v>0</v>
      </c>
      <c r="BO61" s="17">
        <f t="shared" si="138"/>
        <v>8</v>
      </c>
      <c r="BP61" s="17">
        <f t="shared" si="139"/>
        <v>1312</v>
      </c>
      <c r="BQ61" s="21">
        <f t="shared" si="140"/>
        <v>164</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27"/>
        <v>0</v>
      </c>
      <c r="AZ62" s="43"/>
      <c r="BA62" s="44"/>
      <c r="BB62" s="44"/>
      <c r="BC62" s="44"/>
      <c r="BD62" s="44"/>
      <c r="BE62" s="42">
        <f t="shared" si="128"/>
        <v>0</v>
      </c>
      <c r="BF62" s="45">
        <f t="shared" si="129"/>
        <v>0</v>
      </c>
      <c r="BG62" s="17">
        <f t="shared" si="130"/>
        <v>0</v>
      </c>
      <c r="BH62" s="17">
        <f t="shared" si="131"/>
        <v>0</v>
      </c>
      <c r="BI62" s="17">
        <f t="shared" si="132"/>
        <v>0</v>
      </c>
      <c r="BJ62" s="17">
        <f t="shared" si="133"/>
        <v>0</v>
      </c>
      <c r="BK62" s="17">
        <f t="shared" si="134"/>
        <v>0</v>
      </c>
      <c r="BL62" s="17">
        <f t="shared" si="135"/>
        <v>0</v>
      </c>
      <c r="BM62" s="17">
        <f t="shared" si="136"/>
        <v>0</v>
      </c>
      <c r="BN62" s="17">
        <f t="shared" si="137"/>
        <v>0</v>
      </c>
      <c r="BO62" s="17">
        <f t="shared" si="138"/>
        <v>0</v>
      </c>
      <c r="BP62" s="17">
        <f t="shared" si="139"/>
        <v>0</v>
      </c>
      <c r="BQ62" s="21" t="e">
        <f t="shared" si="140"/>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27"/>
        <v>0</v>
      </c>
      <c r="AZ63" s="43"/>
      <c r="BA63" s="44"/>
      <c r="BB63" s="44"/>
      <c r="BC63" s="44"/>
      <c r="BD63" s="44"/>
      <c r="BE63" s="42">
        <f t="shared" si="128"/>
        <v>0</v>
      </c>
      <c r="BF63" s="45">
        <f t="shared" si="129"/>
        <v>0</v>
      </c>
      <c r="BG63" s="17">
        <f t="shared" si="130"/>
        <v>0</v>
      </c>
      <c r="BH63" s="17">
        <f t="shared" si="131"/>
        <v>0</v>
      </c>
      <c r="BI63" s="17">
        <f t="shared" si="132"/>
        <v>0</v>
      </c>
      <c r="BJ63" s="17">
        <f t="shared" si="133"/>
        <v>0</v>
      </c>
      <c r="BK63" s="17">
        <f t="shared" si="134"/>
        <v>0</v>
      </c>
      <c r="BL63" s="17">
        <f t="shared" si="135"/>
        <v>0</v>
      </c>
      <c r="BM63" s="17">
        <f t="shared" si="136"/>
        <v>0</v>
      </c>
      <c r="BN63" s="17">
        <f t="shared" si="137"/>
        <v>0</v>
      </c>
      <c r="BO63" s="17">
        <f t="shared" si="138"/>
        <v>0</v>
      </c>
      <c r="BP63" s="17">
        <f t="shared" si="139"/>
        <v>0</v>
      </c>
      <c r="BQ63" s="21" t="e">
        <f t="shared" si="140"/>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27"/>
        <v>0</v>
      </c>
      <c r="AZ64" s="43"/>
      <c r="BA64" s="44"/>
      <c r="BB64" s="44"/>
      <c r="BC64" s="44"/>
      <c r="BD64" s="44"/>
      <c r="BE64" s="42">
        <f t="shared" si="128"/>
        <v>0</v>
      </c>
      <c r="BF64" s="45">
        <f t="shared" si="129"/>
        <v>0</v>
      </c>
      <c r="BG64" s="17">
        <f t="shared" si="130"/>
        <v>0</v>
      </c>
      <c r="BH64" s="17">
        <f t="shared" si="131"/>
        <v>0</v>
      </c>
      <c r="BI64" s="17">
        <f t="shared" si="132"/>
        <v>0</v>
      </c>
      <c r="BJ64" s="17">
        <f t="shared" si="133"/>
        <v>0</v>
      </c>
      <c r="BK64" s="17">
        <f t="shared" si="134"/>
        <v>0</v>
      </c>
      <c r="BL64" s="17">
        <f t="shared" si="135"/>
        <v>0</v>
      </c>
      <c r="BM64" s="17">
        <f t="shared" si="136"/>
        <v>0</v>
      </c>
      <c r="BN64" s="17">
        <f t="shared" si="137"/>
        <v>0</v>
      </c>
      <c r="BO64" s="17">
        <f t="shared" si="138"/>
        <v>0</v>
      </c>
      <c r="BP64" s="17">
        <f t="shared" si="139"/>
        <v>0</v>
      </c>
      <c r="BQ64" s="21" t="e">
        <f t="shared" si="140"/>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27"/>
        <v>0</v>
      </c>
      <c r="AZ65" s="43"/>
      <c r="BA65" s="44"/>
      <c r="BB65" s="44"/>
      <c r="BC65" s="44"/>
      <c r="BD65" s="44"/>
      <c r="BE65" s="42">
        <f t="shared" si="128"/>
        <v>0</v>
      </c>
      <c r="BF65" s="45">
        <f t="shared" si="129"/>
        <v>0</v>
      </c>
      <c r="BG65" s="17">
        <f t="shared" si="130"/>
        <v>0</v>
      </c>
      <c r="BH65" s="17">
        <f t="shared" si="131"/>
        <v>0</v>
      </c>
      <c r="BI65" s="17">
        <f t="shared" si="132"/>
        <v>0</v>
      </c>
      <c r="BJ65" s="17">
        <f t="shared" si="133"/>
        <v>0</v>
      </c>
      <c r="BK65" s="17">
        <f t="shared" si="134"/>
        <v>0</v>
      </c>
      <c r="BL65" s="17">
        <f t="shared" si="135"/>
        <v>0</v>
      </c>
      <c r="BM65" s="17">
        <f t="shared" si="136"/>
        <v>0</v>
      </c>
      <c r="BN65" s="17">
        <f t="shared" si="137"/>
        <v>0</v>
      </c>
      <c r="BO65" s="17">
        <f t="shared" si="138"/>
        <v>0</v>
      </c>
      <c r="BP65" s="17">
        <f t="shared" si="139"/>
        <v>0</v>
      </c>
      <c r="BQ65" s="21" t="e">
        <f t="shared" si="140"/>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9"/>
        <v>4</v>
      </c>
      <c r="BG66" s="17">
        <f t="shared" si="130"/>
        <v>4</v>
      </c>
      <c r="BH66" s="17">
        <f t="shared" si="131"/>
        <v>4</v>
      </c>
      <c r="BI66" s="17">
        <f t="shared" si="132"/>
        <v>4</v>
      </c>
      <c r="BJ66" s="17">
        <f t="shared" si="133"/>
        <v>0</v>
      </c>
      <c r="BK66" s="17">
        <f t="shared" si="134"/>
        <v>0</v>
      </c>
      <c r="BL66" s="17">
        <f t="shared" si="135"/>
        <v>0</v>
      </c>
      <c r="BM66" s="17">
        <f t="shared" si="136"/>
        <v>0</v>
      </c>
      <c r="BN66" s="17">
        <f t="shared" si="137"/>
        <v>0</v>
      </c>
      <c r="BO66" s="17">
        <f t="shared" si="138"/>
        <v>16</v>
      </c>
      <c r="BP66" s="17">
        <f t="shared" si="139"/>
        <v>4966</v>
      </c>
      <c r="BQ66" s="17">
        <f t="shared" si="140"/>
        <v>310.375</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9"/>
        <v>4</v>
      </c>
      <c r="BG67" s="17">
        <f t="shared" si="130"/>
        <v>4</v>
      </c>
      <c r="BH67" s="17">
        <f t="shared" si="131"/>
        <v>4</v>
      </c>
      <c r="BI67" s="17">
        <f t="shared" si="132"/>
        <v>4</v>
      </c>
      <c r="BJ67" s="17">
        <f t="shared" si="133"/>
        <v>0</v>
      </c>
      <c r="BK67" s="17">
        <f t="shared" si="134"/>
        <v>0</v>
      </c>
      <c r="BL67" s="17">
        <f t="shared" si="135"/>
        <v>0</v>
      </c>
      <c r="BM67" s="17">
        <f t="shared" si="136"/>
        <v>0</v>
      </c>
      <c r="BN67" s="17">
        <f t="shared" si="137"/>
        <v>0</v>
      </c>
      <c r="BO67" s="17">
        <f t="shared" si="138"/>
        <v>16</v>
      </c>
      <c r="BP67" s="17">
        <f t="shared" si="139"/>
        <v>6326</v>
      </c>
      <c r="BQ67" s="17">
        <f t="shared" si="140"/>
        <v>395.375</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9"/>
        <v>2</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9"/>
        <v>1</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9"/>
        <v>19.5</v>
      </c>
      <c r="BQ70" s="56"/>
    </row>
    <row r="71" spans="1:69" ht="27" customHeight="1" x14ac:dyDescent="0.25">
      <c r="A71" s="31">
        <v>6</v>
      </c>
      <c r="B71" s="115" t="s">
        <v>59</v>
      </c>
      <c r="C71" s="116"/>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8</v>
      </c>
      <c r="BP72" s="17">
        <f t="shared" ref="BP72:BP86" si="169">I72+O72+U72+AA72+AG72+AM72+AS72+AY72+BE72</f>
        <v>1388</v>
      </c>
      <c r="BQ72" s="17">
        <f t="shared" ref="BQ72:BQ83" si="170">BP72/BO72</f>
        <v>173.5</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4</v>
      </c>
      <c r="BJ73" s="17">
        <f t="shared" si="163"/>
        <v>0</v>
      </c>
      <c r="BK73" s="17">
        <f t="shared" si="164"/>
        <v>0</v>
      </c>
      <c r="BL73" s="17">
        <f t="shared" si="165"/>
        <v>0</v>
      </c>
      <c r="BM73" s="17">
        <f t="shared" si="166"/>
        <v>0</v>
      </c>
      <c r="BN73" s="17">
        <f t="shared" si="167"/>
        <v>0</v>
      </c>
      <c r="BO73" s="17">
        <f t="shared" si="168"/>
        <v>16</v>
      </c>
      <c r="BP73" s="17">
        <f t="shared" si="169"/>
        <v>2056</v>
      </c>
      <c r="BQ73" s="17">
        <f t="shared" si="170"/>
        <v>128.5</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0</v>
      </c>
      <c r="BL74" s="17">
        <f t="shared" si="165"/>
        <v>0</v>
      </c>
      <c r="BM74" s="17">
        <f t="shared" si="166"/>
        <v>0</v>
      </c>
      <c r="BN74" s="17">
        <f t="shared" si="167"/>
        <v>0</v>
      </c>
      <c r="BO74" s="17">
        <f t="shared" si="168"/>
        <v>8</v>
      </c>
      <c r="BP74" s="17">
        <f t="shared" si="169"/>
        <v>1101</v>
      </c>
      <c r="BQ74" s="21">
        <f t="shared" si="170"/>
        <v>137.625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0</v>
      </c>
      <c r="BK82" s="17">
        <f t="shared" si="164"/>
        <v>0</v>
      </c>
      <c r="BL82" s="17">
        <f t="shared" si="165"/>
        <v>0</v>
      </c>
      <c r="BM82" s="17">
        <f t="shared" si="166"/>
        <v>0</v>
      </c>
      <c r="BN82" s="17">
        <f t="shared" si="167"/>
        <v>0</v>
      </c>
      <c r="BO82" s="17">
        <f t="shared" si="168"/>
        <v>16</v>
      </c>
      <c r="BP82" s="17">
        <f t="shared" si="169"/>
        <v>4545</v>
      </c>
      <c r="BQ82" s="17">
        <f t="shared" si="170"/>
        <v>284.0625</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0</v>
      </c>
      <c r="BK83" s="17">
        <f t="shared" si="164"/>
        <v>0</v>
      </c>
      <c r="BL83" s="17">
        <f t="shared" si="165"/>
        <v>0</v>
      </c>
      <c r="BM83" s="17">
        <f t="shared" si="166"/>
        <v>0</v>
      </c>
      <c r="BN83" s="17">
        <f t="shared" si="167"/>
        <v>0</v>
      </c>
      <c r="BO83" s="17">
        <f t="shared" si="168"/>
        <v>16</v>
      </c>
      <c r="BP83" s="17">
        <f t="shared" si="169"/>
        <v>6309</v>
      </c>
      <c r="BQ83" s="17">
        <f t="shared" si="170"/>
        <v>394.3125</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1</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1</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11</v>
      </c>
      <c r="BQ86" s="56"/>
    </row>
    <row r="87" spans="1:69" ht="27" customHeight="1" x14ac:dyDescent="0.25">
      <c r="A87" s="31">
        <v>7</v>
      </c>
      <c r="B87" s="115" t="s">
        <v>63</v>
      </c>
      <c r="C87" s="116"/>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16</v>
      </c>
      <c r="BP88" s="17">
        <f t="shared" ref="BP88:BP104" si="199">I88+O88+U88+AA88+AG88+AM88+AS88+AY88+BE88</f>
        <v>2310</v>
      </c>
      <c r="BQ88" s="17">
        <f t="shared" ref="BQ88:BQ101" si="200">BP88/BO88</f>
        <v>144.375</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0</v>
      </c>
      <c r="BI89" s="17">
        <f t="shared" si="192"/>
        <v>4</v>
      </c>
      <c r="BJ89" s="17">
        <f t="shared" si="193"/>
        <v>0</v>
      </c>
      <c r="BK89" s="17">
        <f t="shared" si="194"/>
        <v>0</v>
      </c>
      <c r="BL89" s="17">
        <f t="shared" si="195"/>
        <v>0</v>
      </c>
      <c r="BM89" s="17">
        <f t="shared" si="196"/>
        <v>0</v>
      </c>
      <c r="BN89" s="17">
        <f t="shared" si="197"/>
        <v>0</v>
      </c>
      <c r="BO89" s="17">
        <f t="shared" si="198"/>
        <v>12</v>
      </c>
      <c r="BP89" s="17">
        <f t="shared" si="199"/>
        <v>1637</v>
      </c>
      <c r="BQ89" s="17">
        <f t="shared" si="200"/>
        <v>136.41666666666666</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v>4</v>
      </c>
      <c r="C91" s="47"/>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0</v>
      </c>
      <c r="BK100" s="17">
        <f t="shared" si="194"/>
        <v>0</v>
      </c>
      <c r="BL100" s="17">
        <f t="shared" si="195"/>
        <v>0</v>
      </c>
      <c r="BM100" s="17">
        <f t="shared" si="196"/>
        <v>0</v>
      </c>
      <c r="BN100" s="17">
        <f t="shared" si="197"/>
        <v>0</v>
      </c>
      <c r="BO100" s="17">
        <f t="shared" si="198"/>
        <v>16</v>
      </c>
      <c r="BP100" s="17">
        <f t="shared" si="199"/>
        <v>4543</v>
      </c>
      <c r="BQ100" s="17">
        <f t="shared" si="200"/>
        <v>283.9375</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0</v>
      </c>
      <c r="BK101" s="17">
        <f t="shared" si="194"/>
        <v>0</v>
      </c>
      <c r="BL101" s="17">
        <f t="shared" si="195"/>
        <v>0</v>
      </c>
      <c r="BM101" s="17">
        <f t="shared" si="196"/>
        <v>0</v>
      </c>
      <c r="BN101" s="17">
        <f t="shared" si="197"/>
        <v>0</v>
      </c>
      <c r="BO101" s="17">
        <f t="shared" si="198"/>
        <v>16</v>
      </c>
      <c r="BP101" s="17">
        <f t="shared" si="199"/>
        <v>6215</v>
      </c>
      <c r="BQ101" s="17">
        <f t="shared" si="200"/>
        <v>388.4375</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15</v>
      </c>
      <c r="BQ104" s="56"/>
    </row>
    <row r="105" spans="1:69" ht="27" customHeight="1" x14ac:dyDescent="0.25">
      <c r="A105" s="31">
        <v>8</v>
      </c>
      <c r="B105" s="115" t="s">
        <v>67</v>
      </c>
      <c r="C105" s="117"/>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16</v>
      </c>
      <c r="BP106" s="17">
        <f t="shared" ref="BP106:BP111" si="229">I106+O106+U106+AA106+AG106+AM106+AS106+AY106+BE106</f>
        <v>2316</v>
      </c>
      <c r="BQ106" s="17">
        <f t="shared" ref="BQ106:BQ117" si="230">BP106/BO106</f>
        <v>144.75</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4</v>
      </c>
      <c r="BJ107" s="17">
        <f t="shared" si="223"/>
        <v>0</v>
      </c>
      <c r="BK107" s="17">
        <f t="shared" si="224"/>
        <v>0</v>
      </c>
      <c r="BL107" s="17">
        <f t="shared" si="225"/>
        <v>0</v>
      </c>
      <c r="BM107" s="17">
        <f t="shared" si="226"/>
        <v>0</v>
      </c>
      <c r="BN107" s="17">
        <f t="shared" si="227"/>
        <v>0</v>
      </c>
      <c r="BO107" s="17">
        <f t="shared" si="228"/>
        <v>16</v>
      </c>
      <c r="BP107" s="17">
        <f t="shared" si="229"/>
        <v>2231</v>
      </c>
      <c r="BQ107" s="17">
        <f t="shared" si="230"/>
        <v>139.4375</v>
      </c>
    </row>
    <row r="108" spans="1:69" ht="15.75" customHeight="1" x14ac:dyDescent="0.25">
      <c r="A108" s="37"/>
      <c r="B108" s="46">
        <v>3</v>
      </c>
      <c r="C108" s="47"/>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0</v>
      </c>
      <c r="BK116" s="17">
        <f t="shared" si="224"/>
        <v>0</v>
      </c>
      <c r="BL116" s="17">
        <f t="shared" si="225"/>
        <v>0</v>
      </c>
      <c r="BM116" s="17">
        <f t="shared" si="226"/>
        <v>0</v>
      </c>
      <c r="BN116" s="17">
        <f t="shared" si="227"/>
        <v>0</v>
      </c>
      <c r="BO116" s="17">
        <f t="shared" si="228"/>
        <v>16</v>
      </c>
      <c r="BP116" s="17">
        <f t="shared" si="231"/>
        <v>4547</v>
      </c>
      <c r="BQ116" s="17">
        <f t="shared" si="230"/>
        <v>284.1875</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0</v>
      </c>
      <c r="BK117" s="17">
        <f t="shared" si="224"/>
        <v>0</v>
      </c>
      <c r="BL117" s="17">
        <f t="shared" si="225"/>
        <v>0</v>
      </c>
      <c r="BM117" s="17">
        <f t="shared" si="226"/>
        <v>0</v>
      </c>
      <c r="BN117" s="17">
        <f t="shared" si="227"/>
        <v>0</v>
      </c>
      <c r="BO117" s="17">
        <f t="shared" si="228"/>
        <v>16</v>
      </c>
      <c r="BP117" s="17">
        <f t="shared" si="231"/>
        <v>6315</v>
      </c>
      <c r="BQ117" s="17">
        <f t="shared" si="230"/>
        <v>394.6875</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19</v>
      </c>
      <c r="BQ120" s="56"/>
    </row>
    <row r="121" spans="1:69" ht="27" customHeight="1" x14ac:dyDescent="0.25">
      <c r="A121" s="31">
        <v>9</v>
      </c>
      <c r="B121" s="115" t="s">
        <v>72</v>
      </c>
      <c r="C121" s="117"/>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16</v>
      </c>
      <c r="BP122" s="17">
        <f>I122+O122+U122+AA122+AG122+AM122+AS122+AY122+BE122</f>
        <v>2790</v>
      </c>
      <c r="BQ122" s="17">
        <f t="shared" ref="BQ122:BQ129" si="260">BP122/BO122</f>
        <v>174.375</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0</v>
      </c>
      <c r="BH123" s="17">
        <f t="shared" si="252"/>
        <v>0</v>
      </c>
      <c r="BI123" s="17">
        <f t="shared" si="253"/>
        <v>0</v>
      </c>
      <c r="BJ123" s="17">
        <f t="shared" si="254"/>
        <v>0</v>
      </c>
      <c r="BK123" s="17">
        <f t="shared" si="255"/>
        <v>0</v>
      </c>
      <c r="BL123" s="17">
        <f t="shared" si="256"/>
        <v>0</v>
      </c>
      <c r="BM123" s="17">
        <f t="shared" si="257"/>
        <v>0</v>
      </c>
      <c r="BN123" s="17">
        <f t="shared" si="258"/>
        <v>0</v>
      </c>
      <c r="BO123" s="17">
        <f t="shared" si="259"/>
        <v>4</v>
      </c>
      <c r="BP123" s="17">
        <f t="shared" ref="BP122:BP132" si="261">I123+O123+U123+AA123+AG123+AM123+AS123+AY123+BE123</f>
        <v>654</v>
      </c>
      <c r="BQ123" s="17">
        <f t="shared" si="260"/>
        <v>163.5</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0</v>
      </c>
      <c r="BG124" s="17">
        <f t="shared" si="251"/>
        <v>4</v>
      </c>
      <c r="BH124" s="17">
        <f t="shared" si="252"/>
        <v>4</v>
      </c>
      <c r="BI124" s="17">
        <f t="shared" si="253"/>
        <v>0</v>
      </c>
      <c r="BJ124" s="17">
        <f t="shared" si="254"/>
        <v>0</v>
      </c>
      <c r="BK124" s="17">
        <f t="shared" si="255"/>
        <v>0</v>
      </c>
      <c r="BL124" s="17">
        <f t="shared" si="256"/>
        <v>0</v>
      </c>
      <c r="BM124" s="17">
        <f t="shared" si="257"/>
        <v>0</v>
      </c>
      <c r="BN124" s="17">
        <f t="shared" si="258"/>
        <v>0</v>
      </c>
      <c r="BO124" s="17">
        <f t="shared" si="259"/>
        <v>8</v>
      </c>
      <c r="BP124" s="17">
        <f t="shared" si="261"/>
        <v>1605</v>
      </c>
      <c r="BQ124" s="21">
        <f t="shared" si="260"/>
        <v>200.625</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v>5</v>
      </c>
      <c r="C126" s="47"/>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0</v>
      </c>
      <c r="BK128" s="17">
        <f t="shared" si="255"/>
        <v>0</v>
      </c>
      <c r="BL128" s="17">
        <f t="shared" si="256"/>
        <v>0</v>
      </c>
      <c r="BM128" s="17">
        <f t="shared" si="257"/>
        <v>0</v>
      </c>
      <c r="BN128" s="17">
        <f t="shared" si="258"/>
        <v>0</v>
      </c>
      <c r="BO128" s="17">
        <f t="shared" si="259"/>
        <v>16</v>
      </c>
      <c r="BP128" s="17">
        <f t="shared" si="261"/>
        <v>5699</v>
      </c>
      <c r="BQ128" s="17">
        <f t="shared" si="260"/>
        <v>356.1875</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0</v>
      </c>
      <c r="BK129" s="17">
        <f t="shared" si="255"/>
        <v>0</v>
      </c>
      <c r="BL129" s="17">
        <f t="shared" si="256"/>
        <v>0</v>
      </c>
      <c r="BM129" s="17">
        <f t="shared" si="257"/>
        <v>0</v>
      </c>
      <c r="BN129" s="17">
        <f t="shared" si="258"/>
        <v>0</v>
      </c>
      <c r="BO129" s="17">
        <f t="shared" si="259"/>
        <v>16</v>
      </c>
      <c r="BP129" s="17">
        <f t="shared" si="261"/>
        <v>6579</v>
      </c>
      <c r="BQ129" s="17">
        <f t="shared" si="260"/>
        <v>411.1875</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3.5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29.5</v>
      </c>
      <c r="BQ132" s="56"/>
    </row>
    <row r="133" spans="1:69" ht="15.75" customHeight="1" x14ac:dyDescent="0.25">
      <c r="A133" s="31">
        <v>10</v>
      </c>
      <c r="B133" s="115" t="s">
        <v>82</v>
      </c>
      <c r="C133" s="116"/>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12</v>
      </c>
      <c r="BP134" s="17">
        <f t="shared" ref="BP134:BP145" si="288">I134+O134+U134+AA134+AG134+AM134+AS134+AY134+BE134</f>
        <v>1600</v>
      </c>
      <c r="BQ134" s="17">
        <f t="shared" ref="BQ134:BQ145" si="289">BP134/BO134</f>
        <v>133.33333333333334</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0</v>
      </c>
      <c r="BG135" s="17">
        <f t="shared" si="279"/>
        <v>4</v>
      </c>
      <c r="BH135" s="17">
        <f t="shared" si="280"/>
        <v>0</v>
      </c>
      <c r="BI135" s="17">
        <f t="shared" si="281"/>
        <v>4</v>
      </c>
      <c r="BJ135" s="17">
        <f t="shared" si="282"/>
        <v>0</v>
      </c>
      <c r="BK135" s="17">
        <f t="shared" si="283"/>
        <v>0</v>
      </c>
      <c r="BL135" s="17">
        <f t="shared" si="284"/>
        <v>0</v>
      </c>
      <c r="BM135" s="17">
        <f t="shared" si="285"/>
        <v>0</v>
      </c>
      <c r="BN135" s="17">
        <f t="shared" si="286"/>
        <v>0</v>
      </c>
      <c r="BO135" s="17">
        <f t="shared" si="287"/>
        <v>8</v>
      </c>
      <c r="BP135" s="17">
        <f t="shared" si="288"/>
        <v>1430</v>
      </c>
      <c r="BQ135" s="17">
        <f t="shared" si="289"/>
        <v>178.75</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0</v>
      </c>
      <c r="BK136" s="17">
        <f t="shared" si="283"/>
        <v>0</v>
      </c>
      <c r="BL136" s="17">
        <f t="shared" si="284"/>
        <v>0</v>
      </c>
      <c r="BM136" s="17">
        <f t="shared" si="285"/>
        <v>0</v>
      </c>
      <c r="BN136" s="17">
        <f t="shared" si="286"/>
        <v>0</v>
      </c>
      <c r="BO136" s="17">
        <f t="shared" si="287"/>
        <v>4</v>
      </c>
      <c r="BP136" s="17">
        <f t="shared" si="288"/>
        <v>593</v>
      </c>
      <c r="BQ136" s="21">
        <f t="shared" si="289"/>
        <v>148.25</v>
      </c>
    </row>
    <row r="137" spans="1:69" ht="15.75" customHeight="1" x14ac:dyDescent="0.25">
      <c r="A137" s="37"/>
      <c r="B137" s="46">
        <v>4</v>
      </c>
      <c r="C137" s="47"/>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0</v>
      </c>
      <c r="BK144" s="17">
        <f t="shared" si="283"/>
        <v>0</v>
      </c>
      <c r="BL144" s="17">
        <f t="shared" si="284"/>
        <v>0</v>
      </c>
      <c r="BM144" s="17">
        <f t="shared" si="285"/>
        <v>0</v>
      </c>
      <c r="BN144" s="17">
        <f t="shared" si="286"/>
        <v>0</v>
      </c>
      <c r="BO144" s="17">
        <f t="shared" si="287"/>
        <v>16</v>
      </c>
      <c r="BP144" s="17">
        <f t="shared" si="288"/>
        <v>5012</v>
      </c>
      <c r="BQ144" s="17">
        <f t="shared" si="289"/>
        <v>313.25</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0</v>
      </c>
      <c r="BK145" s="17">
        <f t="shared" si="283"/>
        <v>0</v>
      </c>
      <c r="BL145" s="17">
        <f t="shared" si="284"/>
        <v>0</v>
      </c>
      <c r="BM145" s="17">
        <f t="shared" si="285"/>
        <v>0</v>
      </c>
      <c r="BN145" s="17">
        <f t="shared" si="286"/>
        <v>0</v>
      </c>
      <c r="BO145" s="17">
        <f t="shared" si="287"/>
        <v>16</v>
      </c>
      <c r="BP145" s="17">
        <f t="shared" si="288"/>
        <v>6396</v>
      </c>
      <c r="BQ145" s="17">
        <f t="shared" si="289"/>
        <v>399.75</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7"/>
  <sheetViews>
    <sheetView showGridLines="0" tabSelected="1" workbookViewId="0">
      <selection activeCell="I65" sqref="I65"/>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6.375" style="124" bestFit="1" customWidth="1"/>
    <col min="8" max="8" width="11" style="5"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18" t="s">
        <v>27</v>
      </c>
      <c r="H1" s="81" t="s">
        <v>25</v>
      </c>
      <c r="I1" s="82"/>
    </row>
    <row r="2" spans="1:9" hidden="1" x14ac:dyDescent="0.2">
      <c r="A2" s="83">
        <f>'Détail par équipe'!B108</f>
        <v>3</v>
      </c>
      <c r="B2" s="83">
        <f>'Détail par équipe'!C108</f>
        <v>0</v>
      </c>
      <c r="C2" s="84"/>
      <c r="D2" s="84"/>
      <c r="E2" s="84"/>
      <c r="F2" s="84"/>
      <c r="G2" s="119" t="e">
        <f>ROUNDDOWN(IF(H2&gt;220,0,((220-H2)*0.7)),0)</f>
        <v>#DIV/0!</v>
      </c>
      <c r="H2" s="88" t="e">
        <f>ROUNDDOWN('Détail par équipe'!BQ108,0)</f>
        <v>#DIV/0!</v>
      </c>
      <c r="I2" s="87"/>
    </row>
    <row r="3" spans="1:9" hidden="1" x14ac:dyDescent="0.2">
      <c r="A3" s="83">
        <f>'Détail par équipe'!B109</f>
        <v>4</v>
      </c>
      <c r="B3" s="83">
        <f>'Détail par équipe'!C109</f>
        <v>0</v>
      </c>
      <c r="C3" s="84"/>
      <c r="D3" s="84"/>
      <c r="E3" s="84"/>
      <c r="F3" s="84"/>
      <c r="G3" s="119" t="e">
        <f>ROUNDDOWN(IF(H3&gt;220,0,((220-H3)*0.7)),0)</f>
        <v>#DIV/0!</v>
      </c>
      <c r="H3" s="88" t="e">
        <f>ROUNDDOWN('Détail par équipe'!BQ109,0)</f>
        <v>#DIV/0!</v>
      </c>
      <c r="I3" s="87"/>
    </row>
    <row r="4" spans="1:9" hidden="1" x14ac:dyDescent="0.2">
      <c r="A4" s="83">
        <f>'Détail par équipe'!B137</f>
        <v>4</v>
      </c>
      <c r="B4" s="83">
        <f>'Détail par équipe'!C137</f>
        <v>0</v>
      </c>
      <c r="C4" s="84"/>
      <c r="D4" s="84"/>
      <c r="E4" s="85">
        <f>ROUNDDOWN('Détail par équipe'!BO137,0)</f>
        <v>0</v>
      </c>
      <c r="F4" s="85">
        <f>ROUNDDOWN('Détail par équipe'!BP137,0)</f>
        <v>0</v>
      </c>
      <c r="G4" s="119" t="e">
        <f>ROUNDDOWN(IF(H4&gt;220,0,((220-H4)*0.7)),0)</f>
        <v>#DIV/0!</v>
      </c>
      <c r="H4" s="88" t="e">
        <f>ROUNDDOWN(F4/E4,0)</f>
        <v>#DIV/0!</v>
      </c>
      <c r="I4" s="87"/>
    </row>
    <row r="5" spans="1:9" hidden="1" x14ac:dyDescent="0.2">
      <c r="A5" s="83">
        <f>'Détail par équipe'!B62</f>
        <v>4</v>
      </c>
      <c r="B5" s="83">
        <f>'Détail par équipe'!C62</f>
        <v>0</v>
      </c>
      <c r="C5" s="84"/>
      <c r="D5" s="84"/>
      <c r="E5" s="85">
        <f>ROUNDDOWN('Détail par équipe'!BO125,0)+C5</f>
        <v>4</v>
      </c>
      <c r="F5" s="85">
        <f>ROUNDDOWN('Détail par équipe'!BP62,0)+D5</f>
        <v>0</v>
      </c>
      <c r="G5" s="119">
        <f>ROUNDDOWN(IF(H5&gt;220,0,((220-H5)*0.7)),0)</f>
        <v>154</v>
      </c>
      <c r="H5" s="88">
        <f>ROUNDDOWN(F5/E5,0)</f>
        <v>0</v>
      </c>
      <c r="I5" s="90"/>
    </row>
    <row r="6" spans="1:9" hidden="1" x14ac:dyDescent="0.2">
      <c r="A6" s="83">
        <f>'Détail par équipe'!B75</f>
        <v>4</v>
      </c>
      <c r="B6" s="83">
        <f>'Détail par équipe'!C75</f>
        <v>0</v>
      </c>
      <c r="C6" s="84"/>
      <c r="D6" s="84"/>
      <c r="E6" s="83">
        <f>'Détail par équipe'!BO75</f>
        <v>0</v>
      </c>
      <c r="F6" s="83">
        <f>'Détail par équipe'!BP75</f>
        <v>0</v>
      </c>
      <c r="G6" s="119" t="e">
        <f>ROUNDDOWN(IF(H6&gt;220,0,((220-H6)*0.7)),0)</f>
        <v>#DIV/0!</v>
      </c>
      <c r="H6" s="88" t="e">
        <f>ROUNDDOWN(F6/E6,0)</f>
        <v>#DIV/0!</v>
      </c>
      <c r="I6" s="87"/>
    </row>
    <row r="7" spans="1:9" hidden="1" x14ac:dyDescent="0.2">
      <c r="A7" s="83">
        <f>'Détail par équipe'!B91</f>
        <v>4</v>
      </c>
      <c r="B7" s="83">
        <f>'Détail par équipe'!C91</f>
        <v>0</v>
      </c>
      <c r="C7" s="84"/>
      <c r="D7" s="84"/>
      <c r="E7" s="85">
        <f>ROUNDDOWN('Détail par équipe'!BO91,0)</f>
        <v>0</v>
      </c>
      <c r="F7" s="85">
        <f>ROUNDDOWN('Détail par équipe'!BP91,0)</f>
        <v>0</v>
      </c>
      <c r="G7" s="119" t="e">
        <f>ROUNDDOWN(IF(H7&gt;220,0,((220-H7)*0.7)),0)</f>
        <v>#DIV/0!</v>
      </c>
      <c r="H7" s="88" t="e">
        <f>ROUNDDOWN(F7/E7,0)</f>
        <v>#DIV/0!</v>
      </c>
      <c r="I7" s="91"/>
    </row>
    <row r="8" spans="1:9" hidden="1" x14ac:dyDescent="0.2">
      <c r="A8" s="83">
        <f>'Détail par équipe'!B48</f>
        <v>4</v>
      </c>
      <c r="B8" s="92" t="str">
        <f>'Détail par équipe'!C48</f>
        <v xml:space="preserve"> </v>
      </c>
      <c r="C8" s="84"/>
      <c r="D8" s="84"/>
      <c r="E8" s="83">
        <f>'Détail par équipe'!BO48</f>
        <v>0</v>
      </c>
      <c r="F8" s="83">
        <f>'Détail par équipe'!BP48</f>
        <v>0</v>
      </c>
      <c r="G8" s="119" t="e">
        <f>ROUNDDOWN(IF(H8&gt;220,0,((220-H8)*0.7)),0)</f>
        <v>#DIV/0!</v>
      </c>
      <c r="H8" s="89" t="e">
        <f>ROUNDDOWN(F8/E8,0)</f>
        <v>#DIV/0!</v>
      </c>
      <c r="I8" s="87"/>
    </row>
    <row r="9" spans="1:9" hidden="1" x14ac:dyDescent="0.2">
      <c r="A9" s="83">
        <f>'Détail par équipe'!B110</f>
        <v>5</v>
      </c>
      <c r="B9" s="83">
        <f>'Détail par équipe'!C110</f>
        <v>0</v>
      </c>
      <c r="C9" s="84"/>
      <c r="D9" s="84"/>
      <c r="E9" s="84"/>
      <c r="F9" s="84"/>
      <c r="G9" s="119" t="e">
        <f>ROUNDDOWN(IF(H9&gt;220,0,((220-H9)*0.7)),0)</f>
        <v>#DIV/0!</v>
      </c>
      <c r="H9" s="88" t="e">
        <f>ROUNDDOWN('Détail par équipe'!BQ110,0)</f>
        <v>#DIV/0!</v>
      </c>
      <c r="I9" s="90"/>
    </row>
    <row r="10" spans="1:9" hidden="1" x14ac:dyDescent="0.2">
      <c r="A10" s="83">
        <f>'Détail par équipe'!B126</f>
        <v>5</v>
      </c>
      <c r="B10" s="83">
        <f>'Détail par équipe'!C126</f>
        <v>0</v>
      </c>
      <c r="C10" s="84"/>
      <c r="D10" s="84"/>
      <c r="E10" s="85">
        <f>ROUNDDOWN('Détail par équipe'!BO126,0)</f>
        <v>0</v>
      </c>
      <c r="F10" s="85">
        <f>ROUNDDOWN('Détail par équipe'!BP126,0)</f>
        <v>0</v>
      </c>
      <c r="G10" s="119" t="e">
        <f>ROUNDDOWN(IF(H10&gt;220,0,((220-H10)*0.7)),0)</f>
        <v>#DIV/0!</v>
      </c>
      <c r="H10" s="88" t="e">
        <f>ROUNDDOWN('Détail par équipe'!BQ126,0)</f>
        <v>#DIV/0!</v>
      </c>
      <c r="I10" s="87"/>
    </row>
    <row r="11" spans="1:9" hidden="1" x14ac:dyDescent="0.2">
      <c r="A11" s="83">
        <f>'Détail par équipe'!B76</f>
        <v>5</v>
      </c>
      <c r="B11" s="83">
        <f>'Détail par équipe'!C76</f>
        <v>0</v>
      </c>
      <c r="C11" s="84"/>
      <c r="D11" s="84"/>
      <c r="E11" s="83">
        <f>'Détail par équipe'!BO76</f>
        <v>0</v>
      </c>
      <c r="F11" s="83">
        <f>'Détail par équipe'!BP76</f>
        <v>0</v>
      </c>
      <c r="G11" s="119" t="e">
        <f>ROUNDDOWN(IF(H11&gt;220,0,((220-H11)*0.7)),0)</f>
        <v>#DIV/0!</v>
      </c>
      <c r="H11" s="88" t="e">
        <f>ROUNDDOWN(F11/E11,0)</f>
        <v>#DIV/0!</v>
      </c>
      <c r="I11" s="87"/>
    </row>
    <row r="12" spans="1:9" hidden="1" x14ac:dyDescent="0.2">
      <c r="A12" s="83">
        <f>'Détail par équipe'!B63</f>
        <v>5</v>
      </c>
      <c r="B12" s="83">
        <f>'Détail par équipe'!C63</f>
        <v>0</v>
      </c>
      <c r="C12" s="84"/>
      <c r="D12" s="84"/>
      <c r="E12" s="85">
        <f>ROUNDDOWN('Détail par équipe'!BO63,0)</f>
        <v>0</v>
      </c>
      <c r="F12" s="85">
        <f>ROUNDDOWN('Détail par équipe'!BP63,0)</f>
        <v>0</v>
      </c>
      <c r="G12" s="119" t="e">
        <f>ROUNDDOWN(IF(H12&gt;220,0,((220-H12)*0.7)),0)</f>
        <v>#DIV/0!</v>
      </c>
      <c r="H12" s="88" t="e">
        <f>ROUNDDOWN(F12/E12,0)</f>
        <v>#DIV/0!</v>
      </c>
      <c r="I12" s="87"/>
    </row>
    <row r="13" spans="1:9" hidden="1" x14ac:dyDescent="0.2">
      <c r="A13" s="83">
        <f>'Détail par équipe'!B92</f>
        <v>5</v>
      </c>
      <c r="B13" s="83">
        <f>'Détail par équipe'!C92</f>
        <v>0</v>
      </c>
      <c r="C13" s="84"/>
      <c r="D13" s="84"/>
      <c r="E13" s="85">
        <f>ROUNDDOWN('Détail par équipe'!BO92,0)</f>
        <v>0</v>
      </c>
      <c r="F13" s="85">
        <f>ROUNDDOWN('Détail par équipe'!BP92,0)</f>
        <v>0</v>
      </c>
      <c r="G13" s="119" t="e">
        <f>ROUNDDOWN(IF(H13&gt;220,0,((220-H13)*0.7)),0)</f>
        <v>#DIV/0!</v>
      </c>
      <c r="H13" s="88" t="e">
        <f>ROUNDDOWN(F13/E13,0)</f>
        <v>#DIV/0!</v>
      </c>
      <c r="I13" s="87"/>
    </row>
    <row r="14" spans="1:9" hidden="1" x14ac:dyDescent="0.2">
      <c r="A14" s="83">
        <f>'Détail par équipe'!B7</f>
        <v>5</v>
      </c>
      <c r="B14" s="83">
        <f>'Détail par équipe'!C7</f>
        <v>0</v>
      </c>
      <c r="C14" s="84"/>
      <c r="D14" s="84"/>
      <c r="E14" s="85">
        <f>ROUNDDOWN('Détail par équipe'!BO7,0)</f>
        <v>0</v>
      </c>
      <c r="F14" s="85">
        <f>ROUNDDOWN('Détail par équipe'!BP7,0)</f>
        <v>0</v>
      </c>
      <c r="G14" s="119" t="e">
        <f>ROUNDDOWN(IF(H14&gt;220,0,((220-H14)*0.7)),0)</f>
        <v>#DIV/0!</v>
      </c>
      <c r="H14" s="88" t="e">
        <f>ROUNDDOWN(F14/E14,0)</f>
        <v>#DIV/0!</v>
      </c>
      <c r="I14" s="87"/>
    </row>
    <row r="15" spans="1:9" hidden="1" x14ac:dyDescent="0.2">
      <c r="A15" s="83">
        <f>'Détail par équipe'!B138</f>
        <v>5</v>
      </c>
      <c r="B15" s="83">
        <f>'Détail par équipe'!C138</f>
        <v>0</v>
      </c>
      <c r="C15" s="84"/>
      <c r="D15" s="84"/>
      <c r="E15" s="85">
        <f>'Détail par équipe'!BO138</f>
        <v>0</v>
      </c>
      <c r="F15" s="85">
        <f>'Détail par équipe'!BP138</f>
        <v>0</v>
      </c>
      <c r="G15" s="119" t="e">
        <f>ROUNDDOWN(IF(H15&gt;220,0,((220-H15)*0.7)),0)</f>
        <v>#DIV/0!</v>
      </c>
      <c r="H15" s="88" t="e">
        <f>ROUNDDOWN(F15/E15,0)</f>
        <v>#DIV/0!</v>
      </c>
      <c r="I15" s="87"/>
    </row>
    <row r="16" spans="1:9" hidden="1" x14ac:dyDescent="0.2">
      <c r="A16" s="83">
        <f>'Détail par équipe'!B49</f>
        <v>5</v>
      </c>
      <c r="B16" s="92" t="str">
        <f>'Détail par équipe'!C49</f>
        <v xml:space="preserve"> </v>
      </c>
      <c r="C16" s="84"/>
      <c r="D16" s="84"/>
      <c r="E16" s="85">
        <f>ROUNDDOWN('Détail par équipe'!BO49,0)</f>
        <v>0</v>
      </c>
      <c r="F16" s="85">
        <f>ROUNDDOWN('Détail par équipe'!BP49,0)</f>
        <v>0</v>
      </c>
      <c r="G16" s="119" t="e">
        <f>ROUNDDOWN(IF(H16&gt;220,0,((220-H16)*0.7)),0)</f>
        <v>#DIV/0!</v>
      </c>
      <c r="H16" s="88" t="e">
        <f>ROUNDDOWN(F16/E16,0)</f>
        <v>#DIV/0!</v>
      </c>
      <c r="I16" s="90"/>
    </row>
    <row r="17" spans="1:9" hidden="1" x14ac:dyDescent="0.2">
      <c r="A17" s="83">
        <f>'Détail par équipe'!B25</f>
        <v>6</v>
      </c>
      <c r="B17" s="83">
        <f>'Détail par équipe'!C25</f>
        <v>0</v>
      </c>
      <c r="C17" s="84"/>
      <c r="D17" s="84"/>
      <c r="E17" s="84"/>
      <c r="F17" s="84"/>
      <c r="G17" s="119" t="e">
        <f>ROUNDDOWN(IF(H17&gt;220,0,((220-H17)*0.7)),0)</f>
        <v>#DIV/0!</v>
      </c>
      <c r="H17" s="88" t="e">
        <f>ROUNDDOWN('Détail par équipe'!BQ25,0)</f>
        <v>#DIV/0!</v>
      </c>
      <c r="I17" s="87"/>
    </row>
    <row r="18" spans="1:9" hidden="1" x14ac:dyDescent="0.2">
      <c r="A18" s="83">
        <f>'Détail par équipe'!B111</f>
        <v>6</v>
      </c>
      <c r="B18" s="83">
        <f>'Détail par équipe'!C111</f>
        <v>0</v>
      </c>
      <c r="C18" s="84"/>
      <c r="D18" s="84"/>
      <c r="E18" s="84"/>
      <c r="F18" s="84"/>
      <c r="G18" s="119" t="e">
        <f>ROUNDDOWN(IF(H18&gt;220,0,((220-H18)*0.7)),0)</f>
        <v>#DIV/0!</v>
      </c>
      <c r="H18" s="88" t="e">
        <f>ROUNDDOWN('Détail par équipe'!BQ111,0)</f>
        <v>#DIV/0!</v>
      </c>
      <c r="I18" s="91"/>
    </row>
    <row r="19" spans="1:9" hidden="1" x14ac:dyDescent="0.2">
      <c r="A19" s="83">
        <f>'Détail par équipe'!B127</f>
        <v>6</v>
      </c>
      <c r="B19" s="83">
        <f>'Détail par équipe'!C127</f>
        <v>0</v>
      </c>
      <c r="C19" s="84"/>
      <c r="D19" s="84"/>
      <c r="E19" s="84"/>
      <c r="F19" s="84"/>
      <c r="G19" s="119" t="e">
        <f>ROUNDDOWN(IF(H19&gt;220,0,((220-H19)*0.7)),0)</f>
        <v>#DIV/0!</v>
      </c>
      <c r="H19" s="88" t="e">
        <f>ROUNDDOWN('Détail par équipe'!BQ127,0)</f>
        <v>#DIV/0!</v>
      </c>
      <c r="I19" s="87"/>
    </row>
    <row r="20" spans="1:9" hidden="1" x14ac:dyDescent="0.2">
      <c r="A20" s="83">
        <f>'Détail par équipe'!B64</f>
        <v>6</v>
      </c>
      <c r="B20" s="83">
        <f>'Détail par équipe'!C64</f>
        <v>0</v>
      </c>
      <c r="C20" s="84"/>
      <c r="D20" s="84"/>
      <c r="E20" s="85">
        <f>'Détail par équipe'!BO64</f>
        <v>0</v>
      </c>
      <c r="F20" s="85">
        <f>'Détail par équipe'!BP64</f>
        <v>0</v>
      </c>
      <c r="G20" s="119" t="e">
        <f>ROUNDDOWN(IF(H20&gt;220,0,((220-H20)*0.7)),0)</f>
        <v>#DIV/0!</v>
      </c>
      <c r="H20" s="93" t="e">
        <f>'Détail par équipe'!BQ64</f>
        <v>#DIV/0!</v>
      </c>
      <c r="I20" s="87"/>
    </row>
    <row r="21" spans="1:9" hidden="1" x14ac:dyDescent="0.2">
      <c r="A21" s="83">
        <f>'Détail par équipe'!B8</f>
        <v>6</v>
      </c>
      <c r="B21" s="83">
        <f>'Détail par équipe'!C8</f>
        <v>0</v>
      </c>
      <c r="C21" s="84"/>
      <c r="D21" s="84"/>
      <c r="E21" s="85">
        <f>'Détail par équipe'!BO8</f>
        <v>0</v>
      </c>
      <c r="F21" s="85">
        <f>'Détail par équipe'!BP8</f>
        <v>0</v>
      </c>
      <c r="G21" s="119" t="e">
        <f>ROUNDDOWN(IF(H21&gt;220,0,((220-H21)*0.7)),0)</f>
        <v>#DIV/0!</v>
      </c>
      <c r="H21" s="88" t="e">
        <f>ROUNDDOWN(F21/E21,0)</f>
        <v>#DIV/0!</v>
      </c>
      <c r="I21" s="90"/>
    </row>
    <row r="22" spans="1:9" hidden="1" x14ac:dyDescent="0.2">
      <c r="A22" s="83">
        <f>'Détail par équipe'!B93</f>
        <v>6</v>
      </c>
      <c r="B22" s="83">
        <f>'Détail par équipe'!C93</f>
        <v>0</v>
      </c>
      <c r="C22" s="84"/>
      <c r="D22" s="84"/>
      <c r="E22" s="85">
        <f>ROUNDDOWN('Détail par équipe'!BO93,0)</f>
        <v>0</v>
      </c>
      <c r="F22" s="85">
        <f>ROUNDDOWN('Détail par équipe'!BP93,0)</f>
        <v>0</v>
      </c>
      <c r="G22" s="119" t="e">
        <f>ROUNDDOWN(IF(H22&gt;220,0,((220-H22)*0.7)),0)</f>
        <v>#DIV/0!</v>
      </c>
      <c r="H22" s="88" t="e">
        <f>ROUNDDOWN(F22/E22,0)</f>
        <v>#DIV/0!</v>
      </c>
      <c r="I22" s="87"/>
    </row>
    <row r="23" spans="1:9" hidden="1" x14ac:dyDescent="0.2">
      <c r="A23" s="83">
        <f>'Détail par équipe'!B77</f>
        <v>6</v>
      </c>
      <c r="B23" s="83">
        <f>'Détail par équipe'!C77</f>
        <v>0</v>
      </c>
      <c r="C23" s="84"/>
      <c r="D23" s="84"/>
      <c r="E23" s="85">
        <f>ROUNDDOWN('Détail par équipe'!BO77,0)</f>
        <v>0</v>
      </c>
      <c r="F23" s="85">
        <f>ROUNDDOWN('Détail par équipe'!BP77,0)</f>
        <v>0</v>
      </c>
      <c r="G23" s="119" t="e">
        <f>ROUNDDOWN(IF(H23&gt;220,0,((220-H23)*0.7)),0)</f>
        <v>#DIV/0!</v>
      </c>
      <c r="H23" s="88" t="e">
        <f>ROUNDDOWN(F23/E23,0)</f>
        <v>#DIV/0!</v>
      </c>
      <c r="I23" s="87"/>
    </row>
    <row r="24" spans="1:9" hidden="1" x14ac:dyDescent="0.2">
      <c r="A24" s="83">
        <f>'Détail par équipe'!B139</f>
        <v>6</v>
      </c>
      <c r="B24" s="83">
        <f>'Détail par équipe'!C139</f>
        <v>0</v>
      </c>
      <c r="C24" s="84"/>
      <c r="D24" s="84"/>
      <c r="E24" s="85">
        <f>'Détail par équipe'!BO139</f>
        <v>0</v>
      </c>
      <c r="F24" s="85">
        <f>'Détail par équipe'!BP139</f>
        <v>0</v>
      </c>
      <c r="G24" s="119" t="e">
        <f>ROUNDDOWN(IF(H24&gt;220,0,((220-H24)*0.7)),0)</f>
        <v>#DIV/0!</v>
      </c>
      <c r="H24" s="88" t="e">
        <f>ROUNDDOWN(F24/E24,0)</f>
        <v>#DIV/0!</v>
      </c>
      <c r="I24" s="87"/>
    </row>
    <row r="25" spans="1:9" hidden="1" x14ac:dyDescent="0.2">
      <c r="A25" s="83">
        <f>'Détail par équipe'!B50</f>
        <v>6</v>
      </c>
      <c r="B25" s="92" t="str">
        <f>'Détail par équipe'!C50</f>
        <v xml:space="preserve"> </v>
      </c>
      <c r="C25" s="84"/>
      <c r="D25" s="84"/>
      <c r="E25" s="85">
        <f>ROUNDDOWN('Détail par équipe'!BO50,0)</f>
        <v>0</v>
      </c>
      <c r="F25" s="85">
        <f>ROUNDDOWN('Détail par équipe'!BP50,0)</f>
        <v>0</v>
      </c>
      <c r="G25" s="119" t="e">
        <f>ROUNDDOWN(IF(H25&gt;220,0,((220-H25)*0.7)),0)</f>
        <v>#DIV/0!</v>
      </c>
      <c r="H25" s="88" t="e">
        <f>ROUNDDOWN(F25/E25,0)</f>
        <v>#DIV/0!</v>
      </c>
      <c r="I25" s="87"/>
    </row>
    <row r="26" spans="1:9" hidden="1" x14ac:dyDescent="0.2">
      <c r="A26" s="83">
        <f>'Détail par équipe'!B112</f>
        <v>7</v>
      </c>
      <c r="B26" s="83">
        <f>'Détail par équipe'!C112</f>
        <v>0</v>
      </c>
      <c r="C26" s="84"/>
      <c r="D26" s="84"/>
      <c r="E26" s="84"/>
      <c r="F26" s="84"/>
      <c r="G26" s="119" t="e">
        <f>ROUNDDOWN(IF(H26&gt;220,0,((220-H26)*0.7)),0)</f>
        <v>#DIV/0!</v>
      </c>
      <c r="H26" s="88" t="e">
        <f>ROUNDDOWN('Détail par équipe'!BQ112,0)</f>
        <v>#DIV/0!</v>
      </c>
      <c r="I26" s="90"/>
    </row>
    <row r="27" spans="1:9" hidden="1" x14ac:dyDescent="0.2">
      <c r="A27" s="83">
        <f>'Détail par équipe'!B78</f>
        <v>7</v>
      </c>
      <c r="B27" s="83">
        <f>'Détail par équipe'!C78</f>
        <v>0</v>
      </c>
      <c r="C27" s="84"/>
      <c r="D27" s="84"/>
      <c r="E27" s="85">
        <f>ROUNDDOWN('Détail par équipe'!BO78,0)</f>
        <v>0</v>
      </c>
      <c r="F27" s="85">
        <f>ROUNDDOWN('Détail par équipe'!BP78,0)</f>
        <v>0</v>
      </c>
      <c r="G27" s="119" t="e">
        <f>ROUNDDOWN(IF(H27&gt;220,0,((220-H27)*0.7)),0)</f>
        <v>#DIV/0!</v>
      </c>
      <c r="H27" s="93" t="e">
        <f>ROUNDDOWN('Détail par équipe'!BQ78,0)</f>
        <v>#DIV/0!</v>
      </c>
      <c r="I27" s="87"/>
    </row>
    <row r="28" spans="1:9" hidden="1" x14ac:dyDescent="0.2">
      <c r="A28" s="83">
        <f>'Détail par équipe'!B9</f>
        <v>7</v>
      </c>
      <c r="B28" s="83">
        <f>'Détail par équipe'!C9</f>
        <v>0</v>
      </c>
      <c r="C28" s="84"/>
      <c r="D28" s="84"/>
      <c r="E28" s="85">
        <f>'Détail par équipe'!BO9</f>
        <v>0</v>
      </c>
      <c r="F28" s="85">
        <f>'Détail par équipe'!BP9</f>
        <v>0</v>
      </c>
      <c r="G28" s="119" t="e">
        <f>ROUNDDOWN(IF(H28&gt;220,0,((220-H28)*0.7)),0)</f>
        <v>#DIV/0!</v>
      </c>
      <c r="H28" s="93" t="e">
        <f>'Détail par équipe'!BQ9</f>
        <v>#DIV/0!</v>
      </c>
      <c r="I28" s="87"/>
    </row>
    <row r="29" spans="1:9" hidden="1" x14ac:dyDescent="0.2">
      <c r="A29" s="83">
        <f>'Détail par équipe'!B140</f>
        <v>7</v>
      </c>
      <c r="B29" s="83">
        <f>'Détail par équipe'!C140</f>
        <v>0</v>
      </c>
      <c r="C29" s="84"/>
      <c r="D29" s="84"/>
      <c r="E29" s="85">
        <f>ROUNDDOWN('Détail par équipe'!BO140,0)+C29</f>
        <v>0</v>
      </c>
      <c r="F29" s="85">
        <f>ROUNDDOWN('Détail par équipe'!BP140,0)+D29</f>
        <v>0</v>
      </c>
      <c r="G29" s="119" t="e">
        <f>ROUNDDOWN(IF(H29&gt;220,0,((220-H29)*0.7)),0)</f>
        <v>#DIV/0!</v>
      </c>
      <c r="H29" s="93" t="e">
        <f>ROUNDDOWN('Détail par équipe'!BQ140,0)</f>
        <v>#DIV/0!</v>
      </c>
      <c r="I29" s="87"/>
    </row>
    <row r="30" spans="1:9" hidden="1" x14ac:dyDescent="0.2">
      <c r="A30" s="83">
        <f>'Détail par équipe'!B94</f>
        <v>7</v>
      </c>
      <c r="B30" s="83">
        <f>'Détail par équipe'!C94</f>
        <v>0</v>
      </c>
      <c r="C30" s="84"/>
      <c r="D30" s="84"/>
      <c r="E30" s="85">
        <f>ROUNDDOWN('Détail par équipe'!BO94,0)</f>
        <v>0</v>
      </c>
      <c r="F30" s="85">
        <f>ROUNDDOWN('Détail par équipe'!BP94,0)</f>
        <v>0</v>
      </c>
      <c r="G30" s="119" t="e">
        <f>ROUNDDOWN(IF(H30&gt;220,0,((220-H30)*0.7)),0)</f>
        <v>#DIV/0!</v>
      </c>
      <c r="H30" s="88" t="e">
        <f>ROUNDDOWN(F30/E30,0)</f>
        <v>#DIV/0!</v>
      </c>
      <c r="I30" s="87"/>
    </row>
    <row r="31" spans="1:9" hidden="1" x14ac:dyDescent="0.2">
      <c r="A31" s="83">
        <f>'Détail par équipe'!B65</f>
        <v>7</v>
      </c>
      <c r="B31" s="83">
        <f>'Détail par équipe'!C65</f>
        <v>0</v>
      </c>
      <c r="C31" s="84"/>
      <c r="D31" s="84"/>
      <c r="E31" s="85">
        <f>'Détail par équipe'!BO65</f>
        <v>0</v>
      </c>
      <c r="F31" s="85">
        <f>'Détail par équipe'!BP65</f>
        <v>0</v>
      </c>
      <c r="G31" s="119" t="e">
        <f>ROUNDDOWN(IF(H31&gt;220,0,((220-H31)*0.7)),0)</f>
        <v>#DIV/0!</v>
      </c>
      <c r="H31" s="88" t="e">
        <f>ROUNDDOWN(F31/E31,0)</f>
        <v>#DIV/0!</v>
      </c>
      <c r="I31" s="87"/>
    </row>
    <row r="32" spans="1:9" hidden="1" x14ac:dyDescent="0.2">
      <c r="A32" s="83">
        <f>'Détail par équipe'!B51</f>
        <v>7</v>
      </c>
      <c r="B32" s="92" t="str">
        <f>'Détail par équipe'!C51</f>
        <v xml:space="preserve"> </v>
      </c>
      <c r="C32" s="84"/>
      <c r="D32" s="84"/>
      <c r="E32" s="85">
        <f>ROUNDDOWN('Détail par équipe'!BO51,0)</f>
        <v>0</v>
      </c>
      <c r="F32" s="85">
        <f>ROUNDDOWN('Détail par équipe'!BP51,0)</f>
        <v>0</v>
      </c>
      <c r="G32" s="119" t="e">
        <f>ROUNDDOWN(IF(H32&gt;220,0,((220-H32)*0.7)),0)</f>
        <v>#DIV/0!</v>
      </c>
      <c r="H32" s="93" t="e">
        <f>ROUNDDOWN('Détail par équipe'!BQ51,0)</f>
        <v>#DIV/0!</v>
      </c>
      <c r="I32" s="87"/>
    </row>
    <row r="33" spans="1:9" hidden="1" x14ac:dyDescent="0.2">
      <c r="A33" s="83">
        <f>'Détail par équipe'!B113</f>
        <v>8</v>
      </c>
      <c r="B33" s="83">
        <f>'Détail par équipe'!C113</f>
        <v>0</v>
      </c>
      <c r="C33" s="84"/>
      <c r="D33" s="84"/>
      <c r="E33" s="84"/>
      <c r="F33" s="84"/>
      <c r="G33" s="119" t="e">
        <f>ROUNDDOWN(IF(H33&gt;220,0,((220-H33)*0.7)),0)</f>
        <v>#DIV/0!</v>
      </c>
      <c r="H33" s="88" t="e">
        <f>ROUNDDOWN('Détail par équipe'!BQ113,0)</f>
        <v>#DIV/0!</v>
      </c>
      <c r="I33" s="87"/>
    </row>
    <row r="34" spans="1:9" hidden="1" x14ac:dyDescent="0.2">
      <c r="A34" s="83">
        <f>'Détail par équipe'!B79</f>
        <v>8</v>
      </c>
      <c r="B34" s="83">
        <f>'Détail par équipe'!C79</f>
        <v>0</v>
      </c>
      <c r="C34" s="84"/>
      <c r="D34" s="84"/>
      <c r="E34" s="85">
        <f>ROUNDDOWN('Détail par équipe'!BO79,0)+C34</f>
        <v>0</v>
      </c>
      <c r="F34" s="85">
        <f>ROUNDDOWN('Détail par équipe'!BP79,0)+D34</f>
        <v>0</v>
      </c>
      <c r="G34" s="119" t="e">
        <f>ROUNDDOWN(IF(H34&gt;220,0,((220-H34)*0.7)),0)</f>
        <v>#DIV/0!</v>
      </c>
      <c r="H34" s="93" t="e">
        <f>ROUNDDOWN('Détail par équipe'!BQ79,0)</f>
        <v>#DIV/0!</v>
      </c>
      <c r="I34" s="87"/>
    </row>
    <row r="35" spans="1:9" hidden="1" x14ac:dyDescent="0.2">
      <c r="A35" s="83">
        <f>'Détail par équipe'!B141</f>
        <v>8</v>
      </c>
      <c r="B35" s="83">
        <f>'Détail par équipe'!C141</f>
        <v>0</v>
      </c>
      <c r="C35" s="84"/>
      <c r="D35" s="84"/>
      <c r="E35" s="85">
        <f>'Détail par équipe'!BO141</f>
        <v>0</v>
      </c>
      <c r="F35" s="85">
        <f>'Détail par équipe'!BP141</f>
        <v>0</v>
      </c>
      <c r="G35" s="119" t="e">
        <f>ROUNDDOWN(IF(H35&gt;220,0,((220-H35)*0.7)),0)</f>
        <v>#DIV/0!</v>
      </c>
      <c r="H35" s="93" t="e">
        <f>ROUNDDOWN(F35/E35,0)</f>
        <v>#DIV/0!</v>
      </c>
      <c r="I35" s="91"/>
    </row>
    <row r="36" spans="1:9" hidden="1" x14ac:dyDescent="0.2">
      <c r="A36" s="83">
        <f>'Détail par équipe'!B10</f>
        <v>8</v>
      </c>
      <c r="B36" s="83">
        <f>'Détail par équipe'!C10</f>
        <v>0</v>
      </c>
      <c r="C36" s="84"/>
      <c r="D36" s="84"/>
      <c r="E36" s="83">
        <f>'Détail par équipe'!BO10</f>
        <v>0</v>
      </c>
      <c r="F36" s="83">
        <f>'Détail par équipe'!BP10</f>
        <v>0</v>
      </c>
      <c r="G36" s="119" t="e">
        <f>ROUNDDOWN(IF(H36&gt;220,0,((220-H36)*0.7)),0)</f>
        <v>#DIV/0!</v>
      </c>
      <c r="H36" s="88" t="e">
        <f>ROUNDDOWN(F36/E36,0)</f>
        <v>#DIV/0!</v>
      </c>
      <c r="I36" s="90"/>
    </row>
    <row r="37" spans="1:9" hidden="1" x14ac:dyDescent="0.2">
      <c r="A37" s="83">
        <f>'Détail par équipe'!B95</f>
        <v>8</v>
      </c>
      <c r="B37" s="83">
        <f>'Détail par équipe'!C95</f>
        <v>0</v>
      </c>
      <c r="C37" s="84"/>
      <c r="D37" s="84"/>
      <c r="E37" s="83">
        <f>'Détail par équipe'!BO95+C37+E38</f>
        <v>0</v>
      </c>
      <c r="F37" s="83">
        <f>'Détail par équipe'!BP95+D37+F38</f>
        <v>0</v>
      </c>
      <c r="G37" s="119" t="e">
        <f>ROUNDDOWN(IF(H37&gt;220,0,((220-H37)*0.7)),0)</f>
        <v>#DIV/0!</v>
      </c>
      <c r="H37" s="88" t="e">
        <f>ROUNDDOWN(F37/E37,0)</f>
        <v>#DIV/0!</v>
      </c>
      <c r="I37" s="87"/>
    </row>
    <row r="38" spans="1:9" hidden="1" x14ac:dyDescent="0.2">
      <c r="A38" s="83">
        <f>'Détail par équipe'!B52</f>
        <v>8</v>
      </c>
      <c r="B38" s="92" t="str">
        <f>'Détail par équipe'!C52</f>
        <v xml:space="preserve"> </v>
      </c>
      <c r="C38" s="84"/>
      <c r="D38" s="84"/>
      <c r="E38" s="83">
        <f>'Détail par équipe'!BO52</f>
        <v>0</v>
      </c>
      <c r="F38" s="83">
        <f>'Détail par équipe'!BP52</f>
        <v>0</v>
      </c>
      <c r="G38" s="119" t="e">
        <f>ROUNDDOWN(IF(H38&gt;220,0,((220-H38)*0.7)),0)</f>
        <v>#DIV/0!</v>
      </c>
      <c r="H38" s="89" t="e">
        <f>ROUNDDOWN('Détail par équipe'!BQ52,0)</f>
        <v>#DIV/0!</v>
      </c>
      <c r="I38" s="87"/>
    </row>
    <row r="39" spans="1:9" hidden="1" x14ac:dyDescent="0.2">
      <c r="A39" s="83">
        <f>'Détail par équipe'!B114</f>
        <v>9</v>
      </c>
      <c r="B39" s="83">
        <f>'Détail par équipe'!C114</f>
        <v>0</v>
      </c>
      <c r="C39" s="84"/>
      <c r="D39" s="84"/>
      <c r="E39" s="84"/>
      <c r="F39" s="84"/>
      <c r="G39" s="119" t="e">
        <f>ROUNDDOWN(IF(H39&gt;220,0,((220-H39)*0.7)),0)</f>
        <v>#DIV/0!</v>
      </c>
      <c r="H39" s="88" t="e">
        <f>ROUNDDOWN('Détail par équipe'!BQ114,0)</f>
        <v>#DIV/0!</v>
      </c>
      <c r="I39" s="87"/>
    </row>
    <row r="40" spans="1:9" hidden="1" x14ac:dyDescent="0.2">
      <c r="A40" s="83">
        <f>'Détail par équipe'!B96</f>
        <v>9</v>
      </c>
      <c r="B40" s="83">
        <f>'Détail par équipe'!C96</f>
        <v>0</v>
      </c>
      <c r="C40" s="84"/>
      <c r="D40" s="84"/>
      <c r="E40" s="83">
        <f>'Détail par équipe'!BO96</f>
        <v>0</v>
      </c>
      <c r="F40" s="83">
        <f>'Détail par équipe'!BP96</f>
        <v>0</v>
      </c>
      <c r="G40" s="119" t="e">
        <f>ROUNDDOWN(IF(H40&gt;220,0,((220-H40)*0.7)),0)</f>
        <v>#DIV/0!</v>
      </c>
      <c r="H40" s="88" t="e">
        <f>ROUNDDOWN(F40/E40,0)</f>
        <v>#DIV/0!</v>
      </c>
      <c r="I40" s="87"/>
    </row>
    <row r="41" spans="1:9" hidden="1" x14ac:dyDescent="0.2">
      <c r="A41" s="83">
        <f>'Détail par équipe'!B80</f>
        <v>9</v>
      </c>
      <c r="B41" s="83">
        <f>'Détail par équipe'!C80</f>
        <v>0</v>
      </c>
      <c r="C41" s="84"/>
      <c r="D41" s="84"/>
      <c r="E41" s="85">
        <f>ROUNDDOWN('Détail par équipe'!BO80,0)</f>
        <v>0</v>
      </c>
      <c r="F41" s="85">
        <f>ROUNDDOWN('Détail par équipe'!BP80,0)</f>
        <v>0</v>
      </c>
      <c r="G41" s="119" t="e">
        <f>ROUNDDOWN(IF(H41&gt;220,0,((220-H41)*0.7)),0)</f>
        <v>#DIV/0!</v>
      </c>
      <c r="H41" s="88" t="e">
        <f>ROUNDDOWN(F41/E41,0)</f>
        <v>#DIV/0!</v>
      </c>
      <c r="I41" s="87"/>
    </row>
    <row r="42" spans="1:9" hidden="1" x14ac:dyDescent="0.2">
      <c r="A42" s="83">
        <f>'Détail par équipe'!B142</f>
        <v>9</v>
      </c>
      <c r="B42" s="83">
        <f>'Détail par équipe'!C142</f>
        <v>0</v>
      </c>
      <c r="C42" s="84"/>
      <c r="D42" s="84"/>
      <c r="E42" s="83">
        <f>'Détail par équipe'!BO142+C42</f>
        <v>4</v>
      </c>
      <c r="F42" s="83">
        <f>'Détail par équipe'!BP142+D42</f>
        <v>735</v>
      </c>
      <c r="G42" s="119">
        <f>ROUNDDOWN(IF(H42&gt;220,0,((220-H42)*0.7)),0)</f>
        <v>25</v>
      </c>
      <c r="H42" s="88">
        <f>ROUNDDOWN(F42/E42,0)</f>
        <v>183</v>
      </c>
      <c r="I42" s="91"/>
    </row>
    <row r="43" spans="1:9" hidden="1" x14ac:dyDescent="0.2">
      <c r="A43" s="83">
        <f>'Détail par équipe'!B11</f>
        <v>9</v>
      </c>
      <c r="B43" s="83">
        <f>'Détail par équipe'!C11</f>
        <v>0</v>
      </c>
      <c r="C43" s="84"/>
      <c r="D43" s="84"/>
      <c r="E43" s="83">
        <f>'Détail par équipe'!BO11</f>
        <v>0</v>
      </c>
      <c r="F43" s="83">
        <f>'Détail par équipe'!BP11</f>
        <v>0</v>
      </c>
      <c r="G43" s="119" t="e">
        <f>ROUNDDOWN(IF(H43&gt;220,0,((220-H43)*0.7)),0)</f>
        <v>#DIV/0!</v>
      </c>
      <c r="H43" s="88" t="e">
        <f>ROUNDDOWN(F43/E43,0)</f>
        <v>#DIV/0!</v>
      </c>
      <c r="I43" s="91"/>
    </row>
    <row r="44" spans="1:9" hidden="1" x14ac:dyDescent="0.2">
      <c r="A44" s="83">
        <f>'Détail par équipe'!B115</f>
        <v>10</v>
      </c>
      <c r="B44" s="83">
        <f>'Détail par équipe'!C115</f>
        <v>0</v>
      </c>
      <c r="C44" s="84"/>
      <c r="D44" s="84"/>
      <c r="E44" s="84"/>
      <c r="F44" s="84"/>
      <c r="G44" s="119" t="e">
        <f>ROUNDDOWN(IF(H44&gt;220,0,((220-H44)*0.7)),0)</f>
        <v>#DIV/0!</v>
      </c>
      <c r="H44" s="88" t="e">
        <f>ROUNDDOWN('Détail par équipe'!BQ115,0)</f>
        <v>#DIV/0!</v>
      </c>
      <c r="I44" s="91"/>
    </row>
    <row r="45" spans="1:9" hidden="1" x14ac:dyDescent="0.2">
      <c r="A45" s="83">
        <f>'Détail par équipe'!B97</f>
        <v>10</v>
      </c>
      <c r="B45" s="83">
        <f>'Détail par équipe'!C97</f>
        <v>0</v>
      </c>
      <c r="C45" s="84"/>
      <c r="D45" s="84"/>
      <c r="E45" s="83">
        <f>'Détail par équipe'!BO97</f>
        <v>0</v>
      </c>
      <c r="F45" s="83">
        <f>'Détail par équipe'!BP97</f>
        <v>0</v>
      </c>
      <c r="G45" s="119" t="e">
        <f>ROUNDDOWN(IF(H45&gt;220,0,((220-H45)*0.7)),0)</f>
        <v>#DIV/0!</v>
      </c>
      <c r="H45" s="93" t="e">
        <f>ROUNDDOWN('Détail par équipe'!BQ97,0)</f>
        <v>#DIV/0!</v>
      </c>
      <c r="I45" s="87"/>
    </row>
    <row r="46" spans="1:9" hidden="1" x14ac:dyDescent="0.2">
      <c r="A46" s="83">
        <f>'Détail par équipe'!B12</f>
        <v>10</v>
      </c>
      <c r="B46" s="83">
        <f>'Détail par équipe'!C12</f>
        <v>0</v>
      </c>
      <c r="C46" s="84"/>
      <c r="D46" s="84"/>
      <c r="E46" s="85">
        <f>ROUNDDOWN('Détail par équipe'!BO12,0)</f>
        <v>0</v>
      </c>
      <c r="F46" s="85">
        <f>ROUNDDOWN('Détail par équipe'!BP12,0)</f>
        <v>0</v>
      </c>
      <c r="G46" s="119" t="e">
        <f>ROUNDDOWN(IF(H46&gt;220,0,((220-H46)*0.7)),0)</f>
        <v>#DIV/0!</v>
      </c>
      <c r="H46" s="93" t="e">
        <f>ROUNDDOWN(F46/E46,0)</f>
        <v>#DIV/0!</v>
      </c>
      <c r="I46" s="87"/>
    </row>
    <row r="47" spans="1:9" hidden="1" x14ac:dyDescent="0.2">
      <c r="A47" s="83">
        <f>'Détail par équipe'!B143</f>
        <v>10</v>
      </c>
      <c r="B47" s="83">
        <f>'Détail par équipe'!C143</f>
        <v>0</v>
      </c>
      <c r="C47" s="84"/>
      <c r="D47" s="84"/>
      <c r="E47" s="85">
        <f>ROUNDDOWN('Détail par équipe'!BO143,0)</f>
        <v>4</v>
      </c>
      <c r="F47" s="85">
        <f>ROUNDDOWN('Détail par équipe'!BP143,0)</f>
        <v>654</v>
      </c>
      <c r="G47" s="119">
        <f>ROUNDDOWN(IF(H47&gt;220,0,((220-H47)*0.7)),0)</f>
        <v>39</v>
      </c>
      <c r="H47" s="88">
        <f>ROUNDDOWN(F47/E47,0)</f>
        <v>163</v>
      </c>
      <c r="I47" s="91"/>
    </row>
    <row r="48" spans="1:9" hidden="1" x14ac:dyDescent="0.2">
      <c r="A48" s="83">
        <f>'Détail par équipe'!B81</f>
        <v>10</v>
      </c>
      <c r="B48" s="83">
        <f>'Détail par équipe'!C81</f>
        <v>0</v>
      </c>
      <c r="C48" s="84"/>
      <c r="D48" s="84"/>
      <c r="E48" s="85">
        <f>ROUNDDOWN('Détail par équipe'!BO81,0)</f>
        <v>0</v>
      </c>
      <c r="F48" s="85">
        <f>ROUNDDOWN('Détail par équipe'!BP81,0)</f>
        <v>0</v>
      </c>
      <c r="G48" s="119" t="e">
        <f>ROUNDDOWN(IF(H48&gt;220,0,((220-H48)*0.7)),0)</f>
        <v>#DIV/0!</v>
      </c>
      <c r="H48" s="88" t="e">
        <f>ROUNDDOWN(F48/E48,0)</f>
        <v>#DIV/0!</v>
      </c>
      <c r="I48" s="87"/>
    </row>
    <row r="49" spans="1:9" hidden="1" x14ac:dyDescent="0.2">
      <c r="A49" s="83">
        <f>'Détail par équipe'!B98</f>
        <v>11</v>
      </c>
      <c r="B49" s="83">
        <f>'Détail par équipe'!C98</f>
        <v>0</v>
      </c>
      <c r="C49" s="84"/>
      <c r="D49" s="84"/>
      <c r="E49" s="85">
        <f>ROUNDDOWN('Détail par équipe'!BO98,0)</f>
        <v>0</v>
      </c>
      <c r="F49" s="85">
        <f>ROUNDDOWN('Détail par équipe'!BP98,0)</f>
        <v>0</v>
      </c>
      <c r="G49" s="119" t="e">
        <f>ROUNDDOWN(IF(H49&gt;220,0,((220-H49)*0.7)),0)</f>
        <v>#DIV/0!</v>
      </c>
      <c r="H49" s="89" t="e">
        <f>ROUNDDOWN('Détail par équipe'!BQ98,0)</f>
        <v>#DIV/0!</v>
      </c>
      <c r="I49" s="91"/>
    </row>
    <row r="50" spans="1:9" hidden="1" x14ac:dyDescent="0.2">
      <c r="A50" s="83">
        <f>'Détail par équipe'!B13</f>
        <v>11</v>
      </c>
      <c r="B50" s="83">
        <f>'Détail par équipe'!C13</f>
        <v>0</v>
      </c>
      <c r="C50" s="84"/>
      <c r="D50" s="84"/>
      <c r="E50" s="85">
        <f>ROUNDDOWN('Détail par équipe'!BO13,0)</f>
        <v>0</v>
      </c>
      <c r="F50" s="85">
        <f>ROUNDDOWN('Détail par équipe'!BP13,0)</f>
        <v>0</v>
      </c>
      <c r="G50" s="119" t="e">
        <f>ROUNDDOWN(IF(H50&gt;220,0,((220-H50)*0.7)),0)</f>
        <v>#DIV/0!</v>
      </c>
      <c r="H50" s="88" t="e">
        <f>ROUNDDOWN(F50/E50,0)</f>
        <v>#DIV/0!</v>
      </c>
      <c r="I50" s="91"/>
    </row>
    <row r="51" spans="1:9" hidden="1" x14ac:dyDescent="0.2">
      <c r="A51" s="83">
        <f>'Détail par équipe'!B99</f>
        <v>12</v>
      </c>
      <c r="B51" s="83">
        <f>'Détail par équipe'!C99</f>
        <v>0</v>
      </c>
      <c r="C51" s="84"/>
      <c r="D51" s="84"/>
      <c r="E51" s="85">
        <f>ROUNDDOWN('Détail par équipe'!BO99,0)</f>
        <v>0</v>
      </c>
      <c r="F51" s="85">
        <f>ROUNDDOWN('Détail par équipe'!BP99,0)</f>
        <v>0</v>
      </c>
      <c r="G51" s="119" t="e">
        <f>ROUNDDOWN(IF(H51&gt;220,0,((220-H51)*0.7)),0)</f>
        <v>#DIV/0!</v>
      </c>
      <c r="H51" s="93" t="e">
        <f>ROUNDDOWN('Détail par équipe'!BQ99,0)</f>
        <v>#DIV/0!</v>
      </c>
      <c r="I51" s="91"/>
    </row>
    <row r="52" spans="1:9" x14ac:dyDescent="0.2">
      <c r="A52" s="92" t="str">
        <f>'Détail par équipe'!B32</f>
        <v>Blot</v>
      </c>
      <c r="B52" s="92" t="str">
        <f>'Détail par équipe'!C32</f>
        <v>Bernard</v>
      </c>
      <c r="C52" s="84"/>
      <c r="D52" s="84"/>
      <c r="E52" s="85">
        <f>ROUNDDOWN('Détail par équipe'!BO32,0)+C52</f>
        <v>12</v>
      </c>
      <c r="F52" s="85">
        <f>ROUNDDOWN('Détail par équipe'!BP32,0)+D52</f>
        <v>1977</v>
      </c>
      <c r="G52" s="120">
        <f>ROUNDDOWN(IF(H52&gt;220,0,((220-H52)*0.7)),0)</f>
        <v>39</v>
      </c>
      <c r="H52" s="86">
        <f>ROUNDDOWN(F52/E52,0)</f>
        <v>164</v>
      </c>
      <c r="I52" s="87"/>
    </row>
    <row r="53" spans="1:9" x14ac:dyDescent="0.2">
      <c r="A53" s="92" t="str">
        <f>'Détail par équipe'!B107</f>
        <v>Bottecchia</v>
      </c>
      <c r="B53" s="92" t="str">
        <f>'Détail par équipe'!C107</f>
        <v>Philippe</v>
      </c>
      <c r="C53" s="84"/>
      <c r="D53" s="84"/>
      <c r="E53" s="85">
        <f>ROUNDDOWN('Détail par équipe'!BO107,0)+C53</f>
        <v>16</v>
      </c>
      <c r="F53" s="85">
        <f>ROUNDDOWN('Détail par équipe'!BP107,0)+D53</f>
        <v>2231</v>
      </c>
      <c r="G53" s="120">
        <f>ROUNDDOWN(IF(H53&gt;220,0,((220-H53)*0.7)),0)</f>
        <v>56</v>
      </c>
      <c r="H53" s="86">
        <f>ROUNDDOWN(F53/E53,0)</f>
        <v>139</v>
      </c>
      <c r="I53" s="90"/>
    </row>
    <row r="54" spans="1:9" x14ac:dyDescent="0.2">
      <c r="A54" s="92" t="str">
        <f>'Détail par équipe'!B3</f>
        <v>Cadic</v>
      </c>
      <c r="B54" s="92" t="str">
        <f>'Détail par équipe'!C3</f>
        <v>Michel</v>
      </c>
      <c r="C54" s="84"/>
      <c r="D54" s="84"/>
      <c r="E54" s="85">
        <f>ROUNDDOWN('Détail par équipe'!BO3,0)</f>
        <v>8</v>
      </c>
      <c r="F54" s="85">
        <f>ROUNDDOWN('Détail par équipe'!BP3,0)</f>
        <v>1250</v>
      </c>
      <c r="G54" s="120">
        <f>ROUNDDOWN(IF(H54&gt;220,0,((220-H54)*0.7)),0)</f>
        <v>44</v>
      </c>
      <c r="H54" s="86">
        <f>ROUNDDOWN(F54/E54,0)</f>
        <v>156</v>
      </c>
      <c r="I54" s="87"/>
    </row>
    <row r="55" spans="1:9" x14ac:dyDescent="0.2">
      <c r="A55" s="83" t="str">
        <f>'Détail par équipe'!B61</f>
        <v>Clément</v>
      </c>
      <c r="B55" s="83" t="str">
        <f>'Détail par équipe'!C61</f>
        <v>Michel</v>
      </c>
      <c r="C55" s="84"/>
      <c r="D55" s="84"/>
      <c r="E55" s="85">
        <f>ROUNDDOWN('Détail par équipe'!BO61,0)</f>
        <v>8</v>
      </c>
      <c r="F55" s="85">
        <f>ROUNDDOWN('Détail par équipe'!BP61,0)</f>
        <v>1312</v>
      </c>
      <c r="G55" s="119">
        <f>ROUNDDOWN(IF(H55&gt;220,0,((220-H55)*0.7)),0)</f>
        <v>39</v>
      </c>
      <c r="H55" s="88">
        <f>ROUNDDOWN(F55/E55,0)</f>
        <v>164</v>
      </c>
      <c r="I55" s="91"/>
    </row>
    <row r="56" spans="1:9" x14ac:dyDescent="0.2">
      <c r="A56" s="83" t="str">
        <f>'Détail par équipe'!B6</f>
        <v>Darribau</v>
      </c>
      <c r="B56" s="92" t="str">
        <f>'Détail par équipe'!C6</f>
        <v>Hervé</v>
      </c>
      <c r="C56" s="84"/>
      <c r="D56" s="84"/>
      <c r="E56" s="85">
        <f>ROUNDDOWN('Détail par équipe'!BO6,0)</f>
        <v>4</v>
      </c>
      <c r="F56" s="85">
        <f>ROUNDDOWN('Détail par équipe'!BP6,0)</f>
        <v>533</v>
      </c>
      <c r="G56" s="119">
        <f>ROUNDDOWN(IF(H56&gt;220,0,((220-H56)*0.7)),0)</f>
        <v>60</v>
      </c>
      <c r="H56" s="88">
        <f>ROUNDDOWN(F56/E56,0)</f>
        <v>133</v>
      </c>
      <c r="I56" s="87"/>
    </row>
    <row r="57" spans="1:9" x14ac:dyDescent="0.2">
      <c r="A57" s="83" t="str">
        <f>'Détail par équipe'!B22</f>
        <v>Derchez</v>
      </c>
      <c r="B57" s="92" t="str">
        <f>'Détail par équipe'!C22</f>
        <v>Jean-Paul</v>
      </c>
      <c r="C57" s="84"/>
      <c r="D57" s="84"/>
      <c r="E57" s="85">
        <f>ROUNDDOWN('Détail par équipe'!BO22,0)+C57</f>
        <v>12</v>
      </c>
      <c r="F57" s="85">
        <f>ROUNDDOWN('Détail par équipe'!BP22,0)+D57</f>
        <v>1924</v>
      </c>
      <c r="G57" s="119">
        <f>ROUNDDOWN(IF(H57&gt;220,0,((220-H57)*0.7)),0)</f>
        <v>42</v>
      </c>
      <c r="H57" s="88">
        <f>ROUNDDOWN(F57/E57,0)</f>
        <v>160</v>
      </c>
      <c r="I57" s="87"/>
    </row>
    <row r="58" spans="1:9" x14ac:dyDescent="0.2">
      <c r="A58" s="83" t="str">
        <f>'Détail par équipe'!B74</f>
        <v>Evangélista</v>
      </c>
      <c r="B58" s="83" t="str">
        <f>'Détail par équipe'!C74</f>
        <v>Sylvie</v>
      </c>
      <c r="C58" s="84"/>
      <c r="D58" s="84"/>
      <c r="E58" s="83">
        <f>'Détail par équipe'!BO74</f>
        <v>8</v>
      </c>
      <c r="F58" s="83">
        <f>'Détail par équipe'!BP74</f>
        <v>1101</v>
      </c>
      <c r="G58" s="119">
        <f>ROUNDDOWN(IF(H58&gt;220,0,((220-H58)*0.7)),0)</f>
        <v>58</v>
      </c>
      <c r="H58" s="88">
        <f>ROUNDDOWN(F58/E58,0)</f>
        <v>137</v>
      </c>
      <c r="I58" s="87"/>
    </row>
    <row r="59" spans="1:9" x14ac:dyDescent="0.2">
      <c r="A59" s="83" t="str">
        <f>'Détail par équipe'!B125</f>
        <v>Froloff</v>
      </c>
      <c r="B59" s="83" t="str">
        <f>'Détail par équipe'!C125</f>
        <v>Roger</v>
      </c>
      <c r="C59" s="84"/>
      <c r="D59" s="84"/>
      <c r="E59" s="85">
        <f>ROUNDDOWN('Détail par équipe'!BO125,0)+C59</f>
        <v>4</v>
      </c>
      <c r="F59" s="85">
        <f>ROUNDDOWN('Détail par équipe'!BP125,0)+D59</f>
        <v>650</v>
      </c>
      <c r="G59" s="119">
        <f>ROUNDDOWN(IF(H59&gt;220,0,((220-H59)*0.7)),0)</f>
        <v>40</v>
      </c>
      <c r="H59" s="93">
        <f>ROUNDDOWN(F59/E59,0)</f>
        <v>162</v>
      </c>
      <c r="I59" s="87"/>
    </row>
    <row r="60" spans="1:9" hidden="1" x14ac:dyDescent="0.2">
      <c r="A60" s="103" t="str">
        <f>'Détail par équipe'!B5</f>
        <v>Girardy</v>
      </c>
      <c r="B60" s="104" t="str">
        <f>'Détail par équipe'!C5</f>
        <v>Maguy</v>
      </c>
      <c r="C60" s="105"/>
      <c r="D60" s="105"/>
      <c r="E60" s="106">
        <f>ROUNDDOWN('Détail par équipe'!BO5,0)</f>
        <v>4</v>
      </c>
      <c r="F60" s="106">
        <f>ROUNDDOWN('Détail par équipe'!BP5,0)</f>
        <v>471</v>
      </c>
      <c r="G60" s="121">
        <f>ROUNDDOWN(IF(H60&gt;220,0,((220-H60)*0.7)),0)</f>
        <v>72</v>
      </c>
      <c r="H60" s="108">
        <f>ROUNDDOWN(F60/E60,0)</f>
        <v>117</v>
      </c>
      <c r="I60" s="91"/>
    </row>
    <row r="61" spans="1:9" s="109" customFormat="1" x14ac:dyDescent="0.2">
      <c r="A61" s="92" t="s">
        <v>44</v>
      </c>
      <c r="B61" s="92" t="s">
        <v>45</v>
      </c>
      <c r="C61" s="84"/>
      <c r="D61" s="84"/>
      <c r="E61" s="85">
        <f>E62+E60+E63</f>
        <v>16</v>
      </c>
      <c r="F61" s="85">
        <f>F62+F60+F63</f>
        <v>1880</v>
      </c>
      <c r="G61" s="120">
        <f>ROUNDDOWN(IF(H61&gt;220,0,((220-H61)*0.7)),0)</f>
        <v>72</v>
      </c>
      <c r="H61" s="86">
        <f>ROUNDDOWN(F61/E61,0)</f>
        <v>117</v>
      </c>
      <c r="I61" s="107"/>
    </row>
    <row r="62" spans="1:9" hidden="1" x14ac:dyDescent="0.2">
      <c r="A62" s="94" t="str">
        <f>'Détail par équipe'!B47</f>
        <v>Girardy</v>
      </c>
      <c r="B62" s="95" t="str">
        <f>'Détail par équipe'!C47</f>
        <v>Maguy</v>
      </c>
      <c r="C62" s="96"/>
      <c r="D62" s="96"/>
      <c r="E62" s="94">
        <f>'Détail par équipe'!BO47</f>
        <v>8</v>
      </c>
      <c r="F62" s="94">
        <f>'Détail par équipe'!BP47</f>
        <v>894</v>
      </c>
      <c r="G62" s="122">
        <f>ROUNDDOWN(IF(H62&gt;220,0,((220-H62)*0.7)),0)</f>
        <v>76</v>
      </c>
      <c r="H62" s="98">
        <f>ROUNDDOWN(F62/E62,0)</f>
        <v>111</v>
      </c>
      <c r="I62" s="87"/>
    </row>
    <row r="63" spans="1:9" hidden="1" x14ac:dyDescent="0.2">
      <c r="A63" s="95" t="str">
        <f>'Détail par équipe'!B21</f>
        <v>Girardy</v>
      </c>
      <c r="B63" s="95" t="str">
        <f>'Détail par équipe'!C21</f>
        <v>Maguy</v>
      </c>
      <c r="C63" s="96"/>
      <c r="D63" s="96"/>
      <c r="E63" s="99">
        <f>ROUNDDOWN('Détail par équipe'!BO21,0)+C63</f>
        <v>4</v>
      </c>
      <c r="F63" s="99">
        <f>ROUNDDOWN('Détail par équipe'!BP21,0)+D63</f>
        <v>515</v>
      </c>
      <c r="G63" s="123">
        <f>ROUNDDOWN(IF(H63&gt;220,0,((220-H63)*0.7)),0)</f>
        <v>64</v>
      </c>
      <c r="H63" s="100">
        <f>ROUNDDOWN(F63/E63,0)</f>
        <v>128</v>
      </c>
      <c r="I63" s="87"/>
    </row>
    <row r="64" spans="1:9" x14ac:dyDescent="0.2">
      <c r="A64" s="83" t="str">
        <f>'Détail par équipe'!B136</f>
        <v>Godivaux</v>
      </c>
      <c r="B64" s="83" t="str">
        <f>'Détail par équipe'!C136</f>
        <v>Nicole</v>
      </c>
      <c r="C64" s="84"/>
      <c r="D64" s="84"/>
      <c r="E64" s="83">
        <f>'Détail par équipe'!BO136</f>
        <v>4</v>
      </c>
      <c r="F64" s="83">
        <f>'Détail par équipe'!BP136</f>
        <v>593</v>
      </c>
      <c r="G64" s="119">
        <f>ROUNDDOWN(IF(H64&gt;220,0,((220-H64)*0.7)),0)</f>
        <v>50</v>
      </c>
      <c r="H64" s="89">
        <f>ROUNDDOWN(F64/E64,0)</f>
        <v>148</v>
      </c>
      <c r="I64" s="90"/>
    </row>
    <row r="65" spans="1:9" x14ac:dyDescent="0.2">
      <c r="A65" s="92" t="str">
        <f>'Détail par équipe'!B89</f>
        <v>Guille</v>
      </c>
      <c r="B65" s="92" t="str">
        <f>'Détail par équipe'!C89</f>
        <v>Pascal</v>
      </c>
      <c r="C65" s="84"/>
      <c r="D65" s="84"/>
      <c r="E65" s="85">
        <f>ROUNDDOWN('Détail par équipe'!BO89,0)</f>
        <v>12</v>
      </c>
      <c r="F65" s="85">
        <f>ROUNDDOWN('Détail par équipe'!BP89,0)</f>
        <v>1637</v>
      </c>
      <c r="G65" s="120">
        <f>ROUNDDOWN(IF(H65&gt;220,0,((220-H65)*0.7)),0)</f>
        <v>58</v>
      </c>
      <c r="H65" s="86">
        <f>ROUNDDOWN(F65/E65,0)</f>
        <v>136</v>
      </c>
      <c r="I65" s="87"/>
    </row>
    <row r="66" spans="1:9" x14ac:dyDescent="0.2">
      <c r="A66" s="92" t="str">
        <f>'Détail par équipe'!B88</f>
        <v>Ini</v>
      </c>
      <c r="B66" s="92" t="str">
        <f>'Détail par équipe'!C88</f>
        <v>Marc</v>
      </c>
      <c r="C66" s="84"/>
      <c r="D66" s="84"/>
      <c r="E66" s="85">
        <f>ROUNDDOWN('Détail par équipe'!BO88,0)</f>
        <v>16</v>
      </c>
      <c r="F66" s="85">
        <f>ROUNDDOWN('Détail par équipe'!BP88,0)</f>
        <v>2310</v>
      </c>
      <c r="G66" s="120">
        <f>ROUNDDOWN(IF(H66&gt;220,0,((220-H66)*0.7)),0)</f>
        <v>53</v>
      </c>
      <c r="H66" s="86">
        <f>ROUNDDOWN(F66/E66,0)</f>
        <v>144</v>
      </c>
      <c r="I66" s="87"/>
    </row>
    <row r="67" spans="1:9" x14ac:dyDescent="0.2">
      <c r="A67" s="83" t="str">
        <f>'Détail par équipe'!B23</f>
        <v>Lamy</v>
      </c>
      <c r="B67" s="83" t="str">
        <f>'Détail par équipe'!C23</f>
        <v>Eliane</v>
      </c>
      <c r="C67" s="84"/>
      <c r="D67" s="84"/>
      <c r="E67" s="84">
        <f>'Détail par équipe'!BO23</f>
        <v>4</v>
      </c>
      <c r="F67" s="84">
        <f>'Détail par équipe'!BP23</f>
        <v>641</v>
      </c>
      <c r="G67" s="119">
        <f>ROUNDDOWN(IF(H67&gt;220,0,((220-H67)*0.7)),0)</f>
        <v>42</v>
      </c>
      <c r="H67" s="88">
        <f>ROUNDDOWN('Détail par équipe'!BQ23,0)</f>
        <v>160</v>
      </c>
      <c r="I67" s="90"/>
    </row>
    <row r="68" spans="1:9" x14ac:dyDescent="0.2">
      <c r="A68" s="92" t="str">
        <f>'Détail par équipe'!B33</f>
        <v>Mager</v>
      </c>
      <c r="B68" s="92" t="str">
        <f>'Détail par équipe'!C33</f>
        <v>Michel</v>
      </c>
      <c r="C68" s="84"/>
      <c r="D68" s="84"/>
      <c r="E68" s="85">
        <f>ROUNDDOWN('Détail par équipe'!BO33,0)+C68</f>
        <v>16</v>
      </c>
      <c r="F68" s="85">
        <f>ROUNDDOWN('Détail par équipe'!BP33,0)+D68</f>
        <v>2948</v>
      </c>
      <c r="G68" s="120">
        <f>ROUNDDOWN(IF(H68&gt;220,0,((220-H68)*0.7)),0)</f>
        <v>25</v>
      </c>
      <c r="H68" s="86">
        <f>ROUNDDOWN(F68/E68,0)</f>
        <v>184</v>
      </c>
      <c r="I68" s="87"/>
    </row>
    <row r="69" spans="1:9" x14ac:dyDescent="0.2">
      <c r="A69" s="92" t="str">
        <f>'Détail par équipe'!B20</f>
        <v>Malenfer</v>
      </c>
      <c r="B69" s="92" t="str">
        <f>'Détail par équipe'!C20</f>
        <v>Pascal</v>
      </c>
      <c r="C69" s="84"/>
      <c r="D69" s="84"/>
      <c r="E69" s="85">
        <f>ROUNDDOWN('Détail par équipe'!BO20,0)+C69</f>
        <v>8</v>
      </c>
      <c r="F69" s="85">
        <f>ROUNDDOWN('Détail par équipe'!BP20,0)+D69</f>
        <v>1252</v>
      </c>
      <c r="G69" s="120">
        <f>ROUNDDOWN(IF(H69&gt;220,0,((220-H69)*0.7)),0)</f>
        <v>44</v>
      </c>
      <c r="H69" s="86">
        <f>ROUNDDOWN(F69/E69,0)</f>
        <v>156</v>
      </c>
      <c r="I69" s="87"/>
    </row>
    <row r="70" spans="1:9" x14ac:dyDescent="0.2">
      <c r="A70" s="92" t="str">
        <f>'Détail par équipe'!B106</f>
        <v>Micaud</v>
      </c>
      <c r="B70" s="92" t="str">
        <f>'Détail par équipe'!C106</f>
        <v>Brigitte</v>
      </c>
      <c r="C70" s="84"/>
      <c r="D70" s="84"/>
      <c r="E70" s="85">
        <f>ROUNDDOWN('Détail par équipe'!BO106,0)+C70</f>
        <v>16</v>
      </c>
      <c r="F70" s="85">
        <f>ROUNDDOWN('Détail par équipe'!BP106,0)+D70</f>
        <v>2316</v>
      </c>
      <c r="G70" s="120">
        <f>ROUNDDOWN(IF(H70&gt;220,0,((220-H70)*0.7)),0)</f>
        <v>53</v>
      </c>
      <c r="H70" s="86">
        <f>ROUNDDOWN(F70/E70,0)</f>
        <v>144</v>
      </c>
      <c r="I70" s="87"/>
    </row>
    <row r="71" spans="1:9" x14ac:dyDescent="0.2">
      <c r="A71" s="92" t="str">
        <f>'Détail par équipe'!B122</f>
        <v>Nguyen</v>
      </c>
      <c r="B71" s="92" t="str">
        <f>'Détail par équipe'!C122</f>
        <v>Jean</v>
      </c>
      <c r="C71" s="84"/>
      <c r="D71" s="84"/>
      <c r="E71" s="85">
        <f>ROUNDDOWN('Détail par équipe'!BO122,0)</f>
        <v>16</v>
      </c>
      <c r="F71" s="85">
        <f>ROUNDDOWN('Détail par équipe'!BP122,0)</f>
        <v>2790</v>
      </c>
      <c r="G71" s="120">
        <f>ROUNDDOWN(IF(H71&gt;220,0,((220-H71)*0.7)),0)</f>
        <v>32</v>
      </c>
      <c r="H71" s="86">
        <f>ROUNDDOWN(F71/E71,0)</f>
        <v>174</v>
      </c>
      <c r="I71" s="87"/>
    </row>
    <row r="72" spans="1:9" x14ac:dyDescent="0.2">
      <c r="A72" s="83" t="str">
        <f>'Détail par équipe'!B134</f>
        <v>Parralejo</v>
      </c>
      <c r="B72" s="83" t="str">
        <f>'Détail par équipe'!C134</f>
        <v>Isabel</v>
      </c>
      <c r="C72" s="84"/>
      <c r="D72" s="84"/>
      <c r="E72" s="85">
        <f>ROUNDDOWN('Détail par équipe'!BO134,0)+C72</f>
        <v>12</v>
      </c>
      <c r="F72" s="85">
        <f>ROUNDDOWN('Détail par équipe'!BP134,0)+D72</f>
        <v>1600</v>
      </c>
      <c r="G72" s="120">
        <f>ROUNDDOWN(IF(H72&gt;220,0,((220-H72)*0.7)),0)</f>
        <v>60</v>
      </c>
      <c r="H72" s="86">
        <f>ROUNDDOWN(F72/E72,0)</f>
        <v>133</v>
      </c>
      <c r="I72" s="87"/>
    </row>
    <row r="73" spans="1:9" x14ac:dyDescent="0.2">
      <c r="A73" s="92" t="str">
        <f>'Détail par équipe'!B4</f>
        <v>Parralejo</v>
      </c>
      <c r="B73" s="92" t="str">
        <f>'Détail par équipe'!C4</f>
        <v>Tony</v>
      </c>
      <c r="C73" s="84"/>
      <c r="D73" s="84"/>
      <c r="E73" s="85">
        <f>ROUNDDOWN('Détail par équipe'!BO4,0)</f>
        <v>16</v>
      </c>
      <c r="F73" s="85">
        <f>ROUNDDOWN('Détail par équipe'!BP4,0)</f>
        <v>2802</v>
      </c>
      <c r="G73" s="120">
        <f>ROUNDDOWN(IF(H73&gt;220,0,((220-H73)*0.7)),0)</f>
        <v>31</v>
      </c>
      <c r="H73" s="86">
        <f>ROUNDDOWN(F73/E73,0)</f>
        <v>175</v>
      </c>
      <c r="I73" s="90"/>
    </row>
    <row r="74" spans="1:9" x14ac:dyDescent="0.2">
      <c r="A74" s="83" t="str">
        <f>'Détail par équipe'!B124</f>
        <v>Puyaubreau</v>
      </c>
      <c r="B74" s="83" t="str">
        <f>'Détail par équipe'!C124</f>
        <v>François</v>
      </c>
      <c r="C74" s="84"/>
      <c r="D74" s="84"/>
      <c r="E74" s="85">
        <f>ROUNDDOWN('Détail par équipe'!BO124,0)</f>
        <v>8</v>
      </c>
      <c r="F74" s="85">
        <f>ROUNDDOWN('Détail par équipe'!BP124,0)</f>
        <v>1605</v>
      </c>
      <c r="G74" s="119">
        <f>ROUNDDOWN(IF(H74&gt;220,0,((220-H74)*0.7)),0)</f>
        <v>14</v>
      </c>
      <c r="H74" s="88">
        <f>ROUNDDOWN(F74/E74,0)</f>
        <v>200</v>
      </c>
      <c r="I74" s="87"/>
    </row>
    <row r="75" spans="1:9" x14ac:dyDescent="0.2">
      <c r="A75" s="92" t="str">
        <f>'Détail par équipe'!B73</f>
        <v>Quibeuf</v>
      </c>
      <c r="B75" s="92" t="str">
        <f>'Détail par équipe'!C73</f>
        <v>Catherine</v>
      </c>
      <c r="C75" s="84"/>
      <c r="D75" s="84"/>
      <c r="E75" s="85">
        <f>ROUNDDOWN('Détail par équipe'!BO73,0)</f>
        <v>16</v>
      </c>
      <c r="F75" s="85">
        <f>ROUNDDOWN('Détail par équipe'!BP73,0)</f>
        <v>2056</v>
      </c>
      <c r="G75" s="120">
        <f>ROUNDDOWN(IF(H75&gt;220,0,((220-H75)*0.7)),0)</f>
        <v>64</v>
      </c>
      <c r="H75" s="86">
        <f>ROUNDDOWN(F75/E75,0)</f>
        <v>128</v>
      </c>
      <c r="I75" s="87"/>
    </row>
    <row r="76" spans="1:9" x14ac:dyDescent="0.2">
      <c r="A76" s="83" t="str">
        <f>'Détail par équipe'!B90</f>
        <v>Remondin</v>
      </c>
      <c r="B76" s="83" t="str">
        <f>'Détail par équipe'!C90</f>
        <v>Jacky</v>
      </c>
      <c r="C76" s="84"/>
      <c r="D76" s="84"/>
      <c r="E76" s="85">
        <f>ROUNDDOWN('Détail par équipe'!BO90,0)</f>
        <v>4</v>
      </c>
      <c r="F76" s="85">
        <f>ROUNDDOWN('Détail par équipe'!BP90,0)</f>
        <v>596</v>
      </c>
      <c r="G76" s="119">
        <f>ROUNDDOWN(IF(H76&gt;220,0,((220-H76)*0.7)),0)</f>
        <v>49</v>
      </c>
      <c r="H76" s="88">
        <f>ROUNDDOWN(F76/E76,0)</f>
        <v>149</v>
      </c>
      <c r="I76" s="87"/>
    </row>
    <row r="77" spans="1:9" x14ac:dyDescent="0.2">
      <c r="A77" s="92" t="str">
        <f>'Détail par équipe'!B123</f>
        <v>Remondin</v>
      </c>
      <c r="B77" s="92" t="str">
        <f>'Détail par équipe'!C123</f>
        <v>Jacky</v>
      </c>
      <c r="C77" s="84"/>
      <c r="D77" s="84"/>
      <c r="E77" s="85">
        <f>ROUNDDOWN('Détail par équipe'!BO123,0)</f>
        <v>4</v>
      </c>
      <c r="F77" s="85">
        <f>ROUNDDOWN('Détail par équipe'!BP123,0)</f>
        <v>654</v>
      </c>
      <c r="G77" s="120">
        <f>ROUNDDOWN(IF(H77&gt;220,0,((220-H77)*0.7)),0)</f>
        <v>39</v>
      </c>
      <c r="H77" s="86">
        <f>ROUNDDOWN(F77/E77,0)</f>
        <v>163</v>
      </c>
      <c r="I77" s="87"/>
    </row>
    <row r="78" spans="1:9" x14ac:dyDescent="0.2">
      <c r="A78" s="92" t="str">
        <f>'Détail par équipe'!B45</f>
        <v>Roussel</v>
      </c>
      <c r="B78" s="92" t="str">
        <f>'Détail par équipe'!C45</f>
        <v>Jacky</v>
      </c>
      <c r="C78" s="84"/>
      <c r="D78" s="84"/>
      <c r="E78" s="85">
        <f>ROUNDDOWN('Détail par équipe'!BO45,0)+C78</f>
        <v>16</v>
      </c>
      <c r="F78" s="85">
        <f>ROUNDDOWN('Détail par équipe'!BP45,0)+D78</f>
        <v>2580</v>
      </c>
      <c r="G78" s="120">
        <f>ROUNDDOWN(IF(H78&gt;220,0,((220-H78)*0.7)),0)</f>
        <v>41</v>
      </c>
      <c r="H78" s="86">
        <f>ROUNDDOWN(F78/E78,0)</f>
        <v>161</v>
      </c>
      <c r="I78" s="87"/>
    </row>
    <row r="79" spans="1:9" x14ac:dyDescent="0.2">
      <c r="A79" s="83" t="s">
        <v>54</v>
      </c>
      <c r="B79" s="92" t="s">
        <v>48</v>
      </c>
      <c r="C79" s="84"/>
      <c r="D79" s="84"/>
      <c r="E79" s="85">
        <f>E80+E81</f>
        <v>12</v>
      </c>
      <c r="F79" s="85">
        <f>F80+F81</f>
        <v>1766</v>
      </c>
      <c r="G79" s="120">
        <f>ROUNDDOWN(IF(H79&gt;220,0,((220-H79)*0.7)),0)</f>
        <v>51</v>
      </c>
      <c r="H79" s="86">
        <f>ROUNDDOWN(F79/E79,0)</f>
        <v>147</v>
      </c>
      <c r="I79" s="87"/>
    </row>
    <row r="80" spans="1:9" s="131" customFormat="1" hidden="1" x14ac:dyDescent="0.2">
      <c r="A80" s="125" t="str">
        <f>'Détail par équipe'!B24</f>
        <v>Schambert</v>
      </c>
      <c r="B80" s="125" t="str">
        <f>'Détail par équipe'!C24</f>
        <v>Bernard</v>
      </c>
      <c r="C80" s="126"/>
      <c r="D80" s="126"/>
      <c r="E80" s="127">
        <f>ROUNDDOWN('Détail par équipe'!BO24,0)+C80</f>
        <v>4</v>
      </c>
      <c r="F80" s="127">
        <f>ROUNDDOWN('Détail par équipe'!BP24,0)+D80</f>
        <v>633</v>
      </c>
      <c r="G80" s="128">
        <f>ROUNDDOWN(IF(H80&gt;220,0,((220-H80)*0.7)),0)</f>
        <v>43</v>
      </c>
      <c r="H80" s="129">
        <f>ROUNDDOWN('Détail par équipe'!BQ24,0)</f>
        <v>158</v>
      </c>
      <c r="I80" s="130"/>
    </row>
    <row r="81" spans="1:9" s="131" customFormat="1" hidden="1" x14ac:dyDescent="0.2">
      <c r="A81" s="132" t="str">
        <f>'Détail par équipe'!B46</f>
        <v>Schambert</v>
      </c>
      <c r="B81" s="132" t="str">
        <f>'Détail par équipe'!C46</f>
        <v>Bernard</v>
      </c>
      <c r="C81" s="126"/>
      <c r="D81" s="126"/>
      <c r="E81" s="127">
        <f>ROUNDDOWN('Détail par équipe'!BO46,0)+C81</f>
        <v>8</v>
      </c>
      <c r="F81" s="127">
        <f>ROUNDDOWN('Détail par équipe'!BP46,0)+D81</f>
        <v>1133</v>
      </c>
      <c r="G81" s="133">
        <f>ROUNDDOWN(IF(H81&gt;220,0,((220-H81)*0.7)),0)</f>
        <v>55</v>
      </c>
      <c r="H81" s="134">
        <f>ROUNDDOWN(F81/E81,0)</f>
        <v>141</v>
      </c>
      <c r="I81" s="130"/>
    </row>
    <row r="82" spans="1:9" x14ac:dyDescent="0.2">
      <c r="A82" s="92" t="str">
        <f>'Détail par équipe'!B59</f>
        <v>Soleilhac</v>
      </c>
      <c r="B82" s="92" t="str">
        <f>'Détail par équipe'!C59</f>
        <v>Christian</v>
      </c>
      <c r="C82" s="84"/>
      <c r="D82" s="84"/>
      <c r="E82" s="85">
        <f>ROUNDDOWN('Détail par équipe'!BO59,0)+C82</f>
        <v>8</v>
      </c>
      <c r="F82" s="85">
        <f>ROUNDDOWN('Détail par équipe'!BP59,0)+D82</f>
        <v>1148</v>
      </c>
      <c r="G82" s="120">
        <f>ROUNDDOWN(IF(H82&gt;220,0,((220-H82)*0.7)),0)</f>
        <v>53</v>
      </c>
      <c r="H82" s="86">
        <f>ROUNDDOWN(F82/E82,0)</f>
        <v>143</v>
      </c>
      <c r="I82" s="87"/>
    </row>
    <row r="83" spans="1:9" s="102" customFormat="1" hidden="1" x14ac:dyDescent="0.2">
      <c r="A83" s="94" t="str">
        <f>'Détail par équipe'!B34</f>
        <v>Subacchi</v>
      </c>
      <c r="B83" s="95" t="str">
        <f>'Détail par équipe'!C34</f>
        <v>Claudine</v>
      </c>
      <c r="C83" s="96"/>
      <c r="D83" s="96"/>
      <c r="E83" s="99">
        <f>ROUNDDOWN('Détail par équipe'!BO34,0)+C83</f>
        <v>4</v>
      </c>
      <c r="F83" s="99">
        <f>ROUNDDOWN('Détail par équipe'!BP34,0)+D83</f>
        <v>678</v>
      </c>
      <c r="G83" s="122">
        <f>ROUNDDOWN(IF(H83&gt;220,0,((220-H83)*0.7)),0)</f>
        <v>35</v>
      </c>
      <c r="H83" s="98">
        <f>ROUNDDOWN(F83/E83,0)</f>
        <v>169</v>
      </c>
      <c r="I83" s="97"/>
    </row>
    <row r="84" spans="1:9" s="102" customFormat="1" hidden="1" x14ac:dyDescent="0.2">
      <c r="A84" s="95" t="str">
        <f>'Détail par équipe'!B72</f>
        <v>Subacchi</v>
      </c>
      <c r="B84" s="95" t="str">
        <f>'Détail par équipe'!C72</f>
        <v>Claudine</v>
      </c>
      <c r="C84" s="96"/>
      <c r="D84" s="96"/>
      <c r="E84" s="99">
        <f>ROUNDDOWN('Détail par équipe'!BO72,0)</f>
        <v>8</v>
      </c>
      <c r="F84" s="99">
        <f>ROUNDDOWN('Détail par équipe'!BP72,0)</f>
        <v>1388</v>
      </c>
      <c r="G84" s="123">
        <f>ROUNDDOWN(IF(H84&gt;220,0,((220-H84)*0.7)),0)</f>
        <v>32</v>
      </c>
      <c r="H84" s="100">
        <f>ROUNDDOWN(F84/E84,0)</f>
        <v>173</v>
      </c>
      <c r="I84" s="97"/>
    </row>
    <row r="85" spans="1:9" x14ac:dyDescent="0.2">
      <c r="A85" s="101" t="s">
        <v>58</v>
      </c>
      <c r="B85" s="101" t="s">
        <v>60</v>
      </c>
      <c r="C85" s="84"/>
      <c r="D85" s="84"/>
      <c r="E85" s="85">
        <f>E83+E84</f>
        <v>12</v>
      </c>
      <c r="F85" s="85">
        <f>F83+F84</f>
        <v>2066</v>
      </c>
      <c r="G85" s="120">
        <f>ROUNDDOWN(IF(H85&gt;220,0,((220-H85)*0.7)),0)</f>
        <v>33</v>
      </c>
      <c r="H85" s="86">
        <f>ROUNDDOWN(F85/E85,0)</f>
        <v>172</v>
      </c>
      <c r="I85" s="87"/>
    </row>
    <row r="86" spans="1:9" x14ac:dyDescent="0.2">
      <c r="A86" s="92" t="str">
        <f>'Détail par équipe'!B60</f>
        <v>Subacchi</v>
      </c>
      <c r="B86" s="92" t="str">
        <f>'Détail par équipe'!C60</f>
        <v>Michel</v>
      </c>
      <c r="C86" s="84"/>
      <c r="D86" s="84"/>
      <c r="E86" s="85">
        <f>ROUNDDOWN('Détail par équipe'!BO60,0)</f>
        <v>16</v>
      </c>
      <c r="F86" s="85">
        <f>ROUNDDOWN('Détail par équipe'!BP60,0)</f>
        <v>2506</v>
      </c>
      <c r="G86" s="120">
        <f>ROUNDDOWN(IF(H86&gt;220,0,((220-H86)*0.7)),0)</f>
        <v>44</v>
      </c>
      <c r="H86" s="86">
        <f>ROUNDDOWN(F86/E86,0)</f>
        <v>156</v>
      </c>
      <c r="I86" s="87"/>
    </row>
    <row r="87" spans="1:9" x14ac:dyDescent="0.2">
      <c r="A87" s="83" t="str">
        <f>'Détail par équipe'!B135</f>
        <v>Trouvé</v>
      </c>
      <c r="B87" s="83" t="str">
        <f>'Détail par équipe'!C135</f>
        <v>Francis</v>
      </c>
      <c r="C87" s="84"/>
      <c r="D87" s="84"/>
      <c r="E87" s="85">
        <f>ROUNDDOWN('Détail par équipe'!BO135,0)+C87</f>
        <v>8</v>
      </c>
      <c r="F87" s="85">
        <f>ROUNDDOWN('Détail par équipe'!BP135,0)+D87</f>
        <v>1430</v>
      </c>
      <c r="G87" s="120">
        <f>ROUNDDOWN(IF(H87&gt;220,0,((220-H87)*0.7)),0)</f>
        <v>29</v>
      </c>
      <c r="H87" s="86">
        <f>ROUNDDOWN(F87/E87,0)</f>
        <v>178</v>
      </c>
      <c r="I87" s="87"/>
    </row>
  </sheetData>
  <sortState xmlns:xlrd2="http://schemas.microsoft.com/office/spreadsheetml/2017/richdata2" ref="A2:H87">
    <sortCondition ref="A2:A87"/>
    <sortCondition ref="B2:B8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2022-10-11T11:12:15Z</dcterms:modified>
</cp:coreProperties>
</file>