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8909436-2BB8-4CBC-A836-464821A37284}"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80" i="4" l="1"/>
  <c r="F80" i="4"/>
  <c r="G80" i="4"/>
  <c r="B80" i="4"/>
  <c r="F42" i="4"/>
  <c r="L7" i="2"/>
  <c r="K7" i="2"/>
  <c r="J7" i="2"/>
  <c r="I7" i="2"/>
  <c r="H7" i="2"/>
  <c r="E7" i="2"/>
  <c r="D7" i="2"/>
  <c r="L10" i="2"/>
  <c r="K10" i="2"/>
  <c r="J10" i="2"/>
  <c r="I10" i="2"/>
  <c r="H10" i="2"/>
  <c r="E10" i="2"/>
  <c r="D10" i="2"/>
  <c r="L4" i="2"/>
  <c r="K4" i="2"/>
  <c r="J4" i="2"/>
  <c r="I4" i="2"/>
  <c r="H4" i="2"/>
  <c r="E4" i="2"/>
  <c r="D4" i="2"/>
  <c r="L9" i="2"/>
  <c r="K9" i="2"/>
  <c r="J9" i="2"/>
  <c r="I9" i="2"/>
  <c r="H9" i="2"/>
  <c r="E9" i="2"/>
  <c r="C9" i="2"/>
  <c r="L2" i="2"/>
  <c r="K2" i="2"/>
  <c r="J2" i="2"/>
  <c r="I2" i="2"/>
  <c r="H2" i="2"/>
  <c r="E2" i="2"/>
  <c r="D2" i="2"/>
  <c r="L5" i="2"/>
  <c r="K5" i="2"/>
  <c r="J5" i="2"/>
  <c r="I5" i="2"/>
  <c r="H5" i="2"/>
  <c r="E5" i="2"/>
  <c r="D5" i="2"/>
  <c r="L8" i="2"/>
  <c r="K8" i="2"/>
  <c r="J8" i="2"/>
  <c r="I8" i="2"/>
  <c r="H8" i="2"/>
  <c r="E8" i="2"/>
  <c r="D8" i="2"/>
  <c r="B67" i="4"/>
  <c r="B86" i="4"/>
  <c r="A86" i="4"/>
  <c r="B84" i="4"/>
  <c r="A84" i="4"/>
  <c r="B82" i="4"/>
  <c r="A82" i="4"/>
  <c r="B81" i="4"/>
  <c r="A81" i="4"/>
  <c r="B78" i="4"/>
  <c r="A78" i="4"/>
  <c r="B77" i="4"/>
  <c r="A77" i="4"/>
  <c r="B75" i="4"/>
  <c r="A75" i="4"/>
  <c r="B73" i="4"/>
  <c r="A73" i="4"/>
  <c r="B71" i="4"/>
  <c r="A71" i="4"/>
  <c r="B70" i="4"/>
  <c r="A70" i="4"/>
  <c r="B69" i="4"/>
  <c r="A69" i="4"/>
  <c r="B68" i="4"/>
  <c r="A68" i="4"/>
  <c r="B66" i="4"/>
  <c r="A66" i="4"/>
  <c r="B65" i="4"/>
  <c r="A65" i="4"/>
  <c r="B63" i="4"/>
  <c r="A63" i="4"/>
  <c r="B54" i="4"/>
  <c r="A54" i="4"/>
  <c r="B53" i="4"/>
  <c r="A53" i="4"/>
  <c r="B52" i="4"/>
  <c r="A52" i="4"/>
  <c r="B51" i="4"/>
  <c r="A51" i="4"/>
  <c r="B50" i="4"/>
  <c r="A50" i="4"/>
  <c r="B49" i="4"/>
  <c r="A49" i="4"/>
  <c r="B48" i="4"/>
  <c r="A48" i="4"/>
  <c r="B47" i="4"/>
  <c r="A47" i="4"/>
  <c r="B46" i="4"/>
  <c r="A46" i="4"/>
  <c r="B45" i="4"/>
  <c r="A45" i="4"/>
  <c r="B44" i="4"/>
  <c r="A44" i="4"/>
  <c r="B43" i="4"/>
  <c r="A43" i="4"/>
  <c r="B42" i="4"/>
  <c r="A42" i="4"/>
  <c r="B41" i="4"/>
  <c r="A41" i="4"/>
  <c r="B40" i="4"/>
  <c r="A40" i="4"/>
  <c r="B39" i="4"/>
  <c r="A39" i="4"/>
  <c r="B38" i="4"/>
  <c r="A38" i="4"/>
  <c r="B37" i="4"/>
  <c r="A37" i="4"/>
  <c r="B36" i="4"/>
  <c r="A36" i="4"/>
  <c r="B35" i="4"/>
  <c r="A35" i="4"/>
  <c r="B34" i="4"/>
  <c r="A34" i="4"/>
  <c r="B33" i="4"/>
  <c r="A33" i="4"/>
  <c r="B32" i="4"/>
  <c r="A32" i="4"/>
  <c r="B31" i="4"/>
  <c r="A31" i="4"/>
  <c r="B30" i="4"/>
  <c r="A30"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10" i="4"/>
  <c r="A10" i="4"/>
  <c r="B9" i="4"/>
  <c r="A9" i="4"/>
  <c r="A80" i="4"/>
  <c r="B56" i="4"/>
  <c r="A56" i="4"/>
  <c r="B8" i="4"/>
  <c r="A8" i="4"/>
  <c r="B7" i="4"/>
  <c r="A7" i="4"/>
  <c r="B6" i="4"/>
  <c r="A6" i="4"/>
  <c r="B59" i="4"/>
  <c r="A59" i="4"/>
  <c r="B5" i="4"/>
  <c r="A5" i="4"/>
  <c r="B4" i="4"/>
  <c r="A4" i="4"/>
  <c r="B3" i="4"/>
  <c r="A3" i="4"/>
  <c r="A67" i="4"/>
  <c r="B83" i="4"/>
  <c r="A83" i="4"/>
  <c r="B57" i="4"/>
  <c r="A57" i="4"/>
  <c r="B60" i="4"/>
  <c r="A60" i="4"/>
  <c r="B62" i="4"/>
  <c r="A62" i="4"/>
  <c r="B58" i="4"/>
  <c r="A58" i="4"/>
  <c r="B76" i="4"/>
  <c r="A76" i="4"/>
  <c r="B74" i="4"/>
  <c r="A74" i="4"/>
  <c r="B55" i="4"/>
  <c r="A55" i="4"/>
  <c r="B64" i="4"/>
  <c r="A64" i="4"/>
  <c r="B2" i="4"/>
  <c r="A2" i="4"/>
  <c r="B87" i="4"/>
  <c r="A87" i="4"/>
  <c r="B72" i="4"/>
  <c r="A72" i="4"/>
  <c r="AV147" i="3"/>
  <c r="AO147" i="3"/>
  <c r="AE147" i="3"/>
  <c r="AC147" i="3"/>
  <c r="BD146" i="3"/>
  <c r="AU146" i="3"/>
  <c r="AR146" i="3"/>
  <c r="AG146" i="3"/>
  <c r="AC146" i="3"/>
  <c r="AZ145" i="3"/>
  <c r="AT145" i="3"/>
  <c r="AN145" i="3"/>
  <c r="AS147" i="3" s="1"/>
  <c r="AH145" i="3"/>
  <c r="AD145" i="3"/>
  <c r="AB145" i="3"/>
  <c r="AD147" i="3" s="1"/>
  <c r="V145" i="3"/>
  <c r="P145" i="3"/>
  <c r="J145" i="3"/>
  <c r="D145" i="3"/>
  <c r="BD144" i="3"/>
  <c r="BD145" i="3" s="1"/>
  <c r="BC144" i="3"/>
  <c r="BB144" i="3"/>
  <c r="BA144" i="3"/>
  <c r="BA145" i="3" s="1"/>
  <c r="AX144" i="3"/>
  <c r="AW144" i="3"/>
  <c r="AV144" i="3"/>
  <c r="AU144" i="3"/>
  <c r="AR144" i="3"/>
  <c r="AR145" i="3" s="1"/>
  <c r="AQ144" i="3"/>
  <c r="AQ145" i="3" s="1"/>
  <c r="AP144" i="3"/>
  <c r="AP145" i="3" s="1"/>
  <c r="AO144" i="3"/>
  <c r="AO145" i="3" s="1"/>
  <c r="AL144" i="3"/>
  <c r="AL145" i="3" s="1"/>
  <c r="AK144" i="3"/>
  <c r="AJ144" i="3"/>
  <c r="AI144" i="3"/>
  <c r="AF144" i="3"/>
  <c r="AF145" i="3" s="1"/>
  <c r="AE144" i="3"/>
  <c r="AE145" i="3" s="1"/>
  <c r="AD144" i="3"/>
  <c r="AC144" i="3"/>
  <c r="Z144" i="3"/>
  <c r="Y144" i="3"/>
  <c r="X144" i="3"/>
  <c r="W144" i="3"/>
  <c r="T144" i="3"/>
  <c r="S144" i="3"/>
  <c r="R144" i="3"/>
  <c r="Q144" i="3"/>
  <c r="N144" i="3"/>
  <c r="M144" i="3"/>
  <c r="L144" i="3"/>
  <c r="K144" i="3"/>
  <c r="H144" i="3"/>
  <c r="G144" i="3"/>
  <c r="F144" i="3"/>
  <c r="E144" i="3"/>
  <c r="E145" i="3" s="1"/>
  <c r="BN143" i="3"/>
  <c r="BM143" i="3"/>
  <c r="BL143" i="3"/>
  <c r="BK143" i="3"/>
  <c r="BJ143" i="3"/>
  <c r="BI143" i="3"/>
  <c r="BH143" i="3"/>
  <c r="BG143" i="3"/>
  <c r="BF143" i="3"/>
  <c r="BE143" i="3"/>
  <c r="AY143" i="3"/>
  <c r="AS143" i="3"/>
  <c r="AM143" i="3"/>
  <c r="AG143" i="3"/>
  <c r="AA143" i="3"/>
  <c r="U143" i="3"/>
  <c r="O143" i="3"/>
  <c r="I143" i="3"/>
  <c r="BN142" i="3"/>
  <c r="BM142" i="3"/>
  <c r="BL142" i="3"/>
  <c r="BK142" i="3"/>
  <c r="BJ142" i="3"/>
  <c r="BI142" i="3"/>
  <c r="BH142" i="3"/>
  <c r="BG142" i="3"/>
  <c r="BF142" i="3"/>
  <c r="BE142" i="3"/>
  <c r="AY142" i="3"/>
  <c r="AS142" i="3"/>
  <c r="AM142" i="3"/>
  <c r="AG142" i="3"/>
  <c r="AA142" i="3"/>
  <c r="U142" i="3"/>
  <c r="O142" i="3"/>
  <c r="I142" i="3"/>
  <c r="BN141" i="3"/>
  <c r="BM141" i="3"/>
  <c r="BL141" i="3"/>
  <c r="BK141" i="3"/>
  <c r="BJ141" i="3"/>
  <c r="BI141" i="3"/>
  <c r="BH141" i="3"/>
  <c r="BG141" i="3"/>
  <c r="BF141" i="3"/>
  <c r="BE141" i="3"/>
  <c r="AY141" i="3"/>
  <c r="AS141" i="3"/>
  <c r="AM141" i="3"/>
  <c r="AG141" i="3"/>
  <c r="AA141" i="3"/>
  <c r="U141" i="3"/>
  <c r="O141" i="3"/>
  <c r="I141" i="3"/>
  <c r="BN140" i="3"/>
  <c r="BM140" i="3"/>
  <c r="BL140" i="3"/>
  <c r="BK140" i="3"/>
  <c r="BJ140" i="3"/>
  <c r="BI140" i="3"/>
  <c r="BH140" i="3"/>
  <c r="BG140" i="3"/>
  <c r="BF140" i="3"/>
  <c r="BE140" i="3"/>
  <c r="AY140" i="3"/>
  <c r="AS140" i="3"/>
  <c r="AM140" i="3"/>
  <c r="AG140" i="3"/>
  <c r="AA140" i="3"/>
  <c r="U140" i="3"/>
  <c r="O140" i="3"/>
  <c r="I140" i="3"/>
  <c r="BN139" i="3"/>
  <c r="BM139" i="3"/>
  <c r="BL139" i="3"/>
  <c r="BK139" i="3"/>
  <c r="BJ139" i="3"/>
  <c r="BI139" i="3"/>
  <c r="BH139" i="3"/>
  <c r="BG139" i="3"/>
  <c r="BF139" i="3"/>
  <c r="BE139" i="3"/>
  <c r="AY139" i="3"/>
  <c r="AS139" i="3"/>
  <c r="AM139" i="3"/>
  <c r="AG139" i="3"/>
  <c r="AA139" i="3"/>
  <c r="U139" i="3"/>
  <c r="O139" i="3"/>
  <c r="I139" i="3"/>
  <c r="BN138" i="3"/>
  <c r="BM138" i="3"/>
  <c r="BL138" i="3"/>
  <c r="BK138" i="3"/>
  <c r="BJ138" i="3"/>
  <c r="BI138" i="3"/>
  <c r="BH138" i="3"/>
  <c r="BG138" i="3"/>
  <c r="BF138" i="3"/>
  <c r="BE138" i="3"/>
  <c r="AY138" i="3"/>
  <c r="AS138" i="3"/>
  <c r="AM138" i="3"/>
  <c r="AG138" i="3"/>
  <c r="AA138" i="3"/>
  <c r="U138" i="3"/>
  <c r="O138" i="3"/>
  <c r="I138" i="3"/>
  <c r="BN137" i="3"/>
  <c r="BM137" i="3"/>
  <c r="BL137" i="3"/>
  <c r="BK137" i="3"/>
  <c r="BJ137" i="3"/>
  <c r="BI137" i="3"/>
  <c r="BH137" i="3"/>
  <c r="BG137" i="3"/>
  <c r="BF137" i="3"/>
  <c r="BE137" i="3"/>
  <c r="AY137" i="3"/>
  <c r="AS137" i="3"/>
  <c r="AM137" i="3"/>
  <c r="AG137" i="3"/>
  <c r="AA137" i="3"/>
  <c r="U137" i="3"/>
  <c r="O137" i="3"/>
  <c r="I137" i="3"/>
  <c r="BN136" i="3"/>
  <c r="BM136" i="3"/>
  <c r="BL136" i="3"/>
  <c r="BK136" i="3"/>
  <c r="BJ136" i="3"/>
  <c r="BI136" i="3"/>
  <c r="BH136" i="3"/>
  <c r="BG136" i="3"/>
  <c r="BF136" i="3"/>
  <c r="BE136" i="3"/>
  <c r="AY136" i="3"/>
  <c r="AS136" i="3"/>
  <c r="AM136" i="3"/>
  <c r="AG136" i="3"/>
  <c r="AA136" i="3"/>
  <c r="U136" i="3"/>
  <c r="O136" i="3"/>
  <c r="I136" i="3"/>
  <c r="BN135" i="3"/>
  <c r="BM135" i="3"/>
  <c r="BL135" i="3"/>
  <c r="BK135" i="3"/>
  <c r="BJ135" i="3"/>
  <c r="BI135" i="3"/>
  <c r="BH135" i="3"/>
  <c r="BG135" i="3"/>
  <c r="BF135" i="3"/>
  <c r="BE135" i="3"/>
  <c r="AY135" i="3"/>
  <c r="AY144" i="3" s="1"/>
  <c r="AS135" i="3"/>
  <c r="AM135" i="3"/>
  <c r="AG135" i="3"/>
  <c r="AA135" i="3"/>
  <c r="U135" i="3"/>
  <c r="O135" i="3"/>
  <c r="I135" i="3"/>
  <c r="BN134" i="3"/>
  <c r="BM134" i="3"/>
  <c r="BL134" i="3"/>
  <c r="BK134" i="3"/>
  <c r="BJ134" i="3"/>
  <c r="BI134" i="3"/>
  <c r="BH134" i="3"/>
  <c r="BG134" i="3"/>
  <c r="BF134" i="3"/>
  <c r="BE134" i="3"/>
  <c r="AY134" i="3"/>
  <c r="AS134" i="3"/>
  <c r="AM134" i="3"/>
  <c r="AM144" i="3" s="1"/>
  <c r="AG134" i="3"/>
  <c r="AA134" i="3"/>
  <c r="U134" i="3"/>
  <c r="O134" i="3"/>
  <c r="O144" i="3" s="1"/>
  <c r="I134" i="3"/>
  <c r="BA130" i="3"/>
  <c r="AU130" i="3"/>
  <c r="AG130" i="3"/>
  <c r="AF130" i="3"/>
  <c r="AZ129" i="3"/>
  <c r="BB130" i="3" s="1"/>
  <c r="AW129" i="3"/>
  <c r="AT129" i="3"/>
  <c r="AY131" i="3" s="1"/>
  <c r="AN129" i="3"/>
  <c r="AH129" i="3"/>
  <c r="AB129" i="3"/>
  <c r="V129" i="3"/>
  <c r="P129" i="3"/>
  <c r="J129" i="3"/>
  <c r="D129" i="3"/>
  <c r="BD128" i="3"/>
  <c r="BC128" i="3"/>
  <c r="BB128" i="3"/>
  <c r="BB129" i="3" s="1"/>
  <c r="BA128" i="3"/>
  <c r="AX128" i="3"/>
  <c r="AX129" i="3" s="1"/>
  <c r="AW128" i="3"/>
  <c r="AV128" i="3"/>
  <c r="AU128" i="3"/>
  <c r="AU129" i="3" s="1"/>
  <c r="AR128" i="3"/>
  <c r="AQ128" i="3"/>
  <c r="AP128" i="3"/>
  <c r="AO128" i="3"/>
  <c r="AL128" i="3"/>
  <c r="AK128" i="3"/>
  <c r="AJ128" i="3"/>
  <c r="AI128" i="3"/>
  <c r="AF128" i="3"/>
  <c r="AE128" i="3"/>
  <c r="AE129" i="3" s="1"/>
  <c r="AD128" i="3"/>
  <c r="AD129" i="3" s="1"/>
  <c r="AC128" i="3"/>
  <c r="Z128" i="3"/>
  <c r="Y128" i="3"/>
  <c r="X128" i="3"/>
  <c r="W128" i="3"/>
  <c r="T128" i="3"/>
  <c r="S128" i="3"/>
  <c r="R128" i="3"/>
  <c r="Q128" i="3"/>
  <c r="N128" i="3"/>
  <c r="M128" i="3"/>
  <c r="L128" i="3"/>
  <c r="K128" i="3"/>
  <c r="H128" i="3"/>
  <c r="G128" i="3"/>
  <c r="F128" i="3"/>
  <c r="E128" i="3"/>
  <c r="BN127" i="3"/>
  <c r="BM127" i="3"/>
  <c r="BL127" i="3"/>
  <c r="BK127" i="3"/>
  <c r="BJ127" i="3"/>
  <c r="BI127" i="3"/>
  <c r="BH127" i="3"/>
  <c r="BG127" i="3"/>
  <c r="BF127" i="3"/>
  <c r="BE127" i="3"/>
  <c r="AY127" i="3"/>
  <c r="AS127" i="3"/>
  <c r="AM127" i="3"/>
  <c r="AG127" i="3"/>
  <c r="AA127" i="3"/>
  <c r="U127" i="3"/>
  <c r="O127" i="3"/>
  <c r="I127" i="3"/>
  <c r="BP127" i="3" s="1"/>
  <c r="BN126" i="3"/>
  <c r="BM126" i="3"/>
  <c r="BL126" i="3"/>
  <c r="BK126" i="3"/>
  <c r="BJ126" i="3"/>
  <c r="BI126" i="3"/>
  <c r="BH126" i="3"/>
  <c r="BG126" i="3"/>
  <c r="BF126" i="3"/>
  <c r="BE126" i="3"/>
  <c r="AY126" i="3"/>
  <c r="AS126" i="3"/>
  <c r="AM126" i="3"/>
  <c r="AG126" i="3"/>
  <c r="AA126" i="3"/>
  <c r="U126" i="3"/>
  <c r="O126" i="3"/>
  <c r="I126" i="3"/>
  <c r="BN125" i="3"/>
  <c r="BM125" i="3"/>
  <c r="BL125" i="3"/>
  <c r="BK125" i="3"/>
  <c r="BJ125" i="3"/>
  <c r="BI125" i="3"/>
  <c r="BH125" i="3"/>
  <c r="BG125" i="3"/>
  <c r="BF125" i="3"/>
  <c r="BE125" i="3"/>
  <c r="AY125" i="3"/>
  <c r="AS125" i="3"/>
  <c r="AM125" i="3"/>
  <c r="AG125" i="3"/>
  <c r="AA125" i="3"/>
  <c r="U125" i="3"/>
  <c r="O125" i="3"/>
  <c r="I125" i="3"/>
  <c r="BN124" i="3"/>
  <c r="BM124" i="3"/>
  <c r="BL124" i="3"/>
  <c r="BK124" i="3"/>
  <c r="BJ124" i="3"/>
  <c r="BI124" i="3"/>
  <c r="BH124" i="3"/>
  <c r="BG124" i="3"/>
  <c r="BO124" i="3" s="1"/>
  <c r="E74" i="4" s="1"/>
  <c r="BF124" i="3"/>
  <c r="BE124" i="3"/>
  <c r="AY124" i="3"/>
  <c r="AS124" i="3"/>
  <c r="AM124" i="3"/>
  <c r="AG124" i="3"/>
  <c r="AA124" i="3"/>
  <c r="U124" i="3"/>
  <c r="O124" i="3"/>
  <c r="I124" i="3"/>
  <c r="BN123" i="3"/>
  <c r="BM123" i="3"/>
  <c r="BL123" i="3"/>
  <c r="BK123" i="3"/>
  <c r="BJ123" i="3"/>
  <c r="BI123" i="3"/>
  <c r="BH123" i="3"/>
  <c r="BG123" i="3"/>
  <c r="BF123" i="3"/>
  <c r="BE123" i="3"/>
  <c r="AY123" i="3"/>
  <c r="AS123" i="3"/>
  <c r="AM123" i="3"/>
  <c r="AG123" i="3"/>
  <c r="AA123" i="3"/>
  <c r="U123" i="3"/>
  <c r="O123" i="3"/>
  <c r="I123" i="3"/>
  <c r="BN122" i="3"/>
  <c r="BM122" i="3"/>
  <c r="BL122" i="3"/>
  <c r="BK122" i="3"/>
  <c r="BJ122" i="3"/>
  <c r="BI122" i="3"/>
  <c r="BH122" i="3"/>
  <c r="BG122" i="3"/>
  <c r="BF122" i="3"/>
  <c r="BE122" i="3"/>
  <c r="AY122" i="3"/>
  <c r="AY128" i="3" s="1"/>
  <c r="AS122" i="3"/>
  <c r="AM122" i="3"/>
  <c r="AG122" i="3"/>
  <c r="AA122" i="3"/>
  <c r="BP122" i="3" s="1"/>
  <c r="U122" i="3"/>
  <c r="O122" i="3"/>
  <c r="I122" i="3"/>
  <c r="BB119" i="3"/>
  <c r="AV119" i="3"/>
  <c r="AD119" i="3"/>
  <c r="AC119" i="3"/>
  <c r="BE118" i="3"/>
  <c r="AS118" i="3"/>
  <c r="AG118" i="3"/>
  <c r="AC118" i="3"/>
  <c r="BD117" i="3"/>
  <c r="AZ117" i="3"/>
  <c r="AT117" i="3"/>
  <c r="AN117" i="3"/>
  <c r="AH117" i="3"/>
  <c r="AJ119" i="3" s="1"/>
  <c r="AD117" i="3"/>
  <c r="AB117" i="3"/>
  <c r="AE119" i="3" s="1"/>
  <c r="V117" i="3"/>
  <c r="P117" i="3"/>
  <c r="J117" i="3"/>
  <c r="D117" i="3"/>
  <c r="BD116" i="3"/>
  <c r="BC116" i="3"/>
  <c r="BB116" i="3"/>
  <c r="BA116" i="3"/>
  <c r="AX116" i="3"/>
  <c r="AW116" i="3"/>
  <c r="AW117" i="3" s="1"/>
  <c r="AV116" i="3"/>
  <c r="AU116" i="3"/>
  <c r="AR116" i="3"/>
  <c r="AR117" i="3" s="1"/>
  <c r="AQ116" i="3"/>
  <c r="AQ117" i="3" s="1"/>
  <c r="AP116" i="3"/>
  <c r="AO116" i="3"/>
  <c r="AL116" i="3"/>
  <c r="AK116" i="3"/>
  <c r="AJ116" i="3"/>
  <c r="AI116" i="3"/>
  <c r="AF116" i="3"/>
  <c r="AF117" i="3" s="1"/>
  <c r="AE116" i="3"/>
  <c r="AE117" i="3" s="1"/>
  <c r="AD116" i="3"/>
  <c r="AC116" i="3"/>
  <c r="AC117" i="3" s="1"/>
  <c r="Z116" i="3"/>
  <c r="Y116" i="3"/>
  <c r="X116" i="3"/>
  <c r="W116" i="3"/>
  <c r="T116" i="3"/>
  <c r="S116" i="3"/>
  <c r="S117" i="3" s="1"/>
  <c r="R116" i="3"/>
  <c r="Q116" i="3"/>
  <c r="N116" i="3"/>
  <c r="M116" i="3"/>
  <c r="L116" i="3"/>
  <c r="K116" i="3"/>
  <c r="H116" i="3"/>
  <c r="G116" i="3"/>
  <c r="F116" i="3"/>
  <c r="E116" i="3"/>
  <c r="BN115" i="3"/>
  <c r="BM115" i="3"/>
  <c r="BL115" i="3"/>
  <c r="BK115" i="3"/>
  <c r="BJ115" i="3"/>
  <c r="BI115" i="3"/>
  <c r="BH115" i="3"/>
  <c r="BG115" i="3"/>
  <c r="BF115" i="3"/>
  <c r="BE115" i="3"/>
  <c r="AY115" i="3"/>
  <c r="AS115" i="3"/>
  <c r="AM115" i="3"/>
  <c r="AG115" i="3"/>
  <c r="AA115" i="3"/>
  <c r="U115" i="3"/>
  <c r="O115" i="3"/>
  <c r="I115" i="3"/>
  <c r="BN114" i="3"/>
  <c r="BM114" i="3"/>
  <c r="BL114" i="3"/>
  <c r="BK114" i="3"/>
  <c r="BJ114" i="3"/>
  <c r="BI114" i="3"/>
  <c r="BH114" i="3"/>
  <c r="BG114" i="3"/>
  <c r="BF114" i="3"/>
  <c r="BE114" i="3"/>
  <c r="AY114" i="3"/>
  <c r="AS114" i="3"/>
  <c r="AM114" i="3"/>
  <c r="AG114" i="3"/>
  <c r="AA114" i="3"/>
  <c r="U114" i="3"/>
  <c r="O114" i="3"/>
  <c r="I114" i="3"/>
  <c r="BN113" i="3"/>
  <c r="BM113" i="3"/>
  <c r="BL113" i="3"/>
  <c r="BK113" i="3"/>
  <c r="BJ113" i="3"/>
  <c r="BI113" i="3"/>
  <c r="BH113" i="3"/>
  <c r="BG113" i="3"/>
  <c r="BF113" i="3"/>
  <c r="BE113" i="3"/>
  <c r="AY113" i="3"/>
  <c r="AS113" i="3"/>
  <c r="AM113" i="3"/>
  <c r="AG113" i="3"/>
  <c r="AA113" i="3"/>
  <c r="U113" i="3"/>
  <c r="O113" i="3"/>
  <c r="I113" i="3"/>
  <c r="BP113" i="3" s="1"/>
  <c r="BN112" i="3"/>
  <c r="BM112" i="3"/>
  <c r="BL112" i="3"/>
  <c r="BK112" i="3"/>
  <c r="BJ112" i="3"/>
  <c r="BI112" i="3"/>
  <c r="BH112" i="3"/>
  <c r="BG112" i="3"/>
  <c r="BF112" i="3"/>
  <c r="BE112" i="3"/>
  <c r="AY112" i="3"/>
  <c r="AS112" i="3"/>
  <c r="AM112" i="3"/>
  <c r="AG112" i="3"/>
  <c r="AA112" i="3"/>
  <c r="U112" i="3"/>
  <c r="O112" i="3"/>
  <c r="I112" i="3"/>
  <c r="BN111" i="3"/>
  <c r="BM111" i="3"/>
  <c r="BL111" i="3"/>
  <c r="BK111" i="3"/>
  <c r="BJ111" i="3"/>
  <c r="BI111" i="3"/>
  <c r="BH111" i="3"/>
  <c r="BG111" i="3"/>
  <c r="BF111" i="3"/>
  <c r="BE111" i="3"/>
  <c r="AY111" i="3"/>
  <c r="AS111" i="3"/>
  <c r="AM111" i="3"/>
  <c r="AG111" i="3"/>
  <c r="AA111" i="3"/>
  <c r="U111" i="3"/>
  <c r="O111" i="3"/>
  <c r="I111" i="3"/>
  <c r="BN110" i="3"/>
  <c r="BM110" i="3"/>
  <c r="BL110" i="3"/>
  <c r="BK110" i="3"/>
  <c r="BJ110" i="3"/>
  <c r="BI110" i="3"/>
  <c r="BH110" i="3"/>
  <c r="BG110" i="3"/>
  <c r="BF110" i="3"/>
  <c r="BE110" i="3"/>
  <c r="AY110" i="3"/>
  <c r="AS110" i="3"/>
  <c r="AM110" i="3"/>
  <c r="AG110" i="3"/>
  <c r="AA110" i="3"/>
  <c r="U110" i="3"/>
  <c r="O110" i="3"/>
  <c r="I110" i="3"/>
  <c r="BN109" i="3"/>
  <c r="BM109" i="3"/>
  <c r="BL109" i="3"/>
  <c r="BK109" i="3"/>
  <c r="BJ109" i="3"/>
  <c r="BI109" i="3"/>
  <c r="BH109" i="3"/>
  <c r="BG109" i="3"/>
  <c r="BF109" i="3"/>
  <c r="BE109" i="3"/>
  <c r="AY109" i="3"/>
  <c r="AS109" i="3"/>
  <c r="AM109" i="3"/>
  <c r="AG109" i="3"/>
  <c r="AA109" i="3"/>
  <c r="U109" i="3"/>
  <c r="O109" i="3"/>
  <c r="I109" i="3"/>
  <c r="BN108" i="3"/>
  <c r="BM108" i="3"/>
  <c r="BL108" i="3"/>
  <c r="BK108" i="3"/>
  <c r="BJ108" i="3"/>
  <c r="BI108" i="3"/>
  <c r="BH108" i="3"/>
  <c r="BG108" i="3"/>
  <c r="BF108" i="3"/>
  <c r="BE108" i="3"/>
  <c r="AY108" i="3"/>
  <c r="AS108" i="3"/>
  <c r="AM108" i="3"/>
  <c r="AG108" i="3"/>
  <c r="AA108" i="3"/>
  <c r="U108" i="3"/>
  <c r="O108" i="3"/>
  <c r="I108" i="3"/>
  <c r="BN107" i="3"/>
  <c r="BM107" i="3"/>
  <c r="BL107" i="3"/>
  <c r="BK107" i="3"/>
  <c r="BJ107" i="3"/>
  <c r="BI107" i="3"/>
  <c r="BH107" i="3"/>
  <c r="BG107" i="3"/>
  <c r="BF107" i="3"/>
  <c r="BE107" i="3"/>
  <c r="AY107" i="3"/>
  <c r="AS107" i="3"/>
  <c r="AM107" i="3"/>
  <c r="AG107" i="3"/>
  <c r="AA107" i="3"/>
  <c r="U107" i="3"/>
  <c r="O107" i="3"/>
  <c r="I107" i="3"/>
  <c r="BN106" i="3"/>
  <c r="BM106" i="3"/>
  <c r="BL106" i="3"/>
  <c r="BK106" i="3"/>
  <c r="BJ106" i="3"/>
  <c r="BI106" i="3"/>
  <c r="BH106" i="3"/>
  <c r="BG106" i="3"/>
  <c r="BF106" i="3"/>
  <c r="BE106" i="3"/>
  <c r="AY106" i="3"/>
  <c r="AY116" i="3" s="1"/>
  <c r="AS106" i="3"/>
  <c r="AM106" i="3"/>
  <c r="AG106" i="3"/>
  <c r="AA106" i="3"/>
  <c r="U106" i="3"/>
  <c r="O106" i="3"/>
  <c r="I106" i="3"/>
  <c r="BD103" i="3"/>
  <c r="AV103" i="3"/>
  <c r="AU103" i="3"/>
  <c r="AM103" i="3"/>
  <c r="AL103" i="3"/>
  <c r="BB102" i="3"/>
  <c r="AU102" i="3"/>
  <c r="AM102" i="3"/>
  <c r="AK102" i="3"/>
  <c r="AZ101" i="3"/>
  <c r="AU101" i="3"/>
  <c r="AT101" i="3"/>
  <c r="AN101" i="3"/>
  <c r="AK101" i="3"/>
  <c r="AH101" i="3"/>
  <c r="AJ103" i="3" s="1"/>
  <c r="AB101" i="3"/>
  <c r="V101" i="3"/>
  <c r="P101" i="3"/>
  <c r="J101" i="3"/>
  <c r="D101" i="3"/>
  <c r="BD100" i="3"/>
  <c r="BD101" i="3" s="1"/>
  <c r="BC100" i="3"/>
  <c r="BB100" i="3"/>
  <c r="BB101" i="3" s="1"/>
  <c r="BA100" i="3"/>
  <c r="BA101" i="3" s="1"/>
  <c r="AX100" i="3"/>
  <c r="AW100" i="3"/>
  <c r="AW101" i="3" s="1"/>
  <c r="AV100" i="3"/>
  <c r="AV101" i="3" s="1"/>
  <c r="AU100" i="3"/>
  <c r="AR100" i="3"/>
  <c r="AQ100" i="3"/>
  <c r="AP100" i="3"/>
  <c r="AP101" i="3" s="1"/>
  <c r="AO100" i="3"/>
  <c r="AO101" i="3" s="1"/>
  <c r="AL100" i="3"/>
  <c r="AL101" i="3" s="1"/>
  <c r="AK100" i="3"/>
  <c r="AJ100" i="3"/>
  <c r="AJ101" i="3" s="1"/>
  <c r="AI100" i="3"/>
  <c r="AF100" i="3"/>
  <c r="AE100" i="3"/>
  <c r="AD100" i="3"/>
  <c r="AC100" i="3"/>
  <c r="Z100" i="3"/>
  <c r="Y100" i="3"/>
  <c r="X100" i="3"/>
  <c r="W100" i="3"/>
  <c r="T100" i="3"/>
  <c r="S100" i="3"/>
  <c r="R100" i="3"/>
  <c r="Q100" i="3"/>
  <c r="Q101" i="3" s="1"/>
  <c r="N100" i="3"/>
  <c r="M100" i="3"/>
  <c r="L100" i="3"/>
  <c r="L101" i="3" s="1"/>
  <c r="K100" i="3"/>
  <c r="H100" i="3"/>
  <c r="G100" i="3"/>
  <c r="F100" i="3"/>
  <c r="E100" i="3"/>
  <c r="BF100" i="3" s="1"/>
  <c r="BN99" i="3"/>
  <c r="BM99" i="3"/>
  <c r="BL99" i="3"/>
  <c r="BK99" i="3"/>
  <c r="BJ99" i="3"/>
  <c r="BI99" i="3"/>
  <c r="BH99" i="3"/>
  <c r="BG99" i="3"/>
  <c r="BF99" i="3"/>
  <c r="BO99" i="3" s="1"/>
  <c r="E51" i="4" s="1"/>
  <c r="BE99" i="3"/>
  <c r="AY99" i="3"/>
  <c r="AS99" i="3"/>
  <c r="AM99" i="3"/>
  <c r="AG99" i="3"/>
  <c r="AA99" i="3"/>
  <c r="U99" i="3"/>
  <c r="O99" i="3"/>
  <c r="I99" i="3"/>
  <c r="BN98" i="3"/>
  <c r="BM98" i="3"/>
  <c r="BL98" i="3"/>
  <c r="BK98" i="3"/>
  <c r="BJ98" i="3"/>
  <c r="BI98" i="3"/>
  <c r="BH98" i="3"/>
  <c r="BG98" i="3"/>
  <c r="BF98" i="3"/>
  <c r="BE98" i="3"/>
  <c r="AY98" i="3"/>
  <c r="AS98" i="3"/>
  <c r="AM98" i="3"/>
  <c r="AG98" i="3"/>
  <c r="AA98" i="3"/>
  <c r="U98" i="3"/>
  <c r="O98" i="3"/>
  <c r="I98" i="3"/>
  <c r="BN97" i="3"/>
  <c r="BM97" i="3"/>
  <c r="BL97" i="3"/>
  <c r="BK97" i="3"/>
  <c r="BJ97" i="3"/>
  <c r="BI97" i="3"/>
  <c r="BH97" i="3"/>
  <c r="BG97" i="3"/>
  <c r="BF97" i="3"/>
  <c r="BE97" i="3"/>
  <c r="AY97" i="3"/>
  <c r="AS97" i="3"/>
  <c r="AM97" i="3"/>
  <c r="AG97" i="3"/>
  <c r="AA97" i="3"/>
  <c r="U97" i="3"/>
  <c r="O97" i="3"/>
  <c r="I97" i="3"/>
  <c r="BN96" i="3"/>
  <c r="BM96" i="3"/>
  <c r="BL96" i="3"/>
  <c r="BK96" i="3"/>
  <c r="BJ96" i="3"/>
  <c r="BI96" i="3"/>
  <c r="BH96" i="3"/>
  <c r="BG96" i="3"/>
  <c r="BF96" i="3"/>
  <c r="BE96" i="3"/>
  <c r="AY96" i="3"/>
  <c r="AS96" i="3"/>
  <c r="AM96" i="3"/>
  <c r="AG96" i="3"/>
  <c r="AA96" i="3"/>
  <c r="U96" i="3"/>
  <c r="O96" i="3"/>
  <c r="I96" i="3"/>
  <c r="BP96" i="3" s="1"/>
  <c r="BN95" i="3"/>
  <c r="BM95" i="3"/>
  <c r="BL95" i="3"/>
  <c r="BK95" i="3"/>
  <c r="BJ95" i="3"/>
  <c r="BI95" i="3"/>
  <c r="BH95" i="3"/>
  <c r="BG95" i="3"/>
  <c r="BF95" i="3"/>
  <c r="BE95" i="3"/>
  <c r="AY95" i="3"/>
  <c r="AS95" i="3"/>
  <c r="AM95" i="3"/>
  <c r="AG95" i="3"/>
  <c r="AA95" i="3"/>
  <c r="U95" i="3"/>
  <c r="O95" i="3"/>
  <c r="I95" i="3"/>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O93" i="3" s="1"/>
  <c r="E22" i="4" s="1"/>
  <c r="BF93" i="3"/>
  <c r="BE93" i="3"/>
  <c r="AY93" i="3"/>
  <c r="AS93" i="3"/>
  <c r="AM93" i="3"/>
  <c r="AG93" i="3"/>
  <c r="AA93" i="3"/>
  <c r="U93" i="3"/>
  <c r="BP93" i="3" s="1"/>
  <c r="O93" i="3"/>
  <c r="I93" i="3"/>
  <c r="BN92" i="3"/>
  <c r="BM92" i="3"/>
  <c r="BL92" i="3"/>
  <c r="BK92" i="3"/>
  <c r="BJ92" i="3"/>
  <c r="BI92" i="3"/>
  <c r="BH92" i="3"/>
  <c r="BG92" i="3"/>
  <c r="BF92" i="3"/>
  <c r="BE92" i="3"/>
  <c r="AY92" i="3"/>
  <c r="AS92" i="3"/>
  <c r="AM92" i="3"/>
  <c r="AG92" i="3"/>
  <c r="AA92" i="3"/>
  <c r="U92" i="3"/>
  <c r="O92" i="3"/>
  <c r="I92" i="3"/>
  <c r="BN91" i="3"/>
  <c r="BM91" i="3"/>
  <c r="BL91" i="3"/>
  <c r="BK91" i="3"/>
  <c r="BJ91" i="3"/>
  <c r="BI91" i="3"/>
  <c r="BH91" i="3"/>
  <c r="BG91" i="3"/>
  <c r="BF91" i="3"/>
  <c r="BE91" i="3"/>
  <c r="AY91" i="3"/>
  <c r="AS91" i="3"/>
  <c r="AM91" i="3"/>
  <c r="AG91" i="3"/>
  <c r="AA91" i="3"/>
  <c r="U91" i="3"/>
  <c r="O91" i="3"/>
  <c r="I91" i="3"/>
  <c r="BN90" i="3"/>
  <c r="BM90" i="3"/>
  <c r="BL90" i="3"/>
  <c r="BK90" i="3"/>
  <c r="BJ90" i="3"/>
  <c r="BI90" i="3"/>
  <c r="BH90" i="3"/>
  <c r="BG90" i="3"/>
  <c r="BF90" i="3"/>
  <c r="BE90" i="3"/>
  <c r="AY90" i="3"/>
  <c r="AS90" i="3"/>
  <c r="AM90" i="3"/>
  <c r="AG90" i="3"/>
  <c r="AA90" i="3"/>
  <c r="U90" i="3"/>
  <c r="O90" i="3"/>
  <c r="I90" i="3"/>
  <c r="BP90" i="3" s="1"/>
  <c r="BN89" i="3"/>
  <c r="BM89" i="3"/>
  <c r="BL89" i="3"/>
  <c r="BK89" i="3"/>
  <c r="BJ89" i="3"/>
  <c r="BI89" i="3"/>
  <c r="BH89" i="3"/>
  <c r="BG89" i="3"/>
  <c r="BF89" i="3"/>
  <c r="BE89" i="3"/>
  <c r="AY89" i="3"/>
  <c r="AS89" i="3"/>
  <c r="AM89" i="3"/>
  <c r="AG89" i="3"/>
  <c r="AA89" i="3"/>
  <c r="U89" i="3"/>
  <c r="O89" i="3"/>
  <c r="I89" i="3"/>
  <c r="BN88" i="3"/>
  <c r="BM88" i="3"/>
  <c r="BL88" i="3"/>
  <c r="BK88" i="3"/>
  <c r="BJ88" i="3"/>
  <c r="BI88" i="3"/>
  <c r="BH88" i="3"/>
  <c r="BG88" i="3"/>
  <c r="BF88" i="3"/>
  <c r="BE88" i="3"/>
  <c r="AY88" i="3"/>
  <c r="AS88" i="3"/>
  <c r="AM88" i="3"/>
  <c r="AM100" i="3" s="1"/>
  <c r="AG88" i="3"/>
  <c r="AA88" i="3"/>
  <c r="U88" i="3"/>
  <c r="O88" i="3"/>
  <c r="I88" i="3"/>
  <c r="AF85" i="3"/>
  <c r="AE85" i="3"/>
  <c r="AW84" i="3"/>
  <c r="AQ84" i="3"/>
  <c r="AC84" i="3"/>
  <c r="AZ83" i="3"/>
  <c r="BE85" i="3" s="1"/>
  <c r="AT83" i="3"/>
  <c r="AN83" i="3"/>
  <c r="AO84" i="3" s="1"/>
  <c r="AL83" i="3"/>
  <c r="AH83" i="3"/>
  <c r="AB83" i="3"/>
  <c r="V83" i="3"/>
  <c r="P83" i="3"/>
  <c r="T84" i="3" s="1"/>
  <c r="J83" i="3"/>
  <c r="K83" i="3" s="1"/>
  <c r="D83" i="3"/>
  <c r="BD82" i="3"/>
  <c r="BD83" i="3" s="1"/>
  <c r="BC82" i="3"/>
  <c r="BB82" i="3"/>
  <c r="BB83" i="3" s="1"/>
  <c r="BA82" i="3"/>
  <c r="AX82" i="3"/>
  <c r="AW82" i="3"/>
  <c r="AV82" i="3"/>
  <c r="AU82" i="3"/>
  <c r="AR82" i="3"/>
  <c r="AQ82" i="3"/>
  <c r="AQ83" i="3" s="1"/>
  <c r="AP82" i="3"/>
  <c r="AO82" i="3"/>
  <c r="AO83" i="3" s="1"/>
  <c r="AL82" i="3"/>
  <c r="AK82" i="3"/>
  <c r="AK83" i="3" s="1"/>
  <c r="AJ82" i="3"/>
  <c r="AI82" i="3"/>
  <c r="AF82" i="3"/>
  <c r="AF83" i="3" s="1"/>
  <c r="AE82" i="3"/>
  <c r="AE83" i="3" s="1"/>
  <c r="AD82" i="3"/>
  <c r="AC82" i="3"/>
  <c r="Z82" i="3"/>
  <c r="Y82" i="3"/>
  <c r="X82" i="3"/>
  <c r="W82" i="3"/>
  <c r="T82" i="3"/>
  <c r="S82" i="3"/>
  <c r="R82" i="3"/>
  <c r="Q82" i="3"/>
  <c r="N82" i="3"/>
  <c r="M82" i="3"/>
  <c r="L82" i="3"/>
  <c r="K82" i="3"/>
  <c r="H82" i="3"/>
  <c r="G82" i="3"/>
  <c r="F82" i="3"/>
  <c r="E82" i="3"/>
  <c r="BN81" i="3"/>
  <c r="BM81" i="3"/>
  <c r="BL81" i="3"/>
  <c r="BK81" i="3"/>
  <c r="BJ81" i="3"/>
  <c r="BI81" i="3"/>
  <c r="BH81" i="3"/>
  <c r="BG81" i="3"/>
  <c r="BF81" i="3"/>
  <c r="BE81" i="3"/>
  <c r="AY81" i="3"/>
  <c r="AS81" i="3"/>
  <c r="AM81" i="3"/>
  <c r="AG81" i="3"/>
  <c r="AA81" i="3"/>
  <c r="U81" i="3"/>
  <c r="O81" i="3"/>
  <c r="I81" i="3"/>
  <c r="BN80" i="3"/>
  <c r="BM80" i="3"/>
  <c r="BL80" i="3"/>
  <c r="BK80" i="3"/>
  <c r="BJ80" i="3"/>
  <c r="BI80" i="3"/>
  <c r="BH80" i="3"/>
  <c r="BG80" i="3"/>
  <c r="BO80" i="3" s="1"/>
  <c r="E41" i="4" s="1"/>
  <c r="BF80" i="3"/>
  <c r="BE80" i="3"/>
  <c r="AY80" i="3"/>
  <c r="AS80" i="3"/>
  <c r="AM80" i="3"/>
  <c r="AG80" i="3"/>
  <c r="AA80" i="3"/>
  <c r="U80" i="3"/>
  <c r="BP80" i="3" s="1"/>
  <c r="O80" i="3"/>
  <c r="I80" i="3"/>
  <c r="BN79" i="3"/>
  <c r="BM79" i="3"/>
  <c r="BL79" i="3"/>
  <c r="BK79" i="3"/>
  <c r="BJ79" i="3"/>
  <c r="BI79" i="3"/>
  <c r="BH79" i="3"/>
  <c r="BG79" i="3"/>
  <c r="BF79" i="3"/>
  <c r="BE79" i="3"/>
  <c r="AY79" i="3"/>
  <c r="AS79" i="3"/>
  <c r="AM79" i="3"/>
  <c r="AG79" i="3"/>
  <c r="AA79" i="3"/>
  <c r="U79" i="3"/>
  <c r="O79" i="3"/>
  <c r="BP79" i="3" s="1"/>
  <c r="I79" i="3"/>
  <c r="BN78" i="3"/>
  <c r="BM78" i="3"/>
  <c r="BL78" i="3"/>
  <c r="BK78" i="3"/>
  <c r="BJ78" i="3"/>
  <c r="BI78" i="3"/>
  <c r="BH78" i="3"/>
  <c r="BG78" i="3"/>
  <c r="BF78" i="3"/>
  <c r="BE78" i="3"/>
  <c r="AY78" i="3"/>
  <c r="AS78" i="3"/>
  <c r="AM78" i="3"/>
  <c r="AG78" i="3"/>
  <c r="AA78" i="3"/>
  <c r="U78" i="3"/>
  <c r="O78" i="3"/>
  <c r="I78" i="3"/>
  <c r="BN77" i="3"/>
  <c r="BM77" i="3"/>
  <c r="BL77" i="3"/>
  <c r="BK77" i="3"/>
  <c r="BJ77" i="3"/>
  <c r="BI77" i="3"/>
  <c r="BH77" i="3"/>
  <c r="BG77" i="3"/>
  <c r="BF77" i="3"/>
  <c r="BE77" i="3"/>
  <c r="AY77" i="3"/>
  <c r="AS77" i="3"/>
  <c r="AM77" i="3"/>
  <c r="AG77" i="3"/>
  <c r="AA77" i="3"/>
  <c r="U77" i="3"/>
  <c r="O77" i="3"/>
  <c r="I77" i="3"/>
  <c r="BN76" i="3"/>
  <c r="BM76" i="3"/>
  <c r="BL76" i="3"/>
  <c r="BK76" i="3"/>
  <c r="BJ76" i="3"/>
  <c r="BI76" i="3"/>
  <c r="BH76" i="3"/>
  <c r="BG76" i="3"/>
  <c r="BF76" i="3"/>
  <c r="BE76" i="3"/>
  <c r="AY76" i="3"/>
  <c r="AS76" i="3"/>
  <c r="AM76" i="3"/>
  <c r="AG76" i="3"/>
  <c r="AA76" i="3"/>
  <c r="U76" i="3"/>
  <c r="O76" i="3"/>
  <c r="I76" i="3"/>
  <c r="BP76" i="3" s="1"/>
  <c r="BN75" i="3"/>
  <c r="BM75" i="3"/>
  <c r="BL75" i="3"/>
  <c r="BK75" i="3"/>
  <c r="BJ75" i="3"/>
  <c r="BI75" i="3"/>
  <c r="BH75" i="3"/>
  <c r="BG75" i="3"/>
  <c r="BF75" i="3"/>
  <c r="BE75" i="3"/>
  <c r="AY75" i="3"/>
  <c r="AS75" i="3"/>
  <c r="AM75" i="3"/>
  <c r="AG75" i="3"/>
  <c r="AA75" i="3"/>
  <c r="U75" i="3"/>
  <c r="O75" i="3"/>
  <c r="I75" i="3"/>
  <c r="BN74" i="3"/>
  <c r="BM74" i="3"/>
  <c r="BL74" i="3"/>
  <c r="BK74" i="3"/>
  <c r="BJ74" i="3"/>
  <c r="BI74" i="3"/>
  <c r="BH74" i="3"/>
  <c r="BG74" i="3"/>
  <c r="BF74" i="3"/>
  <c r="BE74" i="3"/>
  <c r="AY74" i="3"/>
  <c r="AS74" i="3"/>
  <c r="AM74" i="3"/>
  <c r="AG74" i="3"/>
  <c r="AA74" i="3"/>
  <c r="U74" i="3"/>
  <c r="O74" i="3"/>
  <c r="I74" i="3"/>
  <c r="BN73" i="3"/>
  <c r="BM73" i="3"/>
  <c r="BL73" i="3"/>
  <c r="BK73" i="3"/>
  <c r="BJ73" i="3"/>
  <c r="BI73" i="3"/>
  <c r="BH73" i="3"/>
  <c r="BG73" i="3"/>
  <c r="BF73" i="3"/>
  <c r="BE73" i="3"/>
  <c r="AY73" i="3"/>
  <c r="AS73" i="3"/>
  <c r="AM73" i="3"/>
  <c r="AG73" i="3"/>
  <c r="AA73" i="3"/>
  <c r="U73" i="3"/>
  <c r="O73" i="3"/>
  <c r="I73" i="3"/>
  <c r="BN72" i="3"/>
  <c r="BM72" i="3"/>
  <c r="BL72" i="3"/>
  <c r="BK72" i="3"/>
  <c r="BJ72" i="3"/>
  <c r="BI72" i="3"/>
  <c r="BH72" i="3"/>
  <c r="BG72" i="3"/>
  <c r="BF72" i="3"/>
  <c r="BE72" i="3"/>
  <c r="AY72" i="3"/>
  <c r="AS72" i="3"/>
  <c r="AM72" i="3"/>
  <c r="AG72" i="3"/>
  <c r="AA72" i="3"/>
  <c r="U72" i="3"/>
  <c r="O72" i="3"/>
  <c r="I72" i="3"/>
  <c r="AU69" i="3"/>
  <c r="AO69" i="3"/>
  <c r="AX68" i="3"/>
  <c r="AZ67" i="3"/>
  <c r="AX67" i="3"/>
  <c r="AT67" i="3"/>
  <c r="AX69" i="3" s="1"/>
  <c r="AN67" i="3"/>
  <c r="AR68" i="3" s="1"/>
  <c r="AH67" i="3"/>
  <c r="AB67" i="3"/>
  <c r="AE68" i="3" s="1"/>
  <c r="V67" i="3"/>
  <c r="P67" i="3"/>
  <c r="J67" i="3"/>
  <c r="D67" i="3"/>
  <c r="G67" i="3" s="1"/>
  <c r="BD66" i="3"/>
  <c r="BC66" i="3"/>
  <c r="BB66" i="3"/>
  <c r="BA66" i="3"/>
  <c r="AX66" i="3"/>
  <c r="AW66" i="3"/>
  <c r="AW67" i="3" s="1"/>
  <c r="AV66" i="3"/>
  <c r="AU66" i="3"/>
  <c r="AR66" i="3"/>
  <c r="AQ66" i="3"/>
  <c r="AP66" i="3"/>
  <c r="AO66" i="3"/>
  <c r="AL66" i="3"/>
  <c r="AK66" i="3"/>
  <c r="AJ66" i="3"/>
  <c r="AI66" i="3"/>
  <c r="AF66" i="3"/>
  <c r="AF67" i="3" s="1"/>
  <c r="AE66" i="3"/>
  <c r="AD66" i="3"/>
  <c r="AC66" i="3"/>
  <c r="Z66" i="3"/>
  <c r="Y66" i="3"/>
  <c r="X66" i="3"/>
  <c r="W66" i="3"/>
  <c r="T66" i="3"/>
  <c r="S66" i="3"/>
  <c r="R66" i="3"/>
  <c r="Q66" i="3"/>
  <c r="N66" i="3"/>
  <c r="M66" i="3"/>
  <c r="L66" i="3"/>
  <c r="L67" i="3" s="1"/>
  <c r="K66" i="3"/>
  <c r="H66" i="3"/>
  <c r="G66" i="3"/>
  <c r="F66" i="3"/>
  <c r="E66" i="3"/>
  <c r="BN65" i="3"/>
  <c r="BM65" i="3"/>
  <c r="BL65" i="3"/>
  <c r="BK65" i="3"/>
  <c r="BJ65" i="3"/>
  <c r="BI65" i="3"/>
  <c r="BH65" i="3"/>
  <c r="BG65" i="3"/>
  <c r="BF65" i="3"/>
  <c r="BE65" i="3"/>
  <c r="AY65" i="3"/>
  <c r="AS65" i="3"/>
  <c r="AM65" i="3"/>
  <c r="AG65" i="3"/>
  <c r="AA65" i="3"/>
  <c r="U65" i="3"/>
  <c r="O65" i="3"/>
  <c r="I65" i="3"/>
  <c r="BN64" i="3"/>
  <c r="BM64" i="3"/>
  <c r="BL64" i="3"/>
  <c r="BK64" i="3"/>
  <c r="BJ64" i="3"/>
  <c r="BI64" i="3"/>
  <c r="BH64" i="3"/>
  <c r="BG64" i="3"/>
  <c r="BO64" i="3" s="1"/>
  <c r="E20" i="4" s="1"/>
  <c r="BF64" i="3"/>
  <c r="BE64" i="3"/>
  <c r="AY64" i="3"/>
  <c r="AS64" i="3"/>
  <c r="AM64" i="3"/>
  <c r="AG64" i="3"/>
  <c r="AA64" i="3"/>
  <c r="U64" i="3"/>
  <c r="BP64" i="3" s="1"/>
  <c r="O64" i="3"/>
  <c r="I64" i="3"/>
  <c r="BN63" i="3"/>
  <c r="BM63" i="3"/>
  <c r="BL63" i="3"/>
  <c r="BK63" i="3"/>
  <c r="BJ63" i="3"/>
  <c r="BI63" i="3"/>
  <c r="BH63" i="3"/>
  <c r="BG63" i="3"/>
  <c r="BF63" i="3"/>
  <c r="BE63" i="3"/>
  <c r="AY63" i="3"/>
  <c r="AS63" i="3"/>
  <c r="AM63" i="3"/>
  <c r="AG63" i="3"/>
  <c r="AA63" i="3"/>
  <c r="U63" i="3"/>
  <c r="O63" i="3"/>
  <c r="BP63" i="3" s="1"/>
  <c r="I63" i="3"/>
  <c r="BN62" i="3"/>
  <c r="BM62" i="3"/>
  <c r="BL62" i="3"/>
  <c r="BK62" i="3"/>
  <c r="BJ62" i="3"/>
  <c r="BI62" i="3"/>
  <c r="BH62" i="3"/>
  <c r="BG62" i="3"/>
  <c r="BF62" i="3"/>
  <c r="BE62" i="3"/>
  <c r="AY62" i="3"/>
  <c r="AS62" i="3"/>
  <c r="AM62" i="3"/>
  <c r="AG62" i="3"/>
  <c r="AA62" i="3"/>
  <c r="U62" i="3"/>
  <c r="O62" i="3"/>
  <c r="I62" i="3"/>
  <c r="BN61" i="3"/>
  <c r="BM61" i="3"/>
  <c r="BL61" i="3"/>
  <c r="BK61" i="3"/>
  <c r="BJ61" i="3"/>
  <c r="BI61" i="3"/>
  <c r="BH61" i="3"/>
  <c r="BG61" i="3"/>
  <c r="BF61" i="3"/>
  <c r="BE61" i="3"/>
  <c r="AY61" i="3"/>
  <c r="AS61" i="3"/>
  <c r="AM61" i="3"/>
  <c r="AG61" i="3"/>
  <c r="AA61" i="3"/>
  <c r="U61" i="3"/>
  <c r="O61" i="3"/>
  <c r="I61" i="3"/>
  <c r="BN60" i="3"/>
  <c r="BM60" i="3"/>
  <c r="BL60" i="3"/>
  <c r="BK60" i="3"/>
  <c r="BJ60" i="3"/>
  <c r="BI60" i="3"/>
  <c r="BH60" i="3"/>
  <c r="BG60" i="3"/>
  <c r="BF60" i="3"/>
  <c r="BE60" i="3"/>
  <c r="AY60" i="3"/>
  <c r="AS60" i="3"/>
  <c r="AM60" i="3"/>
  <c r="AM66" i="3" s="1"/>
  <c r="AG60" i="3"/>
  <c r="AA60" i="3"/>
  <c r="U60" i="3"/>
  <c r="O60" i="3"/>
  <c r="I60" i="3"/>
  <c r="BN59" i="3"/>
  <c r="BM59" i="3"/>
  <c r="BL59" i="3"/>
  <c r="BK59" i="3"/>
  <c r="BJ59" i="3"/>
  <c r="BI59" i="3"/>
  <c r="BH59" i="3"/>
  <c r="BG59" i="3"/>
  <c r="BF59" i="3"/>
  <c r="BE59" i="3"/>
  <c r="BE66" i="3" s="1"/>
  <c r="AY59" i="3"/>
  <c r="AS59" i="3"/>
  <c r="AM59" i="3"/>
  <c r="AG59" i="3"/>
  <c r="AA59" i="3"/>
  <c r="U59" i="3"/>
  <c r="O59" i="3"/>
  <c r="I59" i="3"/>
  <c r="BC56" i="3"/>
  <c r="BA56" i="3"/>
  <c r="BE55" i="3"/>
  <c r="AR55" i="3"/>
  <c r="F55" i="3"/>
  <c r="BD54" i="3"/>
  <c r="AZ54" i="3"/>
  <c r="BA55" i="3" s="1"/>
  <c r="AT54" i="3"/>
  <c r="AN54" i="3"/>
  <c r="AQ56" i="3" s="1"/>
  <c r="AH54" i="3"/>
  <c r="AB54" i="3"/>
  <c r="AG56" i="3" s="1"/>
  <c r="V54" i="3"/>
  <c r="P54" i="3"/>
  <c r="N54" i="3"/>
  <c r="J54" i="3"/>
  <c r="D54" i="3"/>
  <c r="BD53" i="3"/>
  <c r="BC53" i="3"/>
  <c r="BC54" i="3" s="1"/>
  <c r="BB53" i="3"/>
  <c r="BB54" i="3" s="1"/>
  <c r="BA53" i="3"/>
  <c r="AX53" i="3"/>
  <c r="AW53" i="3"/>
  <c r="AW54" i="3" s="1"/>
  <c r="AV53" i="3"/>
  <c r="AU53" i="3"/>
  <c r="AR53" i="3"/>
  <c r="AR54" i="3" s="1"/>
  <c r="AQ53" i="3"/>
  <c r="AQ54" i="3" s="1"/>
  <c r="AP53" i="3"/>
  <c r="AO53" i="3"/>
  <c r="AL53" i="3"/>
  <c r="AK53" i="3"/>
  <c r="AK54" i="3" s="1"/>
  <c r="AJ53" i="3"/>
  <c r="AI53" i="3"/>
  <c r="AF53" i="3"/>
  <c r="AE53" i="3"/>
  <c r="AD53" i="3"/>
  <c r="AC53" i="3"/>
  <c r="Z53" i="3"/>
  <c r="Y53" i="3"/>
  <c r="X53" i="3"/>
  <c r="W53" i="3"/>
  <c r="T53" i="3"/>
  <c r="S53" i="3"/>
  <c r="R53" i="3"/>
  <c r="Q53" i="3"/>
  <c r="N53" i="3"/>
  <c r="M53" i="3"/>
  <c r="M54" i="3" s="1"/>
  <c r="L53" i="3"/>
  <c r="L54" i="3" s="1"/>
  <c r="K53" i="3"/>
  <c r="H53" i="3"/>
  <c r="G53" i="3"/>
  <c r="G54" i="3" s="1"/>
  <c r="F53" i="3"/>
  <c r="E53" i="3"/>
  <c r="BN52" i="3"/>
  <c r="BM52" i="3"/>
  <c r="BL52" i="3"/>
  <c r="BK52" i="3"/>
  <c r="BJ52" i="3"/>
  <c r="BI52" i="3"/>
  <c r="BH52" i="3"/>
  <c r="BG52" i="3"/>
  <c r="BF52" i="3"/>
  <c r="BE52" i="3"/>
  <c r="AY52" i="3"/>
  <c r="AS52" i="3"/>
  <c r="AM52" i="3"/>
  <c r="AG52" i="3"/>
  <c r="AA52" i="3"/>
  <c r="U52" i="3"/>
  <c r="O52" i="3"/>
  <c r="I52" i="3"/>
  <c r="BN51" i="3"/>
  <c r="BM51" i="3"/>
  <c r="BL51" i="3"/>
  <c r="BK51" i="3"/>
  <c r="BJ51" i="3"/>
  <c r="BI51" i="3"/>
  <c r="BH51" i="3"/>
  <c r="BG51" i="3"/>
  <c r="BO51" i="3" s="1"/>
  <c r="E32" i="4" s="1"/>
  <c r="BF51" i="3"/>
  <c r="BE51" i="3"/>
  <c r="AY51" i="3"/>
  <c r="AS51" i="3"/>
  <c r="AM51" i="3"/>
  <c r="AG51" i="3"/>
  <c r="AA51" i="3"/>
  <c r="U51" i="3"/>
  <c r="BP51" i="3" s="1"/>
  <c r="O51" i="3"/>
  <c r="I51" i="3"/>
  <c r="BN50" i="3"/>
  <c r="BM50" i="3"/>
  <c r="BL50" i="3"/>
  <c r="BK50" i="3"/>
  <c r="BJ50" i="3"/>
  <c r="BI50" i="3"/>
  <c r="BH50" i="3"/>
  <c r="BG50" i="3"/>
  <c r="BF50" i="3"/>
  <c r="BE50" i="3"/>
  <c r="AY50" i="3"/>
  <c r="AS50" i="3"/>
  <c r="AM50" i="3"/>
  <c r="AG50" i="3"/>
  <c r="AA50" i="3"/>
  <c r="U50" i="3"/>
  <c r="O50" i="3"/>
  <c r="I50" i="3"/>
  <c r="BN49" i="3"/>
  <c r="BM49" i="3"/>
  <c r="BL49" i="3"/>
  <c r="BK49" i="3"/>
  <c r="BJ49" i="3"/>
  <c r="BI49" i="3"/>
  <c r="BH49" i="3"/>
  <c r="BG49" i="3"/>
  <c r="BF49" i="3"/>
  <c r="BE49" i="3"/>
  <c r="AY49" i="3"/>
  <c r="AS49" i="3"/>
  <c r="AM49" i="3"/>
  <c r="AG49" i="3"/>
  <c r="AA49" i="3"/>
  <c r="U49" i="3"/>
  <c r="O49" i="3"/>
  <c r="I49" i="3"/>
  <c r="BN48" i="3"/>
  <c r="BM48" i="3"/>
  <c r="BL48" i="3"/>
  <c r="BK48" i="3"/>
  <c r="BJ48" i="3"/>
  <c r="BI48" i="3"/>
  <c r="BH48" i="3"/>
  <c r="BG48" i="3"/>
  <c r="BF48" i="3"/>
  <c r="BE48" i="3"/>
  <c r="AY48" i="3"/>
  <c r="AS48" i="3"/>
  <c r="AM48" i="3"/>
  <c r="AG48" i="3"/>
  <c r="AA48" i="3"/>
  <c r="U48" i="3"/>
  <c r="O48" i="3"/>
  <c r="I48" i="3"/>
  <c r="BP48" i="3" s="1"/>
  <c r="F8" i="4" s="1"/>
  <c r="BN47" i="3"/>
  <c r="BM47" i="3"/>
  <c r="BL47" i="3"/>
  <c r="BK47" i="3"/>
  <c r="BJ47" i="3"/>
  <c r="BI47" i="3"/>
  <c r="BH47" i="3"/>
  <c r="BG47" i="3"/>
  <c r="BF47" i="3"/>
  <c r="BE47" i="3"/>
  <c r="AY47" i="3"/>
  <c r="AS47" i="3"/>
  <c r="AM47" i="3"/>
  <c r="AG47" i="3"/>
  <c r="AA47" i="3"/>
  <c r="U47" i="3"/>
  <c r="O47" i="3"/>
  <c r="I47" i="3"/>
  <c r="BN46" i="3"/>
  <c r="BM46" i="3"/>
  <c r="BL46" i="3"/>
  <c r="BK46" i="3"/>
  <c r="BJ46" i="3"/>
  <c r="BI46" i="3"/>
  <c r="BH46" i="3"/>
  <c r="BG46" i="3"/>
  <c r="BF46" i="3"/>
  <c r="BE46" i="3"/>
  <c r="AY46" i="3"/>
  <c r="AS46" i="3"/>
  <c r="AM46" i="3"/>
  <c r="AG46" i="3"/>
  <c r="AA46" i="3"/>
  <c r="U46" i="3"/>
  <c r="O46" i="3"/>
  <c r="I46" i="3"/>
  <c r="BN45" i="3"/>
  <c r="BM45" i="3"/>
  <c r="BL45" i="3"/>
  <c r="BK45" i="3"/>
  <c r="BJ45" i="3"/>
  <c r="BI45" i="3"/>
  <c r="BH45" i="3"/>
  <c r="BG45" i="3"/>
  <c r="BF45" i="3"/>
  <c r="BE45" i="3"/>
  <c r="AY45" i="3"/>
  <c r="AS45" i="3"/>
  <c r="AM45" i="3"/>
  <c r="AG45" i="3"/>
  <c r="AA45" i="3"/>
  <c r="U45" i="3"/>
  <c r="O45" i="3"/>
  <c r="I45" i="3"/>
  <c r="BB42" i="3"/>
  <c r="BA42" i="3"/>
  <c r="AL42" i="3"/>
  <c r="AK42" i="3"/>
  <c r="AI42" i="3"/>
  <c r="BD41" i="3"/>
  <c r="AM41" i="3"/>
  <c r="AK41" i="3"/>
  <c r="AJ41" i="3"/>
  <c r="BD40" i="3"/>
  <c r="BC40" i="3"/>
  <c r="AZ40" i="3"/>
  <c r="AT40" i="3"/>
  <c r="AV42" i="3" s="1"/>
  <c r="AN40" i="3"/>
  <c r="AR41" i="3" s="1"/>
  <c r="AK40" i="3"/>
  <c r="AJ40" i="3"/>
  <c r="AI40" i="3"/>
  <c r="AH40" i="3"/>
  <c r="AJ42" i="3" s="1"/>
  <c r="AB40" i="3"/>
  <c r="AE41" i="3" s="1"/>
  <c r="V40" i="3"/>
  <c r="P40" i="3"/>
  <c r="J40" i="3"/>
  <c r="H40" i="3"/>
  <c r="D40" i="3"/>
  <c r="F41" i="3" s="1"/>
  <c r="BD39" i="3"/>
  <c r="BC39" i="3"/>
  <c r="BB39" i="3"/>
  <c r="BB40" i="3" s="1"/>
  <c r="BA39" i="3"/>
  <c r="AX39" i="3"/>
  <c r="AW39" i="3"/>
  <c r="AV39" i="3"/>
  <c r="AU39" i="3"/>
  <c r="AR39" i="3"/>
  <c r="AR40" i="3" s="1"/>
  <c r="AQ39" i="3"/>
  <c r="AQ40" i="3" s="1"/>
  <c r="AP39" i="3"/>
  <c r="AP40" i="3" s="1"/>
  <c r="AO39" i="3"/>
  <c r="AL39" i="3"/>
  <c r="AL40" i="3" s="1"/>
  <c r="AK39" i="3"/>
  <c r="AJ39" i="3"/>
  <c r="AI39" i="3"/>
  <c r="AF39" i="3"/>
  <c r="AF40" i="3" s="1"/>
  <c r="AE39" i="3"/>
  <c r="AD39" i="3"/>
  <c r="AC39" i="3"/>
  <c r="Z39" i="3"/>
  <c r="Y39" i="3"/>
  <c r="Y40" i="3" s="1"/>
  <c r="X39" i="3"/>
  <c r="W39" i="3"/>
  <c r="T39" i="3"/>
  <c r="S39" i="3"/>
  <c r="R39" i="3"/>
  <c r="Q39" i="3"/>
  <c r="N39" i="3"/>
  <c r="M39" i="3"/>
  <c r="L39" i="3"/>
  <c r="K39" i="3"/>
  <c r="H39" i="3"/>
  <c r="G39" i="3"/>
  <c r="G40" i="3" s="1"/>
  <c r="F39" i="3"/>
  <c r="E39" i="3"/>
  <c r="E40" i="3" s="1"/>
  <c r="AA38" i="3"/>
  <c r="BN37" i="3"/>
  <c r="BM37" i="3"/>
  <c r="BL37" i="3"/>
  <c r="BK37" i="3"/>
  <c r="BJ37" i="3"/>
  <c r="BI37" i="3"/>
  <c r="BH37" i="3"/>
  <c r="BG37" i="3"/>
  <c r="BF37" i="3"/>
  <c r="BE37" i="3"/>
  <c r="AY37" i="3"/>
  <c r="AS37" i="3"/>
  <c r="AM37" i="3"/>
  <c r="AG37" i="3"/>
  <c r="AA37" i="3"/>
  <c r="U37" i="3"/>
  <c r="O37" i="3"/>
  <c r="I37" i="3"/>
  <c r="BN36" i="3"/>
  <c r="BM36" i="3"/>
  <c r="BL36" i="3"/>
  <c r="BK36" i="3"/>
  <c r="BJ36" i="3"/>
  <c r="BI36" i="3"/>
  <c r="BH36" i="3"/>
  <c r="BG36" i="3"/>
  <c r="BF36" i="3"/>
  <c r="BE36" i="3"/>
  <c r="AY36" i="3"/>
  <c r="AS36" i="3"/>
  <c r="AM36" i="3"/>
  <c r="AG36" i="3"/>
  <c r="AA36" i="3"/>
  <c r="U36" i="3"/>
  <c r="O36" i="3"/>
  <c r="I36" i="3"/>
  <c r="BN35" i="3"/>
  <c r="BM35" i="3"/>
  <c r="BL35" i="3"/>
  <c r="BK35" i="3"/>
  <c r="BJ35" i="3"/>
  <c r="BI35" i="3"/>
  <c r="BH35" i="3"/>
  <c r="BG35" i="3"/>
  <c r="BF35" i="3"/>
  <c r="BE35" i="3"/>
  <c r="AY35" i="3"/>
  <c r="AS35" i="3"/>
  <c r="AM35" i="3"/>
  <c r="AG35" i="3"/>
  <c r="AA35" i="3"/>
  <c r="U35" i="3"/>
  <c r="O35" i="3"/>
  <c r="I35" i="3"/>
  <c r="BN34" i="3"/>
  <c r="BM34" i="3"/>
  <c r="BL34" i="3"/>
  <c r="BK34" i="3"/>
  <c r="BJ34" i="3"/>
  <c r="BI34" i="3"/>
  <c r="BH34" i="3"/>
  <c r="BG34" i="3"/>
  <c r="BF34" i="3"/>
  <c r="BE34" i="3"/>
  <c r="AY34" i="3"/>
  <c r="AS34" i="3"/>
  <c r="AM34" i="3"/>
  <c r="AG34" i="3"/>
  <c r="AA34" i="3"/>
  <c r="U34" i="3"/>
  <c r="O34" i="3"/>
  <c r="BP34" i="3" s="1"/>
  <c r="I34" i="3"/>
  <c r="BN33" i="3"/>
  <c r="BM33" i="3"/>
  <c r="BL33" i="3"/>
  <c r="BK33" i="3"/>
  <c r="BJ33" i="3"/>
  <c r="BI33" i="3"/>
  <c r="BH33" i="3"/>
  <c r="BG33" i="3"/>
  <c r="BF33" i="3"/>
  <c r="BE33" i="3"/>
  <c r="AY33" i="3"/>
  <c r="AS33" i="3"/>
  <c r="AM33" i="3"/>
  <c r="AG33" i="3"/>
  <c r="AA33" i="3"/>
  <c r="U33" i="3"/>
  <c r="O33" i="3"/>
  <c r="I33" i="3"/>
  <c r="BN32" i="3"/>
  <c r="BM32" i="3"/>
  <c r="BL32" i="3"/>
  <c r="BK32" i="3"/>
  <c r="BJ32" i="3"/>
  <c r="BI32" i="3"/>
  <c r="BH32" i="3"/>
  <c r="BG32" i="3"/>
  <c r="BF32" i="3"/>
  <c r="BE32" i="3"/>
  <c r="AY32" i="3"/>
  <c r="AS32" i="3"/>
  <c r="AM32" i="3"/>
  <c r="AM39" i="3" s="1"/>
  <c r="AG32" i="3"/>
  <c r="AA32" i="3"/>
  <c r="U32" i="3"/>
  <c r="O32" i="3"/>
  <c r="I32" i="3"/>
  <c r="AU29" i="3"/>
  <c r="AM29" i="3"/>
  <c r="AL29" i="3"/>
  <c r="AK29" i="3"/>
  <c r="AW28" i="3"/>
  <c r="AM28" i="3"/>
  <c r="AJ28" i="3"/>
  <c r="AI28" i="3"/>
  <c r="AF28" i="3"/>
  <c r="AZ27" i="3"/>
  <c r="BB29" i="3" s="1"/>
  <c r="AT27" i="3"/>
  <c r="AY29" i="3" s="1"/>
  <c r="AN27" i="3"/>
  <c r="AQ29" i="3" s="1"/>
  <c r="AH27" i="3"/>
  <c r="AJ29" i="3" s="1"/>
  <c r="AF27" i="3"/>
  <c r="AB27" i="3"/>
  <c r="AF29" i="3" s="1"/>
  <c r="V27" i="3"/>
  <c r="P27" i="3"/>
  <c r="J27" i="3"/>
  <c r="D27" i="3"/>
  <c r="BD26" i="3"/>
  <c r="BC26" i="3"/>
  <c r="BC27" i="3" s="1"/>
  <c r="BB26" i="3"/>
  <c r="BA26" i="3"/>
  <c r="AX26" i="3"/>
  <c r="AW26" i="3"/>
  <c r="AW27" i="3" s="1"/>
  <c r="AV26" i="3"/>
  <c r="AU26" i="3"/>
  <c r="AR26" i="3"/>
  <c r="AQ26" i="3"/>
  <c r="AP26" i="3"/>
  <c r="AP27" i="3" s="1"/>
  <c r="AO26" i="3"/>
  <c r="AL26" i="3"/>
  <c r="AL27" i="3" s="1"/>
  <c r="AK26" i="3"/>
  <c r="AK27" i="3" s="1"/>
  <c r="AJ26" i="3"/>
  <c r="AJ27" i="3" s="1"/>
  <c r="AI26" i="3"/>
  <c r="AI27" i="3" s="1"/>
  <c r="AF26" i="3"/>
  <c r="AE26" i="3"/>
  <c r="AE27" i="3" s="1"/>
  <c r="AD26" i="3"/>
  <c r="AD27" i="3" s="1"/>
  <c r="AC26" i="3"/>
  <c r="Z26" i="3"/>
  <c r="Y26" i="3"/>
  <c r="X26" i="3"/>
  <c r="W26" i="3"/>
  <c r="T26" i="3"/>
  <c r="S26" i="3"/>
  <c r="R26" i="3"/>
  <c r="Q26" i="3"/>
  <c r="N26" i="3"/>
  <c r="M26" i="3"/>
  <c r="M27" i="3" s="1"/>
  <c r="L26" i="3"/>
  <c r="L27" i="3" s="1"/>
  <c r="K26" i="3"/>
  <c r="H26" i="3"/>
  <c r="G26" i="3"/>
  <c r="F26" i="3"/>
  <c r="E26" i="3"/>
  <c r="BN25" i="3"/>
  <c r="BM25" i="3"/>
  <c r="BL25" i="3"/>
  <c r="BK25" i="3"/>
  <c r="BJ25" i="3"/>
  <c r="BI25" i="3"/>
  <c r="BH25" i="3"/>
  <c r="BG25" i="3"/>
  <c r="BF25" i="3"/>
  <c r="BE25" i="3"/>
  <c r="AY25" i="3"/>
  <c r="AS25" i="3"/>
  <c r="AM25" i="3"/>
  <c r="AG25" i="3"/>
  <c r="AA25" i="3"/>
  <c r="BP25" i="3" s="1"/>
  <c r="U25" i="3"/>
  <c r="O25" i="3"/>
  <c r="I25" i="3"/>
  <c r="BN24" i="3"/>
  <c r="BM24" i="3"/>
  <c r="BL24" i="3"/>
  <c r="BK24" i="3"/>
  <c r="BJ24" i="3"/>
  <c r="BI24" i="3"/>
  <c r="BH24" i="3"/>
  <c r="BG24" i="3"/>
  <c r="BF24" i="3"/>
  <c r="BE24" i="3"/>
  <c r="AY24" i="3"/>
  <c r="AS24" i="3"/>
  <c r="AM24" i="3"/>
  <c r="AG24" i="3"/>
  <c r="AA24" i="3"/>
  <c r="U24" i="3"/>
  <c r="O24" i="3"/>
  <c r="I24" i="3"/>
  <c r="BN23" i="3"/>
  <c r="BM23" i="3"/>
  <c r="BL23" i="3"/>
  <c r="BK23" i="3"/>
  <c r="BJ23" i="3"/>
  <c r="BI23" i="3"/>
  <c r="BH23" i="3"/>
  <c r="BG23" i="3"/>
  <c r="BF23" i="3"/>
  <c r="BE23" i="3"/>
  <c r="AY23" i="3"/>
  <c r="AS23" i="3"/>
  <c r="AM23" i="3"/>
  <c r="AG23" i="3"/>
  <c r="AA23" i="3"/>
  <c r="U23" i="3"/>
  <c r="O23" i="3"/>
  <c r="I23" i="3"/>
  <c r="BN22" i="3"/>
  <c r="BM22" i="3"/>
  <c r="BL22" i="3"/>
  <c r="BK22" i="3"/>
  <c r="BJ22" i="3"/>
  <c r="BI22" i="3"/>
  <c r="BH22" i="3"/>
  <c r="BG22" i="3"/>
  <c r="BF22" i="3"/>
  <c r="BE22" i="3"/>
  <c r="AY22" i="3"/>
  <c r="AS22" i="3"/>
  <c r="AM22" i="3"/>
  <c r="AG22" i="3"/>
  <c r="AA22" i="3"/>
  <c r="U22" i="3"/>
  <c r="O22" i="3"/>
  <c r="I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E20" i="3"/>
  <c r="AY20" i="3"/>
  <c r="AS20" i="3"/>
  <c r="AS26" i="3" s="1"/>
  <c r="AM20" i="3"/>
  <c r="AG20" i="3"/>
  <c r="AA20" i="3"/>
  <c r="U20" i="3"/>
  <c r="O20" i="3"/>
  <c r="I20" i="3"/>
  <c r="AL17" i="3"/>
  <c r="AK17" i="3"/>
  <c r="AM16" i="3"/>
  <c r="AJ16" i="3"/>
  <c r="AZ15" i="3"/>
  <c r="BE17" i="3" s="1"/>
  <c r="AT15" i="3"/>
  <c r="AN15" i="3"/>
  <c r="AJ15" i="3"/>
  <c r="AI15" i="3"/>
  <c r="AH15" i="3"/>
  <c r="AJ17" i="3" s="1"/>
  <c r="AB15" i="3"/>
  <c r="AE17" i="3" s="1"/>
  <c r="V15" i="3"/>
  <c r="P15" i="3"/>
  <c r="J15" i="3"/>
  <c r="N15" i="3" s="1"/>
  <c r="G15" i="3"/>
  <c r="D15" i="3"/>
  <c r="G16" i="3" s="1"/>
  <c r="BD14" i="3"/>
  <c r="BC14" i="3"/>
  <c r="BB14" i="3"/>
  <c r="BA14" i="3"/>
  <c r="AX14" i="3"/>
  <c r="AX15" i="3" s="1"/>
  <c r="AW14" i="3"/>
  <c r="AV14" i="3"/>
  <c r="AU14" i="3"/>
  <c r="AR14" i="3"/>
  <c r="AR15" i="3" s="1"/>
  <c r="AQ14" i="3"/>
  <c r="AP14" i="3"/>
  <c r="AO14" i="3"/>
  <c r="AL14" i="3"/>
  <c r="AL15" i="3" s="1"/>
  <c r="AK14" i="3"/>
  <c r="AK15" i="3" s="1"/>
  <c r="AJ14" i="3"/>
  <c r="AI14" i="3"/>
  <c r="AF14" i="3"/>
  <c r="AE14" i="3"/>
  <c r="AE15" i="3" s="1"/>
  <c r="AD14" i="3"/>
  <c r="AC14" i="3"/>
  <c r="Z14" i="3"/>
  <c r="Y14" i="3"/>
  <c r="X14" i="3"/>
  <c r="W14" i="3"/>
  <c r="T14" i="3"/>
  <c r="S14" i="3"/>
  <c r="R14" i="3"/>
  <c r="Q14" i="3"/>
  <c r="N14" i="3"/>
  <c r="M14" i="3"/>
  <c r="L14" i="3"/>
  <c r="K14" i="3"/>
  <c r="H14" i="3"/>
  <c r="G14" i="3"/>
  <c r="F14" i="3"/>
  <c r="F15" i="3" s="1"/>
  <c r="E14" i="3"/>
  <c r="BN13" i="3"/>
  <c r="BM13" i="3"/>
  <c r="BL13" i="3"/>
  <c r="BK13" i="3"/>
  <c r="BJ13" i="3"/>
  <c r="BI13" i="3"/>
  <c r="BH13" i="3"/>
  <c r="BG13" i="3"/>
  <c r="BF13" i="3"/>
  <c r="BE13" i="3"/>
  <c r="AY13" i="3"/>
  <c r="AS13" i="3"/>
  <c r="AM13" i="3"/>
  <c r="AG13" i="3"/>
  <c r="AA13" i="3"/>
  <c r="U13" i="3"/>
  <c r="O13" i="3"/>
  <c r="I13" i="3"/>
  <c r="BN12" i="3"/>
  <c r="BM12" i="3"/>
  <c r="BL12" i="3"/>
  <c r="BK12" i="3"/>
  <c r="BJ12" i="3"/>
  <c r="BI12" i="3"/>
  <c r="BH12" i="3"/>
  <c r="BG12" i="3"/>
  <c r="BF12" i="3"/>
  <c r="BE12" i="3"/>
  <c r="AY12" i="3"/>
  <c r="AS12" i="3"/>
  <c r="AM12" i="3"/>
  <c r="AG12" i="3"/>
  <c r="AA12" i="3"/>
  <c r="U12" i="3"/>
  <c r="O12" i="3"/>
  <c r="I12" i="3"/>
  <c r="BN11" i="3"/>
  <c r="BM11" i="3"/>
  <c r="BL11" i="3"/>
  <c r="BK11" i="3"/>
  <c r="BJ11" i="3"/>
  <c r="BI11" i="3"/>
  <c r="BH11" i="3"/>
  <c r="BG11" i="3"/>
  <c r="BF11" i="3"/>
  <c r="BE11" i="3"/>
  <c r="AY11" i="3"/>
  <c r="AS11" i="3"/>
  <c r="AM11" i="3"/>
  <c r="AG11" i="3"/>
  <c r="AA11" i="3"/>
  <c r="U11" i="3"/>
  <c r="O11" i="3"/>
  <c r="I11" i="3"/>
  <c r="BN10" i="3"/>
  <c r="BM10" i="3"/>
  <c r="BL10" i="3"/>
  <c r="BK10" i="3"/>
  <c r="BJ10" i="3"/>
  <c r="BI10" i="3"/>
  <c r="BH10" i="3"/>
  <c r="BG10" i="3"/>
  <c r="BF10" i="3"/>
  <c r="BE10" i="3"/>
  <c r="AY10" i="3"/>
  <c r="AS10" i="3"/>
  <c r="AM10" i="3"/>
  <c r="AG10" i="3"/>
  <c r="AA10" i="3"/>
  <c r="U10" i="3"/>
  <c r="O10" i="3"/>
  <c r="I10" i="3"/>
  <c r="BN9" i="3"/>
  <c r="BM9" i="3"/>
  <c r="BL9" i="3"/>
  <c r="BK9" i="3"/>
  <c r="BJ9" i="3"/>
  <c r="BI9" i="3"/>
  <c r="BH9" i="3"/>
  <c r="BG9" i="3"/>
  <c r="BF9" i="3"/>
  <c r="BE9" i="3"/>
  <c r="AY9" i="3"/>
  <c r="AS9" i="3"/>
  <c r="AM9" i="3"/>
  <c r="AG9" i="3"/>
  <c r="AA9" i="3"/>
  <c r="U9" i="3"/>
  <c r="O9" i="3"/>
  <c r="I9" i="3"/>
  <c r="BP9" i="3" s="1"/>
  <c r="F28" i="4" s="1"/>
  <c r="BN8" i="3"/>
  <c r="BM8" i="3"/>
  <c r="BL8" i="3"/>
  <c r="BK8" i="3"/>
  <c r="BJ8" i="3"/>
  <c r="BI8" i="3"/>
  <c r="BH8" i="3"/>
  <c r="BG8" i="3"/>
  <c r="BO8" i="3" s="1"/>
  <c r="E21" i="4" s="1"/>
  <c r="BF8" i="3"/>
  <c r="BE8" i="3"/>
  <c r="AY8" i="3"/>
  <c r="AS8" i="3"/>
  <c r="AM8" i="3"/>
  <c r="AG8" i="3"/>
  <c r="AA8" i="3"/>
  <c r="U8" i="3"/>
  <c r="O8" i="3"/>
  <c r="I8" i="3"/>
  <c r="BN7" i="3"/>
  <c r="BM7" i="3"/>
  <c r="BL7" i="3"/>
  <c r="BK7" i="3"/>
  <c r="BJ7" i="3"/>
  <c r="BI7" i="3"/>
  <c r="BH7" i="3"/>
  <c r="BG7" i="3"/>
  <c r="BF7" i="3"/>
  <c r="BE7" i="3"/>
  <c r="AY7" i="3"/>
  <c r="AS7" i="3"/>
  <c r="AM7" i="3"/>
  <c r="AG7" i="3"/>
  <c r="AA7" i="3"/>
  <c r="U7" i="3"/>
  <c r="O7" i="3"/>
  <c r="I7" i="3"/>
  <c r="BN6" i="3"/>
  <c r="BM6" i="3"/>
  <c r="BL6" i="3"/>
  <c r="BK6" i="3"/>
  <c r="BJ6" i="3"/>
  <c r="BI6" i="3"/>
  <c r="BH6" i="3"/>
  <c r="BG6" i="3"/>
  <c r="BF6" i="3"/>
  <c r="BE6" i="3"/>
  <c r="AY6" i="3"/>
  <c r="AS6" i="3"/>
  <c r="AM6" i="3"/>
  <c r="AG6" i="3"/>
  <c r="AA6" i="3"/>
  <c r="U6" i="3"/>
  <c r="O6" i="3"/>
  <c r="I6" i="3"/>
  <c r="BN5" i="3"/>
  <c r="BM5" i="3"/>
  <c r="BL5" i="3"/>
  <c r="BK5" i="3"/>
  <c r="BJ5" i="3"/>
  <c r="BI5" i="3"/>
  <c r="BH5" i="3"/>
  <c r="BG5" i="3"/>
  <c r="BF5" i="3"/>
  <c r="BE5" i="3"/>
  <c r="AY5" i="3"/>
  <c r="AS5" i="3"/>
  <c r="AM5" i="3"/>
  <c r="AG5" i="3"/>
  <c r="AA5" i="3"/>
  <c r="U5" i="3"/>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AY3" i="3"/>
  <c r="AY14" i="3" s="1"/>
  <c r="AS3" i="3"/>
  <c r="AM3" i="3"/>
  <c r="AG3" i="3"/>
  <c r="AA3" i="3"/>
  <c r="U3" i="3"/>
  <c r="O3" i="3"/>
  <c r="I3" i="3"/>
  <c r="N25" i="2"/>
  <c r="M25" i="2"/>
  <c r="M24" i="2"/>
  <c r="M23" i="2"/>
  <c r="M22" i="2"/>
  <c r="M21" i="2"/>
  <c r="M19" i="2"/>
  <c r="M18" i="2"/>
  <c r="N12" i="2"/>
  <c r="C11" i="2"/>
  <c r="C7" i="2"/>
  <c r="C10" i="2"/>
  <c r="C6" i="2"/>
  <c r="C4" i="2"/>
  <c r="C2" i="2"/>
  <c r="C5" i="2"/>
  <c r="C8" i="2"/>
  <c r="C3" i="2"/>
  <c r="L1" i="2"/>
  <c r="K1" i="2"/>
  <c r="J1" i="2"/>
  <c r="I1" i="2"/>
  <c r="H1" i="2"/>
  <c r="G1" i="2"/>
  <c r="F1" i="2"/>
  <c r="E1" i="2"/>
  <c r="D1" i="2"/>
  <c r="Z145" i="3" l="1"/>
  <c r="Y27" i="3"/>
  <c r="Z27" i="3"/>
  <c r="Z29" i="3" s="1"/>
  <c r="W27" i="3"/>
  <c r="Y28" i="3"/>
  <c r="W28" i="3"/>
  <c r="X27" i="3"/>
  <c r="Z28" i="3"/>
  <c r="Z84" i="3"/>
  <c r="Y117" i="3"/>
  <c r="X117" i="3"/>
  <c r="Z117" i="3"/>
  <c r="Z118" i="3"/>
  <c r="BP88" i="3"/>
  <c r="F66" i="4" s="1"/>
  <c r="W101" i="3"/>
  <c r="W103" i="3" s="1"/>
  <c r="Y101" i="3"/>
  <c r="Y103" i="3" s="1"/>
  <c r="Z102" i="3"/>
  <c r="X101" i="3"/>
  <c r="Z101" i="3"/>
  <c r="Z103" i="3" s="1"/>
  <c r="Y54" i="3"/>
  <c r="BO32" i="3"/>
  <c r="E52" i="4" s="1"/>
  <c r="Z68" i="3"/>
  <c r="Y67" i="3"/>
  <c r="AA66" i="3"/>
  <c r="AA68" i="3" s="1"/>
  <c r="X15" i="3"/>
  <c r="BO6" i="3"/>
  <c r="E56" i="4" s="1"/>
  <c r="AA14" i="3"/>
  <c r="BO61" i="3"/>
  <c r="E55" i="4" s="1"/>
  <c r="S54" i="3"/>
  <c r="S55" i="3"/>
  <c r="S101" i="3"/>
  <c r="T101" i="3"/>
  <c r="T102" i="3"/>
  <c r="S103" i="3"/>
  <c r="S83" i="3"/>
  <c r="T83" i="3"/>
  <c r="Q83" i="3"/>
  <c r="U26" i="3"/>
  <c r="U28" i="3" s="1"/>
  <c r="Q28" i="3"/>
  <c r="S27" i="3"/>
  <c r="S42" i="3" s="1"/>
  <c r="Q27" i="3"/>
  <c r="Q42" i="3" s="1"/>
  <c r="R27" i="3"/>
  <c r="R29" i="3" s="1"/>
  <c r="T28" i="3"/>
  <c r="U39" i="3"/>
  <c r="S40" i="3"/>
  <c r="S15" i="3"/>
  <c r="T15" i="3"/>
  <c r="Q15" i="3"/>
  <c r="BO134" i="3"/>
  <c r="E72" i="4" s="1"/>
  <c r="T145" i="3"/>
  <c r="T117" i="3"/>
  <c r="S118" i="3"/>
  <c r="U128" i="3"/>
  <c r="S130" i="3"/>
  <c r="T129" i="3"/>
  <c r="R130" i="3"/>
  <c r="S129" i="3"/>
  <c r="S131" i="3" s="1"/>
  <c r="R129" i="3"/>
  <c r="N55" i="3"/>
  <c r="BP47" i="3"/>
  <c r="F62" i="4" s="1"/>
  <c r="N68" i="3"/>
  <c r="O66" i="3"/>
  <c r="O68" i="3" s="1"/>
  <c r="N67" i="3"/>
  <c r="N69" i="3" s="1"/>
  <c r="M67" i="3"/>
  <c r="M69" i="3" s="1"/>
  <c r="BP124" i="3"/>
  <c r="F74" i="4" s="1"/>
  <c r="H74" i="4" s="1"/>
  <c r="G74" i="4" s="1"/>
  <c r="M129" i="3"/>
  <c r="N129" i="3"/>
  <c r="BO22" i="3"/>
  <c r="E57" i="4" s="1"/>
  <c r="H27" i="3"/>
  <c r="H17" i="3" s="1"/>
  <c r="G27" i="3"/>
  <c r="G17" i="3" s="1"/>
  <c r="G28" i="3"/>
  <c r="N83" i="3"/>
  <c r="L83" i="3"/>
  <c r="BP74" i="3"/>
  <c r="F58" i="4" s="1"/>
  <c r="BO4" i="3"/>
  <c r="E73" i="4" s="1"/>
  <c r="BO34" i="3"/>
  <c r="E83" i="4" s="1"/>
  <c r="E85" i="4" s="1"/>
  <c r="K40" i="3"/>
  <c r="N101" i="3"/>
  <c r="K101" i="3"/>
  <c r="K103" i="3" s="1"/>
  <c r="BP143" i="3"/>
  <c r="F145" i="3"/>
  <c r="F146" i="3"/>
  <c r="BA16" i="3"/>
  <c r="T68" i="3"/>
  <c r="AQ131" i="3"/>
  <c r="AP131" i="3"/>
  <c r="AQ130" i="3"/>
  <c r="AO131" i="3"/>
  <c r="AP130" i="3"/>
  <c r="AR130" i="3"/>
  <c r="T147" i="3"/>
  <c r="T146" i="3"/>
  <c r="S146" i="3"/>
  <c r="AK147" i="3"/>
  <c r="AL146" i="3"/>
  <c r="R146" i="3"/>
  <c r="I14" i="3"/>
  <c r="BC15" i="3"/>
  <c r="BO20" i="3"/>
  <c r="E69" i="4" s="1"/>
  <c r="AG26" i="3"/>
  <c r="K41" i="3"/>
  <c r="K42" i="3"/>
  <c r="AU42" i="3"/>
  <c r="Z54" i="3"/>
  <c r="BB67" i="3"/>
  <c r="T67" i="3"/>
  <c r="T56" i="3" s="1"/>
  <c r="F68" i="3"/>
  <c r="Z83" i="3"/>
  <c r="Z85" i="3" s="1"/>
  <c r="N118" i="3"/>
  <c r="K119" i="3"/>
  <c r="M118" i="3"/>
  <c r="BL144" i="3"/>
  <c r="BO5" i="3"/>
  <c r="E60" i="4" s="1"/>
  <c r="BO13" i="3"/>
  <c r="E50" i="4" s="1"/>
  <c r="H15" i="3"/>
  <c r="AF15" i="3"/>
  <c r="Q17" i="3"/>
  <c r="T16" i="3"/>
  <c r="AC17" i="3"/>
  <c r="BC17" i="3"/>
  <c r="BP21" i="3"/>
  <c r="F63" i="4" s="1"/>
  <c r="AM26" i="3"/>
  <c r="BO21" i="3"/>
  <c r="E63" i="4" s="1"/>
  <c r="N27" i="3"/>
  <c r="N29" i="3" s="1"/>
  <c r="T27" i="3"/>
  <c r="AR27" i="3"/>
  <c r="AX27" i="3"/>
  <c r="BD27" i="3"/>
  <c r="AU27" i="3"/>
  <c r="L28" i="3"/>
  <c r="AP28" i="3"/>
  <c r="S29" i="3"/>
  <c r="AC29" i="3"/>
  <c r="BE39" i="3"/>
  <c r="BP37" i="3"/>
  <c r="W40" i="3"/>
  <c r="AC40" i="3"/>
  <c r="BJ40" i="3" s="1"/>
  <c r="BJ39" i="3"/>
  <c r="AE40" i="3"/>
  <c r="L41" i="3"/>
  <c r="AU41" i="3"/>
  <c r="BJ53" i="3"/>
  <c r="T55" i="3"/>
  <c r="S67" i="3"/>
  <c r="AQ67" i="3"/>
  <c r="BC67" i="3"/>
  <c r="Y68" i="3"/>
  <c r="G68" i="3"/>
  <c r="AG82" i="3"/>
  <c r="BE82" i="3"/>
  <c r="BO77" i="3"/>
  <c r="E23" i="4" s="1"/>
  <c r="BP81" i="3"/>
  <c r="F48" i="4" s="1"/>
  <c r="BO81" i="3"/>
  <c r="E48" i="4" s="1"/>
  <c r="M117" i="3"/>
  <c r="M56" i="3" s="1"/>
  <c r="X129" i="3"/>
  <c r="AP129" i="3"/>
  <c r="AV129" i="3"/>
  <c r="BM128" i="3"/>
  <c r="N130" i="3"/>
  <c r="AR131" i="3"/>
  <c r="AC16" i="3"/>
  <c r="AP29" i="3"/>
  <c r="AS28" i="3"/>
  <c r="Z41" i="3"/>
  <c r="Y41" i="3"/>
  <c r="AX42" i="3"/>
  <c r="AY42" i="3"/>
  <c r="AY41" i="3"/>
  <c r="AW42" i="3"/>
  <c r="AX41" i="3"/>
  <c r="AW40" i="3"/>
  <c r="W41" i="3"/>
  <c r="Y42" i="3"/>
  <c r="Y55" i="3"/>
  <c r="W54" i="3"/>
  <c r="AU56" i="3"/>
  <c r="AX55" i="3"/>
  <c r="R67" i="3"/>
  <c r="R56" i="3" s="1"/>
  <c r="BC69" i="3"/>
  <c r="BA68" i="3"/>
  <c r="BA69" i="3"/>
  <c r="BE68" i="3"/>
  <c r="X84" i="3"/>
  <c r="AD15" i="3"/>
  <c r="BD15" i="3"/>
  <c r="AG16" i="3"/>
  <c r="BP23" i="3"/>
  <c r="F67" i="4" s="1"/>
  <c r="BO24" i="3"/>
  <c r="AQ27" i="3"/>
  <c r="M28" i="3"/>
  <c r="AX29" i="3"/>
  <c r="AV29" i="3"/>
  <c r="AY28" i="3"/>
  <c r="K28" i="3"/>
  <c r="AO28" i="3"/>
  <c r="AX28" i="3"/>
  <c r="AW29" i="3"/>
  <c r="Z40" i="3"/>
  <c r="Z69" i="3" s="1"/>
  <c r="AX40" i="3"/>
  <c r="M41" i="3"/>
  <c r="AG42" i="3"/>
  <c r="AC42" i="3"/>
  <c r="AF41" i="3"/>
  <c r="AU40" i="3"/>
  <c r="BM40" i="3" s="1"/>
  <c r="AA41" i="3"/>
  <c r="AX54" i="3"/>
  <c r="Y83" i="3"/>
  <c r="H130" i="3"/>
  <c r="F130" i="3"/>
  <c r="W130" i="3"/>
  <c r="X130" i="3"/>
  <c r="BO142" i="3"/>
  <c r="E42" i="4" s="1"/>
  <c r="BH144" i="3"/>
  <c r="Q145" i="3"/>
  <c r="Q147" i="3" s="1"/>
  <c r="BJ144" i="3"/>
  <c r="AC145" i="3"/>
  <c r="Z147" i="3"/>
  <c r="W146" i="3"/>
  <c r="Y145" i="3"/>
  <c r="BO3" i="3"/>
  <c r="E54" i="4" s="1"/>
  <c r="BP6" i="3"/>
  <c r="F56" i="4" s="1"/>
  <c r="BP7" i="3"/>
  <c r="BO7" i="3"/>
  <c r="E14" i="4" s="1"/>
  <c r="BP10" i="3"/>
  <c r="AG14" i="3"/>
  <c r="BO11" i="3"/>
  <c r="E43" i="4" s="1"/>
  <c r="BG14" i="3"/>
  <c r="AO27" i="3"/>
  <c r="AS27" i="3" s="1"/>
  <c r="AU28" i="3"/>
  <c r="M29" i="3"/>
  <c r="AR29" i="3"/>
  <c r="AA39" i="3"/>
  <c r="AY39" i="3"/>
  <c r="M40" i="3"/>
  <c r="M42" i="3" s="1"/>
  <c r="X40" i="3"/>
  <c r="X42" i="3" s="1"/>
  <c r="AD40" i="3"/>
  <c r="AV40" i="3"/>
  <c r="R41" i="3"/>
  <c r="AW41" i="3"/>
  <c r="BP46" i="3"/>
  <c r="F81" i="4" s="1"/>
  <c r="F79" i="4" s="1"/>
  <c r="H79" i="4" s="1"/>
  <c r="G79" i="4" s="1"/>
  <c r="BP50" i="3"/>
  <c r="F54" i="3"/>
  <c r="BH53" i="3"/>
  <c r="R54" i="3"/>
  <c r="X54" i="3"/>
  <c r="T54" i="3"/>
  <c r="Z55" i="3"/>
  <c r="BO59" i="3"/>
  <c r="E82" i="4" s="1"/>
  <c r="BP60" i="3"/>
  <c r="F86" i="4" s="1"/>
  <c r="BP62" i="3"/>
  <c r="F5" i="4" s="1"/>
  <c r="BO63" i="3"/>
  <c r="E12" i="4" s="1"/>
  <c r="H67" i="3"/>
  <c r="Z67" i="3"/>
  <c r="AR67" i="3"/>
  <c r="BD67" i="3"/>
  <c r="S68" i="3"/>
  <c r="BP73" i="3"/>
  <c r="F75" i="4" s="1"/>
  <c r="AY82" i="3"/>
  <c r="BO74" i="3"/>
  <c r="E58" i="4" s="1"/>
  <c r="AK85" i="3"/>
  <c r="AJ85" i="3"/>
  <c r="AM84" i="3"/>
  <c r="AJ84" i="3"/>
  <c r="AL85" i="3"/>
  <c r="AI84" i="3"/>
  <c r="I100" i="3"/>
  <c r="BP92" i="3"/>
  <c r="AS128" i="3"/>
  <c r="G129" i="3"/>
  <c r="I129" i="3" s="1"/>
  <c r="Y129" i="3"/>
  <c r="AQ129" i="3"/>
  <c r="BE131" i="3"/>
  <c r="BE130" i="3"/>
  <c r="BD131" i="3"/>
  <c r="BD130" i="3"/>
  <c r="BC131" i="3"/>
  <c r="BB131" i="3"/>
  <c r="AS131" i="3"/>
  <c r="BB146" i="3"/>
  <c r="BE147" i="3"/>
  <c r="BA146" i="3"/>
  <c r="BA147" i="3"/>
  <c r="BE146" i="3"/>
  <c r="BE53" i="3"/>
  <c r="BO48" i="3"/>
  <c r="E8" i="4" s="1"/>
  <c r="H8" i="4" s="1"/>
  <c r="G8" i="4" s="1"/>
  <c r="AA53" i="3"/>
  <c r="H54" i="3"/>
  <c r="H42" i="3" s="1"/>
  <c r="AF54" i="3"/>
  <c r="AL54" i="3"/>
  <c r="L55" i="3"/>
  <c r="AO56" i="3"/>
  <c r="AG66" i="3"/>
  <c r="BO65" i="3"/>
  <c r="E31" i="4" s="1"/>
  <c r="E67" i="3"/>
  <c r="Q67" i="3"/>
  <c r="Q69" i="3" s="1"/>
  <c r="BI66" i="3"/>
  <c r="AL67" i="3"/>
  <c r="L68" i="3"/>
  <c r="BO72" i="3"/>
  <c r="E84" i="4" s="1"/>
  <c r="BO76" i="3"/>
  <c r="E11" i="4" s="1"/>
  <c r="BG82" i="3"/>
  <c r="W83" i="3"/>
  <c r="W85" i="3" s="1"/>
  <c r="AC85" i="3"/>
  <c r="AG84" i="3"/>
  <c r="AD84" i="3"/>
  <c r="Q85" i="3"/>
  <c r="BO88" i="3"/>
  <c r="E66" i="4" s="1"/>
  <c r="BO90" i="3"/>
  <c r="E76" i="4" s="1"/>
  <c r="M102" i="3"/>
  <c r="AR103" i="3"/>
  <c r="AQ103" i="3"/>
  <c r="AS102" i="3"/>
  <c r="AP103" i="3"/>
  <c r="AO102" i="3"/>
  <c r="K102" i="3"/>
  <c r="BO113" i="3"/>
  <c r="BQ113" i="3" s="1"/>
  <c r="H33" i="4" s="1"/>
  <c r="G33" i="4" s="1"/>
  <c r="N117" i="3"/>
  <c r="N56" i="3" s="1"/>
  <c r="BP123" i="3"/>
  <c r="BQ123" i="3" s="1"/>
  <c r="BO123" i="3"/>
  <c r="E77" i="4" s="1"/>
  <c r="BP125" i="3"/>
  <c r="F59" i="4" s="1"/>
  <c r="BO125" i="3"/>
  <c r="BQ125" i="3" s="1"/>
  <c r="H129" i="3"/>
  <c r="AG131" i="3"/>
  <c r="AD131" i="3"/>
  <c r="AD130" i="3"/>
  <c r="AC130" i="3"/>
  <c r="AG132" i="3" s="1"/>
  <c r="AE131" i="3"/>
  <c r="BP135" i="3"/>
  <c r="F87" i="4" s="1"/>
  <c r="AS144" i="3"/>
  <c r="BP139" i="3"/>
  <c r="F24" i="4" s="1"/>
  <c r="R145" i="3"/>
  <c r="BB145" i="3"/>
  <c r="BP11" i="3"/>
  <c r="BP12" i="3"/>
  <c r="BO12" i="3"/>
  <c r="E46" i="4" s="1"/>
  <c r="R15" i="3"/>
  <c r="R17" i="3" s="1"/>
  <c r="BB15" i="3"/>
  <c r="Z15" i="3"/>
  <c r="AI16" i="3"/>
  <c r="BP24" i="3"/>
  <c r="E27" i="3"/>
  <c r="K27" i="3"/>
  <c r="BF26" i="3"/>
  <c r="AK28" i="3"/>
  <c r="AI29" i="3"/>
  <c r="BP33" i="3"/>
  <c r="F68" i="4" s="1"/>
  <c r="AS39" i="3"/>
  <c r="BO33" i="3"/>
  <c r="E68" i="4" s="1"/>
  <c r="BP36" i="3"/>
  <c r="N40" i="3"/>
  <c r="N42" i="3" s="1"/>
  <c r="T40" i="3"/>
  <c r="AI41" i="3"/>
  <c r="AM42" i="3"/>
  <c r="O53" i="3"/>
  <c r="O55" i="3" s="1"/>
  <c r="AM53" i="3"/>
  <c r="BO47" i="3"/>
  <c r="BO52" i="3"/>
  <c r="E38" i="4" s="1"/>
  <c r="E54" i="3"/>
  <c r="Q54" i="3"/>
  <c r="BI53" i="3"/>
  <c r="BP61" i="3"/>
  <c r="F55" i="4" s="1"/>
  <c r="F67" i="3"/>
  <c r="BH66" i="3"/>
  <c r="X67" i="3"/>
  <c r="X69" i="3" s="1"/>
  <c r="AM82" i="3"/>
  <c r="BO78" i="3"/>
  <c r="E27" i="4" s="1"/>
  <c r="R83" i="3"/>
  <c r="X83" i="3"/>
  <c r="X119" i="3" s="1"/>
  <c r="AD83" i="3"/>
  <c r="AJ83" i="3"/>
  <c r="K84" i="3"/>
  <c r="L85" i="3"/>
  <c r="Q84" i="3"/>
  <c r="S85" i="3"/>
  <c r="AS85" i="3"/>
  <c r="G101" i="3"/>
  <c r="M101" i="3"/>
  <c r="BG101" i="3" s="1"/>
  <c r="AQ101" i="3"/>
  <c r="AX103" i="3"/>
  <c r="AY103" i="3"/>
  <c r="AY102" i="3"/>
  <c r="AW103" i="3"/>
  <c r="AX102" i="3"/>
  <c r="L102" i="3"/>
  <c r="AW102" i="3"/>
  <c r="AS116" i="3"/>
  <c r="BO107" i="3"/>
  <c r="E53" i="4" s="1"/>
  <c r="BP112" i="3"/>
  <c r="BK116" i="3"/>
  <c r="E129" i="3"/>
  <c r="BF129" i="3" s="1"/>
  <c r="W129" i="3"/>
  <c r="BA129" i="3"/>
  <c r="AC129" i="3"/>
  <c r="AF131" i="3"/>
  <c r="BC85" i="3"/>
  <c r="AA100" i="3"/>
  <c r="AA102" i="3" s="1"/>
  <c r="AY100" i="3"/>
  <c r="BO92" i="3"/>
  <c r="E13" i="4" s="1"/>
  <c r="BP97" i="3"/>
  <c r="F45" i="4" s="1"/>
  <c r="BO97" i="3"/>
  <c r="E45" i="4" s="1"/>
  <c r="BP98" i="3"/>
  <c r="AR101" i="3"/>
  <c r="AX101" i="3"/>
  <c r="AY101" i="3" s="1"/>
  <c r="W102" i="3"/>
  <c r="AI102" i="3"/>
  <c r="AI103" i="3"/>
  <c r="AM116" i="3"/>
  <c r="BO106" i="3"/>
  <c r="E70" i="4" s="1"/>
  <c r="BP108" i="3"/>
  <c r="BO108" i="3"/>
  <c r="BO110" i="3"/>
  <c r="BO112" i="3"/>
  <c r="K117" i="3"/>
  <c r="Q117" i="3"/>
  <c r="BG116" i="3"/>
  <c r="W118" i="3"/>
  <c r="AF118" i="3"/>
  <c r="AG128" i="3"/>
  <c r="BE128" i="3"/>
  <c r="AF129" i="3"/>
  <c r="BJ129" i="3" s="1"/>
  <c r="AR129" i="3"/>
  <c r="BC129" i="3"/>
  <c r="T130" i="3"/>
  <c r="AV130" i="3"/>
  <c r="AW131" i="3"/>
  <c r="BO139" i="3"/>
  <c r="E24" i="4" s="1"/>
  <c r="BP141" i="3"/>
  <c r="BQ141" i="3" s="1"/>
  <c r="X145" i="3"/>
  <c r="X147" i="3" s="1"/>
  <c r="AD146" i="3"/>
  <c r="AP146" i="3"/>
  <c r="AF147" i="3"/>
  <c r="AP147" i="3"/>
  <c r="AG100" i="3"/>
  <c r="BP89" i="3"/>
  <c r="F65" i="4" s="1"/>
  <c r="BO89" i="3"/>
  <c r="E65" i="4" s="1"/>
  <c r="BO91" i="3"/>
  <c r="E7" i="4" s="1"/>
  <c r="BO94" i="3"/>
  <c r="E30" i="4" s="1"/>
  <c r="BP95" i="3"/>
  <c r="BO96" i="3"/>
  <c r="E40" i="4" s="1"/>
  <c r="BO98" i="3"/>
  <c r="E49" i="4" s="1"/>
  <c r="R101" i="3"/>
  <c r="U101" i="3" s="1"/>
  <c r="U103" i="3" s="1"/>
  <c r="Y102" i="3"/>
  <c r="AJ102" i="3"/>
  <c r="X103" i="3"/>
  <c r="AK103" i="3"/>
  <c r="BP109" i="3"/>
  <c r="BP111" i="3"/>
  <c r="AA116" i="3"/>
  <c r="L117" i="3"/>
  <c r="L56" i="3" s="1"/>
  <c r="BH116" i="3"/>
  <c r="BO122" i="3"/>
  <c r="E71" i="4" s="1"/>
  <c r="AA128" i="3"/>
  <c r="BO126" i="3"/>
  <c r="E10" i="4" s="1"/>
  <c r="BD129" i="3"/>
  <c r="F129" i="3"/>
  <c r="AW130" i="3"/>
  <c r="T131" i="3"/>
  <c r="AX131" i="3"/>
  <c r="BO137" i="3"/>
  <c r="E4" i="4" s="1"/>
  <c r="BP138" i="3"/>
  <c r="F15" i="4" s="1"/>
  <c r="BO141" i="3"/>
  <c r="E35" i="4" s="1"/>
  <c r="S145" i="3"/>
  <c r="S147" i="3" s="1"/>
  <c r="AK145" i="3"/>
  <c r="BC145" i="3"/>
  <c r="AF146" i="3"/>
  <c r="AQ146" i="3"/>
  <c r="AG147" i="3"/>
  <c r="AQ147" i="3"/>
  <c r="BP136" i="3"/>
  <c r="F64" i="4" s="1"/>
  <c r="BO136" i="3"/>
  <c r="E64" i="4" s="1"/>
  <c r="BP140" i="3"/>
  <c r="F29" i="4" s="1"/>
  <c r="BO140" i="3"/>
  <c r="E29" i="4" s="1"/>
  <c r="G145" i="3"/>
  <c r="F25" i="4"/>
  <c r="F14" i="4"/>
  <c r="BQ7" i="3"/>
  <c r="F36" i="4"/>
  <c r="F43" i="4"/>
  <c r="H43" i="4" s="1"/>
  <c r="G43" i="4" s="1"/>
  <c r="BQ11" i="3"/>
  <c r="BJ26" i="3"/>
  <c r="AC27" i="3"/>
  <c r="AC15" i="3"/>
  <c r="BJ14" i="3"/>
  <c r="AR17" i="3"/>
  <c r="AP16" i="3"/>
  <c r="AO17" i="3"/>
  <c r="AR16" i="3"/>
  <c r="AS17" i="3"/>
  <c r="AQ16" i="3"/>
  <c r="AQ17" i="3"/>
  <c r="AO16" i="3"/>
  <c r="BG27" i="3"/>
  <c r="O39" i="3"/>
  <c r="O41" i="3" s="1"/>
  <c r="BP32" i="3"/>
  <c r="BQ34" i="3"/>
  <c r="F83" i="4"/>
  <c r="BL53" i="3"/>
  <c r="AP54" i="3"/>
  <c r="F20" i="4"/>
  <c r="BQ64" i="3"/>
  <c r="H20" i="4" s="1"/>
  <c r="G20" i="4" s="1"/>
  <c r="F11" i="4"/>
  <c r="F41" i="4"/>
  <c r="H41" i="4" s="1"/>
  <c r="G41" i="4" s="1"/>
  <c r="BQ80" i="3"/>
  <c r="F83" i="3"/>
  <c r="BF82" i="3"/>
  <c r="BM82" i="3"/>
  <c r="AU83" i="3"/>
  <c r="F76" i="4"/>
  <c r="BQ97" i="3"/>
  <c r="H45" i="4" s="1"/>
  <c r="G45" i="4" s="1"/>
  <c r="F118" i="3"/>
  <c r="E118" i="3"/>
  <c r="E117" i="3"/>
  <c r="H118" i="3"/>
  <c r="G118" i="3"/>
  <c r="AL131" i="3"/>
  <c r="AJ130" i="3"/>
  <c r="AI131" i="3"/>
  <c r="AL130" i="3"/>
  <c r="AM131" i="3"/>
  <c r="AK130" i="3"/>
  <c r="AI129" i="3"/>
  <c r="AK131" i="3"/>
  <c r="AJ131" i="3"/>
  <c r="AM130" i="3"/>
  <c r="AL129" i="3"/>
  <c r="AI130" i="3"/>
  <c r="BP4" i="3"/>
  <c r="O14" i="3"/>
  <c r="AM14" i="3"/>
  <c r="BO10" i="3"/>
  <c r="E36" i="4" s="1"/>
  <c r="F46" i="4"/>
  <c r="BQ12" i="3"/>
  <c r="M15" i="3"/>
  <c r="Y15" i="3"/>
  <c r="BK14" i="3"/>
  <c r="BM14" i="3"/>
  <c r="AU15" i="3"/>
  <c r="AW17" i="3"/>
  <c r="AY16" i="3"/>
  <c r="AU16" i="3"/>
  <c r="AU17" i="3"/>
  <c r="AX16" i="3"/>
  <c r="AX17" i="3"/>
  <c r="AV16" i="3"/>
  <c r="AY17" i="3"/>
  <c r="AW16" i="3"/>
  <c r="AS16" i="3"/>
  <c r="AP17" i="3"/>
  <c r="AM27" i="3"/>
  <c r="BK27" i="3"/>
  <c r="BP35" i="3"/>
  <c r="I39" i="3"/>
  <c r="AG39" i="3"/>
  <c r="BH39" i="3"/>
  <c r="Q40" i="3"/>
  <c r="BQ48" i="3"/>
  <c r="F12" i="4"/>
  <c r="BA67" i="3"/>
  <c r="BN66" i="3"/>
  <c r="AM69" i="3"/>
  <c r="AI69" i="3"/>
  <c r="AK68" i="3"/>
  <c r="AL69" i="3"/>
  <c r="AJ68" i="3"/>
  <c r="AM68" i="3"/>
  <c r="AI67" i="3"/>
  <c r="AK69" i="3"/>
  <c r="AI68" i="3"/>
  <c r="AJ67" i="3"/>
  <c r="AJ69" i="3"/>
  <c r="F34" i="4"/>
  <c r="BL82" i="3"/>
  <c r="F22" i="4"/>
  <c r="H22" i="4" s="1"/>
  <c r="G22" i="4" s="1"/>
  <c r="BQ93" i="3"/>
  <c r="AI101" i="3"/>
  <c r="BK100" i="3"/>
  <c r="BH101" i="3"/>
  <c r="AE103" i="3"/>
  <c r="AG102" i="3"/>
  <c r="AC102" i="3"/>
  <c r="AG103" i="3"/>
  <c r="AE102" i="3"/>
  <c r="AE101" i="3"/>
  <c r="AF103" i="3"/>
  <c r="AD102" i="3"/>
  <c r="AC103" i="3"/>
  <c r="AF102" i="3"/>
  <c r="AF101" i="3"/>
  <c r="AD103" i="3"/>
  <c r="H117" i="3"/>
  <c r="U14" i="3"/>
  <c r="U16" i="3" s="1"/>
  <c r="AS14" i="3"/>
  <c r="BO9" i="3"/>
  <c r="E15" i="3"/>
  <c r="BF14" i="3"/>
  <c r="AP15" i="3"/>
  <c r="AV15" i="3"/>
  <c r="BA15" i="3"/>
  <c r="BN14" i="3"/>
  <c r="BH14" i="3"/>
  <c r="AM15" i="3"/>
  <c r="BK15" i="3"/>
  <c r="AV17" i="3"/>
  <c r="BE26" i="3"/>
  <c r="BP22" i="3"/>
  <c r="I26" i="3"/>
  <c r="I16" i="3" s="1"/>
  <c r="BO25" i="3"/>
  <c r="BQ25" i="3" s="1"/>
  <c r="H17" i="4" s="1"/>
  <c r="G17" i="4" s="1"/>
  <c r="BM26" i="3"/>
  <c r="AV27" i="3"/>
  <c r="BB27" i="3"/>
  <c r="BN26" i="3"/>
  <c r="BK26" i="3"/>
  <c r="BO35" i="3"/>
  <c r="L40" i="3"/>
  <c r="L103" i="3" s="1"/>
  <c r="BG39" i="3"/>
  <c r="AG40" i="3"/>
  <c r="BA40" i="3"/>
  <c r="BN39" i="3"/>
  <c r="AY53" i="3"/>
  <c r="BP49" i="3"/>
  <c r="BQ51" i="3"/>
  <c r="H32" i="4" s="1"/>
  <c r="G32" i="4" s="1"/>
  <c r="F32" i="4"/>
  <c r="AD56" i="3"/>
  <c r="AF55" i="3"/>
  <c r="AF56" i="3"/>
  <c r="AD55" i="3"/>
  <c r="AG55" i="3"/>
  <c r="AD54" i="3"/>
  <c r="AE56" i="3"/>
  <c r="AC55" i="3"/>
  <c r="AG57" i="3" s="1"/>
  <c r="AE54" i="3"/>
  <c r="AC56" i="3"/>
  <c r="AE55" i="3"/>
  <c r="AY66" i="3"/>
  <c r="AP67" i="3"/>
  <c r="BL66" i="3"/>
  <c r="AV67" i="3"/>
  <c r="BM66" i="3"/>
  <c r="BJ66" i="3"/>
  <c r="W67" i="3"/>
  <c r="AL68" i="3"/>
  <c r="I82" i="3"/>
  <c r="BP72" i="3"/>
  <c r="BO73" i="3"/>
  <c r="E75" i="4" s="1"/>
  <c r="F85" i="3"/>
  <c r="H84" i="3"/>
  <c r="F84" i="3"/>
  <c r="E84" i="3"/>
  <c r="H83" i="3"/>
  <c r="H69" i="3" s="1"/>
  <c r="F13" i="4"/>
  <c r="F77" i="4"/>
  <c r="F47" i="4"/>
  <c r="M16" i="3"/>
  <c r="N17" i="3"/>
  <c r="L16" i="3"/>
  <c r="K16" i="3"/>
  <c r="L15" i="3"/>
  <c r="L17" i="3" s="1"/>
  <c r="K15" i="3"/>
  <c r="K17" i="3" s="1"/>
  <c r="Y17" i="3"/>
  <c r="AA16" i="3"/>
  <c r="W16" i="3"/>
  <c r="Y16" i="3"/>
  <c r="Z17" i="3"/>
  <c r="X16" i="3"/>
  <c r="X17" i="3"/>
  <c r="N16" i="3"/>
  <c r="AM40" i="3"/>
  <c r="BK40" i="3"/>
  <c r="AV54" i="3"/>
  <c r="BM53" i="3"/>
  <c r="AD69" i="3"/>
  <c r="AF68" i="3"/>
  <c r="AF69" i="3"/>
  <c r="AD68" i="3"/>
  <c r="AC69" i="3"/>
  <c r="AD67" i="3"/>
  <c r="AE69" i="3"/>
  <c r="AC68" i="3"/>
  <c r="AE67" i="3"/>
  <c r="AG68" i="3"/>
  <c r="BP3" i="3"/>
  <c r="BP5" i="3"/>
  <c r="BE14" i="3"/>
  <c r="BP8" i="3"/>
  <c r="BP13" i="3"/>
  <c r="W15" i="3"/>
  <c r="BI14" i="3"/>
  <c r="AQ15" i="3"/>
  <c r="BL14" i="3"/>
  <c r="Z16" i="3"/>
  <c r="W17" i="3"/>
  <c r="BO37" i="3"/>
  <c r="BQ37" i="3" s="1"/>
  <c r="G41" i="3"/>
  <c r="G55" i="3"/>
  <c r="BF39" i="3"/>
  <c r="S41" i="3"/>
  <c r="Q41" i="3"/>
  <c r="U41" i="3"/>
  <c r="T41" i="3"/>
  <c r="AS42" i="3"/>
  <c r="AO42" i="3"/>
  <c r="AQ41" i="3"/>
  <c r="AR42" i="3"/>
  <c r="AP41" i="3"/>
  <c r="AS41" i="3"/>
  <c r="AO40" i="3"/>
  <c r="AQ42" i="3"/>
  <c r="AO41" i="3"/>
  <c r="AP42" i="3"/>
  <c r="I53" i="3"/>
  <c r="BP45" i="3"/>
  <c r="AG53" i="3"/>
  <c r="BO46" i="3"/>
  <c r="E81" i="4" s="1"/>
  <c r="E79" i="4" s="1"/>
  <c r="BO50" i="3"/>
  <c r="E25" i="4" s="1"/>
  <c r="BA54" i="3"/>
  <c r="BN53" i="3"/>
  <c r="AM56" i="3"/>
  <c r="AI56" i="3"/>
  <c r="AK55" i="3"/>
  <c r="AL56" i="3"/>
  <c r="AJ55" i="3"/>
  <c r="AJ56" i="3"/>
  <c r="AK56" i="3"/>
  <c r="AI55" i="3"/>
  <c r="AJ54" i="3"/>
  <c r="AM55" i="3"/>
  <c r="AI54" i="3"/>
  <c r="AL55" i="3"/>
  <c r="BP59" i="3"/>
  <c r="I66" i="3"/>
  <c r="BO60" i="3"/>
  <c r="E86" i="4" s="1"/>
  <c r="AK67" i="3"/>
  <c r="AG69" i="3"/>
  <c r="BP75" i="3"/>
  <c r="BP77" i="3"/>
  <c r="U82" i="3"/>
  <c r="O82" i="3"/>
  <c r="O84" i="3" s="1"/>
  <c r="G84" i="3"/>
  <c r="Q129" i="3"/>
  <c r="BH128" i="3"/>
  <c r="Z129" i="3"/>
  <c r="BI128" i="3"/>
  <c r="BD17" i="3"/>
  <c r="BO23" i="3"/>
  <c r="E67" i="4" s="1"/>
  <c r="G29" i="3"/>
  <c r="E28" i="3"/>
  <c r="BC29" i="3"/>
  <c r="BE28" i="3"/>
  <c r="BA28" i="3"/>
  <c r="H28" i="3"/>
  <c r="BO36" i="3"/>
  <c r="BF53" i="3"/>
  <c r="AW56" i="3"/>
  <c r="AY55" i="3"/>
  <c r="AU55" i="3"/>
  <c r="AS55" i="3"/>
  <c r="AC67" i="3"/>
  <c r="AR69" i="3"/>
  <c r="AP68" i="3"/>
  <c r="AP69" i="3"/>
  <c r="AV69" i="3"/>
  <c r="AW85" i="3"/>
  <c r="AY84" i="3"/>
  <c r="AU84" i="3"/>
  <c r="AU85" i="3"/>
  <c r="AX84" i="3"/>
  <c r="AX83" i="3"/>
  <c r="BA84" i="3"/>
  <c r="AV85" i="3"/>
  <c r="F40" i="4"/>
  <c r="BQ96" i="3"/>
  <c r="F49" i="4"/>
  <c r="AD101" i="3"/>
  <c r="E102" i="3"/>
  <c r="F102" i="3"/>
  <c r="G102" i="3"/>
  <c r="AO129" i="3"/>
  <c r="BL128" i="3"/>
  <c r="F131" i="3"/>
  <c r="AW15" i="3"/>
  <c r="H16" i="3"/>
  <c r="T17" i="3"/>
  <c r="R16" i="3"/>
  <c r="AD17" i="3"/>
  <c r="AF16" i="3"/>
  <c r="E16" i="3"/>
  <c r="Q16" i="3"/>
  <c r="AD16" i="3"/>
  <c r="BC16" i="3"/>
  <c r="S17" i="3"/>
  <c r="AF17" i="3"/>
  <c r="AA26" i="3"/>
  <c r="AY26" i="3"/>
  <c r="BP20" i="3"/>
  <c r="F27" i="3"/>
  <c r="O26" i="3"/>
  <c r="BL26" i="3"/>
  <c r="BI26" i="3"/>
  <c r="BA27" i="3"/>
  <c r="AD28" i="3"/>
  <c r="BC28" i="3"/>
  <c r="BE29" i="3"/>
  <c r="BM39" i="3"/>
  <c r="G42" i="3"/>
  <c r="I41" i="3"/>
  <c r="E41" i="3"/>
  <c r="AE42" i="3"/>
  <c r="AG41" i="3"/>
  <c r="AC41" i="3"/>
  <c r="BC42" i="3"/>
  <c r="BE41" i="3"/>
  <c r="BA41" i="3"/>
  <c r="H41" i="3"/>
  <c r="BB41" i="3"/>
  <c r="E42" i="3"/>
  <c r="AD42" i="3"/>
  <c r="BD42" i="3"/>
  <c r="U53" i="3"/>
  <c r="AS53" i="3"/>
  <c r="BO49" i="3"/>
  <c r="E16" i="4" s="1"/>
  <c r="BP52" i="3"/>
  <c r="I54" i="3"/>
  <c r="BK53" i="3"/>
  <c r="H55" i="3"/>
  <c r="M55" i="3"/>
  <c r="AU54" i="3"/>
  <c r="BB56" i="3"/>
  <c r="BD55" i="3"/>
  <c r="BF54" i="3"/>
  <c r="I55" i="3"/>
  <c r="AO55" i="3"/>
  <c r="AV55" i="3"/>
  <c r="BB55" i="3"/>
  <c r="E56" i="3"/>
  <c r="AX56" i="3"/>
  <c r="BD56" i="3"/>
  <c r="U66" i="3"/>
  <c r="U68" i="3" s="1"/>
  <c r="AS66" i="3"/>
  <c r="BO62" i="3"/>
  <c r="BP65" i="3"/>
  <c r="I67" i="3"/>
  <c r="BK66" i="3"/>
  <c r="F69" i="3"/>
  <c r="H68" i="3"/>
  <c r="M68" i="3"/>
  <c r="AU67" i="3"/>
  <c r="BB69" i="3"/>
  <c r="BD68" i="3"/>
  <c r="BF67" i="3"/>
  <c r="I68" i="3"/>
  <c r="AO68" i="3"/>
  <c r="AV68" i="3"/>
  <c r="BB68" i="3"/>
  <c r="E69" i="3"/>
  <c r="L69" i="3"/>
  <c r="AQ69" i="3"/>
  <c r="BD69" i="3"/>
  <c r="AS82" i="3"/>
  <c r="BO75" i="3"/>
  <c r="E6" i="4" s="1"/>
  <c r="BP78" i="3"/>
  <c r="AC83" i="3"/>
  <c r="BJ82" i="3"/>
  <c r="AW83" i="3"/>
  <c r="BH82" i="3"/>
  <c r="BN82" i="3"/>
  <c r="Y85" i="3"/>
  <c r="W84" i="3"/>
  <c r="Y84" i="3"/>
  <c r="AR85" i="3"/>
  <c r="AP84" i="3"/>
  <c r="AO85" i="3"/>
  <c r="AR84" i="3"/>
  <c r="AS84" i="3"/>
  <c r="BB84" i="3"/>
  <c r="AP85" i="3"/>
  <c r="AX85" i="3"/>
  <c r="O100" i="3"/>
  <c r="BP94" i="3"/>
  <c r="BO95" i="3"/>
  <c r="H101" i="3"/>
  <c r="H103" i="3" s="1"/>
  <c r="BG100" i="3"/>
  <c r="BM101" i="3"/>
  <c r="O116" i="3"/>
  <c r="BP106" i="3"/>
  <c r="BP115" i="3"/>
  <c r="BQ115" i="3" s="1"/>
  <c r="H44" i="4" s="1"/>
  <c r="G44" i="4" s="1"/>
  <c r="AK119" i="3"/>
  <c r="AM118" i="3"/>
  <c r="AI118" i="3"/>
  <c r="AM119" i="3"/>
  <c r="AK118" i="3"/>
  <c r="AL117" i="3"/>
  <c r="AL119" i="3"/>
  <c r="AJ118" i="3"/>
  <c r="AK117" i="3"/>
  <c r="AL118" i="3"/>
  <c r="AY119" i="3"/>
  <c r="AU119" i="3"/>
  <c r="AW118" i="3"/>
  <c r="AX118" i="3"/>
  <c r="AX119" i="3"/>
  <c r="AV118" i="3"/>
  <c r="AV117" i="3"/>
  <c r="AY118" i="3"/>
  <c r="AX117" i="3"/>
  <c r="AW119" i="3"/>
  <c r="AY129" i="3"/>
  <c r="BM129" i="3"/>
  <c r="AG129" i="3"/>
  <c r="L146" i="3"/>
  <c r="O146" i="3"/>
  <c r="K146" i="3"/>
  <c r="K145" i="3"/>
  <c r="L147" i="3"/>
  <c r="N145" i="3"/>
  <c r="N146" i="3"/>
  <c r="BJ145" i="3"/>
  <c r="AG145" i="3"/>
  <c r="AY147" i="3"/>
  <c r="AU147" i="3"/>
  <c r="AX147" i="3"/>
  <c r="AX146" i="3"/>
  <c r="AW146" i="3"/>
  <c r="AV146" i="3"/>
  <c r="AY148" i="3" s="1"/>
  <c r="AW147" i="3"/>
  <c r="AW145" i="3"/>
  <c r="AY146" i="3"/>
  <c r="BB17" i="3"/>
  <c r="BD16" i="3"/>
  <c r="BB16" i="3"/>
  <c r="BG26" i="3"/>
  <c r="AE29" i="3"/>
  <c r="AG28" i="3"/>
  <c r="AC28" i="3"/>
  <c r="BB28" i="3"/>
  <c r="AD29" i="3"/>
  <c r="BD29" i="3"/>
  <c r="R40" i="3"/>
  <c r="R42" i="3" s="1"/>
  <c r="BK39" i="3"/>
  <c r="BO45" i="3"/>
  <c r="E78" i="4" s="1"/>
  <c r="AC54" i="3"/>
  <c r="AR56" i="3"/>
  <c r="AP55" i="3"/>
  <c r="AP56" i="3"/>
  <c r="AV56" i="3"/>
  <c r="BF66" i="3"/>
  <c r="AW69" i="3"/>
  <c r="AY68" i="3"/>
  <c r="AU68" i="3"/>
  <c r="AS68" i="3"/>
  <c r="G83" i="3"/>
  <c r="G85" i="3" s="1"/>
  <c r="U83" i="3"/>
  <c r="BH83" i="3"/>
  <c r="BB85" i="3"/>
  <c r="BD84" i="3"/>
  <c r="BA85" i="3"/>
  <c r="BE84" i="3"/>
  <c r="BC83" i="3"/>
  <c r="BD85" i="3"/>
  <c r="BQ95" i="3"/>
  <c r="H102" i="3"/>
  <c r="W117" i="3"/>
  <c r="BI116" i="3"/>
  <c r="AO15" i="3"/>
  <c r="AM17" i="3"/>
  <c r="AI17" i="3"/>
  <c r="AK16" i="3"/>
  <c r="F16" i="3"/>
  <c r="S16" i="3"/>
  <c r="AE16" i="3"/>
  <c r="AL16" i="3"/>
  <c r="BE16" i="3"/>
  <c r="AG17" i="3"/>
  <c r="BA17" i="3"/>
  <c r="BH26" i="3"/>
  <c r="S28" i="3"/>
  <c r="AS29" i="3"/>
  <c r="AO29" i="3"/>
  <c r="AQ28" i="3"/>
  <c r="F28" i="3"/>
  <c r="R28" i="3"/>
  <c r="AE28" i="3"/>
  <c r="AR28" i="3"/>
  <c r="BD28" i="3"/>
  <c r="AG29" i="3"/>
  <c r="BA29" i="3"/>
  <c r="F40" i="3"/>
  <c r="F42" i="3" s="1"/>
  <c r="BL39" i="3"/>
  <c r="BI39" i="3"/>
  <c r="AD41" i="3"/>
  <c r="BC41" i="3"/>
  <c r="AF42" i="3"/>
  <c r="BE42" i="3"/>
  <c r="BG53" i="3"/>
  <c r="AO54" i="3"/>
  <c r="K54" i="3"/>
  <c r="K56" i="3" s="1"/>
  <c r="R55" i="3"/>
  <c r="W55" i="3"/>
  <c r="E55" i="3"/>
  <c r="K55" i="3"/>
  <c r="Q55" i="3"/>
  <c r="X55" i="3"/>
  <c r="AQ55" i="3"/>
  <c r="AW55" i="3"/>
  <c r="BC55" i="3"/>
  <c r="G56" i="3"/>
  <c r="S56" i="3"/>
  <c r="AS56" i="3"/>
  <c r="AY56" i="3"/>
  <c r="BE56" i="3"/>
  <c r="BG66" i="3"/>
  <c r="AO67" i="3"/>
  <c r="K67" i="3"/>
  <c r="K69" i="3" s="1"/>
  <c r="R68" i="3"/>
  <c r="Y69" i="3"/>
  <c r="W68" i="3"/>
  <c r="E68" i="3"/>
  <c r="K68" i="3"/>
  <c r="Q68" i="3"/>
  <c r="X68" i="3"/>
  <c r="AQ68" i="3"/>
  <c r="AW68" i="3"/>
  <c r="BC68" i="3"/>
  <c r="S69" i="3"/>
  <c r="AS69" i="3"/>
  <c r="AY69" i="3"/>
  <c r="BE69" i="3"/>
  <c r="AA82" i="3"/>
  <c r="AA84" i="3" s="1"/>
  <c r="BO79" i="3"/>
  <c r="E34" i="4" s="1"/>
  <c r="E83" i="3"/>
  <c r="E85" i="3" s="1"/>
  <c r="BK82" i="3"/>
  <c r="AR83" i="3"/>
  <c r="BI82" i="3"/>
  <c r="K85" i="3"/>
  <c r="M84" i="3"/>
  <c r="N85" i="3"/>
  <c r="L84" i="3"/>
  <c r="T85" i="3"/>
  <c r="R84" i="3"/>
  <c r="S84" i="3"/>
  <c r="AI83" i="3"/>
  <c r="AP83" i="3"/>
  <c r="AS83" i="3" s="1"/>
  <c r="AV83" i="3"/>
  <c r="N84" i="3"/>
  <c r="AV84" i="3"/>
  <c r="BC84" i="3"/>
  <c r="AQ85" i="3"/>
  <c r="AY85" i="3"/>
  <c r="U100" i="3"/>
  <c r="U84" i="3" s="1"/>
  <c r="AS100" i="3"/>
  <c r="E101" i="3"/>
  <c r="E119" i="3" s="1"/>
  <c r="BM100" i="3"/>
  <c r="BC103" i="3"/>
  <c r="BE102" i="3"/>
  <c r="BA102" i="3"/>
  <c r="BA103" i="3"/>
  <c r="BD102" i="3"/>
  <c r="BE103" i="3"/>
  <c r="BC102" i="3"/>
  <c r="BB103" i="3"/>
  <c r="BB117" i="3"/>
  <c r="BN116" i="3"/>
  <c r="AJ117" i="3"/>
  <c r="AU118" i="3"/>
  <c r="AI119" i="3"/>
  <c r="O128" i="3"/>
  <c r="O130" i="3" s="1"/>
  <c r="AM128" i="3"/>
  <c r="M145" i="3"/>
  <c r="BG144" i="3"/>
  <c r="M146" i="3"/>
  <c r="U116" i="3"/>
  <c r="U118" i="3" s="1"/>
  <c r="BP107" i="3"/>
  <c r="BO109" i="3"/>
  <c r="BQ109" i="3" s="1"/>
  <c r="H3" i="4" s="1"/>
  <c r="G3" i="4" s="1"/>
  <c r="BQ112" i="3"/>
  <c r="H26" i="4" s="1"/>
  <c r="G26" i="4" s="1"/>
  <c r="BP114" i="3"/>
  <c r="F117" i="3"/>
  <c r="AI117" i="3"/>
  <c r="BL116" i="3"/>
  <c r="AG117" i="3"/>
  <c r="AP119" i="3"/>
  <c r="AR118" i="3"/>
  <c r="AS119" i="3"/>
  <c r="AQ118" i="3"/>
  <c r="AR119" i="3"/>
  <c r="AP118" i="3"/>
  <c r="AP117" i="3"/>
  <c r="AO119" i="3"/>
  <c r="BO127" i="3"/>
  <c r="BQ127" i="3" s="1"/>
  <c r="H19" i="4" s="1"/>
  <c r="G19" i="4" s="1"/>
  <c r="AJ129" i="3"/>
  <c r="BK128" i="3"/>
  <c r="BN129" i="3"/>
  <c r="BL145" i="3"/>
  <c r="AS145" i="3"/>
  <c r="AX145" i="3"/>
  <c r="N28" i="3"/>
  <c r="X28" i="3"/>
  <c r="AL28" i="3"/>
  <c r="AM30" i="3" s="1"/>
  <c r="I11" i="2" s="1"/>
  <c r="AV28" i="3"/>
  <c r="N41" i="3"/>
  <c r="X41" i="3"/>
  <c r="AL41" i="3"/>
  <c r="AM43" i="3" s="1"/>
  <c r="AV41" i="3"/>
  <c r="M83" i="3"/>
  <c r="O83" i="3" s="1"/>
  <c r="O85" i="3" s="1"/>
  <c r="BA83" i="3"/>
  <c r="AD85" i="3"/>
  <c r="AF84" i="3"/>
  <c r="AM85" i="3"/>
  <c r="AI85" i="3"/>
  <c r="AK84" i="3"/>
  <c r="AM86" i="3" s="1"/>
  <c r="AE84" i="3"/>
  <c r="AL84" i="3"/>
  <c r="AG85" i="3"/>
  <c r="BE100" i="3"/>
  <c r="BP91" i="3"/>
  <c r="BP99" i="3"/>
  <c r="BI100" i="3"/>
  <c r="BJ100" i="3"/>
  <c r="AC101" i="3"/>
  <c r="BC101" i="3"/>
  <c r="BE101" i="3" s="1"/>
  <c r="AS101" i="3"/>
  <c r="BL101" i="3"/>
  <c r="BP110" i="3"/>
  <c r="BQ110" i="3" s="1"/>
  <c r="H9" i="4" s="1"/>
  <c r="G9" i="4" s="1"/>
  <c r="BO111" i="3"/>
  <c r="BO115" i="3"/>
  <c r="G117" i="3"/>
  <c r="G103" i="3" s="1"/>
  <c r="BJ116" i="3"/>
  <c r="BF116" i="3"/>
  <c r="R117" i="3"/>
  <c r="R119" i="3" s="1"/>
  <c r="AO117" i="3"/>
  <c r="BD119" i="3"/>
  <c r="BB118" i="3"/>
  <c r="BA119" i="3"/>
  <c r="BD118" i="3"/>
  <c r="BE119" i="3"/>
  <c r="BC118" i="3"/>
  <c r="BA117" i="3"/>
  <c r="BJ117" i="3"/>
  <c r="AO118" i="3"/>
  <c r="BA118" i="3"/>
  <c r="AQ119" i="3"/>
  <c r="BC119" i="3"/>
  <c r="BP126" i="3"/>
  <c r="BF128" i="3"/>
  <c r="E146" i="3"/>
  <c r="E130" i="3"/>
  <c r="I128" i="3"/>
  <c r="AK129" i="3"/>
  <c r="N131" i="3"/>
  <c r="L130" i="3"/>
  <c r="M130" i="3"/>
  <c r="M131" i="3"/>
  <c r="K130" i="3"/>
  <c r="K129" i="3"/>
  <c r="K131" i="3" s="1"/>
  <c r="U144" i="3"/>
  <c r="U146" i="3" s="1"/>
  <c r="BQ139" i="3"/>
  <c r="F35" i="4"/>
  <c r="AJ145" i="3"/>
  <c r="BK144" i="3"/>
  <c r="AU145" i="3"/>
  <c r="BM144" i="3"/>
  <c r="F101" i="3"/>
  <c r="F103" i="3" s="1"/>
  <c r="BL100" i="3"/>
  <c r="BN100" i="3"/>
  <c r="O101" i="3"/>
  <c r="Q102" i="3"/>
  <c r="AP102" i="3"/>
  <c r="BO114" i="3"/>
  <c r="BC117" i="3"/>
  <c r="O118" i="3"/>
  <c r="K118" i="3"/>
  <c r="T118" i="3"/>
  <c r="Q118" i="3"/>
  <c r="S119" i="3"/>
  <c r="L129" i="3"/>
  <c r="L131" i="3" s="1"/>
  <c r="BN128" i="3"/>
  <c r="AA144" i="3"/>
  <c r="AA146" i="3" s="1"/>
  <c r="BP137" i="3"/>
  <c r="BO138" i="3"/>
  <c r="E15" i="4" s="1"/>
  <c r="H145" i="3"/>
  <c r="H147" i="3" s="1"/>
  <c r="H146" i="3"/>
  <c r="AV145" i="3"/>
  <c r="BN144" i="3"/>
  <c r="F147" i="3"/>
  <c r="BH100" i="3"/>
  <c r="Q103" i="3"/>
  <c r="S102" i="3"/>
  <c r="AS103" i="3"/>
  <c r="AO103" i="3"/>
  <c r="AQ102" i="3"/>
  <c r="R102" i="3"/>
  <c r="AR102" i="3"/>
  <c r="T103" i="3"/>
  <c r="I116" i="3"/>
  <c r="AG116" i="3"/>
  <c r="BE116" i="3"/>
  <c r="AU117" i="3"/>
  <c r="BM116" i="3"/>
  <c r="Y118" i="3"/>
  <c r="AF119" i="3"/>
  <c r="AD118" i="3"/>
  <c r="L118" i="3"/>
  <c r="R118" i="3"/>
  <c r="X118" i="3"/>
  <c r="AE118" i="3"/>
  <c r="N119" i="3"/>
  <c r="T119" i="3"/>
  <c r="AG119" i="3"/>
  <c r="BJ128" i="3"/>
  <c r="BG128" i="3"/>
  <c r="X131" i="3"/>
  <c r="Z130" i="3"/>
  <c r="AV131" i="3"/>
  <c r="AX130" i="3"/>
  <c r="Y130" i="3"/>
  <c r="AY130" i="3"/>
  <c r="AU131" i="3"/>
  <c r="BF144" i="3"/>
  <c r="E147" i="3"/>
  <c r="AM147" i="3"/>
  <c r="AI147" i="3"/>
  <c r="AJ146" i="3"/>
  <c r="AL147" i="3"/>
  <c r="AM146" i="3"/>
  <c r="AI146" i="3"/>
  <c r="AI145" i="3"/>
  <c r="BE145" i="3"/>
  <c r="AK146" i="3"/>
  <c r="AJ147" i="3"/>
  <c r="N102" i="3"/>
  <c r="X102" i="3"/>
  <c r="AL102" i="3"/>
  <c r="AV102" i="3"/>
  <c r="G130" i="3"/>
  <c r="Q130" i="3"/>
  <c r="AE130" i="3"/>
  <c r="AO130" i="3"/>
  <c r="AS130" i="3"/>
  <c r="BC130" i="3"/>
  <c r="E131" i="3"/>
  <c r="AC131" i="3"/>
  <c r="BA131" i="3"/>
  <c r="BP134" i="3"/>
  <c r="I144" i="3"/>
  <c r="AG144" i="3"/>
  <c r="BE144" i="3"/>
  <c r="BO135" i="3"/>
  <c r="E87" i="4" s="1"/>
  <c r="BP142" i="3"/>
  <c r="BO143" i="3"/>
  <c r="E47" i="4" s="1"/>
  <c r="L145" i="3"/>
  <c r="W145" i="3"/>
  <c r="W147" i="3" s="1"/>
  <c r="BI144" i="3"/>
  <c r="Y147" i="3"/>
  <c r="Z146" i="3"/>
  <c r="Y146" i="3"/>
  <c r="X146" i="3"/>
  <c r="BD147" i="3"/>
  <c r="BC147" i="3"/>
  <c r="G146" i="3"/>
  <c r="Q146" i="3"/>
  <c r="AE146" i="3"/>
  <c r="AG148" i="3" s="1"/>
  <c r="AO146" i="3"/>
  <c r="AS146" i="3"/>
  <c r="BC146" i="3"/>
  <c r="AR147" i="3"/>
  <c r="BB147" i="3"/>
  <c r="H56" i="4" l="1"/>
  <c r="G56" i="4" s="1"/>
  <c r="H81" i="4"/>
  <c r="G81" i="4" s="1"/>
  <c r="AA28" i="3"/>
  <c r="Y29" i="3"/>
  <c r="BI27" i="3"/>
  <c r="AA27" i="3"/>
  <c r="W29" i="3"/>
  <c r="X29" i="3"/>
  <c r="AA118" i="3"/>
  <c r="W119" i="3"/>
  <c r="X85" i="3"/>
  <c r="BI83" i="3"/>
  <c r="Z119" i="3"/>
  <c r="Y119" i="3"/>
  <c r="BQ88" i="3"/>
  <c r="X56" i="3"/>
  <c r="AA55" i="3"/>
  <c r="BI101" i="3"/>
  <c r="Z56" i="3"/>
  <c r="Y56" i="3"/>
  <c r="AA101" i="3"/>
  <c r="AA103" i="3" s="1"/>
  <c r="AA104" i="3" s="1"/>
  <c r="G8" i="2" s="1"/>
  <c r="W56" i="3"/>
  <c r="BQ47" i="3"/>
  <c r="E62" i="4"/>
  <c r="E61" i="4" s="1"/>
  <c r="AA54" i="3"/>
  <c r="Z42" i="3"/>
  <c r="BI40" i="3"/>
  <c r="W69" i="3"/>
  <c r="W42" i="3"/>
  <c r="H55" i="4"/>
  <c r="G55" i="4" s="1"/>
  <c r="AA130" i="3"/>
  <c r="Z131" i="3"/>
  <c r="Y131" i="3"/>
  <c r="AA129" i="3"/>
  <c r="AA151" i="3"/>
  <c r="AA152" i="3" s="1"/>
  <c r="BI129" i="3"/>
  <c r="W131" i="3"/>
  <c r="H35" i="4"/>
  <c r="G35" i="4" s="1"/>
  <c r="H14" i="4"/>
  <c r="G14" i="4" s="1"/>
  <c r="R69" i="3"/>
  <c r="T69" i="3"/>
  <c r="Q56" i="3"/>
  <c r="BH67" i="3"/>
  <c r="U55" i="3"/>
  <c r="BP55" i="3" s="1"/>
  <c r="BH54" i="3"/>
  <c r="U54" i="3"/>
  <c r="R85" i="3"/>
  <c r="R103" i="3"/>
  <c r="U102" i="3"/>
  <c r="U104" i="3" s="1"/>
  <c r="F8" i="2" s="1"/>
  <c r="U85" i="3"/>
  <c r="U86" i="3" s="1"/>
  <c r="F10" i="2" s="1"/>
  <c r="BH27" i="3"/>
  <c r="Q29" i="3"/>
  <c r="T42" i="3"/>
  <c r="T29" i="3"/>
  <c r="BH15" i="3"/>
  <c r="U15" i="3"/>
  <c r="U17" i="3" s="1"/>
  <c r="R147" i="3"/>
  <c r="U145" i="3"/>
  <c r="BH145" i="3"/>
  <c r="U130" i="3"/>
  <c r="R131" i="3"/>
  <c r="U117" i="3"/>
  <c r="U119" i="3" s="1"/>
  <c r="Q119" i="3"/>
  <c r="Q131" i="3"/>
  <c r="BQ124" i="3"/>
  <c r="H64" i="4"/>
  <c r="G64" i="4" s="1"/>
  <c r="H58" i="4"/>
  <c r="G58" i="4" s="1"/>
  <c r="H83" i="4"/>
  <c r="G83" i="4" s="1"/>
  <c r="H24" i="4"/>
  <c r="G24" i="4" s="1"/>
  <c r="H48" i="4"/>
  <c r="G48" i="4" s="1"/>
  <c r="L119" i="3"/>
  <c r="O117" i="3"/>
  <c r="O119" i="3" s="1"/>
  <c r="BG117" i="3"/>
  <c r="M119" i="3"/>
  <c r="N147" i="3"/>
  <c r="M147" i="3"/>
  <c r="K147" i="3"/>
  <c r="H87" i="4"/>
  <c r="G87" i="4" s="1"/>
  <c r="O28" i="3"/>
  <c r="K29" i="3"/>
  <c r="L29" i="3"/>
  <c r="H29" i="3"/>
  <c r="BF27" i="3"/>
  <c r="E29" i="3"/>
  <c r="O27" i="3"/>
  <c r="F29" i="3"/>
  <c r="I28" i="3"/>
  <c r="BP28" i="3" s="1"/>
  <c r="H63" i="4"/>
  <c r="G63" i="4" s="1"/>
  <c r="M85" i="3"/>
  <c r="O86" i="3" s="1"/>
  <c r="M17" i="3"/>
  <c r="BQ74" i="3"/>
  <c r="O16" i="3"/>
  <c r="BP16" i="3" s="1"/>
  <c r="BQ33" i="3"/>
  <c r="H68" i="4"/>
  <c r="G68" i="4" s="1"/>
  <c r="O102" i="3"/>
  <c r="N103" i="3"/>
  <c r="BP41" i="3"/>
  <c r="BG40" i="3"/>
  <c r="L42" i="3"/>
  <c r="H65" i="4"/>
  <c r="G65" i="4" s="1"/>
  <c r="M103" i="3"/>
  <c r="O151" i="3"/>
  <c r="O152" i="3" s="1"/>
  <c r="BQ135" i="3"/>
  <c r="AY104" i="3"/>
  <c r="AG120" i="3"/>
  <c r="H6" i="2" s="1"/>
  <c r="AM18" i="3"/>
  <c r="I3" i="2" s="1"/>
  <c r="E37" i="4"/>
  <c r="BE70" i="3"/>
  <c r="U27" i="3"/>
  <c r="U29" i="3" s="1"/>
  <c r="H46" i="4"/>
  <c r="G46" i="4" s="1"/>
  <c r="G131" i="3"/>
  <c r="AA83" i="3"/>
  <c r="AA85" i="3" s="1"/>
  <c r="U67" i="3"/>
  <c r="U69" i="3" s="1"/>
  <c r="BE148" i="3"/>
  <c r="L12" i="2" s="1"/>
  <c r="AM104" i="3"/>
  <c r="AY132" i="3"/>
  <c r="BP116" i="3"/>
  <c r="BQ111" i="3"/>
  <c r="H18" i="4" s="1"/>
  <c r="G18" i="4" s="1"/>
  <c r="F119" i="3"/>
  <c r="BO66" i="3"/>
  <c r="AG30" i="3"/>
  <c r="H11" i="2" s="1"/>
  <c r="BE18" i="3"/>
  <c r="L3" i="2" s="1"/>
  <c r="BQ62" i="3"/>
  <c r="H40" i="4"/>
  <c r="G40" i="4" s="1"/>
  <c r="BQ23" i="3"/>
  <c r="H67" i="4" s="1"/>
  <c r="G67" i="4" s="1"/>
  <c r="AA40" i="3"/>
  <c r="AA42" i="3" s="1"/>
  <c r="BI54" i="3"/>
  <c r="BQ92" i="3"/>
  <c r="BQ81" i="3"/>
  <c r="AY27" i="3"/>
  <c r="H119" i="3"/>
  <c r="H66" i="4"/>
  <c r="G66" i="4" s="1"/>
  <c r="BQ63" i="3"/>
  <c r="BQ21" i="3"/>
  <c r="BQ90" i="3"/>
  <c r="BQ76" i="3"/>
  <c r="BL27" i="3"/>
  <c r="E59" i="4"/>
  <c r="H59" i="4" s="1"/>
  <c r="G59" i="4" s="1"/>
  <c r="E5" i="4"/>
  <c r="H5" i="4" s="1"/>
  <c r="G5" i="4" s="1"/>
  <c r="U151" i="3"/>
  <c r="U152" i="3" s="1"/>
  <c r="BH117" i="3"/>
  <c r="BO100" i="3"/>
  <c r="BO26" i="3"/>
  <c r="BP100" i="3"/>
  <c r="AS86" i="3"/>
  <c r="BE57" i="3"/>
  <c r="BQ36" i="3"/>
  <c r="H77" i="4"/>
  <c r="G77" i="4" s="1"/>
  <c r="BP14" i="3"/>
  <c r="BQ108" i="3"/>
  <c r="H2" i="4" s="1"/>
  <c r="G2" i="4" s="1"/>
  <c r="BE132" i="3"/>
  <c r="AS104" i="3"/>
  <c r="AS120" i="3"/>
  <c r="J6" i="2" s="1"/>
  <c r="AY43" i="3"/>
  <c r="AY30" i="3"/>
  <c r="K11" i="2" s="1"/>
  <c r="AY120" i="3"/>
  <c r="K6" i="2" s="1"/>
  <c r="G69" i="3"/>
  <c r="BQ89" i="3"/>
  <c r="AG18" i="3"/>
  <c r="H3" i="2" s="1"/>
  <c r="BQ98" i="3"/>
  <c r="H49" i="4" s="1"/>
  <c r="G49" i="4" s="1"/>
  <c r="BQ61" i="3"/>
  <c r="BQ46" i="3"/>
  <c r="H13" i="4"/>
  <c r="G13" i="4" s="1"/>
  <c r="H85" i="3"/>
  <c r="H12" i="4"/>
  <c r="G12" i="4" s="1"/>
  <c r="BQ6" i="3"/>
  <c r="H76" i="4"/>
  <c r="G76" i="4" s="1"/>
  <c r="H11" i="4"/>
  <c r="G11" i="4" s="1"/>
  <c r="BE129" i="3"/>
  <c r="BN145" i="3"/>
  <c r="AY40" i="3"/>
  <c r="BQ24" i="3"/>
  <c r="H80" i="4" s="1"/>
  <c r="H56" i="3"/>
  <c r="G147" i="3"/>
  <c r="BQ140" i="3"/>
  <c r="H29" i="4" s="1"/>
  <c r="G29" i="4" s="1"/>
  <c r="BQ136" i="3"/>
  <c r="K12" i="2"/>
  <c r="BN27" i="3"/>
  <c r="BE27" i="3"/>
  <c r="F17" i="3"/>
  <c r="BF145" i="3"/>
  <c r="I102" i="3"/>
  <c r="F23" i="4"/>
  <c r="H23" i="4" s="1"/>
  <c r="G23" i="4" s="1"/>
  <c r="BQ77" i="3"/>
  <c r="AM57" i="3"/>
  <c r="BP53" i="3"/>
  <c r="AS43" i="3"/>
  <c r="BL83" i="3"/>
  <c r="BP82" i="3"/>
  <c r="BN40" i="3"/>
  <c r="BE40" i="3"/>
  <c r="F57" i="4"/>
  <c r="H57" i="4" s="1"/>
  <c r="G57" i="4" s="1"/>
  <c r="BQ22" i="3"/>
  <c r="BO14" i="3"/>
  <c r="AG104" i="3"/>
  <c r="BQ79" i="3"/>
  <c r="H34" i="4" s="1"/>
  <c r="G34" i="4" s="1"/>
  <c r="BP39" i="3"/>
  <c r="BM15" i="3"/>
  <c r="AY15" i="3"/>
  <c r="AM132" i="3"/>
  <c r="BF117" i="3"/>
  <c r="I117" i="3"/>
  <c r="G119" i="3"/>
  <c r="BM83" i="3"/>
  <c r="AY83" i="3"/>
  <c r="BQ60" i="3"/>
  <c r="AS18" i="3"/>
  <c r="J3" i="2" s="1"/>
  <c r="H75" i="4"/>
  <c r="G75" i="4" s="1"/>
  <c r="H12" i="2"/>
  <c r="BQ126" i="3"/>
  <c r="H10" i="4" s="1"/>
  <c r="G10" i="4" s="1"/>
  <c r="F10" i="4"/>
  <c r="AG83" i="3"/>
  <c r="BJ83" i="3"/>
  <c r="AS148" i="3"/>
  <c r="AY117" i="3"/>
  <c r="BM117" i="3"/>
  <c r="F51" i="4"/>
  <c r="BQ99" i="3"/>
  <c r="H51" i="4" s="1"/>
  <c r="G51" i="4" s="1"/>
  <c r="BK117" i="3"/>
  <c r="AM117" i="3"/>
  <c r="AM83" i="3"/>
  <c r="BK83" i="3"/>
  <c r="AS67" i="3"/>
  <c r="BL67" i="3"/>
  <c r="AS15" i="3"/>
  <c r="BL15" i="3"/>
  <c r="AY70" i="3"/>
  <c r="AG54" i="3"/>
  <c r="BJ54" i="3"/>
  <c r="AM120" i="3"/>
  <c r="I6" i="2" s="1"/>
  <c r="F70" i="4"/>
  <c r="H70" i="4" s="1"/>
  <c r="G70" i="4" s="1"/>
  <c r="BQ106" i="3"/>
  <c r="BP68" i="3"/>
  <c r="BM67" i="3"/>
  <c r="AY67" i="3"/>
  <c r="F31" i="4"/>
  <c r="H31" i="4" s="1"/>
  <c r="G31" i="4" s="1"/>
  <c r="BQ65" i="3"/>
  <c r="BM54" i="3"/>
  <c r="AY54" i="3"/>
  <c r="F38" i="4"/>
  <c r="F37" i="4" s="1"/>
  <c r="BQ52" i="3"/>
  <c r="H38" i="4" s="1"/>
  <c r="G38" i="4" s="1"/>
  <c r="AG43" i="3"/>
  <c r="F69" i="4"/>
  <c r="H69" i="4" s="1"/>
  <c r="G69" i="4" s="1"/>
  <c r="BQ20" i="3"/>
  <c r="U18" i="3"/>
  <c r="F3" i="2" s="1"/>
  <c r="BE86" i="3"/>
  <c r="AG67" i="3"/>
  <c r="BJ67" i="3"/>
  <c r="F6" i="4"/>
  <c r="H6" i="4" s="1"/>
  <c r="G6" i="4" s="1"/>
  <c r="BQ75" i="3"/>
  <c r="BK54" i="3"/>
  <c r="AM54" i="3"/>
  <c r="BE54" i="3"/>
  <c r="BN54" i="3"/>
  <c r="F60" i="4"/>
  <c r="F61" i="4" s="1"/>
  <c r="BQ5" i="3"/>
  <c r="AG70" i="3"/>
  <c r="BQ143" i="3"/>
  <c r="BE15" i="3"/>
  <c r="BN15" i="3"/>
  <c r="I15" i="3"/>
  <c r="E17" i="3"/>
  <c r="BF15" i="3"/>
  <c r="AM70" i="3"/>
  <c r="O40" i="3"/>
  <c r="O42" i="3" s="1"/>
  <c r="I40" i="3"/>
  <c r="I56" i="3" s="1"/>
  <c r="BQ35" i="3"/>
  <c r="AY18" i="3"/>
  <c r="K3" i="2" s="1"/>
  <c r="BK129" i="3"/>
  <c r="AM129" i="3"/>
  <c r="I118" i="3"/>
  <c r="BP118" i="3" s="1"/>
  <c r="H86" i="4"/>
  <c r="G86" i="4" s="1"/>
  <c r="I27" i="3"/>
  <c r="AG15" i="3"/>
  <c r="BJ15" i="3"/>
  <c r="BQ10" i="3"/>
  <c r="BP128" i="3"/>
  <c r="I130" i="3"/>
  <c r="BO116" i="3"/>
  <c r="BQ116" i="3" s="1"/>
  <c r="BE104" i="3"/>
  <c r="BF101" i="3"/>
  <c r="I101" i="3"/>
  <c r="AS132" i="3"/>
  <c r="I145" i="3"/>
  <c r="H42" i="4"/>
  <c r="G42" i="4" s="1"/>
  <c r="BQ142" i="3"/>
  <c r="I151" i="3"/>
  <c r="I152" i="3" s="1"/>
  <c r="BP144" i="3"/>
  <c r="I146" i="3"/>
  <c r="BK145" i="3"/>
  <c r="AM145" i="3"/>
  <c r="F71" i="4"/>
  <c r="H71" i="4" s="1"/>
  <c r="G71" i="4" s="1"/>
  <c r="BQ122" i="3"/>
  <c r="F4" i="4"/>
  <c r="H4" i="4" s="1"/>
  <c r="G4" i="4" s="1"/>
  <c r="BQ137" i="3"/>
  <c r="BQ138" i="3"/>
  <c r="BL117" i="3"/>
  <c r="AS117" i="3"/>
  <c r="BJ101" i="3"/>
  <c r="AG101" i="3"/>
  <c r="F7" i="4"/>
  <c r="H7" i="4" s="1"/>
  <c r="G7" i="4" s="1"/>
  <c r="BQ91" i="3"/>
  <c r="AG86" i="3"/>
  <c r="H131" i="3"/>
  <c r="F53" i="4"/>
  <c r="H53" i="4" s="1"/>
  <c r="G53" i="4" s="1"/>
  <c r="BQ107" i="3"/>
  <c r="E103" i="3"/>
  <c r="I83" i="3"/>
  <c r="BF83" i="3"/>
  <c r="BG54" i="3"/>
  <c r="O54" i="3"/>
  <c r="AS30" i="3"/>
  <c r="J11" i="2" s="1"/>
  <c r="BG145" i="3"/>
  <c r="O145" i="3"/>
  <c r="BQ94" i="3"/>
  <c r="F30" i="4"/>
  <c r="H30" i="4" s="1"/>
  <c r="G30" i="4" s="1"/>
  <c r="F27" i="4"/>
  <c r="BQ78" i="3"/>
  <c r="H27" i="4" s="1"/>
  <c r="G27" i="4" s="1"/>
  <c r="F56" i="3"/>
  <c r="BE43" i="3"/>
  <c r="BL129" i="3"/>
  <c r="AS129" i="3"/>
  <c r="BN101" i="3"/>
  <c r="AY86" i="3"/>
  <c r="BO53" i="3"/>
  <c r="BE30" i="3"/>
  <c r="L11" i="2" s="1"/>
  <c r="BH129" i="3"/>
  <c r="U129" i="3"/>
  <c r="U131" i="3" s="1"/>
  <c r="BP66" i="3"/>
  <c r="BL40" i="3"/>
  <c r="AS40" i="3"/>
  <c r="F50" i="4"/>
  <c r="H50" i="4" s="1"/>
  <c r="G50" i="4" s="1"/>
  <c r="BQ13" i="3"/>
  <c r="F54" i="4"/>
  <c r="H54" i="4" s="1"/>
  <c r="G54" i="4" s="1"/>
  <c r="BQ3" i="3"/>
  <c r="O15" i="3"/>
  <c r="O17" i="3" s="1"/>
  <c r="BG15" i="3"/>
  <c r="H47" i="4"/>
  <c r="G47" i="4" s="1"/>
  <c r="F16" i="4"/>
  <c r="H16" i="4" s="1"/>
  <c r="G16" i="4" s="1"/>
  <c r="BQ49" i="3"/>
  <c r="BM27" i="3"/>
  <c r="BQ9" i="3"/>
  <c r="H28" i="4" s="1"/>
  <c r="G28" i="4" s="1"/>
  <c r="E28" i="4"/>
  <c r="AM101" i="3"/>
  <c r="BK101" i="3"/>
  <c r="BF40" i="3"/>
  <c r="BG83" i="3"/>
  <c r="F52" i="4"/>
  <c r="H52" i="4" s="1"/>
  <c r="G52" i="4" s="1"/>
  <c r="BQ32" i="3"/>
  <c r="BJ27" i="3"/>
  <c r="AG27" i="3"/>
  <c r="H36" i="4"/>
  <c r="G36" i="4" s="1"/>
  <c r="BQ50" i="3"/>
  <c r="BE83" i="3"/>
  <c r="BN83" i="3"/>
  <c r="BG67" i="3"/>
  <c r="O67" i="3"/>
  <c r="O69" i="3" s="1"/>
  <c r="O70" i="3" s="1"/>
  <c r="AA145" i="3"/>
  <c r="AA147" i="3" s="1"/>
  <c r="AA148" i="3" s="1"/>
  <c r="BI145" i="3"/>
  <c r="BQ134" i="3"/>
  <c r="F72" i="4"/>
  <c r="H72" i="4" s="1"/>
  <c r="G72" i="4" s="1"/>
  <c r="AM148" i="3"/>
  <c r="BO144" i="3"/>
  <c r="AY145" i="3"/>
  <c r="BM145" i="3"/>
  <c r="H15" i="4"/>
  <c r="G15" i="4" s="1"/>
  <c r="BG129" i="3"/>
  <c r="O129" i="3"/>
  <c r="O131" i="3" s="1"/>
  <c r="O132" i="3" s="1"/>
  <c r="BO128" i="3"/>
  <c r="BE120" i="3"/>
  <c r="L6" i="2" s="1"/>
  <c r="BE117" i="3"/>
  <c r="BN117" i="3"/>
  <c r="BQ114" i="3"/>
  <c r="H39" i="4" s="1"/>
  <c r="G39" i="4" s="1"/>
  <c r="AS54" i="3"/>
  <c r="BL54" i="3"/>
  <c r="AA117" i="3"/>
  <c r="BI117" i="3"/>
  <c r="AS70" i="3"/>
  <c r="AS57" i="3"/>
  <c r="AY57" i="3"/>
  <c r="F82" i="4"/>
  <c r="H82" i="4" s="1"/>
  <c r="G82" i="4" s="1"/>
  <c r="BQ59" i="3"/>
  <c r="F78" i="4"/>
  <c r="H78" i="4" s="1"/>
  <c r="G78" i="4" s="1"/>
  <c r="BQ45" i="3"/>
  <c r="BO39" i="3"/>
  <c r="BI15" i="3"/>
  <c r="AA15" i="3"/>
  <c r="AA17" i="3" s="1"/>
  <c r="AA18" i="3" s="1"/>
  <c r="G3" i="2" s="1"/>
  <c r="F21" i="4"/>
  <c r="H21" i="4" s="1"/>
  <c r="G21" i="4" s="1"/>
  <c r="BQ8" i="3"/>
  <c r="I84" i="3"/>
  <c r="BP84" i="3" s="1"/>
  <c r="F84" i="4"/>
  <c r="H84" i="4" s="1"/>
  <c r="G84" i="4" s="1"/>
  <c r="BQ72" i="3"/>
  <c r="BI67" i="3"/>
  <c r="AA67" i="3"/>
  <c r="BP26" i="3"/>
  <c r="BK67" i="3"/>
  <c r="AM67" i="3"/>
  <c r="BE67" i="3"/>
  <c r="BN67" i="3"/>
  <c r="BH40" i="3"/>
  <c r="U40" i="3"/>
  <c r="U42" i="3" s="1"/>
  <c r="F73" i="4"/>
  <c r="H73" i="4" s="1"/>
  <c r="G73" i="4" s="1"/>
  <c r="BQ4" i="3"/>
  <c r="BO82" i="3"/>
  <c r="BQ73" i="3"/>
  <c r="H25" i="4"/>
  <c r="G25" i="4" s="1"/>
  <c r="F85" i="4" l="1"/>
  <c r="H61" i="4"/>
  <c r="G61" i="4" s="1"/>
  <c r="G9" i="2"/>
  <c r="G12" i="2"/>
  <c r="AA29" i="3"/>
  <c r="AA30" i="3"/>
  <c r="G11" i="2" s="1"/>
  <c r="AA86" i="3"/>
  <c r="G10" i="2" s="1"/>
  <c r="AA119" i="3"/>
  <c r="AA120" i="3" s="1"/>
  <c r="G6" i="2" s="1"/>
  <c r="AA56" i="3"/>
  <c r="AA57" i="3" s="1"/>
  <c r="G7" i="2" s="1"/>
  <c r="M8" i="2"/>
  <c r="AA43" i="3"/>
  <c r="G2" i="2" s="1"/>
  <c r="AA69" i="3"/>
  <c r="AA70" i="3" s="1"/>
  <c r="G5" i="2" s="1"/>
  <c r="AA131" i="3"/>
  <c r="AA132" i="3" s="1"/>
  <c r="G4" i="2" s="1"/>
  <c r="U70" i="3"/>
  <c r="F5" i="2" s="1"/>
  <c r="U56" i="3"/>
  <c r="U57" i="3" s="1"/>
  <c r="F7" i="2" s="1"/>
  <c r="H85" i="4"/>
  <c r="G85" i="4" s="1"/>
  <c r="U30" i="3"/>
  <c r="F11" i="2" s="1"/>
  <c r="U43" i="3"/>
  <c r="F2" i="2" s="1"/>
  <c r="U147" i="3"/>
  <c r="U148" i="3" s="1"/>
  <c r="F9" i="2" s="1"/>
  <c r="BQ14" i="3"/>
  <c r="BP130" i="3"/>
  <c r="U120" i="3"/>
  <c r="F6" i="2" s="1"/>
  <c r="U132" i="3"/>
  <c r="F4" i="2" s="1"/>
  <c r="H37" i="4"/>
  <c r="G37" i="4" s="1"/>
  <c r="O56" i="3"/>
  <c r="O57" i="3" s="1"/>
  <c r="O120" i="3"/>
  <c r="E6" i="2" s="1"/>
  <c r="BO54" i="3"/>
  <c r="BQ66" i="3"/>
  <c r="O147" i="3"/>
  <c r="O148" i="3" s="1"/>
  <c r="O29" i="3"/>
  <c r="O30" i="3" s="1"/>
  <c r="E11" i="2" s="1"/>
  <c r="O18" i="3"/>
  <c r="E3" i="2" s="1"/>
  <c r="BP102" i="3"/>
  <c r="O43" i="3"/>
  <c r="O103" i="3"/>
  <c r="O104" i="3" s="1"/>
  <c r="BQ128" i="3"/>
  <c r="BP129" i="3"/>
  <c r="L14" i="2"/>
  <c r="BQ26" i="3"/>
  <c r="BO129" i="3"/>
  <c r="BP67" i="3"/>
  <c r="BO101" i="3"/>
  <c r="BP54" i="3"/>
  <c r="BQ144" i="3"/>
  <c r="BO67" i="3"/>
  <c r="BO27" i="3"/>
  <c r="BO40" i="3"/>
  <c r="BO145" i="3"/>
  <c r="BQ100" i="3"/>
  <c r="H14" i="2"/>
  <c r="I57" i="3"/>
  <c r="BP27" i="3"/>
  <c r="I29" i="3"/>
  <c r="BP15" i="3"/>
  <c r="I17" i="3"/>
  <c r="BO83" i="3"/>
  <c r="K14" i="2"/>
  <c r="BP83" i="3"/>
  <c r="I85" i="3"/>
  <c r="BP85" i="3" s="1"/>
  <c r="BO15" i="3"/>
  <c r="J14" i="2"/>
  <c r="J12" i="2"/>
  <c r="BP117" i="3"/>
  <c r="I119" i="3"/>
  <c r="BP119" i="3" s="1"/>
  <c r="BP145" i="3"/>
  <c r="I147" i="3"/>
  <c r="I148" i="3" s="1"/>
  <c r="I12" i="2"/>
  <c r="I14" i="2"/>
  <c r="I131" i="3"/>
  <c r="BP131" i="3" s="1"/>
  <c r="I103" i="3"/>
  <c r="BP101" i="3"/>
  <c r="BP40" i="3"/>
  <c r="I42" i="3"/>
  <c r="H60" i="4"/>
  <c r="G60" i="4" s="1"/>
  <c r="H62" i="4"/>
  <c r="G62" i="4" s="1"/>
  <c r="BO117" i="3"/>
  <c r="BQ39" i="3"/>
  <c r="BQ82" i="3"/>
  <c r="BQ53" i="3"/>
  <c r="I69" i="3"/>
  <c r="M7" i="2" l="1"/>
  <c r="G14" i="2"/>
  <c r="BQ54" i="3"/>
  <c r="F12" i="2"/>
  <c r="F14" i="2"/>
  <c r="BP56" i="3"/>
  <c r="E12" i="2"/>
  <c r="BQ129" i="3"/>
  <c r="BQ27" i="3"/>
  <c r="BQ83" i="3"/>
  <c r="E14" i="2"/>
  <c r="BQ40" i="3"/>
  <c r="BQ101" i="3"/>
  <c r="BQ145" i="3"/>
  <c r="I132" i="3"/>
  <c r="BQ117" i="3"/>
  <c r="BQ67" i="3"/>
  <c r="BQ15" i="3"/>
  <c r="D12" i="2"/>
  <c r="M2" i="2"/>
  <c r="BP29" i="3"/>
  <c r="I30" i="3"/>
  <c r="I120" i="3"/>
  <c r="BP69" i="3"/>
  <c r="I70" i="3"/>
  <c r="I86" i="3"/>
  <c r="BP103" i="3"/>
  <c r="I104" i="3"/>
  <c r="BP57" i="3"/>
  <c r="M10" i="2"/>
  <c r="BP132" i="3"/>
  <c r="M5" i="2"/>
  <c r="BP42" i="3"/>
  <c r="I43" i="3"/>
  <c r="BP17" i="3"/>
  <c r="I18" i="3"/>
  <c r="BP70" i="3" l="1"/>
  <c r="M9" i="2"/>
  <c r="BP18" i="3"/>
  <c r="D3" i="2"/>
  <c r="M3" i="2" s="1"/>
  <c r="BP104" i="3"/>
  <c r="M4" i="2"/>
  <c r="BP120" i="3"/>
  <c r="D6" i="2"/>
  <c r="M6" i="2" s="1"/>
  <c r="BP43" i="3"/>
  <c r="N5" i="2"/>
  <c r="BP86" i="3"/>
  <c r="N9" i="2"/>
  <c r="BP30" i="3"/>
  <c r="D11" i="2"/>
  <c r="M11" i="2" s="1"/>
  <c r="N11" i="2" s="1"/>
  <c r="N8" i="2" l="1"/>
  <c r="N4" i="2"/>
  <c r="N6" i="2"/>
  <c r="N10" i="2"/>
  <c r="N3" i="2"/>
  <c r="N7" i="2"/>
  <c r="D14" i="2"/>
  <c r="M14" i="2" s="1"/>
  <c r="M15" i="2" s="1"/>
  <c r="N2" i="2"/>
  <c r="N15" i="2" l="1"/>
  <c r="N22" i="2" s="1"/>
</calcChain>
</file>

<file path=xl/sharedStrings.xml><?xml version="1.0" encoding="utf-8"?>
<sst xmlns="http://schemas.openxmlformats.org/spreadsheetml/2006/main" count="716" uniqueCount="101">
  <si>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</si>
  <si>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</si>
  <si>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</si>
  <si>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</si>
  <si>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</si>
  <si>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</si>
  <si>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</si>
  <si>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</si>
  <si>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</si>
  <si>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XXX</t>
  </si>
  <si>
    <t>Cagnotte</t>
  </si>
  <si>
    <t>En attente</t>
  </si>
  <si>
    <t>Détail par équipe</t>
  </si>
  <si>
    <t>Codes</t>
  </si>
  <si>
    <t>NJ J1</t>
  </si>
  <si>
    <t>NJ J2</t>
  </si>
  <si>
    <t>NJ J3</t>
  </si>
  <si>
    <t>NJ J4</t>
  </si>
  <si>
    <t>NJ J5</t>
  </si>
  <si>
    <t>NJ J6</t>
  </si>
  <si>
    <t>NJ J7</t>
  </si>
  <si>
    <t>NJ J8</t>
  </si>
  <si>
    <t>NJ J9</t>
  </si>
  <si>
    <t>NJ</t>
  </si>
  <si>
    <t>Total</t>
  </si>
  <si>
    <t>Moyenne</t>
  </si>
  <si>
    <t>Challenger 1</t>
  </si>
  <si>
    <t>HD</t>
  </si>
  <si>
    <t>L1</t>
  </si>
  <si>
    <t>L2</t>
  </si>
  <si>
    <t>L3</t>
  </si>
  <si>
    <t>L4</t>
  </si>
  <si>
    <t>Cadic</t>
  </si>
  <si>
    <t>Michel</t>
  </si>
  <si>
    <t>Parralejo</t>
  </si>
  <si>
    <t>Tony</t>
  </si>
  <si>
    <t xml:space="preserve"> </t>
  </si>
  <si>
    <t>Total Scratch</t>
  </si>
  <si>
    <t>Total HD</t>
  </si>
  <si>
    <t>Points scratch</t>
  </si>
  <si>
    <t>Points handicap</t>
  </si>
  <si>
    <t>Total Points</t>
  </si>
  <si>
    <t>Malenfer</t>
  </si>
  <si>
    <t>Pascal</t>
  </si>
  <si>
    <t>Girardy</t>
  </si>
  <si>
    <t>Maguy</t>
  </si>
  <si>
    <t>ACB</t>
  </si>
  <si>
    <t>Blot</t>
  </si>
  <si>
    <t>Bernard</t>
  </si>
  <si>
    <t>Mager</t>
  </si>
  <si>
    <t>Blind</t>
  </si>
  <si>
    <t>Challenger 2</t>
  </si>
  <si>
    <t>Roussel</t>
  </si>
  <si>
    <t>Jacky</t>
  </si>
  <si>
    <t>Schambert</t>
  </si>
  <si>
    <t>Les Mickeys</t>
  </si>
  <si>
    <t>Soleilhac</t>
  </si>
  <si>
    <t>Christian</t>
  </si>
  <si>
    <t>Subacchi</t>
  </si>
  <si>
    <t>Les Catsyclo</t>
  </si>
  <si>
    <t>Claudine</t>
  </si>
  <si>
    <t>Quibeuf</t>
  </si>
  <si>
    <t>Catherine</t>
  </si>
  <si>
    <t>Les Daltons 2</t>
  </si>
  <si>
    <t>Ini</t>
  </si>
  <si>
    <t>Marc</t>
  </si>
  <si>
    <t>Guille</t>
  </si>
  <si>
    <t>BP +</t>
  </si>
  <si>
    <t>Micaud</t>
  </si>
  <si>
    <t>Brigitte</t>
  </si>
  <si>
    <t>Bottecchia</t>
  </si>
  <si>
    <t>Philippe</t>
  </si>
  <si>
    <t>Daltons 1</t>
  </si>
  <si>
    <t>Nguyen</t>
  </si>
  <si>
    <t>Jean</t>
  </si>
  <si>
    <t>Remondin</t>
  </si>
  <si>
    <t>Moyennes</t>
  </si>
  <si>
    <t>Nom</t>
  </si>
  <si>
    <t>Prénom</t>
  </si>
  <si>
    <t>NJ P1+2</t>
  </si>
  <si>
    <t>Total P1+2</t>
  </si>
  <si>
    <t>Challenger 3</t>
  </si>
  <si>
    <t>Challenger 4</t>
  </si>
  <si>
    <t>Evangélista</t>
  </si>
  <si>
    <t>Sylvie</t>
  </si>
  <si>
    <t>Derchez</t>
  </si>
  <si>
    <t>Jean-Paul</t>
  </si>
  <si>
    <t>Lamy</t>
  </si>
  <si>
    <t>Eliane</t>
  </si>
  <si>
    <t>Puyaubreau</t>
  </si>
  <si>
    <t>François</t>
  </si>
  <si>
    <t>Isabel</t>
  </si>
  <si>
    <t>Trouvé</t>
  </si>
  <si>
    <t>Francis</t>
  </si>
  <si>
    <t>Godivaux</t>
  </si>
  <si>
    <t>Nicole</t>
  </si>
  <si>
    <t>Clément</t>
  </si>
  <si>
    <t>Froloff</t>
  </si>
  <si>
    <t>Roger</t>
  </si>
  <si>
    <t>Darribau</t>
  </si>
  <si>
    <t>Hervé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</si>
</sst>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30"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b/>
      <sz val="12"/>
      <color indexed="16"/>
      <name val="Times New Roman"/>
    </font>
    <font>
      <b/>
      <sz val="12"/>
      <color indexed="17"/>
      <name val="Verdana"/>
    </font>
    <font>
      <sz val="10"/>
      <color indexed="8"/>
      <name val="Arial"/>
    </font>
    <font>
      <b/>
      <sz val="10"/>
      <color indexed="8"/>
      <name val="Arial"/>
    </font>
    <font>
      <sz val="10"/>
      <color indexed="18"/>
      <name val="Arial"/>
    </font>
    <font>
      <b/>
      <sz val="10"/>
      <color indexed="18"/>
      <name val="Arial"/>
    </font>
    <font>
      <b/>
      <sz val="10"/>
      <color indexed="19"/>
      <name val="Arial"/>
    </font>
    <font>
      <sz val="10"/>
      <color indexed="19"/>
      <name val="Arial"/>
    </font>
    <font>
      <i/>
      <sz val="10"/>
      <color theme="2" tint="-0.249977111117893"/>
      <name val="Arial"/>
      <family val="2"/>
    </font>
    <font>
      <b/>
      <i/>
      <sz val="10"/>
      <color theme="2" tint="-0.249977111117893"/>
      <name val="Arial"/>
      <family val="2"/>
    </font>
    <font>
      <sz val="10"/>
      <color indexed="8"/>
      <name val="Arial"/>
      <family val="2"/>
    </font>
    <font>
      <i/>
      <sz val="10"/>
      <color theme="2" tint="-0.249977111117893"/>
      <name val="Verdana"/>
      <family val="2"/>
    </font>
    <font>
      <i/>
      <sz val="10"/>
      <color theme="2" tint="0.39997558519241921"/>
      <name val="Arial"/>
      <family val="2"/>
    </font>
    <font>
      <b/>
      <i/>
      <sz val="10"/>
      <color theme="2" tint="0.39997558519241921"/>
      <name val="Arial"/>
      <family val="2"/>
    </font>
    <font>
      <i/>
      <sz val="10"/>
      <color theme="2" tint="0.39997558519241921"/>
      <name val="Verdana"/>
      <family val="2"/>
    </font>
    <font>
      <i/>
      <sz val="10"/>
      <color theme="0" tint="-0.499984740745262"/>
      <name val="Arial"/>
      <family val="2"/>
    </font>
    <font>
      <b/>
      <i/>
      <sz val="10"/>
      <color theme="0" tint="-0.499984740745262"/>
      <name val="Arial"/>
      <family val="2"/>
    </font>
    <font>
      <i/>
      <sz val="10"/>
      <color theme="0" tint="-0.499984740745262"/>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2">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35">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4" borderId="4" xfId="0" applyFill="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2"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0" fillId="6" borderId="19" xfId="0" applyFont="1" applyFill="1" applyBorder="1" applyAlignment="1">
      <alignment horizontal="center"/>
    </xf>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28" xfId="0" applyFill="1" applyBorder="1"/>
    <xf numFmtId="0" fontId="0" fillId="5" borderId="29" xfId="0" applyFill="1" applyBorder="1"/>
    <xf numFmtId="0" fontId="0" fillId="5" borderId="30" xfId="0" applyFill="1" applyBorder="1"/>
    <xf numFmtId="0" fontId="0" fillId="6" borderId="31" xfId="0" applyFill="1" applyBorder="1"/>
    <xf numFmtId="0" fontId="0" fillId="6" borderId="29" xfId="0" applyFill="1" applyBorder="1"/>
    <xf numFmtId="0" fontId="0" fillId="6" borderId="30" xfId="0" applyNumberFormat="1" applyFill="1" applyBorder="1"/>
    <xf numFmtId="0" fontId="0" fillId="6" borderId="30" xfId="0" applyFill="1" applyBorder="1"/>
    <xf numFmtId="49" fontId="13" fillId="0" borderId="2" xfId="0" applyNumberFormat="1" applyFont="1" applyBorder="1"/>
    <xf numFmtId="49" fontId="13" fillId="4" borderId="2" xfId="0" applyNumberFormat="1" applyFont="1" applyFill="1" applyBorder="1" applyAlignment="1">
      <alignment horizontal="center"/>
    </xf>
    <xf numFmtId="0" fontId="13" fillId="4" borderId="2" xfId="0" applyFont="1" applyFill="1" applyBorder="1" applyAlignment="1">
      <alignment horizontal="center"/>
    </xf>
    <xf numFmtId="0" fontId="14" fillId="0" borderId="2" xfId="0" applyNumberFormat="1" applyFont="1" applyBorder="1"/>
    <xf numFmtId="0" fontId="14" fillId="0" borderId="2" xfId="0" applyFont="1" applyBorder="1"/>
    <xf numFmtId="0" fontId="14" fillId="0" borderId="2" xfId="0" applyNumberFormat="1" applyFont="1" applyBorder="1" applyAlignment="1">
      <alignment horizontal="center"/>
    </xf>
    <xf numFmtId="0" fontId="14" fillId="4" borderId="2" xfId="0" applyNumberFormat="1" applyFont="1" applyFill="1" applyBorder="1" applyAlignment="1">
      <alignment horizontal="center"/>
    </xf>
    <xf numFmtId="0" fontId="15" fillId="4" borderId="2" xfId="0" applyFont="1" applyFill="1" applyBorder="1" applyAlignment="1">
      <alignment horizontal="center"/>
    </xf>
    <xf numFmtId="0" fontId="14" fillId="4" borderId="2" xfId="0" applyFont="1" applyFill="1" applyBorder="1" applyAlignment="1">
      <alignment horizontal="center"/>
    </xf>
    <xf numFmtId="0" fontId="16" fillId="4" borderId="2" xfId="0" applyFont="1" applyFill="1" applyBorder="1" applyAlignment="1">
      <alignment horizontal="center"/>
    </xf>
    <xf numFmtId="0" fontId="17" fillId="4" borderId="2" xfId="0" applyFont="1" applyFill="1" applyBorder="1" applyAlignment="1">
      <alignment horizontal="center"/>
    </xf>
    <xf numFmtId="0" fontId="18" fillId="4" borderId="2" xfId="0" applyFont="1" applyFill="1" applyBorder="1" applyAlignment="1">
      <alignment horizontal="center"/>
    </xf>
    <xf numFmtId="49" fontId="14" fillId="0" borderId="2" xfId="0" applyNumberFormat="1" applyFont="1" applyBorder="1"/>
    <xf numFmtId="0" fontId="19" fillId="4" borderId="2" xfId="0" applyFont="1" applyFill="1" applyBorder="1" applyAlignment="1">
      <alignment horizontal="center"/>
    </xf>
    <xf numFmtId="0" fontId="20" fillId="0" borderId="2" xfId="0" applyNumberFormat="1" applyFont="1" applyBorder="1"/>
    <xf numFmtId="49" fontId="20" fillId="0" borderId="2" xfId="0" applyNumberFormat="1" applyFont="1" applyBorder="1"/>
    <xf numFmtId="0" fontId="20" fillId="0" borderId="2" xfId="0" applyFont="1" applyBorder="1"/>
    <xf numFmtId="0" fontId="21" fillId="4" borderId="2" xfId="0" applyFont="1" applyFill="1" applyBorder="1" applyAlignment="1">
      <alignment horizontal="center"/>
    </xf>
    <xf numFmtId="0" fontId="20" fillId="4" borderId="2" xfId="0" applyFont="1" applyFill="1" applyBorder="1" applyAlignment="1">
      <alignment horizontal="center"/>
    </xf>
    <xf numFmtId="0" fontId="20" fillId="0" borderId="2" xfId="0" applyNumberFormat="1" applyFont="1" applyBorder="1" applyAlignment="1">
      <alignment horizontal="center"/>
    </xf>
    <xf numFmtId="0" fontId="20" fillId="4" borderId="2" xfId="0" applyNumberFormat="1" applyFont="1" applyFill="1" applyBorder="1" applyAlignment="1">
      <alignment horizontal="center"/>
    </xf>
    <xf numFmtId="49" fontId="22" fillId="0" borderId="2" xfId="0" applyNumberFormat="1" applyFont="1" applyBorder="1"/>
    <xf numFmtId="0" fontId="23" fillId="0" borderId="0" xfId="0" applyNumberFormat="1" applyFont="1"/>
    <xf numFmtId="0" fontId="24" fillId="0" borderId="2" xfId="0" applyNumberFormat="1" applyFont="1" applyBorder="1"/>
    <xf numFmtId="49" fontId="24" fillId="0" borderId="2" xfId="0" applyNumberFormat="1" applyFont="1" applyBorder="1"/>
    <xf numFmtId="0" fontId="24" fillId="0" borderId="2" xfId="0" applyFont="1" applyBorder="1"/>
    <xf numFmtId="0" fontId="24" fillId="0" borderId="2" xfId="0" applyNumberFormat="1" applyFont="1" applyBorder="1" applyAlignment="1">
      <alignment horizontal="center"/>
    </xf>
    <xf numFmtId="0" fontId="25" fillId="4" borderId="2" xfId="0" applyFont="1" applyFill="1" applyBorder="1" applyAlignment="1">
      <alignment horizontal="center"/>
    </xf>
    <xf numFmtId="0" fontId="24" fillId="4" borderId="2" xfId="0" applyFont="1" applyFill="1" applyBorder="1" applyAlignment="1">
      <alignment horizontal="center"/>
    </xf>
    <xf numFmtId="0" fontId="26" fillId="0" borderId="0" xfId="0" applyNumberFormat="1" applyFont="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13" fillId="4" borderId="2" xfId="0" applyNumberFormat="1" applyFont="1" applyFill="1" applyBorder="1" applyAlignment="1"/>
    <xf numFmtId="0" fontId="15" fillId="4" borderId="2" xfId="0" applyFont="1" applyFill="1" applyBorder="1" applyAlignment="1"/>
    <xf numFmtId="0" fontId="15" fillId="4" borderId="2" xfId="0" applyNumberFormat="1" applyFont="1" applyFill="1" applyBorder="1" applyAlignment="1"/>
    <xf numFmtId="0" fontId="25" fillId="4" borderId="2" xfId="0" applyFont="1" applyFill="1" applyBorder="1" applyAlignment="1"/>
    <xf numFmtId="0" fontId="21" fillId="4" borderId="2" xfId="0" applyFont="1" applyFill="1" applyBorder="1" applyAlignment="1"/>
    <xf numFmtId="0" fontId="21" fillId="4" borderId="2" xfId="0" applyNumberFormat="1" applyFont="1" applyFill="1" applyBorder="1" applyAlignment="1"/>
    <xf numFmtId="0" fontId="0" fillId="0" borderId="0" xfId="0" applyNumberFormat="1" applyAlignment="1"/>
    <xf numFmtId="0" fontId="27" fillId="0" borderId="2" xfId="0" applyNumberFormat="1" applyFont="1" applyBorder="1"/>
    <xf numFmtId="0" fontId="27" fillId="0" borderId="2" xfId="0" applyFont="1" applyBorder="1"/>
    <xf numFmtId="0" fontId="27" fillId="0" borderId="2" xfId="0" applyNumberFormat="1" applyFont="1" applyBorder="1" applyAlignment="1">
      <alignment horizontal="center"/>
    </xf>
    <xf numFmtId="0" fontId="28" fillId="4" borderId="2" xfId="0" applyFont="1" applyFill="1" applyBorder="1" applyAlignment="1"/>
    <xf numFmtId="0" fontId="27" fillId="4" borderId="2" xfId="0" applyFont="1" applyFill="1" applyBorder="1" applyAlignment="1">
      <alignment horizontal="center"/>
    </xf>
    <xf numFmtId="0" fontId="28" fillId="4" borderId="2" xfId="0" applyFont="1" applyFill="1" applyBorder="1" applyAlignment="1">
      <alignment horizontal="center"/>
    </xf>
    <xf numFmtId="0" fontId="29" fillId="0" borderId="0" xfId="0" applyNumberFormat="1" applyFont="1"/>
    <xf numFmtId="49" fontId="27" fillId="0" borderId="2" xfId="0" applyNumberFormat="1" applyFont="1" applyBorder="1"/>
    <xf numFmtId="0" fontId="28" fillId="4" borderId="2" xfId="0" applyNumberFormat="1" applyFont="1" applyFill="1" applyBorder="1" applyAlignment="1"/>
    <xf numFmtId="0" fontId="27" fillId="4" borderId="2" xfId="0" applyNumberFormat="1"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00FF"/>
      <rgbColor rgb="FFFF0000"/>
      <rgbColor rgb="FFA5A5A5"/>
      <rgbColor rgb="FF7F7F7F"/>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10" t="s">
        <v>0</v>
      </c>
      <c r="C3" s="111"/>
      <c r="D3" s="111"/>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12</v>
      </c>
      <c r="C11" s="2"/>
      <c r="D11" s="2"/>
    </row>
    <row r="12" spans="2:4" ht="15" x14ac:dyDescent="0.2">
      <c r="B12" s="3"/>
      <c r="C12" s="3" t="s">
        <v>5</v>
      </c>
      <c r="D12" s="4" t="s">
        <v>12</v>
      </c>
    </row>
    <row r="13" spans="2:4" ht="15" x14ac:dyDescent="0.2">
      <c r="B13" s="2" t="s">
        <v>76</v>
      </c>
      <c r="C13" s="2"/>
      <c r="D13" s="2"/>
    </row>
    <row r="14" spans="2:4" ht="15" x14ac:dyDescent="0.2">
      <c r="B14" s="3"/>
      <c r="C14" s="3" t="s">
        <v>5</v>
      </c>
      <c r="D14" s="4" t="s">
        <v>76</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5"/>
  <sheetViews>
    <sheetView showGridLines="0"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9" width="6.375" style="5" customWidth="1"/>
    <col min="10" max="10" width="7.125" style="5" customWidth="1"/>
    <col min="11" max="11" width="4.875" style="5" customWidth="1"/>
    <col min="12" max="12" width="5.875" style="5" customWidth="1"/>
    <col min="13" max="13" width="11.875" style="5" customWidth="1"/>
    <col min="14" max="14" width="10" style="5" customWidth="1"/>
    <col min="15" max="15" width="10.875" style="5" customWidth="1"/>
    <col min="16" max="16384" width="10.875" style="5"/>
  </cols>
  <sheetData>
    <row r="1" spans="1:14" ht="24.95" customHeight="1" x14ac:dyDescent="0.2">
      <c r="A1" s="6"/>
      <c r="B1" s="7" t="s">
        <v>6</v>
      </c>
      <c r="C1" s="6"/>
      <c r="D1" s="8">
        <f>'Détail par équipe'!D1</f>
        <v>44817</v>
      </c>
      <c r="E1" s="8">
        <f>'Détail par équipe'!J1</f>
        <v>44824</v>
      </c>
      <c r="F1" s="8">
        <f>'Détail par équipe'!P1</f>
        <v>44831</v>
      </c>
      <c r="G1" s="8">
        <f>'Détail par équipe'!V1</f>
        <v>44838</v>
      </c>
      <c r="H1" s="8">
        <f>'Détail par équipe'!AB1</f>
        <v>44845</v>
      </c>
      <c r="I1" s="8">
        <f>'Détail par équipe'!AH1</f>
        <v>44852</v>
      </c>
      <c r="J1" s="8">
        <f>'Détail par équipe'!AN1</f>
        <v>44873</v>
      </c>
      <c r="K1" s="8">
        <f>'Détail par équipe'!AT1</f>
        <v>44880</v>
      </c>
      <c r="L1" s="8">
        <f>'Détail par équipe'!AZ1</f>
        <v>44887</v>
      </c>
      <c r="M1" s="9" t="s">
        <v>7</v>
      </c>
      <c r="N1" s="10" t="s">
        <v>8</v>
      </c>
    </row>
    <row r="2" spans="1:14" ht="23.1" customHeight="1" x14ac:dyDescent="0.2">
      <c r="A2" s="11">
        <v>1</v>
      </c>
      <c r="B2" s="12">
        <v>4</v>
      </c>
      <c r="C2" s="13" t="str">
        <f>'Détail par équipe'!B31</f>
        <v>ACB</v>
      </c>
      <c r="D2" s="14">
        <f>'Détail par équipe'!I43</f>
        <v>8</v>
      </c>
      <c r="E2" s="15">
        <f>'Détail par équipe'!O43</f>
        <v>8</v>
      </c>
      <c r="F2" s="15">
        <f>'Détail par équipe'!U43</f>
        <v>10</v>
      </c>
      <c r="G2" s="15">
        <f>'Détail par équipe'!AA43</f>
        <v>7</v>
      </c>
      <c r="H2" s="15">
        <f>'Détail par équipe'!AG43</f>
        <v>0</v>
      </c>
      <c r="I2" s="15">
        <f>'Détail par équipe'!AM43</f>
        <v>0</v>
      </c>
      <c r="J2" s="15">
        <f>'Détail par équipe'!AS43</f>
        <v>0</v>
      </c>
      <c r="K2" s="15">
        <f>'Détail par équipe'!AY43</f>
        <v>0</v>
      </c>
      <c r="L2" s="15">
        <f>'Détail par équipe'!BE43</f>
        <v>0</v>
      </c>
      <c r="M2" s="16">
        <f>D2+E2+F2+G2+H2+I2+J2+K2+L2</f>
        <v>33</v>
      </c>
      <c r="N2" s="17">
        <f t="shared" ref="N2:N11" si="0">M2*1.2</f>
        <v>39.6</v>
      </c>
    </row>
    <row r="3" spans="1:14" ht="23.1" customHeight="1" x14ac:dyDescent="0.2">
      <c r="A3" s="11">
        <v>2</v>
      </c>
      <c r="B3" s="12">
        <v>2</v>
      </c>
      <c r="C3" s="13" t="str">
        <f>'Détail par équipe'!B2</f>
        <v>Challenger 1</v>
      </c>
      <c r="D3" s="14">
        <f>'Détail par équipe'!I18</f>
        <v>9</v>
      </c>
      <c r="E3" s="15">
        <f>'Détail par équipe'!O18</f>
        <v>10</v>
      </c>
      <c r="F3" s="15">
        <f>'Détail par équipe'!U18</f>
        <v>7.5</v>
      </c>
      <c r="G3" s="15">
        <f>'Détail par équipe'!AA18</f>
        <v>4</v>
      </c>
      <c r="H3" s="15">
        <f>'Détail par équipe'!AG18</f>
        <v>0</v>
      </c>
      <c r="I3" s="15">
        <f>'Détail par équipe'!AM18</f>
        <v>0</v>
      </c>
      <c r="J3" s="15">
        <f>'Détail par équipe'!AS18</f>
        <v>0</v>
      </c>
      <c r="K3" s="15">
        <f>'Détail par équipe'!AY18</f>
        <v>0</v>
      </c>
      <c r="L3" s="15">
        <f>'Détail par équipe'!BE18</f>
        <v>0</v>
      </c>
      <c r="M3" s="16">
        <f>D3+E3+F3+G3+H3+I3+J3+K3+L3</f>
        <v>30.5</v>
      </c>
      <c r="N3" s="17">
        <f t="shared" si="0"/>
        <v>36.6</v>
      </c>
    </row>
    <row r="4" spans="1:14" ht="23.1" customHeight="1" x14ac:dyDescent="0.2">
      <c r="A4" s="11">
        <v>3</v>
      </c>
      <c r="B4" s="12">
        <v>3</v>
      </c>
      <c r="C4" s="13" t="str">
        <f>'Détail par équipe'!B121</f>
        <v>Daltons 1</v>
      </c>
      <c r="D4" s="14">
        <f>'Détail par équipe'!I132</f>
        <v>5</v>
      </c>
      <c r="E4" s="15">
        <f>'Détail par équipe'!O132</f>
        <v>9.5</v>
      </c>
      <c r="F4" s="15">
        <f>'Détail par équipe'!U132</f>
        <v>9</v>
      </c>
      <c r="G4" s="15">
        <f>'Détail par équipe'!AA132</f>
        <v>6</v>
      </c>
      <c r="H4" s="15">
        <f>'Détail par équipe'!AG132</f>
        <v>0</v>
      </c>
      <c r="I4" s="15">
        <f>'Détail par équipe'!AM132</f>
        <v>0</v>
      </c>
      <c r="J4" s="15">
        <f>'Détail par équipe'!AS132</f>
        <v>0</v>
      </c>
      <c r="K4" s="15">
        <f>'Détail par équipe'!AY132</f>
        <v>0</v>
      </c>
      <c r="L4" s="15">
        <f>'Détail par équipe'!BE132</f>
        <v>0</v>
      </c>
      <c r="M4" s="16">
        <f>D4+E4+F4+G4+H4+I4+J4+K4+L4</f>
        <v>29.5</v>
      </c>
      <c r="N4" s="17">
        <f t="shared" si="0"/>
        <v>35.4</v>
      </c>
    </row>
    <row r="5" spans="1:14" ht="23.1" customHeight="1" x14ac:dyDescent="0.2">
      <c r="A5" s="11">
        <v>4</v>
      </c>
      <c r="B5" s="12">
        <v>6</v>
      </c>
      <c r="C5" s="13" t="str">
        <f>'Détail par équipe'!B58</f>
        <v>Les Mickeys</v>
      </c>
      <c r="D5" s="14">
        <f>'Détail par équipe'!I70</f>
        <v>8</v>
      </c>
      <c r="E5" s="15">
        <f>'Détail par équipe'!O70</f>
        <v>2.5</v>
      </c>
      <c r="F5" s="15">
        <f>'Détail par équipe'!U70</f>
        <v>6</v>
      </c>
      <c r="G5" s="15">
        <f>'Détail par équipe'!AA70</f>
        <v>3</v>
      </c>
      <c r="H5" s="15">
        <f>'Détail par équipe'!AG70</f>
        <v>0</v>
      </c>
      <c r="I5" s="15">
        <f>'Détail par équipe'!AM70</f>
        <v>0</v>
      </c>
      <c r="J5" s="15">
        <f>'Détail par équipe'!AS70</f>
        <v>0</v>
      </c>
      <c r="K5" s="15">
        <f>'Détail par équipe'!AY70</f>
        <v>0</v>
      </c>
      <c r="L5" s="15">
        <f>'Détail par équipe'!BE70</f>
        <v>0</v>
      </c>
      <c r="M5" s="16">
        <f>D5+E5+F5+G5+H5+I5+J5+K5+L5</f>
        <v>19.5</v>
      </c>
      <c r="N5" s="17">
        <f t="shared" si="0"/>
        <v>23.4</v>
      </c>
    </row>
    <row r="6" spans="1:14" ht="23.1" customHeight="1" x14ac:dyDescent="0.2">
      <c r="A6" s="11">
        <v>5</v>
      </c>
      <c r="B6" s="12">
        <v>8</v>
      </c>
      <c r="C6" s="13" t="str">
        <f>'Détail par équipe'!B105</f>
        <v>BP +</v>
      </c>
      <c r="D6" s="14">
        <f>'Détail par équipe'!I120</f>
        <v>2</v>
      </c>
      <c r="E6" s="15">
        <f>'Détail par équipe'!O120</f>
        <v>8</v>
      </c>
      <c r="F6" s="15">
        <f>'Détail par équipe'!U120</f>
        <v>1</v>
      </c>
      <c r="G6" s="15">
        <f>'Détail par équipe'!AA120</f>
        <v>8</v>
      </c>
      <c r="H6" s="15">
        <f>'Détail par équipe'!AG120</f>
        <v>0</v>
      </c>
      <c r="I6" s="15">
        <f>'Détail par équipe'!AM120</f>
        <v>0</v>
      </c>
      <c r="J6" s="15">
        <f>'Détail par équipe'!AS120</f>
        <v>0</v>
      </c>
      <c r="K6" s="15">
        <f>'Détail par équipe'!AY120</f>
        <v>0</v>
      </c>
      <c r="L6" s="15">
        <f>'Détail par équipe'!BE120</f>
        <v>0</v>
      </c>
      <c r="M6" s="16">
        <f>D6+E6+F6+G6+H6+I6+J6+K6+L6</f>
        <v>19</v>
      </c>
      <c r="N6" s="17">
        <f t="shared" si="0"/>
        <v>22.8</v>
      </c>
    </row>
    <row r="7" spans="1:14" ht="23.1" customHeight="1" x14ac:dyDescent="0.2">
      <c r="A7" s="11">
        <v>6</v>
      </c>
      <c r="B7" s="12">
        <v>10</v>
      </c>
      <c r="C7" s="13" t="str">
        <f>'Détail par équipe'!B44</f>
        <v>Challenger 2</v>
      </c>
      <c r="D7" s="14">
        <f>'Détail par équipe'!I57</f>
        <v>2</v>
      </c>
      <c r="E7" s="15">
        <f>'Détail par équipe'!O57</f>
        <v>2</v>
      </c>
      <c r="F7" s="15">
        <f>'Détail par équipe'!U57</f>
        <v>4</v>
      </c>
      <c r="G7" s="15">
        <f>'Détail par équipe'!AA57</f>
        <v>8</v>
      </c>
      <c r="H7" s="15">
        <f>'Détail par équipe'!AG57</f>
        <v>0</v>
      </c>
      <c r="I7" s="15">
        <f>'Détail par équipe'!AM57</f>
        <v>0</v>
      </c>
      <c r="J7" s="15">
        <f>'Détail par équipe'!AS57</f>
        <v>0</v>
      </c>
      <c r="K7" s="15">
        <f>'Détail par équipe'!AY57</f>
        <v>0</v>
      </c>
      <c r="L7" s="15">
        <f>'Détail par équipe'!BE57</f>
        <v>0</v>
      </c>
      <c r="M7" s="16">
        <f>D7+E7+F7+G7+H7+I7+J7+K7+L7</f>
        <v>16</v>
      </c>
      <c r="N7" s="17">
        <f t="shared" si="0"/>
        <v>19.2</v>
      </c>
    </row>
    <row r="8" spans="1:14" ht="23.1" customHeight="1" x14ac:dyDescent="0.2">
      <c r="A8" s="11">
        <v>7</v>
      </c>
      <c r="B8" s="12">
        <v>1</v>
      </c>
      <c r="C8" s="13" t="str">
        <f>'Détail par équipe'!B87</f>
        <v>Les Daltons 2</v>
      </c>
      <c r="D8" s="14">
        <f>'Détail par équipe'!I104</f>
        <v>8</v>
      </c>
      <c r="E8" s="15">
        <f>'Détail par équipe'!O104</f>
        <v>2</v>
      </c>
      <c r="F8" s="15">
        <f>'Détail par équipe'!U104</f>
        <v>3</v>
      </c>
      <c r="G8" s="15">
        <f>'Détail par équipe'!AA104</f>
        <v>2</v>
      </c>
      <c r="H8" s="15">
        <f>'Détail par équipe'!AG104</f>
        <v>0</v>
      </c>
      <c r="I8" s="15">
        <f>'Détail par équipe'!AM104</f>
        <v>0</v>
      </c>
      <c r="J8" s="15">
        <f>'Détail par équipe'!AS104</f>
        <v>0</v>
      </c>
      <c r="K8" s="15">
        <f>'Détail par équipe'!AY104</f>
        <v>0</v>
      </c>
      <c r="L8" s="15">
        <f>'Détail par équipe'!BE104</f>
        <v>0</v>
      </c>
      <c r="M8" s="16">
        <f>D8+E8+F8+G8+H8+I8+J8+K8+L8</f>
        <v>15</v>
      </c>
      <c r="N8" s="17">
        <f t="shared" si="0"/>
        <v>18</v>
      </c>
    </row>
    <row r="9" spans="1:14" ht="23.1" customHeight="1" x14ac:dyDescent="0.2">
      <c r="A9" s="11">
        <v>8</v>
      </c>
      <c r="B9" s="12">
        <v>7</v>
      </c>
      <c r="C9" s="13" t="str">
        <f>'Détail par équipe'!B133</f>
        <v>Challenger 4</v>
      </c>
      <c r="D9" s="14">
        <v>0</v>
      </c>
      <c r="E9" s="15">
        <f>'Détail par équipe'!O148</f>
        <v>7.5</v>
      </c>
      <c r="F9" s="15">
        <f>'Détail par équipe'!U148</f>
        <v>2.5</v>
      </c>
      <c r="G9" s="15">
        <f>'Détail par équipe'!AA148</f>
        <v>2</v>
      </c>
      <c r="H9" s="15">
        <f>'Détail par équipe'!AG148</f>
        <v>0</v>
      </c>
      <c r="I9" s="15">
        <f>'Détail par équipe'!AM148</f>
        <v>0</v>
      </c>
      <c r="J9" s="15">
        <f>'Détail par équipe'!AS148</f>
        <v>0</v>
      </c>
      <c r="K9" s="15">
        <f>'Détail par équipe'!AY148</f>
        <v>0</v>
      </c>
      <c r="L9" s="15">
        <f>'Détail par équipe'!BE148</f>
        <v>0</v>
      </c>
      <c r="M9" s="16">
        <f>D9+E9+F9+G9+H9+I9+J9+K9+L9</f>
        <v>12</v>
      </c>
      <c r="N9" s="17">
        <f t="shared" si="0"/>
        <v>14.399999999999999</v>
      </c>
    </row>
    <row r="10" spans="1:14" ht="19.5" customHeight="1" x14ac:dyDescent="0.2">
      <c r="A10" s="11">
        <v>9</v>
      </c>
      <c r="B10" s="12">
        <v>11</v>
      </c>
      <c r="C10" s="13" t="str">
        <f>'Détail par équipe'!B71</f>
        <v>Les Catsyclo</v>
      </c>
      <c r="D10" s="14">
        <f>'Détail par équipe'!I86</f>
        <v>2</v>
      </c>
      <c r="E10" s="15">
        <f>'Détail par équipe'!O86</f>
        <v>0</v>
      </c>
      <c r="F10" s="15">
        <f>'Détail par équipe'!U86</f>
        <v>7</v>
      </c>
      <c r="G10" s="15">
        <f>'Détail par équipe'!AA86</f>
        <v>2</v>
      </c>
      <c r="H10" s="15">
        <f>'Détail par équipe'!AG86</f>
        <v>0</v>
      </c>
      <c r="I10" s="15">
        <f>'Détail par équipe'!AM86</f>
        <v>0</v>
      </c>
      <c r="J10" s="15">
        <f>'Détail par équipe'!AS86</f>
        <v>0</v>
      </c>
      <c r="K10" s="15">
        <f>'Détail par équipe'!AY86</f>
        <v>0</v>
      </c>
      <c r="L10" s="15">
        <f>'Détail par équipe'!BE86</f>
        <v>0</v>
      </c>
      <c r="M10" s="16">
        <f>D10+E10+F10+G10+H10+I10+J10+K10+L10</f>
        <v>11</v>
      </c>
      <c r="N10" s="17">
        <f t="shared" si="0"/>
        <v>13.2</v>
      </c>
    </row>
    <row r="11" spans="1:14" ht="23.1" customHeight="1" x14ac:dyDescent="0.2">
      <c r="A11" s="11">
        <v>10</v>
      </c>
      <c r="B11" s="12">
        <v>5</v>
      </c>
      <c r="C11" s="13" t="str">
        <f>'Détail par équipe'!B19</f>
        <v>Challenger 3</v>
      </c>
      <c r="D11" s="14">
        <f>'Détail par équipe'!I30</f>
        <v>1</v>
      </c>
      <c r="E11" s="15">
        <f>'Détail par équipe'!O30</f>
        <v>0.5</v>
      </c>
      <c r="F11" s="15">
        <f>'Détail par équipe'!U30</f>
        <v>0</v>
      </c>
      <c r="G11" s="15">
        <f>'Détail par équipe'!AA30</f>
        <v>8</v>
      </c>
      <c r="H11" s="15">
        <f>'Détail par équipe'!AG30</f>
        <v>0</v>
      </c>
      <c r="I11" s="15">
        <f>'Détail par équipe'!AM30</f>
        <v>0</v>
      </c>
      <c r="J11" s="15">
        <f>'Détail par équipe'!AS30</f>
        <v>0</v>
      </c>
      <c r="K11" s="15">
        <f>'Détail par équipe'!AY30</f>
        <v>0</v>
      </c>
      <c r="L11" s="15">
        <f>'Détail par équipe'!BE30</f>
        <v>0</v>
      </c>
      <c r="M11" s="16">
        <f>D11+E11+F11+G11+H11+I11+J11+K11+L11</f>
        <v>9.5</v>
      </c>
      <c r="N11" s="17">
        <f t="shared" si="0"/>
        <v>11.4</v>
      </c>
    </row>
    <row r="12" spans="1:14" ht="15" hidden="1" customHeight="1" x14ac:dyDescent="0.2">
      <c r="A12" s="11">
        <v>11</v>
      </c>
      <c r="B12" s="18"/>
      <c r="C12" s="13" t="s">
        <v>9</v>
      </c>
      <c r="D12" s="14">
        <f>'Détail par équipe'!I148</f>
        <v>5</v>
      </c>
      <c r="E12" s="15">
        <f>'Détail par équipe'!O148</f>
        <v>7.5</v>
      </c>
      <c r="F12" s="15">
        <f>'Détail par équipe'!U148</f>
        <v>2.5</v>
      </c>
      <c r="G12" s="15">
        <f>'Détail par équipe'!AA148</f>
        <v>2</v>
      </c>
      <c r="H12" s="15">
        <f>'Détail par équipe'!AG148</f>
        <v>0</v>
      </c>
      <c r="I12" s="15">
        <f>'Détail par équipe'!AM148</f>
        <v>0</v>
      </c>
      <c r="J12" s="15">
        <f>'Détail par équipe'!AS148</f>
        <v>0</v>
      </c>
      <c r="K12" s="15">
        <f>'Détail par équipe'!AY148</f>
        <v>0</v>
      </c>
      <c r="L12" s="15">
        <f>'Détail par équipe'!BE148</f>
        <v>0</v>
      </c>
      <c r="M12" s="16"/>
      <c r="N12" s="17">
        <f>M12*3.2</f>
        <v>0</v>
      </c>
    </row>
    <row r="13" spans="1:14" ht="15" customHeight="1" x14ac:dyDescent="0.2">
      <c r="A13" s="19"/>
      <c r="B13" s="20"/>
      <c r="C13" s="19"/>
      <c r="D13" s="21"/>
      <c r="E13" s="21"/>
      <c r="F13" s="21"/>
      <c r="G13" s="21"/>
      <c r="H13" s="21"/>
      <c r="I13" s="21"/>
      <c r="J13" s="21"/>
      <c r="K13" s="21"/>
      <c r="L13" s="21"/>
      <c r="M13" s="21"/>
      <c r="N13" s="21"/>
    </row>
    <row r="14" spans="1:14" ht="15" customHeight="1" x14ac:dyDescent="0.2">
      <c r="A14" s="21"/>
      <c r="B14" s="22"/>
      <c r="C14" s="21"/>
      <c r="D14" s="17">
        <f t="shared" ref="D14:L14" si="1">SUM(D2:D11)</f>
        <v>45</v>
      </c>
      <c r="E14" s="17">
        <f t="shared" si="1"/>
        <v>50</v>
      </c>
      <c r="F14" s="17">
        <f t="shared" si="1"/>
        <v>50</v>
      </c>
      <c r="G14" s="17">
        <f t="shared" si="1"/>
        <v>50</v>
      </c>
      <c r="H14" s="17">
        <f t="shared" si="1"/>
        <v>0</v>
      </c>
      <c r="I14" s="17">
        <f t="shared" si="1"/>
        <v>0</v>
      </c>
      <c r="J14" s="17">
        <f t="shared" si="1"/>
        <v>0</v>
      </c>
      <c r="K14" s="17">
        <f t="shared" si="1"/>
        <v>0</v>
      </c>
      <c r="L14" s="17">
        <f t="shared" si="1"/>
        <v>0</v>
      </c>
      <c r="M14" s="17">
        <f>D14+E14+F14+G14+H14+I14+J14+K14+L14</f>
        <v>195</v>
      </c>
      <c r="N14" s="21"/>
    </row>
    <row r="15" spans="1:14" ht="15" customHeight="1" x14ac:dyDescent="0.2">
      <c r="A15" s="21"/>
      <c r="B15" s="22"/>
      <c r="C15" s="21"/>
      <c r="D15" s="21"/>
      <c r="E15" s="21"/>
      <c r="F15" s="21"/>
      <c r="G15" s="21"/>
      <c r="H15" s="21"/>
      <c r="I15" s="21"/>
      <c r="J15" s="21"/>
      <c r="K15" s="21"/>
      <c r="L15" s="21"/>
      <c r="M15" s="23">
        <f>M14*1.2</f>
        <v>234</v>
      </c>
      <c r="N15" s="17">
        <f>SUM(N2:N11)</f>
        <v>234</v>
      </c>
    </row>
    <row r="16" spans="1:14" ht="15" customHeight="1" x14ac:dyDescent="0.2">
      <c r="A16" s="21"/>
      <c r="B16" s="22"/>
      <c r="C16" s="21"/>
      <c r="D16" s="21"/>
      <c r="E16" s="21"/>
      <c r="F16" s="21"/>
      <c r="G16" s="21"/>
      <c r="H16" s="21"/>
      <c r="I16" s="21"/>
      <c r="J16" s="21"/>
      <c r="K16" s="21"/>
      <c r="L16" s="21"/>
      <c r="M16" s="21"/>
      <c r="N16" s="21"/>
    </row>
    <row r="17" spans="1:14" ht="15" customHeight="1" x14ac:dyDescent="0.2">
      <c r="A17" s="21"/>
      <c r="B17" s="22"/>
      <c r="C17" s="21"/>
      <c r="D17" s="21"/>
      <c r="E17" s="21"/>
      <c r="F17" s="21"/>
      <c r="G17" s="21"/>
      <c r="H17" s="21"/>
      <c r="I17" s="21"/>
      <c r="J17" s="21"/>
      <c r="K17" s="21"/>
      <c r="L17" s="21"/>
      <c r="M17" s="21"/>
      <c r="N17" s="21"/>
    </row>
    <row r="18" spans="1:14" ht="15" customHeight="1" x14ac:dyDescent="0.2">
      <c r="A18" s="21"/>
      <c r="B18" s="22"/>
      <c r="C18" s="10" t="s">
        <v>10</v>
      </c>
      <c r="D18" s="17">
        <v>54</v>
      </c>
      <c r="E18" s="21"/>
      <c r="F18" s="21"/>
      <c r="G18" s="21"/>
      <c r="H18" s="21"/>
      <c r="I18" s="21"/>
      <c r="J18" s="21"/>
      <c r="K18" s="21"/>
      <c r="L18" s="21"/>
      <c r="M18" s="17">
        <f>SUM(D18:L18)</f>
        <v>54</v>
      </c>
      <c r="N18" s="21"/>
    </row>
    <row r="19" spans="1:14" ht="15" customHeight="1" x14ac:dyDescent="0.2">
      <c r="A19" s="21"/>
      <c r="B19" s="22"/>
      <c r="C19" s="10" t="s">
        <v>11</v>
      </c>
      <c r="D19" s="17">
        <v>6</v>
      </c>
      <c r="E19" s="21"/>
      <c r="F19" s="21"/>
      <c r="G19" s="21"/>
      <c r="H19" s="21"/>
      <c r="I19" s="21"/>
      <c r="J19" s="21"/>
      <c r="K19" s="21"/>
      <c r="L19" s="21"/>
      <c r="M19" s="17">
        <f>SUM(D19:L19)</f>
        <v>6</v>
      </c>
      <c r="N19" s="24"/>
    </row>
    <row r="20" spans="1:14" ht="15" customHeight="1" x14ac:dyDescent="0.2">
      <c r="A20" s="21"/>
      <c r="B20" s="22"/>
      <c r="C20" s="21"/>
      <c r="D20" s="21"/>
      <c r="E20" s="21"/>
      <c r="F20" s="21"/>
      <c r="G20" s="21"/>
      <c r="H20" s="21"/>
      <c r="I20" s="21"/>
      <c r="J20" s="21"/>
      <c r="K20" s="21"/>
      <c r="L20" s="21"/>
      <c r="M20" s="25"/>
      <c r="N20" s="21"/>
    </row>
    <row r="21" spans="1:14" ht="15" customHeight="1" x14ac:dyDescent="0.2">
      <c r="A21" s="21"/>
      <c r="B21" s="22"/>
      <c r="C21" s="21"/>
      <c r="D21" s="21"/>
      <c r="E21" s="21"/>
      <c r="F21" s="21"/>
      <c r="G21" s="21"/>
      <c r="H21" s="21"/>
      <c r="I21" s="21"/>
      <c r="J21" s="21"/>
      <c r="K21" s="21"/>
      <c r="L21" s="21"/>
      <c r="M21" s="17">
        <f>SUM(D21:L21)</f>
        <v>0</v>
      </c>
      <c r="N21" s="21"/>
    </row>
    <row r="22" spans="1:14" ht="15" customHeight="1" x14ac:dyDescent="0.2">
      <c r="A22" s="21"/>
      <c r="B22" s="22"/>
      <c r="C22" s="21"/>
      <c r="D22" s="21"/>
      <c r="E22" s="21"/>
      <c r="F22" s="21"/>
      <c r="G22" s="21"/>
      <c r="H22" s="21"/>
      <c r="I22" s="21"/>
      <c r="J22" s="21"/>
      <c r="K22" s="21"/>
      <c r="L22" s="21"/>
      <c r="M22" s="17">
        <f>SUM(D22:L22)</f>
        <v>0</v>
      </c>
      <c r="N22" s="17">
        <f>N15-M22</f>
        <v>234</v>
      </c>
    </row>
    <row r="23" spans="1:14" ht="15" customHeight="1" x14ac:dyDescent="0.2">
      <c r="A23" s="21"/>
      <c r="B23" s="22"/>
      <c r="C23" s="21"/>
      <c r="D23" s="21"/>
      <c r="E23" s="21"/>
      <c r="F23" s="21"/>
      <c r="G23" s="21"/>
      <c r="H23" s="21"/>
      <c r="I23" s="21"/>
      <c r="J23" s="21"/>
      <c r="K23" s="21"/>
      <c r="L23" s="21"/>
      <c r="M23" s="17">
        <f>SUM(D23:L23)</f>
        <v>0</v>
      </c>
      <c r="N23" s="21"/>
    </row>
    <row r="24" spans="1:14" ht="15" customHeight="1" x14ac:dyDescent="0.2">
      <c r="A24" s="21"/>
      <c r="B24" s="22"/>
      <c r="C24" s="21"/>
      <c r="D24" s="21"/>
      <c r="E24" s="21"/>
      <c r="F24" s="21"/>
      <c r="G24" s="21"/>
      <c r="H24" s="21"/>
      <c r="I24" s="21"/>
      <c r="J24" s="21"/>
      <c r="K24" s="21"/>
      <c r="L24" s="21"/>
      <c r="M24" s="17">
        <f>SUM(D24:L24)</f>
        <v>0</v>
      </c>
      <c r="N24" s="21"/>
    </row>
    <row r="25" spans="1:14" ht="15" customHeight="1" x14ac:dyDescent="0.2">
      <c r="A25" s="21"/>
      <c r="B25" s="22"/>
      <c r="C25" s="21"/>
      <c r="D25" s="21"/>
      <c r="E25" s="21"/>
      <c r="F25" s="21"/>
      <c r="G25" s="21"/>
      <c r="H25" s="21"/>
      <c r="I25" s="21"/>
      <c r="J25" s="21"/>
      <c r="K25" s="21"/>
      <c r="L25" s="21"/>
      <c r="M25" s="17">
        <f>SUM(D25:L25)</f>
        <v>0</v>
      </c>
      <c r="N25" s="17">
        <f>M19-N19</f>
        <v>6</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scale="95" orientation="portrait" r:id="rId1"/>
  <headerFooter>
    <oddHeader>&amp;C&amp;"Verdana,Regular"&amp;10&amp;K000000Ligue Mardi 13h30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52"/>
  <sheetViews>
    <sheetView showGridLines="0" workbookViewId="0">
      <pane xSplit="4755" ySplit="585" topLeftCell="N4" activePane="bottomRight"/>
      <selection sqref="A1:C1048576"/>
      <selection pane="topRight" activeCell="L1" sqref="L1"/>
      <selection pane="bottomLeft" activeCell="C24" sqref="C24"/>
      <selection pane="bottomRight" activeCell="V136" sqref="V136"/>
    </sheetView>
  </sheetViews>
  <sheetFormatPr baseColWidth="10" defaultColWidth="10.875" defaultRowHeight="12.75" customHeight="1" x14ac:dyDescent="0.2"/>
  <cols>
    <col min="1" max="1" width="7.375" style="5" customWidth="1"/>
    <col min="2" max="2" width="15.5" style="5" customWidth="1"/>
    <col min="3" max="3" width="13.125" style="5" customWidth="1"/>
    <col min="4"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6" t="s">
        <v>13</v>
      </c>
      <c r="B1" s="27"/>
      <c r="C1" s="28"/>
      <c r="D1" s="112">
        <v>44817</v>
      </c>
      <c r="E1" s="113"/>
      <c r="F1" s="113"/>
      <c r="G1" s="113"/>
      <c r="H1" s="113"/>
      <c r="I1" s="114"/>
      <c r="J1" s="112">
        <v>44824</v>
      </c>
      <c r="K1" s="113"/>
      <c r="L1" s="113"/>
      <c r="M1" s="113"/>
      <c r="N1" s="113"/>
      <c r="O1" s="114"/>
      <c r="P1" s="112">
        <v>44831</v>
      </c>
      <c r="Q1" s="113"/>
      <c r="R1" s="113"/>
      <c r="S1" s="113"/>
      <c r="T1" s="113"/>
      <c r="U1" s="114"/>
      <c r="V1" s="112">
        <v>44838</v>
      </c>
      <c r="W1" s="113"/>
      <c r="X1" s="113"/>
      <c r="Y1" s="113"/>
      <c r="Z1" s="113"/>
      <c r="AA1" s="114"/>
      <c r="AB1" s="112">
        <v>44845</v>
      </c>
      <c r="AC1" s="113"/>
      <c r="AD1" s="113"/>
      <c r="AE1" s="113"/>
      <c r="AF1" s="113"/>
      <c r="AG1" s="114"/>
      <c r="AH1" s="112">
        <v>44852</v>
      </c>
      <c r="AI1" s="113"/>
      <c r="AJ1" s="113"/>
      <c r="AK1" s="113"/>
      <c r="AL1" s="113"/>
      <c r="AM1" s="114"/>
      <c r="AN1" s="112">
        <v>44873</v>
      </c>
      <c r="AO1" s="113"/>
      <c r="AP1" s="113"/>
      <c r="AQ1" s="113"/>
      <c r="AR1" s="113"/>
      <c r="AS1" s="114"/>
      <c r="AT1" s="112">
        <v>44880</v>
      </c>
      <c r="AU1" s="113"/>
      <c r="AV1" s="113"/>
      <c r="AW1" s="113"/>
      <c r="AX1" s="113"/>
      <c r="AY1" s="114"/>
      <c r="AZ1" s="112">
        <v>44887</v>
      </c>
      <c r="BA1" s="113"/>
      <c r="BB1" s="113"/>
      <c r="BC1" s="113"/>
      <c r="BD1" s="113"/>
      <c r="BE1" s="114"/>
      <c r="BF1" s="29" t="s">
        <v>14</v>
      </c>
      <c r="BG1" s="30" t="s">
        <v>15</v>
      </c>
      <c r="BH1" s="30" t="s">
        <v>16</v>
      </c>
      <c r="BI1" s="30" t="s">
        <v>17</v>
      </c>
      <c r="BJ1" s="30" t="s">
        <v>18</v>
      </c>
      <c r="BK1" s="30" t="s">
        <v>19</v>
      </c>
      <c r="BL1" s="30" t="s">
        <v>20</v>
      </c>
      <c r="BM1" s="30" t="s">
        <v>21</v>
      </c>
      <c r="BN1" s="30" t="s">
        <v>22</v>
      </c>
      <c r="BO1" s="30" t="s">
        <v>23</v>
      </c>
      <c r="BP1" s="30" t="s">
        <v>24</v>
      </c>
      <c r="BQ1" s="30" t="s">
        <v>25</v>
      </c>
    </row>
    <row r="2" spans="1:69" ht="27" customHeight="1" x14ac:dyDescent="0.25">
      <c r="A2" s="31">
        <v>1</v>
      </c>
      <c r="B2" s="115" t="s">
        <v>26</v>
      </c>
      <c r="C2" s="116"/>
      <c r="D2" s="32" t="s">
        <v>27</v>
      </c>
      <c r="E2" s="33" t="s">
        <v>28</v>
      </c>
      <c r="F2" s="33" t="s">
        <v>29</v>
      </c>
      <c r="G2" s="33" t="s">
        <v>30</v>
      </c>
      <c r="H2" s="33" t="s">
        <v>31</v>
      </c>
      <c r="I2" s="34" t="s">
        <v>24</v>
      </c>
      <c r="J2" s="32" t="s">
        <v>27</v>
      </c>
      <c r="K2" s="33" t="s">
        <v>28</v>
      </c>
      <c r="L2" s="33" t="s">
        <v>29</v>
      </c>
      <c r="M2" s="33" t="s">
        <v>30</v>
      </c>
      <c r="N2" s="33" t="s">
        <v>31</v>
      </c>
      <c r="O2" s="34" t="s">
        <v>24</v>
      </c>
      <c r="P2" s="32" t="s">
        <v>27</v>
      </c>
      <c r="Q2" s="33" t="s">
        <v>28</v>
      </c>
      <c r="R2" s="33" t="s">
        <v>29</v>
      </c>
      <c r="S2" s="33" t="s">
        <v>30</v>
      </c>
      <c r="T2" s="33" t="s">
        <v>31</v>
      </c>
      <c r="U2" s="34" t="s">
        <v>24</v>
      </c>
      <c r="V2" s="32" t="s">
        <v>27</v>
      </c>
      <c r="W2" s="33" t="s">
        <v>28</v>
      </c>
      <c r="X2" s="33" t="s">
        <v>29</v>
      </c>
      <c r="Y2" s="33" t="s">
        <v>30</v>
      </c>
      <c r="Z2" s="33" t="s">
        <v>31</v>
      </c>
      <c r="AA2" s="34" t="s">
        <v>24</v>
      </c>
      <c r="AB2" s="32" t="s">
        <v>27</v>
      </c>
      <c r="AC2" s="33" t="s">
        <v>28</v>
      </c>
      <c r="AD2" s="33" t="s">
        <v>29</v>
      </c>
      <c r="AE2" s="33" t="s">
        <v>30</v>
      </c>
      <c r="AF2" s="33" t="s">
        <v>31</v>
      </c>
      <c r="AG2" s="34" t="s">
        <v>24</v>
      </c>
      <c r="AH2" s="32" t="s">
        <v>27</v>
      </c>
      <c r="AI2" s="33" t="s">
        <v>28</v>
      </c>
      <c r="AJ2" s="33" t="s">
        <v>29</v>
      </c>
      <c r="AK2" s="33" t="s">
        <v>30</v>
      </c>
      <c r="AL2" s="33" t="s">
        <v>31</v>
      </c>
      <c r="AM2" s="34" t="s">
        <v>24</v>
      </c>
      <c r="AN2" s="32" t="s">
        <v>27</v>
      </c>
      <c r="AO2" s="33" t="s">
        <v>28</v>
      </c>
      <c r="AP2" s="33" t="s">
        <v>29</v>
      </c>
      <c r="AQ2" s="33" t="s">
        <v>30</v>
      </c>
      <c r="AR2" s="33" t="s">
        <v>31</v>
      </c>
      <c r="AS2" s="34" t="s">
        <v>24</v>
      </c>
      <c r="AT2" s="32" t="s">
        <v>27</v>
      </c>
      <c r="AU2" s="33" t="s">
        <v>28</v>
      </c>
      <c r="AV2" s="33" t="s">
        <v>29</v>
      </c>
      <c r="AW2" s="33" t="s">
        <v>30</v>
      </c>
      <c r="AX2" s="33" t="s">
        <v>31</v>
      </c>
      <c r="AY2" s="34" t="s">
        <v>24</v>
      </c>
      <c r="AZ2" s="32" t="s">
        <v>27</v>
      </c>
      <c r="BA2" s="33" t="s">
        <v>28</v>
      </c>
      <c r="BB2" s="33" t="s">
        <v>29</v>
      </c>
      <c r="BC2" s="33" t="s">
        <v>30</v>
      </c>
      <c r="BD2" s="33" t="s">
        <v>31</v>
      </c>
      <c r="BE2" s="34" t="s">
        <v>24</v>
      </c>
      <c r="BF2" s="35"/>
      <c r="BG2" s="36"/>
      <c r="BH2" s="36"/>
      <c r="BI2" s="36"/>
      <c r="BJ2" s="36"/>
      <c r="BK2" s="36"/>
      <c r="BL2" s="36"/>
      <c r="BM2" s="36"/>
      <c r="BN2" s="36"/>
      <c r="BO2" s="36"/>
      <c r="BP2" s="36"/>
      <c r="BQ2" s="36"/>
    </row>
    <row r="3" spans="1:69" ht="15.75" customHeight="1" x14ac:dyDescent="0.25">
      <c r="A3" s="37"/>
      <c r="B3" s="38" t="s">
        <v>32</v>
      </c>
      <c r="C3" s="39" t="s">
        <v>33</v>
      </c>
      <c r="D3" s="40">
        <v>51</v>
      </c>
      <c r="E3" s="41">
        <v>125</v>
      </c>
      <c r="F3" s="41">
        <v>171</v>
      </c>
      <c r="G3" s="41">
        <v>157</v>
      </c>
      <c r="H3" s="41">
        <v>138</v>
      </c>
      <c r="I3" s="42">
        <f t="shared" ref="I3:I13" si="0">SUM(E3:H3)</f>
        <v>591</v>
      </c>
      <c r="J3" s="43">
        <v>51</v>
      </c>
      <c r="K3" s="44">
        <v>165</v>
      </c>
      <c r="L3" s="44">
        <v>156</v>
      </c>
      <c r="M3" s="44">
        <v>189</v>
      </c>
      <c r="N3" s="44">
        <v>149</v>
      </c>
      <c r="O3" s="42">
        <f t="shared" ref="O3:O13" si="1">SUM(K3:N3)</f>
        <v>659</v>
      </c>
      <c r="P3" s="43"/>
      <c r="Q3" s="44"/>
      <c r="R3" s="44"/>
      <c r="S3" s="44"/>
      <c r="T3" s="44"/>
      <c r="U3" s="42">
        <f t="shared" ref="U3:U13" si="2">SUM(Q3:T3)</f>
        <v>0</v>
      </c>
      <c r="V3" s="43"/>
      <c r="W3" s="44"/>
      <c r="X3" s="44"/>
      <c r="Y3" s="44"/>
      <c r="Z3" s="44"/>
      <c r="AA3" s="42">
        <f t="shared" ref="AA3:AA13" si="3">SUM(W3:Z3)</f>
        <v>0</v>
      </c>
      <c r="AB3" s="43"/>
      <c r="AC3" s="44"/>
      <c r="AD3" s="44"/>
      <c r="AE3" s="44"/>
      <c r="AF3" s="44"/>
      <c r="AG3" s="42">
        <f t="shared" ref="AG3:AG13" si="4">SUM(AC3:AF3)</f>
        <v>0</v>
      </c>
      <c r="AH3" s="43"/>
      <c r="AI3" s="44"/>
      <c r="AJ3" s="44"/>
      <c r="AK3" s="44"/>
      <c r="AL3" s="44"/>
      <c r="AM3" s="42">
        <f t="shared" ref="AM3:AM13" si="5">SUM(AI3:AL3)</f>
        <v>0</v>
      </c>
      <c r="AN3" s="43"/>
      <c r="AO3" s="44"/>
      <c r="AP3" s="44"/>
      <c r="AQ3" s="44"/>
      <c r="AR3" s="44"/>
      <c r="AS3" s="42">
        <f t="shared" ref="AS3:AS13" si="6">SUM(AO3:AR3)</f>
        <v>0</v>
      </c>
      <c r="AT3" s="43"/>
      <c r="AU3" s="44"/>
      <c r="AV3" s="44"/>
      <c r="AW3" s="44"/>
      <c r="AX3" s="44"/>
      <c r="AY3" s="42">
        <f t="shared" ref="AY3:AY13" si="7">SUM(AU3:AX3)</f>
        <v>0</v>
      </c>
      <c r="AZ3" s="43"/>
      <c r="BA3" s="44"/>
      <c r="BB3" s="44"/>
      <c r="BC3" s="44"/>
      <c r="BD3" s="44"/>
      <c r="BE3" s="42">
        <f t="shared" ref="BE3:BE13" si="8">SUM(BA3:BD3)</f>
        <v>0</v>
      </c>
      <c r="BF3" s="45">
        <f t="shared" ref="BF3:BF15" si="9">SUM((IF(E3&gt;0,1,0)+(IF(F3&gt;0,1,0)+(IF(G3&gt;0,1,0)+(IF(H3&gt;0,1,0))))))</f>
        <v>4</v>
      </c>
      <c r="BG3" s="17">
        <f t="shared" ref="BG3:BG15" si="10">SUM((IF(K3&gt;0,1,0)+(IF(L3&gt;0,1,0)+(IF(M3&gt;0,1,0)+(IF(N3&gt;0,1,0))))))</f>
        <v>4</v>
      </c>
      <c r="BH3" s="17">
        <f t="shared" ref="BH3:BH15" si="11">SUM((IF(Q3&gt;0,1,0)+(IF(R3&gt;0,1,0)+(IF(S3&gt;0,1,0)+(IF(T3&gt;0,1,0))))))</f>
        <v>0</v>
      </c>
      <c r="BI3" s="17">
        <f t="shared" ref="BI3:BI15" si="12">SUM((IF(W3&gt;0,1,0)+(IF(X3&gt;0,1,0)+(IF(Y3&gt;0,1,0)+(IF(Z3&gt;0,1,0))))))</f>
        <v>0</v>
      </c>
      <c r="BJ3" s="17">
        <f t="shared" ref="BJ3:BJ15" si="13">SUM((IF(AC3&gt;0,1,0)+(IF(AD3&gt;0,1,0)+(IF(AE3&gt;0,1,0)+(IF(AF3&gt;0,1,0))))))</f>
        <v>0</v>
      </c>
      <c r="BK3" s="17">
        <f t="shared" ref="BK3:BK15" si="14">SUM((IF(AI3&gt;0,1,0)+(IF(AJ3&gt;0,1,0)+(IF(AK3&gt;0,1,0)+(IF(AL3&gt;0,1,0))))))</f>
        <v>0</v>
      </c>
      <c r="BL3" s="17">
        <f t="shared" ref="BL3:BL15" si="15">SUM((IF(AO3&gt;0,1,0)+(IF(AP3&gt;0,1,0)+(IF(AQ3&gt;0,1,0)+(IF(AR3&gt;0,1,0))))))</f>
        <v>0</v>
      </c>
      <c r="BM3" s="17">
        <f t="shared" ref="BM3:BM15" si="16">SUM((IF(AU3&gt;0,1,0)+(IF(AV3&gt;0,1,0)+(IF(AW3&gt;0,1,0)+(IF(AX3&gt;0,1,0))))))</f>
        <v>0</v>
      </c>
      <c r="BN3" s="17">
        <f t="shared" ref="BN3:BN15" si="17">SUM((IF(BA3&gt;0,1,0)+(IF(BB3&gt;0,1,0)+(IF(BC3&gt;0,1,0)+(IF(BD3&gt;0,1,0))))))</f>
        <v>0</v>
      </c>
      <c r="BO3" s="17">
        <f t="shared" ref="BO3:BO15" si="18">SUM(BF3:BN3)</f>
        <v>8</v>
      </c>
      <c r="BP3" s="17">
        <f t="shared" ref="BP3:BP18" si="19">I3+O3+U3+AA3+AG3+AM3+AS3+AY3+BE3</f>
        <v>1250</v>
      </c>
      <c r="BQ3" s="17">
        <f t="shared" ref="BQ3:BQ15" si="20">BP3/BO3</f>
        <v>156.25</v>
      </c>
    </row>
    <row r="4" spans="1:69" ht="15.75" customHeight="1" x14ac:dyDescent="0.25">
      <c r="A4" s="37"/>
      <c r="B4" s="38" t="s">
        <v>34</v>
      </c>
      <c r="C4" s="39" t="s">
        <v>35</v>
      </c>
      <c r="D4" s="40">
        <v>47</v>
      </c>
      <c r="E4" s="41">
        <v>144</v>
      </c>
      <c r="F4" s="41">
        <v>154</v>
      </c>
      <c r="G4" s="41">
        <v>156</v>
      </c>
      <c r="H4" s="41">
        <v>155</v>
      </c>
      <c r="I4" s="42">
        <f t="shared" si="0"/>
        <v>609</v>
      </c>
      <c r="J4" s="43">
        <v>47</v>
      </c>
      <c r="K4" s="44">
        <v>147</v>
      </c>
      <c r="L4" s="44">
        <v>178</v>
      </c>
      <c r="M4" s="44">
        <v>181</v>
      </c>
      <c r="N4" s="44">
        <v>181</v>
      </c>
      <c r="O4" s="42">
        <f t="shared" si="1"/>
        <v>687</v>
      </c>
      <c r="P4" s="43">
        <v>40</v>
      </c>
      <c r="Q4" s="44">
        <v>172</v>
      </c>
      <c r="R4" s="44">
        <v>203</v>
      </c>
      <c r="S4" s="44">
        <v>224</v>
      </c>
      <c r="T4" s="44">
        <v>152</v>
      </c>
      <c r="U4" s="42">
        <f t="shared" si="2"/>
        <v>751</v>
      </c>
      <c r="V4" s="43">
        <v>35</v>
      </c>
      <c r="W4" s="44">
        <v>189</v>
      </c>
      <c r="X4" s="44">
        <v>181</v>
      </c>
      <c r="Y4" s="44">
        <v>211</v>
      </c>
      <c r="Z4" s="44">
        <v>174</v>
      </c>
      <c r="AA4" s="42">
        <f t="shared" si="3"/>
        <v>755</v>
      </c>
      <c r="AB4" s="43"/>
      <c r="AC4" s="44"/>
      <c r="AD4" s="44"/>
      <c r="AE4" s="44"/>
      <c r="AF4" s="44"/>
      <c r="AG4" s="42">
        <f t="shared" si="4"/>
        <v>0</v>
      </c>
      <c r="AH4" s="43"/>
      <c r="AI4" s="44"/>
      <c r="AJ4" s="44"/>
      <c r="AK4" s="44"/>
      <c r="AL4" s="44"/>
      <c r="AM4" s="42">
        <f t="shared" si="5"/>
        <v>0</v>
      </c>
      <c r="AN4" s="43"/>
      <c r="AO4" s="44"/>
      <c r="AP4" s="44"/>
      <c r="AQ4" s="44"/>
      <c r="AR4" s="44"/>
      <c r="AS4" s="42">
        <f t="shared" si="6"/>
        <v>0</v>
      </c>
      <c r="AT4" s="43"/>
      <c r="AU4" s="44"/>
      <c r="AV4" s="44"/>
      <c r="AW4" s="44"/>
      <c r="AX4" s="44"/>
      <c r="AY4" s="42">
        <f t="shared" si="7"/>
        <v>0</v>
      </c>
      <c r="AZ4" s="43"/>
      <c r="BA4" s="44"/>
      <c r="BB4" s="44"/>
      <c r="BC4" s="44"/>
      <c r="BD4" s="44"/>
      <c r="BE4" s="42">
        <f t="shared" si="8"/>
        <v>0</v>
      </c>
      <c r="BF4" s="45">
        <f t="shared" si="9"/>
        <v>4</v>
      </c>
      <c r="BG4" s="17">
        <f t="shared" si="10"/>
        <v>4</v>
      </c>
      <c r="BH4" s="17">
        <f t="shared" si="11"/>
        <v>4</v>
      </c>
      <c r="BI4" s="17">
        <f t="shared" si="12"/>
        <v>4</v>
      </c>
      <c r="BJ4" s="17">
        <f t="shared" si="13"/>
        <v>0</v>
      </c>
      <c r="BK4" s="17">
        <f t="shared" si="14"/>
        <v>0</v>
      </c>
      <c r="BL4" s="17">
        <f t="shared" si="15"/>
        <v>0</v>
      </c>
      <c r="BM4" s="17">
        <f t="shared" si="16"/>
        <v>0</v>
      </c>
      <c r="BN4" s="17">
        <f t="shared" si="17"/>
        <v>0</v>
      </c>
      <c r="BO4" s="17">
        <f t="shared" si="18"/>
        <v>16</v>
      </c>
      <c r="BP4" s="17">
        <f t="shared" si="19"/>
        <v>2802</v>
      </c>
      <c r="BQ4" s="17">
        <f t="shared" si="20"/>
        <v>175.125</v>
      </c>
    </row>
    <row r="5" spans="1:69" ht="15.75" customHeight="1" x14ac:dyDescent="0.25">
      <c r="A5" s="37"/>
      <c r="B5" s="46" t="s">
        <v>44</v>
      </c>
      <c r="C5" s="39" t="s">
        <v>45</v>
      </c>
      <c r="D5" s="43"/>
      <c r="E5" s="44"/>
      <c r="F5" s="44"/>
      <c r="G5" s="44"/>
      <c r="H5" s="44"/>
      <c r="I5" s="42">
        <f t="shared" si="0"/>
        <v>0</v>
      </c>
      <c r="J5" s="43"/>
      <c r="K5" s="44"/>
      <c r="L5" s="44"/>
      <c r="M5" s="44"/>
      <c r="N5" s="44"/>
      <c r="O5" s="42">
        <f t="shared" si="1"/>
        <v>0</v>
      </c>
      <c r="P5" s="43">
        <v>72</v>
      </c>
      <c r="Q5" s="44">
        <v>132</v>
      </c>
      <c r="R5" s="44">
        <v>131</v>
      </c>
      <c r="S5" s="44">
        <v>111</v>
      </c>
      <c r="T5" s="44">
        <v>97</v>
      </c>
      <c r="U5" s="42">
        <f t="shared" si="2"/>
        <v>471</v>
      </c>
      <c r="V5" s="43"/>
      <c r="W5" s="44"/>
      <c r="X5" s="44"/>
      <c r="Y5" s="44"/>
      <c r="Z5" s="44"/>
      <c r="AA5" s="42">
        <f t="shared" si="3"/>
        <v>0</v>
      </c>
      <c r="AB5" s="43"/>
      <c r="AC5" s="44"/>
      <c r="AD5" s="44"/>
      <c r="AE5" s="44"/>
      <c r="AF5" s="44"/>
      <c r="AG5" s="42">
        <f t="shared" si="4"/>
        <v>0</v>
      </c>
      <c r="AH5" s="43"/>
      <c r="AI5" s="44"/>
      <c r="AJ5" s="44"/>
      <c r="AK5" s="44"/>
      <c r="AL5" s="44"/>
      <c r="AM5" s="42">
        <f t="shared" si="5"/>
        <v>0</v>
      </c>
      <c r="AN5" s="43"/>
      <c r="AO5" s="44"/>
      <c r="AP5" s="44"/>
      <c r="AQ5" s="44"/>
      <c r="AR5" s="44"/>
      <c r="AS5" s="42">
        <f t="shared" si="6"/>
        <v>0</v>
      </c>
      <c r="AT5" s="43"/>
      <c r="AU5" s="44"/>
      <c r="AV5" s="44"/>
      <c r="AW5" s="44"/>
      <c r="AX5" s="44"/>
      <c r="AY5" s="42">
        <f t="shared" si="7"/>
        <v>0</v>
      </c>
      <c r="AZ5" s="43"/>
      <c r="BA5" s="44"/>
      <c r="BB5" s="44"/>
      <c r="BC5" s="44"/>
      <c r="BD5" s="44"/>
      <c r="BE5" s="42">
        <f t="shared" si="8"/>
        <v>0</v>
      </c>
      <c r="BF5" s="45">
        <f t="shared" si="9"/>
        <v>0</v>
      </c>
      <c r="BG5" s="17">
        <f t="shared" si="10"/>
        <v>0</v>
      </c>
      <c r="BH5" s="17">
        <f t="shared" si="11"/>
        <v>4</v>
      </c>
      <c r="BI5" s="17">
        <f t="shared" si="12"/>
        <v>0</v>
      </c>
      <c r="BJ5" s="17">
        <f t="shared" si="13"/>
        <v>0</v>
      </c>
      <c r="BK5" s="17">
        <f t="shared" si="14"/>
        <v>0</v>
      </c>
      <c r="BL5" s="17">
        <f t="shared" si="15"/>
        <v>0</v>
      </c>
      <c r="BM5" s="17">
        <f t="shared" si="16"/>
        <v>0</v>
      </c>
      <c r="BN5" s="17">
        <f t="shared" si="17"/>
        <v>0</v>
      </c>
      <c r="BO5" s="17">
        <f t="shared" si="18"/>
        <v>4</v>
      </c>
      <c r="BP5" s="17">
        <f t="shared" si="19"/>
        <v>471</v>
      </c>
      <c r="BQ5" s="21">
        <f t="shared" si="20"/>
        <v>117.75</v>
      </c>
    </row>
    <row r="6" spans="1:69" ht="15.75" customHeight="1" x14ac:dyDescent="0.25">
      <c r="A6" s="37"/>
      <c r="B6" s="46" t="s">
        <v>99</v>
      </c>
      <c r="C6" s="39" t="s">
        <v>100</v>
      </c>
      <c r="D6" s="43"/>
      <c r="E6" s="44"/>
      <c r="F6" s="44"/>
      <c r="G6" s="44"/>
      <c r="H6" s="44"/>
      <c r="I6" s="42">
        <f t="shared" si="0"/>
        <v>0</v>
      </c>
      <c r="J6" s="43"/>
      <c r="K6" s="44"/>
      <c r="L6" s="44"/>
      <c r="M6" s="44"/>
      <c r="N6" s="44"/>
      <c r="O6" s="42">
        <f t="shared" si="1"/>
        <v>0</v>
      </c>
      <c r="P6" s="43"/>
      <c r="Q6" s="44"/>
      <c r="R6" s="44"/>
      <c r="S6" s="44"/>
      <c r="T6" s="44"/>
      <c r="U6" s="42">
        <f t="shared" si="2"/>
        <v>0</v>
      </c>
      <c r="V6" s="43">
        <v>60</v>
      </c>
      <c r="W6" s="44">
        <v>156</v>
      </c>
      <c r="X6" s="44">
        <v>132</v>
      </c>
      <c r="Y6" s="44">
        <v>137</v>
      </c>
      <c r="Z6" s="44">
        <v>108</v>
      </c>
      <c r="AA6" s="42">
        <f t="shared" si="3"/>
        <v>533</v>
      </c>
      <c r="AB6" s="43"/>
      <c r="AC6" s="44"/>
      <c r="AD6" s="44"/>
      <c r="AE6" s="44"/>
      <c r="AF6" s="44"/>
      <c r="AG6" s="42">
        <f t="shared" si="4"/>
        <v>0</v>
      </c>
      <c r="AH6" s="43"/>
      <c r="AI6" s="44"/>
      <c r="AJ6" s="44"/>
      <c r="AK6" s="44"/>
      <c r="AL6" s="44"/>
      <c r="AM6" s="42">
        <f t="shared" si="5"/>
        <v>0</v>
      </c>
      <c r="AN6" s="43"/>
      <c r="AO6" s="44"/>
      <c r="AP6" s="44"/>
      <c r="AQ6" s="44"/>
      <c r="AR6" s="44"/>
      <c r="AS6" s="42">
        <f t="shared" si="6"/>
        <v>0</v>
      </c>
      <c r="AT6" s="43"/>
      <c r="AU6" s="44"/>
      <c r="AV6" s="44"/>
      <c r="AW6" s="44"/>
      <c r="AX6" s="44"/>
      <c r="AY6" s="42">
        <f t="shared" si="7"/>
        <v>0</v>
      </c>
      <c r="AZ6" s="43"/>
      <c r="BA6" s="44"/>
      <c r="BB6" s="44"/>
      <c r="BC6" s="44"/>
      <c r="BD6" s="44"/>
      <c r="BE6" s="42">
        <f t="shared" si="8"/>
        <v>0</v>
      </c>
      <c r="BF6" s="45">
        <f t="shared" si="9"/>
        <v>0</v>
      </c>
      <c r="BG6" s="17">
        <f t="shared" si="10"/>
        <v>0</v>
      </c>
      <c r="BH6" s="17">
        <f t="shared" si="11"/>
        <v>0</v>
      </c>
      <c r="BI6" s="17">
        <f t="shared" si="12"/>
        <v>4</v>
      </c>
      <c r="BJ6" s="17">
        <f t="shared" si="13"/>
        <v>0</v>
      </c>
      <c r="BK6" s="17">
        <f t="shared" si="14"/>
        <v>0</v>
      </c>
      <c r="BL6" s="17">
        <f t="shared" si="15"/>
        <v>0</v>
      </c>
      <c r="BM6" s="17">
        <f t="shared" si="16"/>
        <v>0</v>
      </c>
      <c r="BN6" s="17">
        <f t="shared" si="17"/>
        <v>0</v>
      </c>
      <c r="BO6" s="17">
        <f t="shared" si="18"/>
        <v>4</v>
      </c>
      <c r="BP6" s="17">
        <f t="shared" si="19"/>
        <v>533</v>
      </c>
      <c r="BQ6" s="21">
        <f t="shared" si="20"/>
        <v>133.25</v>
      </c>
    </row>
    <row r="7" spans="1:69" ht="15.75" customHeight="1" x14ac:dyDescent="0.25">
      <c r="A7" s="37"/>
      <c r="B7" s="46">
        <v>5</v>
      </c>
      <c r="C7" s="47"/>
      <c r="D7" s="43"/>
      <c r="E7" s="44"/>
      <c r="F7" s="44"/>
      <c r="G7" s="44"/>
      <c r="H7" s="44"/>
      <c r="I7" s="42">
        <f t="shared" si="0"/>
        <v>0</v>
      </c>
      <c r="J7" s="43"/>
      <c r="K7" s="44"/>
      <c r="L7" s="44"/>
      <c r="M7" s="44"/>
      <c r="N7" s="44"/>
      <c r="O7" s="42">
        <f t="shared" si="1"/>
        <v>0</v>
      </c>
      <c r="P7" s="43"/>
      <c r="Q7" s="44"/>
      <c r="R7" s="44"/>
      <c r="S7" s="44"/>
      <c r="T7" s="44"/>
      <c r="U7" s="42">
        <f t="shared" si="2"/>
        <v>0</v>
      </c>
      <c r="V7" s="43"/>
      <c r="W7" s="44"/>
      <c r="X7" s="44"/>
      <c r="Y7" s="44"/>
      <c r="Z7" s="44"/>
      <c r="AA7" s="42">
        <f t="shared" si="3"/>
        <v>0</v>
      </c>
      <c r="AB7" s="43"/>
      <c r="AC7" s="44"/>
      <c r="AD7" s="44"/>
      <c r="AE7" s="44"/>
      <c r="AF7" s="44"/>
      <c r="AG7" s="42">
        <f t="shared" si="4"/>
        <v>0</v>
      </c>
      <c r="AH7" s="43"/>
      <c r="AI7" s="44"/>
      <c r="AJ7" s="44"/>
      <c r="AK7" s="44"/>
      <c r="AL7" s="44"/>
      <c r="AM7" s="42">
        <f t="shared" si="5"/>
        <v>0</v>
      </c>
      <c r="AN7" s="43"/>
      <c r="AO7" s="44"/>
      <c r="AP7" s="44"/>
      <c r="AQ7" s="44"/>
      <c r="AR7" s="44"/>
      <c r="AS7" s="42">
        <f t="shared" si="6"/>
        <v>0</v>
      </c>
      <c r="AT7" s="43"/>
      <c r="AU7" s="44"/>
      <c r="AV7" s="44"/>
      <c r="AW7" s="44"/>
      <c r="AX7" s="44"/>
      <c r="AY7" s="42">
        <f t="shared" si="7"/>
        <v>0</v>
      </c>
      <c r="AZ7" s="43"/>
      <c r="BA7" s="44"/>
      <c r="BB7" s="44"/>
      <c r="BC7" s="44"/>
      <c r="BD7" s="44"/>
      <c r="BE7" s="42">
        <f t="shared" si="8"/>
        <v>0</v>
      </c>
      <c r="BF7" s="45">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1" t="e">
        <f t="shared" si="20"/>
        <v>#DIV/0!</v>
      </c>
    </row>
    <row r="8" spans="1:69" ht="15.75" customHeight="1" x14ac:dyDescent="0.25">
      <c r="A8" s="37"/>
      <c r="B8" s="46">
        <v>6</v>
      </c>
      <c r="C8" s="47"/>
      <c r="D8" s="43"/>
      <c r="E8" s="44"/>
      <c r="F8" s="44"/>
      <c r="G8" s="44"/>
      <c r="H8" s="44"/>
      <c r="I8" s="42">
        <f t="shared" si="0"/>
        <v>0</v>
      </c>
      <c r="J8" s="43"/>
      <c r="K8" s="44"/>
      <c r="L8" s="44"/>
      <c r="M8" s="44"/>
      <c r="N8" s="44"/>
      <c r="O8" s="42">
        <f t="shared" si="1"/>
        <v>0</v>
      </c>
      <c r="P8" s="43"/>
      <c r="Q8" s="44"/>
      <c r="R8" s="44"/>
      <c r="S8" s="44"/>
      <c r="T8" s="44"/>
      <c r="U8" s="42">
        <f t="shared" si="2"/>
        <v>0</v>
      </c>
      <c r="V8" s="43"/>
      <c r="W8" s="44"/>
      <c r="X8" s="44"/>
      <c r="Y8" s="44"/>
      <c r="Z8" s="44"/>
      <c r="AA8" s="42">
        <f t="shared" si="3"/>
        <v>0</v>
      </c>
      <c r="AB8" s="43"/>
      <c r="AC8" s="44"/>
      <c r="AD8" s="44"/>
      <c r="AE8" s="44"/>
      <c r="AF8" s="44"/>
      <c r="AG8" s="42">
        <f t="shared" si="4"/>
        <v>0</v>
      </c>
      <c r="AH8" s="43"/>
      <c r="AI8" s="44"/>
      <c r="AJ8" s="44"/>
      <c r="AK8" s="44"/>
      <c r="AL8" s="44"/>
      <c r="AM8" s="42">
        <f t="shared" si="5"/>
        <v>0</v>
      </c>
      <c r="AN8" s="43"/>
      <c r="AO8" s="44"/>
      <c r="AP8" s="44"/>
      <c r="AQ8" s="44"/>
      <c r="AR8" s="44"/>
      <c r="AS8" s="42">
        <f t="shared" si="6"/>
        <v>0</v>
      </c>
      <c r="AT8" s="43"/>
      <c r="AU8" s="44"/>
      <c r="AV8" s="44"/>
      <c r="AW8" s="44"/>
      <c r="AX8" s="44"/>
      <c r="AY8" s="42">
        <f t="shared" si="7"/>
        <v>0</v>
      </c>
      <c r="AZ8" s="43"/>
      <c r="BA8" s="44"/>
      <c r="BB8" s="44"/>
      <c r="BC8" s="44"/>
      <c r="BD8" s="44"/>
      <c r="BE8" s="42">
        <f t="shared" si="8"/>
        <v>0</v>
      </c>
      <c r="BF8" s="45">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1" t="e">
        <f t="shared" si="20"/>
        <v>#DIV/0!</v>
      </c>
    </row>
    <row r="9" spans="1:69" ht="15.75" customHeight="1" x14ac:dyDescent="0.25">
      <c r="A9" s="37"/>
      <c r="B9" s="46">
        <v>7</v>
      </c>
      <c r="C9" s="47"/>
      <c r="D9" s="43"/>
      <c r="E9" s="44"/>
      <c r="F9" s="44"/>
      <c r="G9" s="44"/>
      <c r="H9" s="44"/>
      <c r="I9" s="42">
        <f t="shared" si="0"/>
        <v>0</v>
      </c>
      <c r="J9" s="43"/>
      <c r="K9" s="44"/>
      <c r="L9" s="44"/>
      <c r="M9" s="44"/>
      <c r="N9" s="44"/>
      <c r="O9" s="42">
        <f t="shared" si="1"/>
        <v>0</v>
      </c>
      <c r="P9" s="43"/>
      <c r="Q9" s="44"/>
      <c r="R9" s="44"/>
      <c r="S9" s="44"/>
      <c r="T9" s="44"/>
      <c r="U9" s="42">
        <f t="shared" si="2"/>
        <v>0</v>
      </c>
      <c r="V9" s="43"/>
      <c r="W9" s="44"/>
      <c r="X9" s="44"/>
      <c r="Y9" s="44"/>
      <c r="Z9" s="44"/>
      <c r="AA9" s="42">
        <f t="shared" si="3"/>
        <v>0</v>
      </c>
      <c r="AB9" s="43"/>
      <c r="AC9" s="44"/>
      <c r="AD9" s="44"/>
      <c r="AE9" s="44"/>
      <c r="AF9" s="44"/>
      <c r="AG9" s="42">
        <f t="shared" si="4"/>
        <v>0</v>
      </c>
      <c r="AH9" s="43"/>
      <c r="AI9" s="44"/>
      <c r="AJ9" s="44"/>
      <c r="AK9" s="44"/>
      <c r="AL9" s="44"/>
      <c r="AM9" s="42">
        <f t="shared" si="5"/>
        <v>0</v>
      </c>
      <c r="AN9" s="43"/>
      <c r="AO9" s="44"/>
      <c r="AP9" s="44"/>
      <c r="AQ9" s="44"/>
      <c r="AR9" s="44"/>
      <c r="AS9" s="42">
        <f t="shared" si="6"/>
        <v>0</v>
      </c>
      <c r="AT9" s="43"/>
      <c r="AU9" s="44"/>
      <c r="AV9" s="44"/>
      <c r="AW9" s="44"/>
      <c r="AX9" s="44"/>
      <c r="AY9" s="42">
        <f t="shared" si="7"/>
        <v>0</v>
      </c>
      <c r="AZ9" s="43"/>
      <c r="BA9" s="44"/>
      <c r="BB9" s="44"/>
      <c r="BC9" s="44"/>
      <c r="BD9" s="44"/>
      <c r="BE9" s="42">
        <f t="shared" si="8"/>
        <v>0</v>
      </c>
      <c r="BF9" s="45">
        <f t="shared" si="9"/>
        <v>0</v>
      </c>
      <c r="BG9" s="17">
        <f t="shared" si="10"/>
        <v>0</v>
      </c>
      <c r="BH9" s="17">
        <f t="shared" si="11"/>
        <v>0</v>
      </c>
      <c r="BI9" s="17">
        <f t="shared" si="12"/>
        <v>0</v>
      </c>
      <c r="BJ9" s="17">
        <f t="shared" si="13"/>
        <v>0</v>
      </c>
      <c r="BK9" s="17">
        <f t="shared" si="14"/>
        <v>0</v>
      </c>
      <c r="BL9" s="17">
        <f t="shared" si="15"/>
        <v>0</v>
      </c>
      <c r="BM9" s="17">
        <f t="shared" si="16"/>
        <v>0</v>
      </c>
      <c r="BN9" s="17">
        <f t="shared" si="17"/>
        <v>0</v>
      </c>
      <c r="BO9" s="17">
        <f t="shared" si="18"/>
        <v>0</v>
      </c>
      <c r="BP9" s="17">
        <f t="shared" si="19"/>
        <v>0</v>
      </c>
      <c r="BQ9" s="21" t="e">
        <f t="shared" si="20"/>
        <v>#DIV/0!</v>
      </c>
    </row>
    <row r="10" spans="1:69" ht="15.75" customHeight="1" x14ac:dyDescent="0.25">
      <c r="A10" s="37"/>
      <c r="B10" s="46">
        <v>8</v>
      </c>
      <c r="C10" s="47"/>
      <c r="D10" s="43"/>
      <c r="E10" s="44"/>
      <c r="F10" s="44"/>
      <c r="G10" s="44"/>
      <c r="H10" s="44"/>
      <c r="I10" s="42">
        <f t="shared" si="0"/>
        <v>0</v>
      </c>
      <c r="J10" s="43"/>
      <c r="K10" s="44"/>
      <c r="L10" s="44"/>
      <c r="M10" s="44"/>
      <c r="N10" s="44"/>
      <c r="O10" s="42">
        <f t="shared" si="1"/>
        <v>0</v>
      </c>
      <c r="P10" s="43"/>
      <c r="Q10" s="44"/>
      <c r="R10" s="44"/>
      <c r="S10" s="44"/>
      <c r="T10" s="44"/>
      <c r="U10" s="42">
        <f t="shared" si="2"/>
        <v>0</v>
      </c>
      <c r="V10" s="43"/>
      <c r="W10" s="44"/>
      <c r="X10" s="44"/>
      <c r="Y10" s="44"/>
      <c r="Z10" s="44"/>
      <c r="AA10" s="42">
        <f t="shared" si="3"/>
        <v>0</v>
      </c>
      <c r="AB10" s="43"/>
      <c r="AC10" s="44"/>
      <c r="AD10" s="44"/>
      <c r="AE10" s="44"/>
      <c r="AF10" s="44"/>
      <c r="AG10" s="42">
        <f t="shared" si="4"/>
        <v>0</v>
      </c>
      <c r="AH10" s="43"/>
      <c r="AI10" s="44"/>
      <c r="AJ10" s="44"/>
      <c r="AK10" s="44"/>
      <c r="AL10" s="44"/>
      <c r="AM10" s="42">
        <f t="shared" si="5"/>
        <v>0</v>
      </c>
      <c r="AN10" s="43"/>
      <c r="AO10" s="44"/>
      <c r="AP10" s="44"/>
      <c r="AQ10" s="44"/>
      <c r="AR10" s="44"/>
      <c r="AS10" s="42">
        <f t="shared" si="6"/>
        <v>0</v>
      </c>
      <c r="AT10" s="43"/>
      <c r="AU10" s="44"/>
      <c r="AV10" s="44"/>
      <c r="AW10" s="44"/>
      <c r="AX10" s="44"/>
      <c r="AY10" s="42">
        <f t="shared" si="7"/>
        <v>0</v>
      </c>
      <c r="AZ10" s="43"/>
      <c r="BA10" s="44"/>
      <c r="BB10" s="44"/>
      <c r="BC10" s="44"/>
      <c r="BD10" s="44"/>
      <c r="BE10" s="42">
        <f t="shared" si="8"/>
        <v>0</v>
      </c>
      <c r="BF10" s="45">
        <f t="shared" si="9"/>
        <v>0</v>
      </c>
      <c r="BG10" s="17">
        <f t="shared" si="10"/>
        <v>0</v>
      </c>
      <c r="BH10" s="17">
        <f t="shared" si="11"/>
        <v>0</v>
      </c>
      <c r="BI10" s="17">
        <f t="shared" si="12"/>
        <v>0</v>
      </c>
      <c r="BJ10" s="17">
        <f t="shared" si="13"/>
        <v>0</v>
      </c>
      <c r="BK10" s="17">
        <f t="shared" si="14"/>
        <v>0</v>
      </c>
      <c r="BL10" s="17">
        <f t="shared" si="15"/>
        <v>0</v>
      </c>
      <c r="BM10" s="17">
        <f t="shared" si="16"/>
        <v>0</v>
      </c>
      <c r="BN10" s="17">
        <f t="shared" si="17"/>
        <v>0</v>
      </c>
      <c r="BO10" s="17">
        <f t="shared" si="18"/>
        <v>0</v>
      </c>
      <c r="BP10" s="17">
        <f t="shared" si="19"/>
        <v>0</v>
      </c>
      <c r="BQ10" s="21" t="e">
        <f t="shared" si="20"/>
        <v>#DIV/0!</v>
      </c>
    </row>
    <row r="11" spans="1:69" ht="15.75" customHeight="1" x14ac:dyDescent="0.25">
      <c r="A11" s="37"/>
      <c r="B11" s="46">
        <v>9</v>
      </c>
      <c r="C11" s="47"/>
      <c r="D11" s="43"/>
      <c r="E11" s="44"/>
      <c r="F11" s="44"/>
      <c r="G11" s="44"/>
      <c r="H11" s="44"/>
      <c r="I11" s="42">
        <f t="shared" si="0"/>
        <v>0</v>
      </c>
      <c r="J11" s="43"/>
      <c r="K11" s="44"/>
      <c r="L11" s="44"/>
      <c r="M11" s="44"/>
      <c r="N11" s="44"/>
      <c r="O11" s="42">
        <f t="shared" si="1"/>
        <v>0</v>
      </c>
      <c r="P11" s="43"/>
      <c r="Q11" s="44"/>
      <c r="R11" s="44"/>
      <c r="S11" s="44"/>
      <c r="T11" s="44"/>
      <c r="U11" s="42">
        <f t="shared" si="2"/>
        <v>0</v>
      </c>
      <c r="V11" s="43"/>
      <c r="W11" s="44"/>
      <c r="X11" s="44"/>
      <c r="Y11" s="44"/>
      <c r="Z11" s="44"/>
      <c r="AA11" s="42">
        <f t="shared" si="3"/>
        <v>0</v>
      </c>
      <c r="AB11" s="43"/>
      <c r="AC11" s="44"/>
      <c r="AD11" s="44"/>
      <c r="AE11" s="44"/>
      <c r="AF11" s="44"/>
      <c r="AG11" s="42">
        <f t="shared" si="4"/>
        <v>0</v>
      </c>
      <c r="AH11" s="43"/>
      <c r="AI11" s="44"/>
      <c r="AJ11" s="44"/>
      <c r="AK11" s="44"/>
      <c r="AL11" s="44"/>
      <c r="AM11" s="42">
        <f t="shared" si="5"/>
        <v>0</v>
      </c>
      <c r="AN11" s="43"/>
      <c r="AO11" s="44"/>
      <c r="AP11" s="44"/>
      <c r="AQ11" s="44"/>
      <c r="AR11" s="44"/>
      <c r="AS11" s="42">
        <f t="shared" si="6"/>
        <v>0</v>
      </c>
      <c r="AT11" s="43"/>
      <c r="AU11" s="44"/>
      <c r="AV11" s="44"/>
      <c r="AW11" s="44"/>
      <c r="AX11" s="44"/>
      <c r="AY11" s="42">
        <f t="shared" si="7"/>
        <v>0</v>
      </c>
      <c r="AZ11" s="43"/>
      <c r="BA11" s="44"/>
      <c r="BB11" s="44"/>
      <c r="BC11" s="44"/>
      <c r="BD11" s="44"/>
      <c r="BE11" s="42">
        <f t="shared" si="8"/>
        <v>0</v>
      </c>
      <c r="BF11" s="45">
        <f t="shared" si="9"/>
        <v>0</v>
      </c>
      <c r="BG11" s="17">
        <f t="shared" si="10"/>
        <v>0</v>
      </c>
      <c r="BH11" s="17">
        <f t="shared" si="11"/>
        <v>0</v>
      </c>
      <c r="BI11" s="17">
        <f t="shared" si="12"/>
        <v>0</v>
      </c>
      <c r="BJ11" s="17">
        <f t="shared" si="13"/>
        <v>0</v>
      </c>
      <c r="BK11" s="17">
        <f t="shared" si="14"/>
        <v>0</v>
      </c>
      <c r="BL11" s="17">
        <f t="shared" si="15"/>
        <v>0</v>
      </c>
      <c r="BM11" s="17">
        <f t="shared" si="16"/>
        <v>0</v>
      </c>
      <c r="BN11" s="17">
        <f t="shared" si="17"/>
        <v>0</v>
      </c>
      <c r="BO11" s="17">
        <f t="shared" si="18"/>
        <v>0</v>
      </c>
      <c r="BP11" s="17">
        <f t="shared" si="19"/>
        <v>0</v>
      </c>
      <c r="BQ11" s="21" t="e">
        <f t="shared" si="20"/>
        <v>#DIV/0!</v>
      </c>
    </row>
    <row r="12" spans="1:69" ht="15.75" customHeight="1" x14ac:dyDescent="0.25">
      <c r="A12" s="37"/>
      <c r="B12" s="46">
        <v>10</v>
      </c>
      <c r="C12" s="47"/>
      <c r="D12" s="43"/>
      <c r="E12" s="44"/>
      <c r="F12" s="44"/>
      <c r="G12" s="44"/>
      <c r="H12" s="44"/>
      <c r="I12" s="42">
        <f t="shared" si="0"/>
        <v>0</v>
      </c>
      <c r="J12" s="43"/>
      <c r="K12" s="44"/>
      <c r="L12" s="44"/>
      <c r="M12" s="44"/>
      <c r="N12" s="44"/>
      <c r="O12" s="42">
        <f t="shared" si="1"/>
        <v>0</v>
      </c>
      <c r="P12" s="43"/>
      <c r="Q12" s="44"/>
      <c r="R12" s="44"/>
      <c r="S12" s="44"/>
      <c r="T12" s="44"/>
      <c r="U12" s="42">
        <f t="shared" si="2"/>
        <v>0</v>
      </c>
      <c r="V12" s="43"/>
      <c r="W12" s="44"/>
      <c r="X12" s="44"/>
      <c r="Y12" s="44"/>
      <c r="Z12" s="44"/>
      <c r="AA12" s="42">
        <f t="shared" si="3"/>
        <v>0</v>
      </c>
      <c r="AB12" s="43"/>
      <c r="AC12" s="44"/>
      <c r="AD12" s="44"/>
      <c r="AE12" s="44"/>
      <c r="AF12" s="44"/>
      <c r="AG12" s="42">
        <f t="shared" si="4"/>
        <v>0</v>
      </c>
      <c r="AH12" s="43"/>
      <c r="AI12" s="44"/>
      <c r="AJ12" s="44"/>
      <c r="AK12" s="44"/>
      <c r="AL12" s="44"/>
      <c r="AM12" s="42">
        <f t="shared" si="5"/>
        <v>0</v>
      </c>
      <c r="AN12" s="43"/>
      <c r="AO12" s="44"/>
      <c r="AP12" s="44"/>
      <c r="AQ12" s="44"/>
      <c r="AR12" s="44"/>
      <c r="AS12" s="42">
        <f t="shared" si="6"/>
        <v>0</v>
      </c>
      <c r="AT12" s="43"/>
      <c r="AU12" s="44"/>
      <c r="AV12" s="44"/>
      <c r="AW12" s="44"/>
      <c r="AX12" s="44"/>
      <c r="AY12" s="42">
        <f t="shared" si="7"/>
        <v>0</v>
      </c>
      <c r="AZ12" s="43"/>
      <c r="BA12" s="44"/>
      <c r="BB12" s="44"/>
      <c r="BC12" s="44"/>
      <c r="BD12" s="44"/>
      <c r="BE12" s="42">
        <f t="shared" si="8"/>
        <v>0</v>
      </c>
      <c r="BF12" s="45">
        <f t="shared" si="9"/>
        <v>0</v>
      </c>
      <c r="BG12" s="17">
        <f t="shared" si="10"/>
        <v>0</v>
      </c>
      <c r="BH12" s="17">
        <f t="shared" si="11"/>
        <v>0</v>
      </c>
      <c r="BI12" s="17">
        <f t="shared" si="12"/>
        <v>0</v>
      </c>
      <c r="BJ12" s="17">
        <f t="shared" si="13"/>
        <v>0</v>
      </c>
      <c r="BK12" s="17">
        <f t="shared" si="14"/>
        <v>0</v>
      </c>
      <c r="BL12" s="17">
        <f t="shared" si="15"/>
        <v>0</v>
      </c>
      <c r="BM12" s="17">
        <f t="shared" si="16"/>
        <v>0</v>
      </c>
      <c r="BN12" s="17">
        <f t="shared" si="17"/>
        <v>0</v>
      </c>
      <c r="BO12" s="17">
        <f t="shared" si="18"/>
        <v>0</v>
      </c>
      <c r="BP12" s="17">
        <f t="shared" si="19"/>
        <v>0</v>
      </c>
      <c r="BQ12" s="21" t="e">
        <f t="shared" si="20"/>
        <v>#DIV/0!</v>
      </c>
    </row>
    <row r="13" spans="1:69" ht="15.75" customHeight="1" x14ac:dyDescent="0.25">
      <c r="A13" s="37"/>
      <c r="B13" s="46">
        <v>11</v>
      </c>
      <c r="C13" s="47"/>
      <c r="D13" s="43"/>
      <c r="E13" s="44"/>
      <c r="F13" s="44"/>
      <c r="G13" s="44"/>
      <c r="H13" s="44"/>
      <c r="I13" s="42">
        <f t="shared" si="0"/>
        <v>0</v>
      </c>
      <c r="J13" s="43"/>
      <c r="K13" s="44"/>
      <c r="L13" s="44"/>
      <c r="M13" s="44"/>
      <c r="N13" s="44"/>
      <c r="O13" s="42">
        <f t="shared" si="1"/>
        <v>0</v>
      </c>
      <c r="P13" s="43"/>
      <c r="Q13" s="44"/>
      <c r="R13" s="44"/>
      <c r="S13" s="44"/>
      <c r="T13" s="44"/>
      <c r="U13" s="42">
        <f t="shared" si="2"/>
        <v>0</v>
      </c>
      <c r="V13" s="43"/>
      <c r="W13" s="44"/>
      <c r="X13" s="44"/>
      <c r="Y13" s="44"/>
      <c r="Z13" s="44"/>
      <c r="AA13" s="42">
        <f t="shared" si="3"/>
        <v>0</v>
      </c>
      <c r="AB13" s="43"/>
      <c r="AC13" s="44"/>
      <c r="AD13" s="44"/>
      <c r="AE13" s="44"/>
      <c r="AF13" s="44"/>
      <c r="AG13" s="42">
        <f t="shared" si="4"/>
        <v>0</v>
      </c>
      <c r="AH13" s="43"/>
      <c r="AI13" s="44"/>
      <c r="AJ13" s="44"/>
      <c r="AK13" s="44"/>
      <c r="AL13" s="44"/>
      <c r="AM13" s="42">
        <f t="shared" si="5"/>
        <v>0</v>
      </c>
      <c r="AN13" s="43"/>
      <c r="AO13" s="44"/>
      <c r="AP13" s="44"/>
      <c r="AQ13" s="44"/>
      <c r="AR13" s="44"/>
      <c r="AS13" s="42">
        <f t="shared" si="6"/>
        <v>0</v>
      </c>
      <c r="AT13" s="43"/>
      <c r="AU13" s="44"/>
      <c r="AV13" s="44"/>
      <c r="AW13" s="44"/>
      <c r="AX13" s="44"/>
      <c r="AY13" s="42">
        <f t="shared" si="7"/>
        <v>0</v>
      </c>
      <c r="AZ13" s="43"/>
      <c r="BA13" s="44"/>
      <c r="BB13" s="44"/>
      <c r="BC13" s="44"/>
      <c r="BD13" s="44"/>
      <c r="BE13" s="42">
        <f t="shared" si="8"/>
        <v>0</v>
      </c>
      <c r="BF13" s="45">
        <f t="shared" si="9"/>
        <v>0</v>
      </c>
      <c r="BG13" s="17">
        <f t="shared" si="10"/>
        <v>0</v>
      </c>
      <c r="BH13" s="17">
        <f t="shared" si="11"/>
        <v>0</v>
      </c>
      <c r="BI13" s="17">
        <f t="shared" si="12"/>
        <v>0</v>
      </c>
      <c r="BJ13" s="17">
        <f t="shared" si="13"/>
        <v>0</v>
      </c>
      <c r="BK13" s="17">
        <f t="shared" si="14"/>
        <v>0</v>
      </c>
      <c r="BL13" s="17">
        <f t="shared" si="15"/>
        <v>0</v>
      </c>
      <c r="BM13" s="17">
        <f t="shared" si="16"/>
        <v>0</v>
      </c>
      <c r="BN13" s="17">
        <f t="shared" si="17"/>
        <v>0</v>
      </c>
      <c r="BO13" s="17">
        <f t="shared" si="18"/>
        <v>0</v>
      </c>
      <c r="BP13" s="17">
        <f t="shared" si="19"/>
        <v>0</v>
      </c>
      <c r="BQ13" s="21" t="e">
        <f t="shared" si="20"/>
        <v>#DIV/0!</v>
      </c>
    </row>
    <row r="14" spans="1:69" ht="15.75" customHeight="1" x14ac:dyDescent="0.25">
      <c r="A14" s="37"/>
      <c r="B14" s="38" t="s">
        <v>37</v>
      </c>
      <c r="C14" s="47"/>
      <c r="D14" s="43"/>
      <c r="E14" s="41">
        <f>SUM(E3:E13)</f>
        <v>269</v>
      </c>
      <c r="F14" s="41">
        <f>SUM(F3:F13)</f>
        <v>325</v>
      </c>
      <c r="G14" s="41">
        <f>SUM(G3:G13)</f>
        <v>313</v>
      </c>
      <c r="H14" s="41">
        <f>SUM(H3:H13)</f>
        <v>293</v>
      </c>
      <c r="I14" s="42">
        <f>SUM(I3:I13)</f>
        <v>1200</v>
      </c>
      <c r="J14" s="43"/>
      <c r="K14" s="41">
        <f>SUM(K3:K13)</f>
        <v>312</v>
      </c>
      <c r="L14" s="41">
        <f>SUM(L3:L13)</f>
        <v>334</v>
      </c>
      <c r="M14" s="41">
        <f>SUM(M3:M13)</f>
        <v>370</v>
      </c>
      <c r="N14" s="41">
        <f>SUM(N3:N13)</f>
        <v>330</v>
      </c>
      <c r="O14" s="42">
        <f>SUM(O3:O13)</f>
        <v>1346</v>
      </c>
      <c r="P14" s="43"/>
      <c r="Q14" s="41">
        <f>SUM(Q3:Q13)</f>
        <v>304</v>
      </c>
      <c r="R14" s="41">
        <f>SUM(R3:R13)</f>
        <v>334</v>
      </c>
      <c r="S14" s="41">
        <f>SUM(S3:S13)</f>
        <v>335</v>
      </c>
      <c r="T14" s="41">
        <f>SUM(T3:T13)</f>
        <v>249</v>
      </c>
      <c r="U14" s="42">
        <f>SUM(U3:U13)</f>
        <v>1222</v>
      </c>
      <c r="V14" s="43"/>
      <c r="W14" s="41">
        <f>SUM(W3:W13)</f>
        <v>345</v>
      </c>
      <c r="X14" s="41">
        <f>SUM(X3:X13)</f>
        <v>313</v>
      </c>
      <c r="Y14" s="41">
        <f>SUM(Y3:Y13)</f>
        <v>348</v>
      </c>
      <c r="Z14" s="41">
        <f>SUM(Z3:Z13)</f>
        <v>282</v>
      </c>
      <c r="AA14" s="42">
        <f>SUM(AA3:AA13)</f>
        <v>1288</v>
      </c>
      <c r="AB14" s="43"/>
      <c r="AC14" s="41">
        <f>SUM(AC3:AC13)</f>
        <v>0</v>
      </c>
      <c r="AD14" s="41">
        <f>SUM(AD3:AD13)</f>
        <v>0</v>
      </c>
      <c r="AE14" s="41">
        <f>SUM(AE3:AE13)</f>
        <v>0</v>
      </c>
      <c r="AF14" s="41">
        <f>SUM(AF3:AF13)</f>
        <v>0</v>
      </c>
      <c r="AG14" s="42">
        <f>SUM(AG3:AG13)</f>
        <v>0</v>
      </c>
      <c r="AH14" s="43"/>
      <c r="AI14" s="41">
        <f>SUM(AI3:AI13)</f>
        <v>0</v>
      </c>
      <c r="AJ14" s="41">
        <f>SUM(AJ3:AJ13)</f>
        <v>0</v>
      </c>
      <c r="AK14" s="41">
        <f>SUM(AK3:AK13)</f>
        <v>0</v>
      </c>
      <c r="AL14" s="41">
        <f>SUM(AL3:AL13)</f>
        <v>0</v>
      </c>
      <c r="AM14" s="42">
        <f>SUM(AM3:AM13)</f>
        <v>0</v>
      </c>
      <c r="AN14" s="43"/>
      <c r="AO14" s="41">
        <f>SUM(AO3:AO13)</f>
        <v>0</v>
      </c>
      <c r="AP14" s="41">
        <f>SUM(AP3:AP13)</f>
        <v>0</v>
      </c>
      <c r="AQ14" s="41">
        <f>SUM(AQ3:AQ13)</f>
        <v>0</v>
      </c>
      <c r="AR14" s="41">
        <f>SUM(AR3:AR13)</f>
        <v>0</v>
      </c>
      <c r="AS14" s="42">
        <f>SUM(AS3:AS13)</f>
        <v>0</v>
      </c>
      <c r="AT14" s="43"/>
      <c r="AU14" s="41">
        <f>SUM(AU3:AU13)</f>
        <v>0</v>
      </c>
      <c r="AV14" s="41">
        <f>SUM(AV3:AV13)</f>
        <v>0</v>
      </c>
      <c r="AW14" s="41">
        <f>SUM(AW3:AW13)</f>
        <v>0</v>
      </c>
      <c r="AX14" s="41">
        <f>SUM(AX3:AX13)</f>
        <v>0</v>
      </c>
      <c r="AY14" s="42">
        <f>SUM(AY3:AY13)</f>
        <v>0</v>
      </c>
      <c r="AZ14" s="43"/>
      <c r="BA14" s="41">
        <f>SUM(BA3:BA13)</f>
        <v>0</v>
      </c>
      <c r="BB14" s="41">
        <f>SUM(BB3:BB13)</f>
        <v>0</v>
      </c>
      <c r="BC14" s="41">
        <f>SUM(BC3:BC13)</f>
        <v>0</v>
      </c>
      <c r="BD14" s="41">
        <f>SUM(BD3:BD13)</f>
        <v>0</v>
      </c>
      <c r="BE14" s="42">
        <f>SUM(BE3:BE13)</f>
        <v>0</v>
      </c>
      <c r="BF14" s="45">
        <f t="shared" si="9"/>
        <v>4</v>
      </c>
      <c r="BG14" s="17">
        <f t="shared" si="10"/>
        <v>4</v>
      </c>
      <c r="BH14" s="17">
        <f t="shared" si="11"/>
        <v>4</v>
      </c>
      <c r="BI14" s="17">
        <f t="shared" si="12"/>
        <v>4</v>
      </c>
      <c r="BJ14" s="17">
        <f t="shared" si="13"/>
        <v>0</v>
      </c>
      <c r="BK14" s="17">
        <f t="shared" si="14"/>
        <v>0</v>
      </c>
      <c r="BL14" s="17">
        <f t="shared" si="15"/>
        <v>0</v>
      </c>
      <c r="BM14" s="17">
        <f t="shared" si="16"/>
        <v>0</v>
      </c>
      <c r="BN14" s="17">
        <f t="shared" si="17"/>
        <v>0</v>
      </c>
      <c r="BO14" s="17">
        <f t="shared" si="18"/>
        <v>16</v>
      </c>
      <c r="BP14" s="17">
        <f t="shared" si="19"/>
        <v>5056</v>
      </c>
      <c r="BQ14" s="17">
        <f t="shared" si="20"/>
        <v>316</v>
      </c>
    </row>
    <row r="15" spans="1:69" ht="15.75" customHeight="1" x14ac:dyDescent="0.25">
      <c r="A15" s="37"/>
      <c r="B15" s="38" t="s">
        <v>38</v>
      </c>
      <c r="C15" s="47"/>
      <c r="D15" s="40">
        <f>SUM(D3:D13)</f>
        <v>98</v>
      </c>
      <c r="E15" s="41">
        <f>E14+$D$15</f>
        <v>367</v>
      </c>
      <c r="F15" s="41">
        <f>F14+$D$15</f>
        <v>423</v>
      </c>
      <c r="G15" s="41">
        <f>G14+$D$15</f>
        <v>411</v>
      </c>
      <c r="H15" s="41">
        <f>H14+$D$15</f>
        <v>391</v>
      </c>
      <c r="I15" s="42">
        <f>SUM(E15:H15)</f>
        <v>1592</v>
      </c>
      <c r="J15" s="40">
        <f>SUM(J3:J13)</f>
        <v>98</v>
      </c>
      <c r="K15" s="41">
        <f>K14+$J$15</f>
        <v>410</v>
      </c>
      <c r="L15" s="41">
        <f>L14+$J$15</f>
        <v>432</v>
      </c>
      <c r="M15" s="41">
        <f>M14+$J$15</f>
        <v>468</v>
      </c>
      <c r="N15" s="41">
        <f>N14+$J$15</f>
        <v>428</v>
      </c>
      <c r="O15" s="42">
        <f>SUM(K15:N15)</f>
        <v>1738</v>
      </c>
      <c r="P15" s="40">
        <f>SUM(P3:P13)</f>
        <v>112</v>
      </c>
      <c r="Q15" s="41">
        <f>Q14+$P$15</f>
        <v>416</v>
      </c>
      <c r="R15" s="41">
        <f>R14+$P$15</f>
        <v>446</v>
      </c>
      <c r="S15" s="41">
        <f>S14+$P$15</f>
        <v>447</v>
      </c>
      <c r="T15" s="41">
        <f>T14+$P$15</f>
        <v>361</v>
      </c>
      <c r="U15" s="42">
        <f>SUM(Q15:T15)</f>
        <v>1670</v>
      </c>
      <c r="V15" s="40">
        <f>SUM(V3:V13)</f>
        <v>95</v>
      </c>
      <c r="W15" s="41">
        <f>W14+$V$15</f>
        <v>440</v>
      </c>
      <c r="X15" s="41">
        <f>X14+$V$15</f>
        <v>408</v>
      </c>
      <c r="Y15" s="41">
        <f>Y14+$V$15</f>
        <v>443</v>
      </c>
      <c r="Z15" s="41">
        <f>Z14+$V$15</f>
        <v>377</v>
      </c>
      <c r="AA15" s="42">
        <f>SUM(W15:Z15)</f>
        <v>1668</v>
      </c>
      <c r="AB15" s="40">
        <f>SUM(AB3:AB13)</f>
        <v>0</v>
      </c>
      <c r="AC15" s="41">
        <f>AC14+$AB$15</f>
        <v>0</v>
      </c>
      <c r="AD15" s="41">
        <f>AD14+$AB$15</f>
        <v>0</v>
      </c>
      <c r="AE15" s="41">
        <f>AE14+$AB$15</f>
        <v>0</v>
      </c>
      <c r="AF15" s="41">
        <f>AF14+$AB$15</f>
        <v>0</v>
      </c>
      <c r="AG15" s="42">
        <f>SUM(AC15:AF15)</f>
        <v>0</v>
      </c>
      <c r="AH15" s="40">
        <f>SUM(AH3:AH13)</f>
        <v>0</v>
      </c>
      <c r="AI15" s="41">
        <f>AI14+$AH$15</f>
        <v>0</v>
      </c>
      <c r="AJ15" s="41">
        <f>AJ14+$AH$15</f>
        <v>0</v>
      </c>
      <c r="AK15" s="41">
        <f>AK14+$AH$15</f>
        <v>0</v>
      </c>
      <c r="AL15" s="41">
        <f>AL14+$AH$15</f>
        <v>0</v>
      </c>
      <c r="AM15" s="42">
        <f>SUM(AI15:AL15)</f>
        <v>0</v>
      </c>
      <c r="AN15" s="40">
        <f>SUM(AN3:AN13)</f>
        <v>0</v>
      </c>
      <c r="AO15" s="41">
        <f>AO14+$AN$15</f>
        <v>0</v>
      </c>
      <c r="AP15" s="41">
        <f>AP14+$AN$15</f>
        <v>0</v>
      </c>
      <c r="AQ15" s="41">
        <f>AQ14+$AN$15</f>
        <v>0</v>
      </c>
      <c r="AR15" s="41">
        <f>AR14+$AN$15</f>
        <v>0</v>
      </c>
      <c r="AS15" s="42">
        <f>SUM(AO15:AR15)</f>
        <v>0</v>
      </c>
      <c r="AT15" s="40">
        <f>SUM(AT3:AT13)</f>
        <v>0</v>
      </c>
      <c r="AU15" s="41">
        <f>AU14+$AT$15</f>
        <v>0</v>
      </c>
      <c r="AV15" s="41">
        <f>AV14+$AT$15</f>
        <v>0</v>
      </c>
      <c r="AW15" s="41">
        <f>AW14+$AT$15</f>
        <v>0</v>
      </c>
      <c r="AX15" s="41">
        <f>AX14+$AT$15</f>
        <v>0</v>
      </c>
      <c r="AY15" s="42">
        <f>SUM(AU15:AX15)</f>
        <v>0</v>
      </c>
      <c r="AZ15" s="40">
        <f>SUM(AZ3:AZ13)</f>
        <v>0</v>
      </c>
      <c r="BA15" s="41">
        <f>BA14+$AZ$15</f>
        <v>0</v>
      </c>
      <c r="BB15" s="41">
        <f>BB14+$AZ$15</f>
        <v>0</v>
      </c>
      <c r="BC15" s="41">
        <f>BC14+$AZ$15</f>
        <v>0</v>
      </c>
      <c r="BD15" s="41">
        <f>BD14+$AZ$15</f>
        <v>0</v>
      </c>
      <c r="BE15" s="42">
        <f>SUM(BA15:BD15)</f>
        <v>0</v>
      </c>
      <c r="BF15" s="45">
        <f t="shared" si="9"/>
        <v>4</v>
      </c>
      <c r="BG15" s="17">
        <f t="shared" si="10"/>
        <v>4</v>
      </c>
      <c r="BH15" s="17">
        <f t="shared" si="11"/>
        <v>4</v>
      </c>
      <c r="BI15" s="17">
        <f t="shared" si="12"/>
        <v>4</v>
      </c>
      <c r="BJ15" s="17">
        <f t="shared" si="13"/>
        <v>0</v>
      </c>
      <c r="BK15" s="17">
        <f t="shared" si="14"/>
        <v>0</v>
      </c>
      <c r="BL15" s="17">
        <f t="shared" si="15"/>
        <v>0</v>
      </c>
      <c r="BM15" s="17">
        <f t="shared" si="16"/>
        <v>0</v>
      </c>
      <c r="BN15" s="17">
        <f t="shared" si="17"/>
        <v>0</v>
      </c>
      <c r="BO15" s="17">
        <f t="shared" si="18"/>
        <v>16</v>
      </c>
      <c r="BP15" s="17">
        <f t="shared" si="19"/>
        <v>6668</v>
      </c>
      <c r="BQ15" s="17">
        <f t="shared" si="20"/>
        <v>416.75</v>
      </c>
    </row>
    <row r="16" spans="1:69" ht="15.75" customHeight="1" x14ac:dyDescent="0.25">
      <c r="A16" s="37"/>
      <c r="B16" s="38" t="s">
        <v>39</v>
      </c>
      <c r="C16" s="47"/>
      <c r="D16" s="43"/>
      <c r="E16" s="41">
        <f t="shared" ref="E16:I17" si="21">IF($D$15&gt;0,IF(E14=E26,0.5,IF(E14&gt;E26,1,0)),0)</f>
        <v>1</v>
      </c>
      <c r="F16" s="41">
        <f t="shared" si="21"/>
        <v>1</v>
      </c>
      <c r="G16" s="41">
        <f t="shared" si="21"/>
        <v>1</v>
      </c>
      <c r="H16" s="41">
        <f t="shared" si="21"/>
        <v>1</v>
      </c>
      <c r="I16" s="42">
        <f t="shared" si="21"/>
        <v>1</v>
      </c>
      <c r="J16" s="43"/>
      <c r="K16" s="41">
        <f t="shared" ref="K16:O17" si="22">IF($J$15&gt;0,IF(K14=K82,0.5,IF(K14&gt;K82,1,0)),0)</f>
        <v>1</v>
      </c>
      <c r="L16" s="41">
        <f t="shared" si="22"/>
        <v>1</v>
      </c>
      <c r="M16" s="41">
        <f t="shared" si="22"/>
        <v>1</v>
      </c>
      <c r="N16" s="41">
        <f t="shared" si="22"/>
        <v>1</v>
      </c>
      <c r="O16" s="42">
        <f t="shared" si="22"/>
        <v>1</v>
      </c>
      <c r="P16" s="43"/>
      <c r="Q16" s="41">
        <f t="shared" ref="Q16:U17" si="23">IF($P$15&gt;0,IF(Q14=Q144,0.5,IF(Q14&gt;Q144,1,0)),0)</f>
        <v>1</v>
      </c>
      <c r="R16" s="41">
        <f t="shared" si="23"/>
        <v>0</v>
      </c>
      <c r="S16" s="41">
        <f t="shared" si="23"/>
        <v>1</v>
      </c>
      <c r="T16" s="41">
        <f t="shared" si="23"/>
        <v>0.5</v>
      </c>
      <c r="U16" s="42">
        <f t="shared" si="23"/>
        <v>1</v>
      </c>
      <c r="V16" s="43"/>
      <c r="W16" s="41">
        <f t="shared" ref="W16:AA17" si="24">IF($V$15&gt;0,IF(W14=W128,0.5,IF(W14&gt;W128,1,0)),0)</f>
        <v>1</v>
      </c>
      <c r="X16" s="41">
        <f t="shared" si="24"/>
        <v>0</v>
      </c>
      <c r="Y16" s="41">
        <f t="shared" si="24"/>
        <v>0</v>
      </c>
      <c r="Z16" s="41">
        <f t="shared" si="24"/>
        <v>0</v>
      </c>
      <c r="AA16" s="42">
        <f t="shared" si="24"/>
        <v>0</v>
      </c>
      <c r="AB16" s="43"/>
      <c r="AC16" s="41">
        <f t="shared" ref="AC16:AG17" si="25">IF($AB$15&gt;0,IF(AC14=AC53,0.5,IF(AC14&gt;AC53,1,0)),0)</f>
        <v>0</v>
      </c>
      <c r="AD16" s="41">
        <f t="shared" si="25"/>
        <v>0</v>
      </c>
      <c r="AE16" s="41">
        <f t="shared" si="25"/>
        <v>0</v>
      </c>
      <c r="AF16" s="41">
        <f t="shared" si="25"/>
        <v>0</v>
      </c>
      <c r="AG16" s="42">
        <f t="shared" si="25"/>
        <v>0</v>
      </c>
      <c r="AH16" s="43"/>
      <c r="AI16" s="41">
        <f t="shared" ref="AI16:AM17" si="26">IF($AH$15&gt;0,IF(AI14=AI39,0.5,IF(AI14&gt;AI39,1,0)),0)</f>
        <v>0</v>
      </c>
      <c r="AJ16" s="41">
        <f t="shared" si="26"/>
        <v>0</v>
      </c>
      <c r="AK16" s="41">
        <f t="shared" si="26"/>
        <v>0</v>
      </c>
      <c r="AL16" s="41">
        <f t="shared" si="26"/>
        <v>0</v>
      </c>
      <c r="AM16" s="42">
        <f t="shared" si="26"/>
        <v>0</v>
      </c>
      <c r="AN16" s="43"/>
      <c r="AO16" s="41">
        <f t="shared" ref="AO16:AS17" si="27">IF($AN$15&gt;0,IF(AO14=AO66,0.5,IF(AO14&gt;AO66,1,0)),0)</f>
        <v>0</v>
      </c>
      <c r="AP16" s="41">
        <f t="shared" si="27"/>
        <v>0</v>
      </c>
      <c r="AQ16" s="41">
        <f t="shared" si="27"/>
        <v>0</v>
      </c>
      <c r="AR16" s="41">
        <f t="shared" si="27"/>
        <v>0</v>
      </c>
      <c r="AS16" s="42">
        <f t="shared" si="27"/>
        <v>0</v>
      </c>
      <c r="AT16" s="43"/>
      <c r="AU16" s="41">
        <f t="shared" ref="AU16:AY17" si="28">IF($AT$15&gt;0,IF(AU14=AU116,0.5,IF(AU14&gt;AU116,1,0)),0)</f>
        <v>0</v>
      </c>
      <c r="AV16" s="41">
        <f t="shared" si="28"/>
        <v>0</v>
      </c>
      <c r="AW16" s="41">
        <f t="shared" si="28"/>
        <v>0</v>
      </c>
      <c r="AX16" s="41">
        <f t="shared" si="28"/>
        <v>0</v>
      </c>
      <c r="AY16" s="42">
        <f t="shared" si="28"/>
        <v>0</v>
      </c>
      <c r="AZ16" s="43"/>
      <c r="BA16" s="41">
        <f t="shared" ref="BA16:BE17" si="29">IF($AZ$15&gt;0,IF(BA14=BA100,0.5,IF(BA14&gt;BA100,1,0)),0)</f>
        <v>0</v>
      </c>
      <c r="BB16" s="41">
        <f t="shared" si="29"/>
        <v>0</v>
      </c>
      <c r="BC16" s="41">
        <f t="shared" si="29"/>
        <v>0</v>
      </c>
      <c r="BD16" s="41">
        <f t="shared" si="29"/>
        <v>0</v>
      </c>
      <c r="BE16" s="42">
        <f t="shared" si="29"/>
        <v>0</v>
      </c>
      <c r="BF16" s="48"/>
      <c r="BG16" s="21"/>
      <c r="BH16" s="21"/>
      <c r="BI16" s="21"/>
      <c r="BJ16" s="21"/>
      <c r="BK16" s="21"/>
      <c r="BL16" s="21"/>
      <c r="BM16" s="21"/>
      <c r="BN16" s="21"/>
      <c r="BO16" s="21"/>
      <c r="BP16" s="17">
        <f t="shared" si="19"/>
        <v>3</v>
      </c>
      <c r="BQ16" s="21"/>
    </row>
    <row r="17" spans="1:69" ht="15.75" customHeight="1" x14ac:dyDescent="0.25">
      <c r="A17" s="37"/>
      <c r="B17" s="38" t="s">
        <v>40</v>
      </c>
      <c r="C17" s="47"/>
      <c r="D17" s="43"/>
      <c r="E17" s="41">
        <f t="shared" si="21"/>
        <v>0</v>
      </c>
      <c r="F17" s="41">
        <f t="shared" si="21"/>
        <v>1</v>
      </c>
      <c r="G17" s="41">
        <f t="shared" si="21"/>
        <v>1</v>
      </c>
      <c r="H17" s="41">
        <f t="shared" si="21"/>
        <v>1</v>
      </c>
      <c r="I17" s="42">
        <f t="shared" si="21"/>
        <v>1</v>
      </c>
      <c r="J17" s="43"/>
      <c r="K17" s="41">
        <f t="shared" si="22"/>
        <v>1</v>
      </c>
      <c r="L17" s="41">
        <f t="shared" si="22"/>
        <v>1</v>
      </c>
      <c r="M17" s="41">
        <f t="shared" si="22"/>
        <v>1</v>
      </c>
      <c r="N17" s="41">
        <f t="shared" si="22"/>
        <v>1</v>
      </c>
      <c r="O17" s="42">
        <f t="shared" si="22"/>
        <v>1</v>
      </c>
      <c r="P17" s="43"/>
      <c r="Q17" s="41">
        <f t="shared" si="23"/>
        <v>1</v>
      </c>
      <c r="R17" s="41">
        <f t="shared" si="23"/>
        <v>0</v>
      </c>
      <c r="S17" s="41">
        <f t="shared" si="23"/>
        <v>1</v>
      </c>
      <c r="T17" s="41">
        <f t="shared" si="23"/>
        <v>1</v>
      </c>
      <c r="U17" s="42">
        <f t="shared" si="23"/>
        <v>1</v>
      </c>
      <c r="V17" s="43"/>
      <c r="W17" s="41">
        <f t="shared" si="24"/>
        <v>1</v>
      </c>
      <c r="X17" s="41">
        <f t="shared" si="24"/>
        <v>0</v>
      </c>
      <c r="Y17" s="41">
        <f t="shared" si="24"/>
        <v>1</v>
      </c>
      <c r="Z17" s="41">
        <f t="shared" si="24"/>
        <v>0</v>
      </c>
      <c r="AA17" s="42">
        <f t="shared" si="24"/>
        <v>1</v>
      </c>
      <c r="AB17" s="43"/>
      <c r="AC17" s="41">
        <f t="shared" si="25"/>
        <v>0</v>
      </c>
      <c r="AD17" s="41">
        <f t="shared" si="25"/>
        <v>0</v>
      </c>
      <c r="AE17" s="41">
        <f t="shared" si="25"/>
        <v>0</v>
      </c>
      <c r="AF17" s="41">
        <f t="shared" si="25"/>
        <v>0</v>
      </c>
      <c r="AG17" s="42">
        <f t="shared" si="25"/>
        <v>0</v>
      </c>
      <c r="AH17" s="43"/>
      <c r="AI17" s="41">
        <f t="shared" si="26"/>
        <v>0</v>
      </c>
      <c r="AJ17" s="41">
        <f t="shared" si="26"/>
        <v>0</v>
      </c>
      <c r="AK17" s="41">
        <f t="shared" si="26"/>
        <v>0</v>
      </c>
      <c r="AL17" s="41">
        <f t="shared" si="26"/>
        <v>0</v>
      </c>
      <c r="AM17" s="42">
        <f t="shared" si="26"/>
        <v>0</v>
      </c>
      <c r="AN17" s="43"/>
      <c r="AO17" s="41">
        <f t="shared" si="27"/>
        <v>0</v>
      </c>
      <c r="AP17" s="41">
        <f t="shared" si="27"/>
        <v>0</v>
      </c>
      <c r="AQ17" s="41">
        <f t="shared" si="27"/>
        <v>0</v>
      </c>
      <c r="AR17" s="41">
        <f t="shared" si="27"/>
        <v>0</v>
      </c>
      <c r="AS17" s="42">
        <f t="shared" si="27"/>
        <v>0</v>
      </c>
      <c r="AT17" s="43"/>
      <c r="AU17" s="41">
        <f t="shared" si="28"/>
        <v>0</v>
      </c>
      <c r="AV17" s="41">
        <f t="shared" si="28"/>
        <v>0</v>
      </c>
      <c r="AW17" s="41">
        <f t="shared" si="28"/>
        <v>0</v>
      </c>
      <c r="AX17" s="41">
        <f t="shared" si="28"/>
        <v>0</v>
      </c>
      <c r="AY17" s="42">
        <f t="shared" si="28"/>
        <v>0</v>
      </c>
      <c r="AZ17" s="43"/>
      <c r="BA17" s="41">
        <f t="shared" si="29"/>
        <v>0</v>
      </c>
      <c r="BB17" s="41">
        <f t="shared" si="29"/>
        <v>0</v>
      </c>
      <c r="BC17" s="41">
        <f t="shared" si="29"/>
        <v>0</v>
      </c>
      <c r="BD17" s="41">
        <f t="shared" si="29"/>
        <v>0</v>
      </c>
      <c r="BE17" s="42">
        <f t="shared" si="29"/>
        <v>0</v>
      </c>
      <c r="BF17" s="48"/>
      <c r="BG17" s="21"/>
      <c r="BH17" s="21"/>
      <c r="BI17" s="21"/>
      <c r="BJ17" s="21"/>
      <c r="BK17" s="21"/>
      <c r="BL17" s="21"/>
      <c r="BM17" s="21"/>
      <c r="BN17" s="21"/>
      <c r="BO17" s="21"/>
      <c r="BP17" s="17">
        <f t="shared" si="19"/>
        <v>4</v>
      </c>
      <c r="BQ17" s="21"/>
    </row>
    <row r="18" spans="1:69" ht="14.25" customHeight="1" x14ac:dyDescent="0.25">
      <c r="A18" s="49"/>
      <c r="B18" s="50" t="s">
        <v>41</v>
      </c>
      <c r="C18" s="51"/>
      <c r="D18" s="52"/>
      <c r="E18" s="53"/>
      <c r="F18" s="53"/>
      <c r="G18" s="53"/>
      <c r="H18" s="53"/>
      <c r="I18" s="54">
        <f>SUM(E16+F16+G16+H16+I16+E17+F17+G17+H17+I17)</f>
        <v>9</v>
      </c>
      <c r="J18" s="52"/>
      <c r="K18" s="53"/>
      <c r="L18" s="53"/>
      <c r="M18" s="53"/>
      <c r="N18" s="53"/>
      <c r="O18" s="54">
        <f>SUM(K16+L16+M16+N16+O16+K17+L17+M17+N17+O17)</f>
        <v>10</v>
      </c>
      <c r="P18" s="52"/>
      <c r="Q18" s="53"/>
      <c r="R18" s="53"/>
      <c r="S18" s="53"/>
      <c r="T18" s="53"/>
      <c r="U18" s="54">
        <f>SUM(Q16+R16+S16+T16+U16+Q17+R17+S17+T17+U17)</f>
        <v>7.5</v>
      </c>
      <c r="V18" s="52"/>
      <c r="W18" s="53"/>
      <c r="X18" s="53"/>
      <c r="Y18" s="53"/>
      <c r="Z18" s="53"/>
      <c r="AA18" s="54">
        <f>SUM(W16+X16+Y16+Z16+AA16+W17+X17+Y17+Z17+AA17)</f>
        <v>4</v>
      </c>
      <c r="AB18" s="52"/>
      <c r="AC18" s="53"/>
      <c r="AD18" s="53"/>
      <c r="AE18" s="53"/>
      <c r="AF18" s="53"/>
      <c r="AG18" s="54">
        <f>SUM(AC16+AD16+AE16+AF16+AG16+AC17+AD17+AE17+AF17+AG17)</f>
        <v>0</v>
      </c>
      <c r="AH18" s="52"/>
      <c r="AI18" s="53"/>
      <c r="AJ18" s="53"/>
      <c r="AK18" s="53"/>
      <c r="AL18" s="53"/>
      <c r="AM18" s="54">
        <f>SUM(AI16+AJ16+AK16+AL16+AM16+AI17+AJ17+AK17+AL17+AM17)</f>
        <v>0</v>
      </c>
      <c r="AN18" s="52"/>
      <c r="AO18" s="53"/>
      <c r="AP18" s="53"/>
      <c r="AQ18" s="53"/>
      <c r="AR18" s="53"/>
      <c r="AS18" s="54">
        <f>SUM(AO16+AP16+AQ16+AR16+AS16+AO17+AP17+AQ17+AR17+AS17)</f>
        <v>0</v>
      </c>
      <c r="AT18" s="52"/>
      <c r="AU18" s="53"/>
      <c r="AV18" s="53"/>
      <c r="AW18" s="53"/>
      <c r="AX18" s="53"/>
      <c r="AY18" s="54">
        <f>SUM(AU16+AV16+AW16+AX16+AY16+AU17+AV17+AW17+AX17+AY17)</f>
        <v>0</v>
      </c>
      <c r="AZ18" s="52"/>
      <c r="BA18" s="53"/>
      <c r="BB18" s="53"/>
      <c r="BC18" s="53"/>
      <c r="BD18" s="53"/>
      <c r="BE18" s="54">
        <f>SUM(BA16+BB16+BC16+BD16+BE16+BA17+BB17+BC17+BD17+BE17)</f>
        <v>0</v>
      </c>
      <c r="BF18" s="55"/>
      <c r="BG18" s="56"/>
      <c r="BH18" s="56"/>
      <c r="BI18" s="56"/>
      <c r="BJ18" s="56"/>
      <c r="BK18" s="56"/>
      <c r="BL18" s="56"/>
      <c r="BM18" s="56"/>
      <c r="BN18" s="56"/>
      <c r="BO18" s="56"/>
      <c r="BP18" s="57">
        <f t="shared" si="19"/>
        <v>30.5</v>
      </c>
      <c r="BQ18" s="56"/>
    </row>
    <row r="19" spans="1:69" ht="27" customHeight="1" x14ac:dyDescent="0.25">
      <c r="A19" s="31">
        <v>2</v>
      </c>
      <c r="B19" s="115" t="s">
        <v>81</v>
      </c>
      <c r="C19" s="116"/>
      <c r="D19" s="32" t="s">
        <v>27</v>
      </c>
      <c r="E19" s="33" t="s">
        <v>28</v>
      </c>
      <c r="F19" s="33" t="s">
        <v>29</v>
      </c>
      <c r="G19" s="33" t="s">
        <v>30</v>
      </c>
      <c r="H19" s="33" t="s">
        <v>31</v>
      </c>
      <c r="I19" s="34" t="s">
        <v>24</v>
      </c>
      <c r="J19" s="32" t="s">
        <v>27</v>
      </c>
      <c r="K19" s="33" t="s">
        <v>28</v>
      </c>
      <c r="L19" s="33" t="s">
        <v>29</v>
      </c>
      <c r="M19" s="33" t="s">
        <v>30</v>
      </c>
      <c r="N19" s="33" t="s">
        <v>31</v>
      </c>
      <c r="O19" s="34" t="s">
        <v>24</v>
      </c>
      <c r="P19" s="32" t="s">
        <v>27</v>
      </c>
      <c r="Q19" s="33" t="s">
        <v>28</v>
      </c>
      <c r="R19" s="33" t="s">
        <v>29</v>
      </c>
      <c r="S19" s="33" t="s">
        <v>30</v>
      </c>
      <c r="T19" s="33" t="s">
        <v>31</v>
      </c>
      <c r="U19" s="34" t="s">
        <v>24</v>
      </c>
      <c r="V19" s="32" t="s">
        <v>27</v>
      </c>
      <c r="W19" s="33" t="s">
        <v>28</v>
      </c>
      <c r="X19" s="33" t="s">
        <v>29</v>
      </c>
      <c r="Y19" s="33" t="s">
        <v>30</v>
      </c>
      <c r="Z19" s="33" t="s">
        <v>31</v>
      </c>
      <c r="AA19" s="34" t="s">
        <v>24</v>
      </c>
      <c r="AB19" s="32" t="s">
        <v>27</v>
      </c>
      <c r="AC19" s="33" t="s">
        <v>28</v>
      </c>
      <c r="AD19" s="33" t="s">
        <v>29</v>
      </c>
      <c r="AE19" s="33" t="s">
        <v>30</v>
      </c>
      <c r="AF19" s="33" t="s">
        <v>31</v>
      </c>
      <c r="AG19" s="34" t="s">
        <v>24</v>
      </c>
      <c r="AH19" s="32" t="s">
        <v>27</v>
      </c>
      <c r="AI19" s="33" t="s">
        <v>28</v>
      </c>
      <c r="AJ19" s="33" t="s">
        <v>29</v>
      </c>
      <c r="AK19" s="33" t="s">
        <v>30</v>
      </c>
      <c r="AL19" s="33" t="s">
        <v>31</v>
      </c>
      <c r="AM19" s="34" t="s">
        <v>24</v>
      </c>
      <c r="AN19" s="32" t="s">
        <v>27</v>
      </c>
      <c r="AO19" s="33" t="s">
        <v>28</v>
      </c>
      <c r="AP19" s="33" t="s">
        <v>29</v>
      </c>
      <c r="AQ19" s="33" t="s">
        <v>30</v>
      </c>
      <c r="AR19" s="33" t="s">
        <v>31</v>
      </c>
      <c r="AS19" s="34" t="s">
        <v>24</v>
      </c>
      <c r="AT19" s="32" t="s">
        <v>27</v>
      </c>
      <c r="AU19" s="33" t="s">
        <v>28</v>
      </c>
      <c r="AV19" s="33" t="s">
        <v>29</v>
      </c>
      <c r="AW19" s="33" t="s">
        <v>30</v>
      </c>
      <c r="AX19" s="33" t="s">
        <v>31</v>
      </c>
      <c r="AY19" s="34" t="s">
        <v>24</v>
      </c>
      <c r="AZ19" s="32" t="s">
        <v>27</v>
      </c>
      <c r="BA19" s="33" t="s">
        <v>28</v>
      </c>
      <c r="BB19" s="33" t="s">
        <v>29</v>
      </c>
      <c r="BC19" s="33" t="s">
        <v>30</v>
      </c>
      <c r="BD19" s="33" t="s">
        <v>31</v>
      </c>
      <c r="BE19" s="34" t="s">
        <v>24</v>
      </c>
      <c r="BF19" s="35"/>
      <c r="BG19" s="36"/>
      <c r="BH19" s="36"/>
      <c r="BI19" s="36"/>
      <c r="BJ19" s="36"/>
      <c r="BK19" s="36"/>
      <c r="BL19" s="36"/>
      <c r="BM19" s="36"/>
      <c r="BN19" s="36"/>
      <c r="BO19" s="36"/>
      <c r="BP19" s="58"/>
      <c r="BQ19" s="36"/>
    </row>
    <row r="20" spans="1:69" ht="15.75" customHeight="1" x14ac:dyDescent="0.25">
      <c r="A20" s="37"/>
      <c r="B20" s="38" t="s">
        <v>42</v>
      </c>
      <c r="C20" s="39" t="s">
        <v>43</v>
      </c>
      <c r="D20" s="40">
        <v>51</v>
      </c>
      <c r="E20" s="41">
        <v>135</v>
      </c>
      <c r="F20" s="41">
        <v>192</v>
      </c>
      <c r="G20" s="41">
        <v>131</v>
      </c>
      <c r="H20" s="41">
        <v>133</v>
      </c>
      <c r="I20" s="42">
        <f t="shared" ref="I20:I25" si="30">SUM(E20:H20)</f>
        <v>591</v>
      </c>
      <c r="J20" s="43"/>
      <c r="K20" s="44"/>
      <c r="L20" s="44"/>
      <c r="M20" s="44"/>
      <c r="N20" s="44"/>
      <c r="O20" s="42">
        <f t="shared" ref="O20:O25" si="31">SUM(K20:N20)</f>
        <v>0</v>
      </c>
      <c r="P20" s="43">
        <v>51</v>
      </c>
      <c r="Q20" s="44">
        <v>158</v>
      </c>
      <c r="R20" s="44">
        <v>145</v>
      </c>
      <c r="S20" s="44">
        <v>164</v>
      </c>
      <c r="T20" s="44">
        <v>194</v>
      </c>
      <c r="U20" s="42">
        <f t="shared" ref="U20:U25" si="32">SUM(Q20:T20)</f>
        <v>661</v>
      </c>
      <c r="V20" s="43"/>
      <c r="W20" s="44"/>
      <c r="X20" s="44"/>
      <c r="Y20" s="44"/>
      <c r="Z20" s="44"/>
      <c r="AA20" s="42">
        <f t="shared" ref="AA20:AA25" si="33">SUM(W20:Z20)</f>
        <v>0</v>
      </c>
      <c r="AB20" s="43"/>
      <c r="AC20" s="44"/>
      <c r="AD20" s="44"/>
      <c r="AE20" s="44"/>
      <c r="AF20" s="44"/>
      <c r="AG20" s="42">
        <f t="shared" ref="AG20:AG25" si="34">SUM(AC20:AF20)</f>
        <v>0</v>
      </c>
      <c r="AH20" s="43"/>
      <c r="AI20" s="44"/>
      <c r="AJ20" s="44"/>
      <c r="AK20" s="44"/>
      <c r="AL20" s="44"/>
      <c r="AM20" s="42">
        <f t="shared" ref="AM20:AM25" si="35">SUM(AI20:AL20)</f>
        <v>0</v>
      </c>
      <c r="AN20" s="43"/>
      <c r="AO20" s="44"/>
      <c r="AP20" s="44"/>
      <c r="AQ20" s="44"/>
      <c r="AR20" s="44"/>
      <c r="AS20" s="42">
        <f t="shared" ref="AS20:AS25" si="36">SUM(AO20:AR20)</f>
        <v>0</v>
      </c>
      <c r="AT20" s="43"/>
      <c r="AU20" s="44"/>
      <c r="AV20" s="44"/>
      <c r="AW20" s="44"/>
      <c r="AX20" s="44"/>
      <c r="AY20" s="42">
        <f t="shared" ref="AY20:AY25" si="37">SUM(AU20:AX20)</f>
        <v>0</v>
      </c>
      <c r="AZ20" s="43"/>
      <c r="BA20" s="44"/>
      <c r="BB20" s="44"/>
      <c r="BC20" s="44"/>
      <c r="BD20" s="44"/>
      <c r="BE20" s="42">
        <f t="shared" ref="BE20:BE25" si="38">SUM(BA20:BD20)</f>
        <v>0</v>
      </c>
      <c r="BF20" s="45">
        <f t="shared" ref="BF20:BF27" si="39">SUM((IF(E20&gt;0,1,0)+(IF(F20&gt;0,1,0)+(IF(G20&gt;0,1,0)+(IF(H20&gt;0,1,0))))))</f>
        <v>4</v>
      </c>
      <c r="BG20" s="17">
        <f t="shared" ref="BG20:BG27" si="40">SUM((IF(K20&gt;0,1,0)+(IF(L20&gt;0,1,0)+(IF(M20&gt;0,1,0)+(IF(N20&gt;0,1,0))))))</f>
        <v>0</v>
      </c>
      <c r="BH20" s="17">
        <f t="shared" ref="BH20:BH27" si="41">SUM((IF(Q20&gt;0,1,0)+(IF(R20&gt;0,1,0)+(IF(S20&gt;0,1,0)+(IF(T20&gt;0,1,0))))))</f>
        <v>4</v>
      </c>
      <c r="BI20" s="17">
        <f t="shared" ref="BI20:BI27" si="42">SUM((IF(W20&gt;0,1,0)+(IF(X20&gt;0,1,0)+(IF(Y20&gt;0,1,0)+(IF(Z20&gt;0,1,0))))))</f>
        <v>0</v>
      </c>
      <c r="BJ20" s="17">
        <f t="shared" ref="BJ20:BJ27" si="43">SUM((IF(AC20&gt;0,1,0)+(IF(AD20&gt;0,1,0)+(IF(AE20&gt;0,1,0)+(IF(AF20&gt;0,1,0))))))</f>
        <v>0</v>
      </c>
      <c r="BK20" s="17">
        <f t="shared" ref="BK20:BK27" si="44">SUM((IF(AI20&gt;0,1,0)+(IF(AJ20&gt;0,1,0)+(IF(AK20&gt;0,1,0)+(IF(AL20&gt;0,1,0))))))</f>
        <v>0</v>
      </c>
      <c r="BL20" s="17">
        <f t="shared" ref="BL20:BL27" si="45">SUM((IF(AO20&gt;0,1,0)+(IF(AP20&gt;0,1,0)+(IF(AQ20&gt;0,1,0)+(IF(AR20&gt;0,1,0))))))</f>
        <v>0</v>
      </c>
      <c r="BM20" s="17">
        <f t="shared" ref="BM20:BM27" si="46">SUM((IF(AU20&gt;0,1,0)+(IF(AV20&gt;0,1,0)+(IF(AW20&gt;0,1,0)+(IF(AX20&gt;0,1,0))))))</f>
        <v>0</v>
      </c>
      <c r="BN20" s="17">
        <f t="shared" ref="BN20:BN27" si="47">SUM((IF(BA20&gt;0,1,0)+(IF(BB20&gt;0,1,0)+(IF(BC20&gt;0,1,0)+(IF(BD20&gt;0,1,0))))))</f>
        <v>0</v>
      </c>
      <c r="BO20" s="17">
        <f t="shared" ref="BO20:BO27" si="48">SUM(BF20:BN20)</f>
        <v>8</v>
      </c>
      <c r="BP20" s="17">
        <f t="shared" ref="BP20:BP30" si="49">I20+O20+U20+AA20+AG20+AM20+AS20+AY20+BE20</f>
        <v>1252</v>
      </c>
      <c r="BQ20" s="17">
        <f t="shared" ref="BQ20:BQ27" si="50">BP20/BO20</f>
        <v>156.5</v>
      </c>
    </row>
    <row r="21" spans="1:69" ht="15.75" customHeight="1" x14ac:dyDescent="0.25">
      <c r="A21" s="37"/>
      <c r="B21" s="38" t="s">
        <v>44</v>
      </c>
      <c r="C21" s="39" t="s">
        <v>45</v>
      </c>
      <c r="D21" s="40">
        <v>64</v>
      </c>
      <c r="E21" s="41">
        <v>132</v>
      </c>
      <c r="F21" s="41">
        <v>109</v>
      </c>
      <c r="G21" s="41">
        <v>145</v>
      </c>
      <c r="H21" s="41">
        <v>129</v>
      </c>
      <c r="I21" s="42">
        <f t="shared" si="30"/>
        <v>515</v>
      </c>
      <c r="J21" s="43"/>
      <c r="K21" s="44"/>
      <c r="L21" s="44"/>
      <c r="M21" s="44"/>
      <c r="N21" s="44"/>
      <c r="O21" s="42">
        <f t="shared" si="31"/>
        <v>0</v>
      </c>
      <c r="P21" s="43"/>
      <c r="Q21" s="44"/>
      <c r="R21" s="44"/>
      <c r="S21" s="44"/>
      <c r="T21" s="44"/>
      <c r="U21" s="42">
        <f t="shared" si="32"/>
        <v>0</v>
      </c>
      <c r="V21" s="43"/>
      <c r="W21" s="44"/>
      <c r="X21" s="44"/>
      <c r="Y21" s="44"/>
      <c r="Z21" s="44"/>
      <c r="AA21" s="42">
        <f t="shared" si="33"/>
        <v>0</v>
      </c>
      <c r="AB21" s="43"/>
      <c r="AC21" s="44"/>
      <c r="AD21" s="44"/>
      <c r="AE21" s="44"/>
      <c r="AF21" s="44"/>
      <c r="AG21" s="42">
        <f t="shared" si="34"/>
        <v>0</v>
      </c>
      <c r="AH21" s="43"/>
      <c r="AI21" s="44"/>
      <c r="AJ21" s="44"/>
      <c r="AK21" s="44"/>
      <c r="AL21" s="44"/>
      <c r="AM21" s="42">
        <f t="shared" si="35"/>
        <v>0</v>
      </c>
      <c r="AN21" s="43"/>
      <c r="AO21" s="44"/>
      <c r="AP21" s="44"/>
      <c r="AQ21" s="44"/>
      <c r="AR21" s="44"/>
      <c r="AS21" s="42">
        <f t="shared" si="36"/>
        <v>0</v>
      </c>
      <c r="AT21" s="43"/>
      <c r="AU21" s="44"/>
      <c r="AV21" s="44"/>
      <c r="AW21" s="44"/>
      <c r="AX21" s="44"/>
      <c r="AY21" s="42">
        <f t="shared" si="37"/>
        <v>0</v>
      </c>
      <c r="AZ21" s="43"/>
      <c r="BA21" s="44"/>
      <c r="BB21" s="44"/>
      <c r="BC21" s="44"/>
      <c r="BD21" s="44"/>
      <c r="BE21" s="42">
        <f t="shared" si="38"/>
        <v>0</v>
      </c>
      <c r="BF21" s="45">
        <f t="shared" si="39"/>
        <v>4</v>
      </c>
      <c r="BG21" s="17">
        <f t="shared" si="40"/>
        <v>0</v>
      </c>
      <c r="BH21" s="17">
        <f t="shared" si="41"/>
        <v>0</v>
      </c>
      <c r="BI21" s="17">
        <f t="shared" si="42"/>
        <v>0</v>
      </c>
      <c r="BJ21" s="17">
        <f t="shared" si="43"/>
        <v>0</v>
      </c>
      <c r="BK21" s="17">
        <f t="shared" si="44"/>
        <v>0</v>
      </c>
      <c r="BL21" s="17">
        <f t="shared" si="45"/>
        <v>0</v>
      </c>
      <c r="BM21" s="17">
        <f t="shared" si="46"/>
        <v>0</v>
      </c>
      <c r="BN21" s="17">
        <f t="shared" si="47"/>
        <v>0</v>
      </c>
      <c r="BO21" s="17">
        <f t="shared" si="48"/>
        <v>4</v>
      </c>
      <c r="BP21" s="17">
        <f t="shared" si="49"/>
        <v>515</v>
      </c>
      <c r="BQ21" s="17">
        <f t="shared" si="50"/>
        <v>128.75</v>
      </c>
    </row>
    <row r="22" spans="1:69" ht="15.75" customHeight="1" x14ac:dyDescent="0.25">
      <c r="A22" s="37"/>
      <c r="B22" s="46" t="s">
        <v>85</v>
      </c>
      <c r="C22" s="39" t="s">
        <v>86</v>
      </c>
      <c r="D22" s="43"/>
      <c r="E22" s="44"/>
      <c r="F22" s="44"/>
      <c r="G22" s="44"/>
      <c r="H22" s="44"/>
      <c r="I22" s="42">
        <f t="shared" si="30"/>
        <v>0</v>
      </c>
      <c r="J22" s="43">
        <v>38</v>
      </c>
      <c r="K22" s="44">
        <v>161</v>
      </c>
      <c r="L22" s="44">
        <v>181</v>
      </c>
      <c r="M22" s="44">
        <v>146</v>
      </c>
      <c r="N22" s="44">
        <v>172</v>
      </c>
      <c r="O22" s="42">
        <f t="shared" si="31"/>
        <v>660</v>
      </c>
      <c r="P22" s="43">
        <v>38</v>
      </c>
      <c r="Q22" s="44">
        <v>159</v>
      </c>
      <c r="R22" s="44">
        <v>165</v>
      </c>
      <c r="S22" s="44">
        <v>146</v>
      </c>
      <c r="T22" s="44">
        <v>158</v>
      </c>
      <c r="U22" s="42">
        <f t="shared" si="32"/>
        <v>628</v>
      </c>
      <c r="V22" s="43">
        <v>41</v>
      </c>
      <c r="W22" s="44">
        <v>176</v>
      </c>
      <c r="X22" s="44">
        <v>171</v>
      </c>
      <c r="Y22" s="44">
        <v>146</v>
      </c>
      <c r="Z22" s="44">
        <v>143</v>
      </c>
      <c r="AA22" s="42">
        <f t="shared" si="33"/>
        <v>636</v>
      </c>
      <c r="AB22" s="43"/>
      <c r="AC22" s="44"/>
      <c r="AD22" s="44"/>
      <c r="AE22" s="44"/>
      <c r="AF22" s="44"/>
      <c r="AG22" s="42">
        <f t="shared" si="34"/>
        <v>0</v>
      </c>
      <c r="AH22" s="43"/>
      <c r="AI22" s="44"/>
      <c r="AJ22" s="44"/>
      <c r="AK22" s="44"/>
      <c r="AL22" s="44"/>
      <c r="AM22" s="42">
        <f t="shared" si="35"/>
        <v>0</v>
      </c>
      <c r="AN22" s="43"/>
      <c r="AO22" s="44"/>
      <c r="AP22" s="44"/>
      <c r="AQ22" s="44"/>
      <c r="AR22" s="44"/>
      <c r="AS22" s="42">
        <f t="shared" si="36"/>
        <v>0</v>
      </c>
      <c r="AT22" s="43"/>
      <c r="AU22" s="44"/>
      <c r="AV22" s="44"/>
      <c r="AW22" s="44"/>
      <c r="AX22" s="44"/>
      <c r="AY22" s="42">
        <f t="shared" si="37"/>
        <v>0</v>
      </c>
      <c r="AZ22" s="43"/>
      <c r="BA22" s="44"/>
      <c r="BB22" s="44"/>
      <c r="BC22" s="44"/>
      <c r="BD22" s="44"/>
      <c r="BE22" s="42">
        <f t="shared" si="38"/>
        <v>0</v>
      </c>
      <c r="BF22" s="45">
        <f t="shared" si="39"/>
        <v>0</v>
      </c>
      <c r="BG22" s="17">
        <f t="shared" si="40"/>
        <v>4</v>
      </c>
      <c r="BH22" s="17">
        <f t="shared" si="41"/>
        <v>4</v>
      </c>
      <c r="BI22" s="17">
        <f t="shared" si="42"/>
        <v>4</v>
      </c>
      <c r="BJ22" s="17">
        <f t="shared" si="43"/>
        <v>0</v>
      </c>
      <c r="BK22" s="17">
        <f t="shared" si="44"/>
        <v>0</v>
      </c>
      <c r="BL22" s="17">
        <f t="shared" si="45"/>
        <v>0</v>
      </c>
      <c r="BM22" s="17">
        <f t="shared" si="46"/>
        <v>0</v>
      </c>
      <c r="BN22" s="17">
        <f t="shared" si="47"/>
        <v>0</v>
      </c>
      <c r="BO22" s="17">
        <f t="shared" si="48"/>
        <v>12</v>
      </c>
      <c r="BP22" s="17">
        <f t="shared" si="49"/>
        <v>1924</v>
      </c>
      <c r="BQ22" s="21">
        <f t="shared" si="50"/>
        <v>160.33333333333334</v>
      </c>
    </row>
    <row r="23" spans="1:69" ht="15.75" customHeight="1" x14ac:dyDescent="0.25">
      <c r="A23" s="37"/>
      <c r="B23" s="46" t="s">
        <v>87</v>
      </c>
      <c r="C23" s="47" t="s">
        <v>88</v>
      </c>
      <c r="D23" s="43"/>
      <c r="E23" s="44"/>
      <c r="F23" s="44"/>
      <c r="G23" s="44"/>
      <c r="H23" s="44"/>
      <c r="I23" s="42">
        <f t="shared" si="30"/>
        <v>0</v>
      </c>
      <c r="J23" s="43">
        <v>42</v>
      </c>
      <c r="K23" s="44">
        <v>180</v>
      </c>
      <c r="L23" s="44">
        <v>150</v>
      </c>
      <c r="M23" s="44">
        <v>122</v>
      </c>
      <c r="N23" s="44">
        <v>189</v>
      </c>
      <c r="O23" s="42">
        <f t="shared" si="31"/>
        <v>641</v>
      </c>
      <c r="P23" s="43"/>
      <c r="Q23" s="44"/>
      <c r="R23" s="44"/>
      <c r="S23" s="44"/>
      <c r="T23" s="44"/>
      <c r="U23" s="42">
        <f t="shared" si="32"/>
        <v>0</v>
      </c>
      <c r="V23" s="43"/>
      <c r="W23" s="44"/>
      <c r="X23" s="44"/>
      <c r="Y23" s="44"/>
      <c r="Z23" s="44"/>
      <c r="AA23" s="42">
        <f t="shared" si="33"/>
        <v>0</v>
      </c>
      <c r="AB23" s="43"/>
      <c r="AC23" s="44"/>
      <c r="AD23" s="44"/>
      <c r="AE23" s="44"/>
      <c r="AF23" s="44"/>
      <c r="AG23" s="42">
        <f t="shared" si="34"/>
        <v>0</v>
      </c>
      <c r="AH23" s="43"/>
      <c r="AI23" s="44"/>
      <c r="AJ23" s="44"/>
      <c r="AK23" s="44"/>
      <c r="AL23" s="44"/>
      <c r="AM23" s="42">
        <f t="shared" si="35"/>
        <v>0</v>
      </c>
      <c r="AN23" s="43"/>
      <c r="AO23" s="44"/>
      <c r="AP23" s="44"/>
      <c r="AQ23" s="44"/>
      <c r="AR23" s="44"/>
      <c r="AS23" s="42">
        <f t="shared" si="36"/>
        <v>0</v>
      </c>
      <c r="AT23" s="43"/>
      <c r="AU23" s="44"/>
      <c r="AV23" s="44"/>
      <c r="AW23" s="44"/>
      <c r="AX23" s="44"/>
      <c r="AY23" s="42">
        <f t="shared" si="37"/>
        <v>0</v>
      </c>
      <c r="AZ23" s="43"/>
      <c r="BA23" s="44"/>
      <c r="BB23" s="44"/>
      <c r="BC23" s="44"/>
      <c r="BD23" s="44"/>
      <c r="BE23" s="42">
        <f t="shared" si="38"/>
        <v>0</v>
      </c>
      <c r="BF23" s="45">
        <f t="shared" si="39"/>
        <v>0</v>
      </c>
      <c r="BG23" s="17">
        <f t="shared" si="40"/>
        <v>4</v>
      </c>
      <c r="BH23" s="17">
        <f t="shared" si="41"/>
        <v>0</v>
      </c>
      <c r="BI23" s="17">
        <f t="shared" si="42"/>
        <v>0</v>
      </c>
      <c r="BJ23" s="17">
        <f t="shared" si="43"/>
        <v>0</v>
      </c>
      <c r="BK23" s="17">
        <f t="shared" si="44"/>
        <v>0</v>
      </c>
      <c r="BL23" s="17">
        <f t="shared" si="45"/>
        <v>0</v>
      </c>
      <c r="BM23" s="17">
        <f t="shared" si="46"/>
        <v>0</v>
      </c>
      <c r="BN23" s="17">
        <f t="shared" si="47"/>
        <v>0</v>
      </c>
      <c r="BO23" s="17">
        <f t="shared" si="48"/>
        <v>4</v>
      </c>
      <c r="BP23" s="17">
        <f t="shared" si="49"/>
        <v>641</v>
      </c>
      <c r="BQ23" s="21">
        <f t="shared" si="50"/>
        <v>160.25</v>
      </c>
    </row>
    <row r="24" spans="1:69" ht="15.75" customHeight="1" x14ac:dyDescent="0.25">
      <c r="A24" s="37"/>
      <c r="B24" s="46" t="s">
        <v>54</v>
      </c>
      <c r="C24" s="47" t="s">
        <v>48</v>
      </c>
      <c r="D24" s="43"/>
      <c r="E24" s="44"/>
      <c r="F24" s="44"/>
      <c r="G24" s="44"/>
      <c r="H24" s="44"/>
      <c r="I24" s="42">
        <f t="shared" si="30"/>
        <v>0</v>
      </c>
      <c r="J24" s="43"/>
      <c r="K24" s="44"/>
      <c r="L24" s="44"/>
      <c r="M24" s="44"/>
      <c r="N24" s="44"/>
      <c r="O24" s="42">
        <f t="shared" si="31"/>
        <v>0</v>
      </c>
      <c r="P24" s="43"/>
      <c r="Q24" s="44"/>
      <c r="R24" s="44"/>
      <c r="S24" s="44"/>
      <c r="T24" s="44"/>
      <c r="U24" s="42">
        <f t="shared" si="32"/>
        <v>0</v>
      </c>
      <c r="V24" s="43">
        <v>55</v>
      </c>
      <c r="W24" s="44">
        <v>102</v>
      </c>
      <c r="X24" s="44">
        <v>175</v>
      </c>
      <c r="Y24" s="44">
        <v>159</v>
      </c>
      <c r="Z24" s="44">
        <v>197</v>
      </c>
      <c r="AA24" s="42">
        <f t="shared" si="33"/>
        <v>633</v>
      </c>
      <c r="AB24" s="43"/>
      <c r="AC24" s="44"/>
      <c r="AD24" s="44"/>
      <c r="AE24" s="44"/>
      <c r="AF24" s="44"/>
      <c r="AG24" s="42">
        <f t="shared" si="34"/>
        <v>0</v>
      </c>
      <c r="AH24" s="43"/>
      <c r="AI24" s="44"/>
      <c r="AJ24" s="44"/>
      <c r="AK24" s="44"/>
      <c r="AL24" s="44"/>
      <c r="AM24" s="42">
        <f t="shared" si="35"/>
        <v>0</v>
      </c>
      <c r="AN24" s="43"/>
      <c r="AO24" s="44"/>
      <c r="AP24" s="44"/>
      <c r="AQ24" s="44"/>
      <c r="AR24" s="44"/>
      <c r="AS24" s="42">
        <f t="shared" si="36"/>
        <v>0</v>
      </c>
      <c r="AT24" s="43"/>
      <c r="AU24" s="44"/>
      <c r="AV24" s="44"/>
      <c r="AW24" s="44"/>
      <c r="AX24" s="44"/>
      <c r="AY24" s="42">
        <f t="shared" si="37"/>
        <v>0</v>
      </c>
      <c r="AZ24" s="43"/>
      <c r="BA24" s="44"/>
      <c r="BB24" s="44"/>
      <c r="BC24" s="44"/>
      <c r="BD24" s="44"/>
      <c r="BE24" s="42">
        <f t="shared" si="38"/>
        <v>0</v>
      </c>
      <c r="BF24" s="45">
        <f t="shared" si="39"/>
        <v>0</v>
      </c>
      <c r="BG24" s="17">
        <f t="shared" si="40"/>
        <v>0</v>
      </c>
      <c r="BH24" s="17">
        <f t="shared" si="41"/>
        <v>0</v>
      </c>
      <c r="BI24" s="17">
        <f t="shared" si="42"/>
        <v>4</v>
      </c>
      <c r="BJ24" s="17">
        <f t="shared" si="43"/>
        <v>0</v>
      </c>
      <c r="BK24" s="17">
        <f t="shared" si="44"/>
        <v>0</v>
      </c>
      <c r="BL24" s="17">
        <f t="shared" si="45"/>
        <v>0</v>
      </c>
      <c r="BM24" s="17">
        <f t="shared" si="46"/>
        <v>0</v>
      </c>
      <c r="BN24" s="17">
        <f t="shared" si="47"/>
        <v>0</v>
      </c>
      <c r="BO24" s="17">
        <f t="shared" si="48"/>
        <v>4</v>
      </c>
      <c r="BP24" s="17">
        <f t="shared" si="49"/>
        <v>633</v>
      </c>
      <c r="BQ24" s="21">
        <f t="shared" si="50"/>
        <v>158.25</v>
      </c>
    </row>
    <row r="25" spans="1:69" ht="15.75" customHeight="1" x14ac:dyDescent="0.25">
      <c r="A25" s="37"/>
      <c r="B25" s="46">
        <v>6</v>
      </c>
      <c r="C25" s="47"/>
      <c r="D25" s="43"/>
      <c r="E25" s="44"/>
      <c r="F25" s="44"/>
      <c r="G25" s="44"/>
      <c r="H25" s="44"/>
      <c r="I25" s="42">
        <f t="shared" si="30"/>
        <v>0</v>
      </c>
      <c r="J25" s="43"/>
      <c r="K25" s="44"/>
      <c r="L25" s="44"/>
      <c r="M25" s="44"/>
      <c r="N25" s="44"/>
      <c r="O25" s="42">
        <f t="shared" si="31"/>
        <v>0</v>
      </c>
      <c r="P25" s="43"/>
      <c r="Q25" s="44"/>
      <c r="R25" s="44"/>
      <c r="S25" s="44"/>
      <c r="T25" s="44"/>
      <c r="U25" s="42">
        <f t="shared" si="32"/>
        <v>0</v>
      </c>
      <c r="V25" s="43"/>
      <c r="W25" s="44"/>
      <c r="X25" s="44"/>
      <c r="Y25" s="44"/>
      <c r="Z25" s="44"/>
      <c r="AA25" s="42">
        <f t="shared" si="33"/>
        <v>0</v>
      </c>
      <c r="AB25" s="43"/>
      <c r="AC25" s="44"/>
      <c r="AD25" s="44"/>
      <c r="AE25" s="44"/>
      <c r="AF25" s="44"/>
      <c r="AG25" s="42">
        <f t="shared" si="34"/>
        <v>0</v>
      </c>
      <c r="AH25" s="43"/>
      <c r="AI25" s="44"/>
      <c r="AJ25" s="44"/>
      <c r="AK25" s="44"/>
      <c r="AL25" s="44"/>
      <c r="AM25" s="42">
        <f t="shared" si="35"/>
        <v>0</v>
      </c>
      <c r="AN25" s="43"/>
      <c r="AO25" s="44"/>
      <c r="AP25" s="44"/>
      <c r="AQ25" s="44"/>
      <c r="AR25" s="44"/>
      <c r="AS25" s="42">
        <f t="shared" si="36"/>
        <v>0</v>
      </c>
      <c r="AT25" s="43"/>
      <c r="AU25" s="44"/>
      <c r="AV25" s="44"/>
      <c r="AW25" s="44"/>
      <c r="AX25" s="44"/>
      <c r="AY25" s="42">
        <f t="shared" si="37"/>
        <v>0</v>
      </c>
      <c r="AZ25" s="43"/>
      <c r="BA25" s="44"/>
      <c r="BB25" s="44"/>
      <c r="BC25" s="44"/>
      <c r="BD25" s="44"/>
      <c r="BE25" s="42">
        <f t="shared" si="38"/>
        <v>0</v>
      </c>
      <c r="BF25" s="45">
        <f t="shared" si="39"/>
        <v>0</v>
      </c>
      <c r="BG25" s="17">
        <f t="shared" si="40"/>
        <v>0</v>
      </c>
      <c r="BH25" s="17">
        <f t="shared" si="41"/>
        <v>0</v>
      </c>
      <c r="BI25" s="17">
        <f t="shared" si="42"/>
        <v>0</v>
      </c>
      <c r="BJ25" s="17">
        <f t="shared" si="43"/>
        <v>0</v>
      </c>
      <c r="BK25" s="17">
        <f t="shared" si="44"/>
        <v>0</v>
      </c>
      <c r="BL25" s="17">
        <f t="shared" si="45"/>
        <v>0</v>
      </c>
      <c r="BM25" s="17">
        <f t="shared" si="46"/>
        <v>0</v>
      </c>
      <c r="BN25" s="17">
        <f t="shared" si="47"/>
        <v>0</v>
      </c>
      <c r="BO25" s="17">
        <f t="shared" si="48"/>
        <v>0</v>
      </c>
      <c r="BP25" s="17">
        <f t="shared" si="49"/>
        <v>0</v>
      </c>
      <c r="BQ25" s="21" t="e">
        <f t="shared" si="50"/>
        <v>#DIV/0!</v>
      </c>
    </row>
    <row r="26" spans="1:69" ht="15.75" customHeight="1" x14ac:dyDescent="0.25">
      <c r="A26" s="37"/>
      <c r="B26" s="38" t="s">
        <v>37</v>
      </c>
      <c r="C26" s="47"/>
      <c r="D26" s="43"/>
      <c r="E26" s="41">
        <f>SUM(E20:E25)</f>
        <v>267</v>
      </c>
      <c r="F26" s="41">
        <f>SUM(F20:F25)</f>
        <v>301</v>
      </c>
      <c r="G26" s="41">
        <f>SUM(G20:G25)</f>
        <v>276</v>
      </c>
      <c r="H26" s="41">
        <f>SUM(H20:H25)</f>
        <v>262</v>
      </c>
      <c r="I26" s="42">
        <f>SUM(I20:I25)</f>
        <v>1106</v>
      </c>
      <c r="J26" s="43"/>
      <c r="K26" s="41">
        <f>SUM(K20:K25)</f>
        <v>341</v>
      </c>
      <c r="L26" s="41">
        <f>SUM(L20:L25)</f>
        <v>331</v>
      </c>
      <c r="M26" s="41">
        <f>SUM(M20:M25)</f>
        <v>268</v>
      </c>
      <c r="N26" s="41">
        <f>SUM(N20:N25)</f>
        <v>361</v>
      </c>
      <c r="O26" s="42">
        <f>SUM(O20:O25)</f>
        <v>1301</v>
      </c>
      <c r="P26" s="43"/>
      <c r="Q26" s="41">
        <f>SUM(Q20:Q25)</f>
        <v>317</v>
      </c>
      <c r="R26" s="41">
        <f>SUM(R20:R25)</f>
        <v>310</v>
      </c>
      <c r="S26" s="41">
        <f>SUM(S20:S25)</f>
        <v>310</v>
      </c>
      <c r="T26" s="41">
        <f>SUM(T20:T25)</f>
        <v>352</v>
      </c>
      <c r="U26" s="42">
        <f>SUM(U20:U25)</f>
        <v>1289</v>
      </c>
      <c r="V26" s="43"/>
      <c r="W26" s="41">
        <f>SUM(W20:W25)</f>
        <v>278</v>
      </c>
      <c r="X26" s="41">
        <f>SUM(X20:X25)</f>
        <v>346</v>
      </c>
      <c r="Y26" s="41">
        <f>SUM(Y20:Y25)</f>
        <v>305</v>
      </c>
      <c r="Z26" s="41">
        <f>SUM(Z20:Z25)</f>
        <v>340</v>
      </c>
      <c r="AA26" s="42">
        <f>SUM(AA20:AA25)</f>
        <v>1269</v>
      </c>
      <c r="AB26" s="43"/>
      <c r="AC26" s="41">
        <f>SUM(AC20:AC25)</f>
        <v>0</v>
      </c>
      <c r="AD26" s="41">
        <f>SUM(AD20:AD25)</f>
        <v>0</v>
      </c>
      <c r="AE26" s="41">
        <f>SUM(AE20:AE25)</f>
        <v>0</v>
      </c>
      <c r="AF26" s="41">
        <f>SUM(AF20:AF25)</f>
        <v>0</v>
      </c>
      <c r="AG26" s="42">
        <f>SUM(AG20:AG25)</f>
        <v>0</v>
      </c>
      <c r="AH26" s="43"/>
      <c r="AI26" s="41">
        <f>SUM(AI20:AI25)</f>
        <v>0</v>
      </c>
      <c r="AJ26" s="41">
        <f>SUM(AJ20:AJ25)</f>
        <v>0</v>
      </c>
      <c r="AK26" s="41">
        <f>SUM(AK20:AK25)</f>
        <v>0</v>
      </c>
      <c r="AL26" s="41">
        <f>SUM(AL20:AL25)</f>
        <v>0</v>
      </c>
      <c r="AM26" s="42">
        <f>SUM(AM20:AM25)</f>
        <v>0</v>
      </c>
      <c r="AN26" s="43"/>
      <c r="AO26" s="41">
        <f>SUM(AO20:AO25)</f>
        <v>0</v>
      </c>
      <c r="AP26" s="41">
        <f>SUM(AP20:AP25)</f>
        <v>0</v>
      </c>
      <c r="AQ26" s="41">
        <f>SUM(AQ20:AQ25)</f>
        <v>0</v>
      </c>
      <c r="AR26" s="41">
        <f>SUM(AR20:AR25)</f>
        <v>0</v>
      </c>
      <c r="AS26" s="42">
        <f>SUM(AS20:AS25)</f>
        <v>0</v>
      </c>
      <c r="AT26" s="43"/>
      <c r="AU26" s="41">
        <f>SUM(AU20:AU25)</f>
        <v>0</v>
      </c>
      <c r="AV26" s="41">
        <f>SUM(AV20:AV25)</f>
        <v>0</v>
      </c>
      <c r="AW26" s="41">
        <f>SUM(AW20:AW25)</f>
        <v>0</v>
      </c>
      <c r="AX26" s="41">
        <f>SUM(AX20:AX25)</f>
        <v>0</v>
      </c>
      <c r="AY26" s="42">
        <f>SUM(AY20:AY25)</f>
        <v>0</v>
      </c>
      <c r="AZ26" s="43"/>
      <c r="BA26" s="41">
        <f>SUM(BA20:BA25)</f>
        <v>0</v>
      </c>
      <c r="BB26" s="41">
        <f>SUM(BB20:BB25)</f>
        <v>0</v>
      </c>
      <c r="BC26" s="41">
        <f>SUM(BC20:BC25)</f>
        <v>0</v>
      </c>
      <c r="BD26" s="41">
        <f>SUM(BD20:BD25)</f>
        <v>0</v>
      </c>
      <c r="BE26" s="42">
        <f>SUM(BE20:BE25)</f>
        <v>0</v>
      </c>
      <c r="BF26" s="45">
        <f t="shared" si="39"/>
        <v>4</v>
      </c>
      <c r="BG26" s="17">
        <f t="shared" si="40"/>
        <v>4</v>
      </c>
      <c r="BH26" s="17">
        <f t="shared" si="41"/>
        <v>4</v>
      </c>
      <c r="BI26" s="17">
        <f t="shared" si="42"/>
        <v>4</v>
      </c>
      <c r="BJ26" s="17">
        <f t="shared" si="43"/>
        <v>0</v>
      </c>
      <c r="BK26" s="17">
        <f t="shared" si="44"/>
        <v>0</v>
      </c>
      <c r="BL26" s="17">
        <f t="shared" si="45"/>
        <v>0</v>
      </c>
      <c r="BM26" s="17">
        <f t="shared" si="46"/>
        <v>0</v>
      </c>
      <c r="BN26" s="17">
        <f t="shared" si="47"/>
        <v>0</v>
      </c>
      <c r="BO26" s="17">
        <f t="shared" si="48"/>
        <v>16</v>
      </c>
      <c r="BP26" s="17">
        <f t="shared" si="49"/>
        <v>4965</v>
      </c>
      <c r="BQ26" s="17">
        <f t="shared" si="50"/>
        <v>310.3125</v>
      </c>
    </row>
    <row r="27" spans="1:69" ht="15.75" customHeight="1" x14ac:dyDescent="0.25">
      <c r="A27" s="37"/>
      <c r="B27" s="38" t="s">
        <v>38</v>
      </c>
      <c r="C27" s="47"/>
      <c r="D27" s="40">
        <f>SUM(D20:D25)</f>
        <v>115</v>
      </c>
      <c r="E27" s="41">
        <f>E26+$D$27</f>
        <v>382</v>
      </c>
      <c r="F27" s="41">
        <f>F26+$D$27</f>
        <v>416</v>
      </c>
      <c r="G27" s="41">
        <f>G26+$D$27</f>
        <v>391</v>
      </c>
      <c r="H27" s="41">
        <f>H26+$D$27</f>
        <v>377</v>
      </c>
      <c r="I27" s="42">
        <f>SUM(E27:H27)</f>
        <v>1566</v>
      </c>
      <c r="J27" s="40">
        <f>SUM(J20:J25)</f>
        <v>80</v>
      </c>
      <c r="K27" s="41">
        <f>K26+$J$27</f>
        <v>421</v>
      </c>
      <c r="L27" s="41">
        <f>L26+$J$27</f>
        <v>411</v>
      </c>
      <c r="M27" s="41">
        <f>M26+$J$27</f>
        <v>348</v>
      </c>
      <c r="N27" s="41">
        <f>N26+$J$27</f>
        <v>441</v>
      </c>
      <c r="O27" s="42">
        <f>SUM(K27:N27)</f>
        <v>1621</v>
      </c>
      <c r="P27" s="40">
        <f>SUM(P20:P25)</f>
        <v>89</v>
      </c>
      <c r="Q27" s="41">
        <f>Q26+$P$27</f>
        <v>406</v>
      </c>
      <c r="R27" s="41">
        <f>R26+$P$27</f>
        <v>399</v>
      </c>
      <c r="S27" s="41">
        <f>S26+$P$27</f>
        <v>399</v>
      </c>
      <c r="T27" s="41">
        <f>T26+$P$27</f>
        <v>441</v>
      </c>
      <c r="U27" s="42">
        <f>SUM(Q27:T27)</f>
        <v>1645</v>
      </c>
      <c r="V27" s="40">
        <f>SUM(V20:V25)</f>
        <v>96</v>
      </c>
      <c r="W27" s="41">
        <f>W26+$V$27</f>
        <v>374</v>
      </c>
      <c r="X27" s="41">
        <f>X26+$V$27</f>
        <v>442</v>
      </c>
      <c r="Y27" s="41">
        <f>Y26+$V$27</f>
        <v>401</v>
      </c>
      <c r="Z27" s="41">
        <f>Z26+$V$27</f>
        <v>436</v>
      </c>
      <c r="AA27" s="42">
        <f>SUM(W27:Z27)</f>
        <v>1653</v>
      </c>
      <c r="AB27" s="40">
        <f>SUM(AB20:AB25)</f>
        <v>0</v>
      </c>
      <c r="AC27" s="41">
        <f>AC26+$AB$27</f>
        <v>0</v>
      </c>
      <c r="AD27" s="41">
        <f>AD26+$AB$27</f>
        <v>0</v>
      </c>
      <c r="AE27" s="41">
        <f>AE26+$AB$27</f>
        <v>0</v>
      </c>
      <c r="AF27" s="41">
        <f>AF26+$AB$27</f>
        <v>0</v>
      </c>
      <c r="AG27" s="42">
        <f>SUM(AC27:AF27)</f>
        <v>0</v>
      </c>
      <c r="AH27" s="40">
        <f>SUM(AH20:AH25)</f>
        <v>0</v>
      </c>
      <c r="AI27" s="41">
        <f>AI26+$AH$27</f>
        <v>0</v>
      </c>
      <c r="AJ27" s="41">
        <f>AJ26+$AH$27</f>
        <v>0</v>
      </c>
      <c r="AK27" s="41">
        <f>AK26+$AH$27</f>
        <v>0</v>
      </c>
      <c r="AL27" s="41">
        <f>AL26+$AH$27</f>
        <v>0</v>
      </c>
      <c r="AM27" s="42">
        <f>SUM(AI27:AL27)</f>
        <v>0</v>
      </c>
      <c r="AN27" s="40">
        <f>SUM(AN20:AN25)</f>
        <v>0</v>
      </c>
      <c r="AO27" s="41">
        <f>AO26+$AN$27</f>
        <v>0</v>
      </c>
      <c r="AP27" s="41">
        <f>AP26+$AN$27</f>
        <v>0</v>
      </c>
      <c r="AQ27" s="41">
        <f>AQ26+$AN$27</f>
        <v>0</v>
      </c>
      <c r="AR27" s="41">
        <f>AR26+$AN$27</f>
        <v>0</v>
      </c>
      <c r="AS27" s="42">
        <f>SUM(AO27:AR27)</f>
        <v>0</v>
      </c>
      <c r="AT27" s="40">
        <f>SUM(AT20:AT25)</f>
        <v>0</v>
      </c>
      <c r="AU27" s="41">
        <f>AU26+$AT$27</f>
        <v>0</v>
      </c>
      <c r="AV27" s="41">
        <f>AV26+$AT$27</f>
        <v>0</v>
      </c>
      <c r="AW27" s="41">
        <f>AW26+$AT$27</f>
        <v>0</v>
      </c>
      <c r="AX27" s="41">
        <f>AX26+$AT$27</f>
        <v>0</v>
      </c>
      <c r="AY27" s="42">
        <f>SUM(AU27:AX27)</f>
        <v>0</v>
      </c>
      <c r="AZ27" s="40">
        <f>SUM(AZ20:AZ25)</f>
        <v>0</v>
      </c>
      <c r="BA27" s="41">
        <f>BA26+$AZ$27</f>
        <v>0</v>
      </c>
      <c r="BB27" s="41">
        <f>BB26+$AZ$27</f>
        <v>0</v>
      </c>
      <c r="BC27" s="41">
        <f>BC26+$AZ$27</f>
        <v>0</v>
      </c>
      <c r="BD27" s="41">
        <f>BD26+$AZ$27</f>
        <v>0</v>
      </c>
      <c r="BE27" s="42">
        <f>SUM(BA27:BD27)</f>
        <v>0</v>
      </c>
      <c r="BF27" s="45">
        <f t="shared" si="39"/>
        <v>4</v>
      </c>
      <c r="BG27" s="17">
        <f t="shared" si="40"/>
        <v>4</v>
      </c>
      <c r="BH27" s="17">
        <f t="shared" si="41"/>
        <v>4</v>
      </c>
      <c r="BI27" s="17">
        <f t="shared" si="42"/>
        <v>4</v>
      </c>
      <c r="BJ27" s="17">
        <f t="shared" si="43"/>
        <v>0</v>
      </c>
      <c r="BK27" s="17">
        <f t="shared" si="44"/>
        <v>0</v>
      </c>
      <c r="BL27" s="17">
        <f t="shared" si="45"/>
        <v>0</v>
      </c>
      <c r="BM27" s="17">
        <f t="shared" si="46"/>
        <v>0</v>
      </c>
      <c r="BN27" s="17">
        <f t="shared" si="47"/>
        <v>0</v>
      </c>
      <c r="BO27" s="17">
        <f t="shared" si="48"/>
        <v>16</v>
      </c>
      <c r="BP27" s="17">
        <f t="shared" si="49"/>
        <v>6485</v>
      </c>
      <c r="BQ27" s="17">
        <f t="shared" si="50"/>
        <v>405.3125</v>
      </c>
    </row>
    <row r="28" spans="1:69" ht="15.75" customHeight="1" x14ac:dyDescent="0.25">
      <c r="A28" s="37"/>
      <c r="B28" s="38" t="s">
        <v>39</v>
      </c>
      <c r="C28" s="47"/>
      <c r="D28" s="43"/>
      <c r="E28" s="41">
        <f t="shared" ref="E28:I29" si="51">IF($D$27&gt;0,IF(E26=E14,0.5,IF(E26&gt;E14,1,0)),0)</f>
        <v>0</v>
      </c>
      <c r="F28" s="41">
        <f t="shared" si="51"/>
        <v>0</v>
      </c>
      <c r="G28" s="41">
        <f t="shared" si="51"/>
        <v>0</v>
      </c>
      <c r="H28" s="41">
        <f t="shared" si="51"/>
        <v>0</v>
      </c>
      <c r="I28" s="42">
        <f t="shared" si="51"/>
        <v>0</v>
      </c>
      <c r="J28" s="43"/>
      <c r="K28" s="41">
        <f t="shared" ref="K28:O29" si="52">IF($J$27&gt;0,IF(K26=K128,0.5,IF(K26&gt;K128,1,0)),0)</f>
        <v>0</v>
      </c>
      <c r="L28" s="41">
        <f t="shared" si="52"/>
        <v>0</v>
      </c>
      <c r="M28" s="41">
        <f t="shared" si="52"/>
        <v>0</v>
      </c>
      <c r="N28" s="41">
        <f t="shared" si="52"/>
        <v>0</v>
      </c>
      <c r="O28" s="42">
        <f t="shared" si="52"/>
        <v>0</v>
      </c>
      <c r="P28" s="43"/>
      <c r="Q28" s="41">
        <f t="shared" ref="Q28:U29" si="53">IF($P$27&gt;0,IF(Q26=Q39,0.5,IF(Q26&gt;Q39,1,0)),0)</f>
        <v>0</v>
      </c>
      <c r="R28" s="41">
        <f t="shared" si="53"/>
        <v>0</v>
      </c>
      <c r="S28" s="41">
        <f t="shared" si="53"/>
        <v>0</v>
      </c>
      <c r="T28" s="41">
        <f t="shared" si="53"/>
        <v>0</v>
      </c>
      <c r="U28" s="42">
        <f t="shared" si="53"/>
        <v>0</v>
      </c>
      <c r="V28" s="43"/>
      <c r="W28" s="41">
        <f t="shared" ref="W28:AA29" si="54">IF($V$27&gt;0,IF(W26=W144,0.5,IF(W26&gt;W144,1,0)),0)</f>
        <v>0</v>
      </c>
      <c r="X28" s="41">
        <f t="shared" si="54"/>
        <v>0.5</v>
      </c>
      <c r="Y28" s="41">
        <f t="shared" si="54"/>
        <v>1</v>
      </c>
      <c r="Z28" s="41">
        <f t="shared" si="54"/>
        <v>1</v>
      </c>
      <c r="AA28" s="42">
        <f t="shared" si="54"/>
        <v>1</v>
      </c>
      <c r="AB28" s="43"/>
      <c r="AC28" s="41">
        <f t="shared" ref="AC28:AG29" si="55">IF($AB$27&gt;0,IF(AC26=AC82,0.5,IF(AC26&gt;AC82,1,0)),0)</f>
        <v>0</v>
      </c>
      <c r="AD28" s="41">
        <f t="shared" si="55"/>
        <v>0</v>
      </c>
      <c r="AE28" s="41">
        <f t="shared" si="55"/>
        <v>0</v>
      </c>
      <c r="AF28" s="41">
        <f t="shared" si="55"/>
        <v>0</v>
      </c>
      <c r="AG28" s="42">
        <f t="shared" si="55"/>
        <v>0</v>
      </c>
      <c r="AH28" s="43"/>
      <c r="AI28" s="41">
        <f t="shared" ref="AI28:AM29" si="56">IF($AH$27&gt;0,IF(AI26=AI100,0.5,IF(AI26&gt;AI100,1,0)),0)</f>
        <v>0</v>
      </c>
      <c r="AJ28" s="41">
        <f t="shared" si="56"/>
        <v>0</v>
      </c>
      <c r="AK28" s="41">
        <f t="shared" si="56"/>
        <v>0</v>
      </c>
      <c r="AL28" s="41">
        <f t="shared" si="56"/>
        <v>0</v>
      </c>
      <c r="AM28" s="42">
        <f t="shared" si="56"/>
        <v>0</v>
      </c>
      <c r="AN28" s="43"/>
      <c r="AO28" s="41">
        <f t="shared" ref="AO28:AS29" si="57">IF($AN$27&gt;0,IF(AO26=AO116,0.5,IF(AO26&gt;AO116,1,0)),0)</f>
        <v>0</v>
      </c>
      <c r="AP28" s="41">
        <f t="shared" si="57"/>
        <v>0</v>
      </c>
      <c r="AQ28" s="41">
        <f t="shared" si="57"/>
        <v>0</v>
      </c>
      <c r="AR28" s="41">
        <f t="shared" si="57"/>
        <v>0</v>
      </c>
      <c r="AS28" s="42">
        <f t="shared" si="57"/>
        <v>0</v>
      </c>
      <c r="AT28" s="43"/>
      <c r="AU28" s="41">
        <f t="shared" ref="AU28:AY29" si="58">IF($AT$27&gt;0,IF(AU26=AU53,0.5,IF(AU26&gt;AU53,1,0)),0)</f>
        <v>0</v>
      </c>
      <c r="AV28" s="41">
        <f t="shared" si="58"/>
        <v>0</v>
      </c>
      <c r="AW28" s="41">
        <f t="shared" si="58"/>
        <v>0</v>
      </c>
      <c r="AX28" s="41">
        <f t="shared" si="58"/>
        <v>0</v>
      </c>
      <c r="AY28" s="42">
        <f t="shared" si="58"/>
        <v>0</v>
      </c>
      <c r="AZ28" s="43"/>
      <c r="BA28" s="41">
        <f t="shared" ref="BA28:BE29" si="59">IF($AZ$27&gt;0,IF(BA26=BA66,0.5,IF(BA26&gt;BA66,1,0)),0)</f>
        <v>0</v>
      </c>
      <c r="BB28" s="41">
        <f t="shared" si="59"/>
        <v>0</v>
      </c>
      <c r="BC28" s="41">
        <f t="shared" si="59"/>
        <v>0</v>
      </c>
      <c r="BD28" s="41">
        <f t="shared" si="59"/>
        <v>0</v>
      </c>
      <c r="BE28" s="42">
        <f t="shared" si="59"/>
        <v>0</v>
      </c>
      <c r="BF28" s="48"/>
      <c r="BG28" s="21"/>
      <c r="BH28" s="21"/>
      <c r="BI28" s="21"/>
      <c r="BJ28" s="21"/>
      <c r="BK28" s="21"/>
      <c r="BL28" s="21"/>
      <c r="BM28" s="21"/>
      <c r="BN28" s="21"/>
      <c r="BO28" s="21"/>
      <c r="BP28" s="17">
        <f t="shared" si="49"/>
        <v>1</v>
      </c>
      <c r="BQ28" s="21"/>
    </row>
    <row r="29" spans="1:69" ht="15.75" customHeight="1" x14ac:dyDescent="0.25">
      <c r="A29" s="37"/>
      <c r="B29" s="38" t="s">
        <v>40</v>
      </c>
      <c r="C29" s="47"/>
      <c r="D29" s="43"/>
      <c r="E29" s="41">
        <f t="shared" si="51"/>
        <v>1</v>
      </c>
      <c r="F29" s="41">
        <f t="shared" si="51"/>
        <v>0</v>
      </c>
      <c r="G29" s="41">
        <f t="shared" si="51"/>
        <v>0</v>
      </c>
      <c r="H29" s="41">
        <f t="shared" si="51"/>
        <v>0</v>
      </c>
      <c r="I29" s="42">
        <f t="shared" si="51"/>
        <v>0</v>
      </c>
      <c r="J29" s="43"/>
      <c r="K29" s="41">
        <f t="shared" si="52"/>
        <v>0.5</v>
      </c>
      <c r="L29" s="41">
        <f t="shared" si="52"/>
        <v>0</v>
      </c>
      <c r="M29" s="41">
        <f t="shared" si="52"/>
        <v>0</v>
      </c>
      <c r="N29" s="41">
        <f t="shared" si="52"/>
        <v>0</v>
      </c>
      <c r="O29" s="42">
        <f t="shared" si="52"/>
        <v>0</v>
      </c>
      <c r="P29" s="43"/>
      <c r="Q29" s="41">
        <f t="shared" si="53"/>
        <v>0</v>
      </c>
      <c r="R29" s="41">
        <f t="shared" si="53"/>
        <v>0</v>
      </c>
      <c r="S29" s="41">
        <f t="shared" si="53"/>
        <v>0</v>
      </c>
      <c r="T29" s="41">
        <f t="shared" si="53"/>
        <v>0</v>
      </c>
      <c r="U29" s="42">
        <f t="shared" si="53"/>
        <v>0</v>
      </c>
      <c r="V29" s="43"/>
      <c r="W29" s="41">
        <f t="shared" si="54"/>
        <v>0.5</v>
      </c>
      <c r="X29" s="41">
        <f t="shared" si="54"/>
        <v>1</v>
      </c>
      <c r="Y29" s="41">
        <f t="shared" si="54"/>
        <v>1</v>
      </c>
      <c r="Z29" s="41">
        <f t="shared" si="54"/>
        <v>1</v>
      </c>
      <c r="AA29" s="42">
        <f t="shared" si="54"/>
        <v>1</v>
      </c>
      <c r="AB29" s="43"/>
      <c r="AC29" s="41">
        <f t="shared" si="55"/>
        <v>0</v>
      </c>
      <c r="AD29" s="41">
        <f t="shared" si="55"/>
        <v>0</v>
      </c>
      <c r="AE29" s="41">
        <f t="shared" si="55"/>
        <v>0</v>
      </c>
      <c r="AF29" s="41">
        <f t="shared" si="55"/>
        <v>0</v>
      </c>
      <c r="AG29" s="42">
        <f t="shared" si="55"/>
        <v>0</v>
      </c>
      <c r="AH29" s="43"/>
      <c r="AI29" s="41">
        <f t="shared" si="56"/>
        <v>0</v>
      </c>
      <c r="AJ29" s="41">
        <f t="shared" si="56"/>
        <v>0</v>
      </c>
      <c r="AK29" s="41">
        <f t="shared" si="56"/>
        <v>0</v>
      </c>
      <c r="AL29" s="41">
        <f t="shared" si="56"/>
        <v>0</v>
      </c>
      <c r="AM29" s="42">
        <f t="shared" si="56"/>
        <v>0</v>
      </c>
      <c r="AN29" s="43"/>
      <c r="AO29" s="41">
        <f t="shared" si="57"/>
        <v>0</v>
      </c>
      <c r="AP29" s="41">
        <f t="shared" si="57"/>
        <v>0</v>
      </c>
      <c r="AQ29" s="41">
        <f t="shared" si="57"/>
        <v>0</v>
      </c>
      <c r="AR29" s="41">
        <f t="shared" si="57"/>
        <v>0</v>
      </c>
      <c r="AS29" s="42">
        <f t="shared" si="57"/>
        <v>0</v>
      </c>
      <c r="AT29" s="43"/>
      <c r="AU29" s="41">
        <f t="shared" si="58"/>
        <v>0</v>
      </c>
      <c r="AV29" s="41">
        <f t="shared" si="58"/>
        <v>0</v>
      </c>
      <c r="AW29" s="41">
        <f t="shared" si="58"/>
        <v>0</v>
      </c>
      <c r="AX29" s="41">
        <f t="shared" si="58"/>
        <v>0</v>
      </c>
      <c r="AY29" s="42">
        <f t="shared" si="58"/>
        <v>0</v>
      </c>
      <c r="AZ29" s="43"/>
      <c r="BA29" s="41">
        <f t="shared" si="59"/>
        <v>0</v>
      </c>
      <c r="BB29" s="41">
        <f t="shared" si="59"/>
        <v>0</v>
      </c>
      <c r="BC29" s="41">
        <f t="shared" si="59"/>
        <v>0</v>
      </c>
      <c r="BD29" s="41">
        <f t="shared" si="59"/>
        <v>0</v>
      </c>
      <c r="BE29" s="42">
        <f t="shared" si="59"/>
        <v>0</v>
      </c>
      <c r="BF29" s="48"/>
      <c r="BG29" s="21"/>
      <c r="BH29" s="21"/>
      <c r="BI29" s="21"/>
      <c r="BJ29" s="21"/>
      <c r="BK29" s="21"/>
      <c r="BL29" s="21"/>
      <c r="BM29" s="21"/>
      <c r="BN29" s="21"/>
      <c r="BO29" s="21"/>
      <c r="BP29" s="17">
        <f t="shared" si="49"/>
        <v>1</v>
      </c>
      <c r="BQ29" s="21"/>
    </row>
    <row r="30" spans="1:69" ht="14.25" customHeight="1" x14ac:dyDescent="0.25">
      <c r="A30" s="49"/>
      <c r="B30" s="50" t="s">
        <v>41</v>
      </c>
      <c r="C30" s="51"/>
      <c r="D30" s="52"/>
      <c r="E30" s="53"/>
      <c r="F30" s="53"/>
      <c r="G30" s="53"/>
      <c r="H30" s="53"/>
      <c r="I30" s="54">
        <f>SUM(E28+F28+G28+H28+I28+E29+F29+G29+H29+I29)</f>
        <v>1</v>
      </c>
      <c r="J30" s="52"/>
      <c r="K30" s="53"/>
      <c r="L30" s="53"/>
      <c r="M30" s="53"/>
      <c r="N30" s="53"/>
      <c r="O30" s="54">
        <f>SUM(K28+L28+M28+N28+O28+K29+L29+M29+N29+O29)</f>
        <v>0.5</v>
      </c>
      <c r="P30" s="52"/>
      <c r="Q30" s="53"/>
      <c r="R30" s="53"/>
      <c r="S30" s="53"/>
      <c r="T30" s="53"/>
      <c r="U30" s="54">
        <f>SUM(Q28+R28+S28+T28+U28+Q29+R29+S29+T29+U29)</f>
        <v>0</v>
      </c>
      <c r="V30" s="52"/>
      <c r="W30" s="53"/>
      <c r="X30" s="53"/>
      <c r="Y30" s="53"/>
      <c r="Z30" s="53"/>
      <c r="AA30" s="54">
        <f>SUM(W28+X28+Y28+Z28+AA28+W29+X29+Y29+Z29+AA29)</f>
        <v>8</v>
      </c>
      <c r="AB30" s="52"/>
      <c r="AC30" s="53"/>
      <c r="AD30" s="53"/>
      <c r="AE30" s="53"/>
      <c r="AF30" s="53"/>
      <c r="AG30" s="54">
        <f>SUM(AC28+AD28+AE28+AF28+AG28+AC29+AD29+AE29+AF29+AG29)</f>
        <v>0</v>
      </c>
      <c r="AH30" s="52"/>
      <c r="AI30" s="53"/>
      <c r="AJ30" s="53"/>
      <c r="AK30" s="53"/>
      <c r="AL30" s="53"/>
      <c r="AM30" s="54">
        <f>SUM(AI28+AJ28+AK28+AL28+AM28+AI29+AJ29+AK29+AL29+AM29)</f>
        <v>0</v>
      </c>
      <c r="AN30" s="52"/>
      <c r="AO30" s="53"/>
      <c r="AP30" s="53"/>
      <c r="AQ30" s="53"/>
      <c r="AR30" s="53"/>
      <c r="AS30" s="54">
        <f>SUM(AO28+AP28+AQ28+AR28+AS28+AO29+AP29+AQ29+AR29+AS29)</f>
        <v>0</v>
      </c>
      <c r="AT30" s="52"/>
      <c r="AU30" s="53"/>
      <c r="AV30" s="53"/>
      <c r="AW30" s="53"/>
      <c r="AX30" s="53"/>
      <c r="AY30" s="54">
        <f>SUM(AU28+AV28+AW28+AX28+AY28+AU29+AV29+AW29+AX29+AY29)</f>
        <v>0</v>
      </c>
      <c r="AZ30" s="52"/>
      <c r="BA30" s="53"/>
      <c r="BB30" s="53"/>
      <c r="BC30" s="53"/>
      <c r="BD30" s="53"/>
      <c r="BE30" s="54">
        <f>SUM(BA28+BB28+BC28+BD28+BE28+BA29+BB29+BC29+BD29+BE29)</f>
        <v>0</v>
      </c>
      <c r="BF30" s="55"/>
      <c r="BG30" s="56"/>
      <c r="BH30" s="56"/>
      <c r="BI30" s="56"/>
      <c r="BJ30" s="56"/>
      <c r="BK30" s="56"/>
      <c r="BL30" s="56"/>
      <c r="BM30" s="56"/>
      <c r="BN30" s="56"/>
      <c r="BO30" s="56"/>
      <c r="BP30" s="57">
        <f t="shared" si="49"/>
        <v>9.5</v>
      </c>
      <c r="BQ30" s="56"/>
    </row>
    <row r="31" spans="1:69" ht="27" customHeight="1" x14ac:dyDescent="0.25">
      <c r="A31" s="31">
        <v>3</v>
      </c>
      <c r="B31" s="115" t="s">
        <v>46</v>
      </c>
      <c r="C31" s="116"/>
      <c r="D31" s="32" t="s">
        <v>27</v>
      </c>
      <c r="E31" s="33" t="s">
        <v>28</v>
      </c>
      <c r="F31" s="33" t="s">
        <v>29</v>
      </c>
      <c r="G31" s="33" t="s">
        <v>30</v>
      </c>
      <c r="H31" s="33" t="s">
        <v>31</v>
      </c>
      <c r="I31" s="34" t="s">
        <v>24</v>
      </c>
      <c r="J31" s="32" t="s">
        <v>27</v>
      </c>
      <c r="K31" s="33" t="s">
        <v>28</v>
      </c>
      <c r="L31" s="33" t="s">
        <v>29</v>
      </c>
      <c r="M31" s="33" t="s">
        <v>30</v>
      </c>
      <c r="N31" s="33" t="s">
        <v>31</v>
      </c>
      <c r="O31" s="34" t="s">
        <v>24</v>
      </c>
      <c r="P31" s="32" t="s">
        <v>27</v>
      </c>
      <c r="Q31" s="33" t="s">
        <v>28</v>
      </c>
      <c r="R31" s="33" t="s">
        <v>29</v>
      </c>
      <c r="S31" s="33" t="s">
        <v>30</v>
      </c>
      <c r="T31" s="33" t="s">
        <v>31</v>
      </c>
      <c r="U31" s="34" t="s">
        <v>24</v>
      </c>
      <c r="V31" s="32" t="s">
        <v>27</v>
      </c>
      <c r="W31" s="33" t="s">
        <v>28</v>
      </c>
      <c r="X31" s="33" t="s">
        <v>29</v>
      </c>
      <c r="Y31" s="33" t="s">
        <v>30</v>
      </c>
      <c r="Z31" s="33" t="s">
        <v>31</v>
      </c>
      <c r="AA31" s="34" t="s">
        <v>24</v>
      </c>
      <c r="AB31" s="32" t="s">
        <v>27</v>
      </c>
      <c r="AC31" s="33" t="s">
        <v>28</v>
      </c>
      <c r="AD31" s="33" t="s">
        <v>29</v>
      </c>
      <c r="AE31" s="33" t="s">
        <v>30</v>
      </c>
      <c r="AF31" s="33" t="s">
        <v>31</v>
      </c>
      <c r="AG31" s="34" t="s">
        <v>24</v>
      </c>
      <c r="AH31" s="32" t="s">
        <v>27</v>
      </c>
      <c r="AI31" s="33" t="s">
        <v>28</v>
      </c>
      <c r="AJ31" s="33" t="s">
        <v>29</v>
      </c>
      <c r="AK31" s="33" t="s">
        <v>30</v>
      </c>
      <c r="AL31" s="33" t="s">
        <v>31</v>
      </c>
      <c r="AM31" s="34" t="s">
        <v>24</v>
      </c>
      <c r="AN31" s="32" t="s">
        <v>27</v>
      </c>
      <c r="AO31" s="33" t="s">
        <v>28</v>
      </c>
      <c r="AP31" s="33" t="s">
        <v>29</v>
      </c>
      <c r="AQ31" s="33" t="s">
        <v>30</v>
      </c>
      <c r="AR31" s="33" t="s">
        <v>31</v>
      </c>
      <c r="AS31" s="34" t="s">
        <v>24</v>
      </c>
      <c r="AT31" s="32" t="s">
        <v>27</v>
      </c>
      <c r="AU31" s="33" t="s">
        <v>28</v>
      </c>
      <c r="AV31" s="33" t="s">
        <v>29</v>
      </c>
      <c r="AW31" s="33" t="s">
        <v>30</v>
      </c>
      <c r="AX31" s="33" t="s">
        <v>31</v>
      </c>
      <c r="AY31" s="34" t="s">
        <v>24</v>
      </c>
      <c r="AZ31" s="32" t="s">
        <v>27</v>
      </c>
      <c r="BA31" s="33" t="s">
        <v>28</v>
      </c>
      <c r="BB31" s="33" t="s">
        <v>29</v>
      </c>
      <c r="BC31" s="33" t="s">
        <v>30</v>
      </c>
      <c r="BD31" s="33" t="s">
        <v>31</v>
      </c>
      <c r="BE31" s="34" t="s">
        <v>24</v>
      </c>
      <c r="BF31" s="35"/>
      <c r="BG31" s="36"/>
      <c r="BH31" s="36"/>
      <c r="BI31" s="36"/>
      <c r="BJ31" s="36"/>
      <c r="BK31" s="36"/>
      <c r="BL31" s="36"/>
      <c r="BM31" s="36"/>
      <c r="BN31" s="36"/>
      <c r="BO31" s="36"/>
      <c r="BP31" s="58"/>
      <c r="BQ31" s="36"/>
    </row>
    <row r="32" spans="1:69" ht="15.75" customHeight="1" x14ac:dyDescent="0.25">
      <c r="A32" s="37"/>
      <c r="B32" s="38" t="s">
        <v>47</v>
      </c>
      <c r="C32" s="39" t="s">
        <v>48</v>
      </c>
      <c r="D32" s="40">
        <v>49</v>
      </c>
      <c r="E32" s="41">
        <v>142</v>
      </c>
      <c r="F32" s="41">
        <v>174</v>
      </c>
      <c r="G32" s="41">
        <v>138</v>
      </c>
      <c r="H32" s="41">
        <v>142</v>
      </c>
      <c r="I32" s="42">
        <f t="shared" ref="I32:I37" si="60">SUM(E32:H32)</f>
        <v>596</v>
      </c>
      <c r="J32" s="43"/>
      <c r="K32" s="44"/>
      <c r="L32" s="44"/>
      <c r="M32" s="44"/>
      <c r="N32" s="44"/>
      <c r="O32" s="42">
        <f t="shared" ref="O32:O37" si="61">SUM(K32:N32)</f>
        <v>0</v>
      </c>
      <c r="P32" s="43">
        <v>49</v>
      </c>
      <c r="Q32" s="44">
        <v>158</v>
      </c>
      <c r="R32" s="44">
        <v>191</v>
      </c>
      <c r="S32" s="44">
        <v>173</v>
      </c>
      <c r="T32" s="44">
        <v>200</v>
      </c>
      <c r="U32" s="42">
        <f t="shared" ref="U32:U37" si="62">SUM(Q32:T32)</f>
        <v>722</v>
      </c>
      <c r="V32" s="43">
        <v>39</v>
      </c>
      <c r="W32" s="44">
        <v>148</v>
      </c>
      <c r="X32" s="44">
        <v>181</v>
      </c>
      <c r="Y32" s="44">
        <v>171</v>
      </c>
      <c r="Z32" s="44">
        <v>159</v>
      </c>
      <c r="AA32" s="42">
        <f t="shared" ref="AA32:AA38" si="63">SUM(W32:Z32)</f>
        <v>659</v>
      </c>
      <c r="AB32" s="43"/>
      <c r="AC32" s="44"/>
      <c r="AD32" s="44"/>
      <c r="AE32" s="44"/>
      <c r="AF32" s="44"/>
      <c r="AG32" s="42">
        <f t="shared" ref="AG32:AG37" si="64">SUM(AC32:AF32)</f>
        <v>0</v>
      </c>
      <c r="AH32" s="43"/>
      <c r="AI32" s="44"/>
      <c r="AJ32" s="44"/>
      <c r="AK32" s="44"/>
      <c r="AL32" s="44"/>
      <c r="AM32" s="42">
        <f t="shared" ref="AM32:AM37" si="65">SUM(AI32:AL32)</f>
        <v>0</v>
      </c>
      <c r="AN32" s="43"/>
      <c r="AO32" s="44"/>
      <c r="AP32" s="44"/>
      <c r="AQ32" s="44"/>
      <c r="AR32" s="44"/>
      <c r="AS32" s="42">
        <f t="shared" ref="AS32:AS37" si="66">SUM(AO32:AR32)</f>
        <v>0</v>
      </c>
      <c r="AT32" s="43"/>
      <c r="AU32" s="44"/>
      <c r="AV32" s="44"/>
      <c r="AW32" s="44"/>
      <c r="AX32" s="44"/>
      <c r="AY32" s="42">
        <f t="shared" ref="AY32:AY37" si="67">SUM(AU32:AX32)</f>
        <v>0</v>
      </c>
      <c r="AZ32" s="43"/>
      <c r="BA32" s="44"/>
      <c r="BB32" s="44"/>
      <c r="BC32" s="44"/>
      <c r="BD32" s="44"/>
      <c r="BE32" s="42">
        <f t="shared" ref="BE32:BE37" si="68">SUM(BA32:BD32)</f>
        <v>0</v>
      </c>
      <c r="BF32" s="45">
        <f t="shared" ref="BF32:BF37" si="69">SUM((IF(E32&gt;0,1,0)+(IF(F32&gt;0,1,0)+(IF(G32&gt;0,1,0)+(IF(H32&gt;0,1,0))))))</f>
        <v>4</v>
      </c>
      <c r="BG32" s="17">
        <f t="shared" ref="BG32:BG37" si="70">SUM((IF(K32&gt;0,1,0)+(IF(L32&gt;0,1,0)+(IF(M32&gt;0,1,0)+(IF(N32&gt;0,1,0))))))</f>
        <v>0</v>
      </c>
      <c r="BH32" s="17">
        <f t="shared" ref="BH32:BH37" si="71">SUM((IF(Q32&gt;0,1,0)+(IF(R32&gt;0,1,0)+(IF(S32&gt;0,1,0)+(IF(T32&gt;0,1,0))))))</f>
        <v>4</v>
      </c>
      <c r="BI32" s="17">
        <f t="shared" ref="BI32:BI37" si="72">SUM((IF(W32&gt;0,1,0)+(IF(X32&gt;0,1,0)+(IF(Y32&gt;0,1,0)+(IF(Z32&gt;0,1,0))))))</f>
        <v>4</v>
      </c>
      <c r="BJ32" s="17">
        <f t="shared" ref="BJ32:BJ37" si="73">SUM((IF(AC32&gt;0,1,0)+(IF(AD32&gt;0,1,0)+(IF(AE32&gt;0,1,0)+(IF(AF32&gt;0,1,0))))))</f>
        <v>0</v>
      </c>
      <c r="BK32" s="17">
        <f t="shared" ref="BK32:BK37" si="74">SUM((IF(AI32&gt;0,1,0)+(IF(AJ32&gt;0,1,0)+(IF(AK32&gt;0,1,0)+(IF(AL32&gt;0,1,0))))))</f>
        <v>0</v>
      </c>
      <c r="BL32" s="17">
        <f t="shared" ref="BL32:BL37" si="75">SUM((IF(AO32&gt;0,1,0)+(IF(AP32&gt;0,1,0)+(IF(AQ32&gt;0,1,0)+(IF(AR32&gt;0,1,0))))))</f>
        <v>0</v>
      </c>
      <c r="BM32" s="17">
        <f t="shared" ref="BM32:BM37" si="76">SUM((IF(AU32&gt;0,1,0)+(IF(AV32&gt;0,1,0)+(IF(AW32&gt;0,1,0)+(IF(AX32&gt;0,1,0))))))</f>
        <v>0</v>
      </c>
      <c r="BN32" s="17">
        <f t="shared" ref="BN32:BN37" si="77">SUM((IF(BA32&gt;0,1,0)+(IF(BB32&gt;0,1,0)+(IF(BC32&gt;0,1,0)+(IF(BD32&gt;0,1,0))))))</f>
        <v>0</v>
      </c>
      <c r="BO32" s="17">
        <f t="shared" ref="BO32:BO37" si="78">SUM(BF32:BN32)</f>
        <v>12</v>
      </c>
      <c r="BP32" s="17">
        <f t="shared" ref="BP32:BP37" si="79">I32+O32+U32+AA32+AG32+AM32+AS32+AY32+BE32</f>
        <v>1977</v>
      </c>
      <c r="BQ32" s="17">
        <f t="shared" ref="BQ32:BQ37" si="80">BP32/BO32</f>
        <v>164.75</v>
      </c>
    </row>
    <row r="33" spans="1:69" ht="15.75" customHeight="1" x14ac:dyDescent="0.25">
      <c r="A33" s="37"/>
      <c r="B33" s="38" t="s">
        <v>49</v>
      </c>
      <c r="C33" s="39" t="s">
        <v>33</v>
      </c>
      <c r="D33" s="40">
        <v>32</v>
      </c>
      <c r="E33" s="41">
        <v>192</v>
      </c>
      <c r="F33" s="41">
        <v>175</v>
      </c>
      <c r="G33" s="41">
        <v>152</v>
      </c>
      <c r="H33" s="41">
        <v>176</v>
      </c>
      <c r="I33" s="42">
        <f t="shared" si="60"/>
        <v>695</v>
      </c>
      <c r="J33" s="43">
        <v>32</v>
      </c>
      <c r="K33" s="44">
        <v>203</v>
      </c>
      <c r="L33" s="44">
        <v>149</v>
      </c>
      <c r="M33" s="44">
        <v>171</v>
      </c>
      <c r="N33" s="44">
        <v>193</v>
      </c>
      <c r="O33" s="42">
        <f t="shared" si="61"/>
        <v>716</v>
      </c>
      <c r="P33" s="43">
        <v>30</v>
      </c>
      <c r="Q33" s="44">
        <v>183</v>
      </c>
      <c r="R33" s="44">
        <v>195</v>
      </c>
      <c r="S33" s="44">
        <v>196</v>
      </c>
      <c r="T33" s="44">
        <v>176</v>
      </c>
      <c r="U33" s="42">
        <f t="shared" si="62"/>
        <v>750</v>
      </c>
      <c r="V33" s="43">
        <v>28</v>
      </c>
      <c r="W33" s="44">
        <v>181</v>
      </c>
      <c r="X33" s="44">
        <v>188</v>
      </c>
      <c r="Y33" s="44">
        <v>229</v>
      </c>
      <c r="Z33" s="44">
        <v>189</v>
      </c>
      <c r="AA33" s="42">
        <f t="shared" si="63"/>
        <v>787</v>
      </c>
      <c r="AB33" s="43"/>
      <c r="AC33" s="44"/>
      <c r="AD33" s="44"/>
      <c r="AE33" s="44"/>
      <c r="AF33" s="44"/>
      <c r="AG33" s="42">
        <f t="shared" si="64"/>
        <v>0</v>
      </c>
      <c r="AH33" s="43"/>
      <c r="AI33" s="44"/>
      <c r="AJ33" s="44"/>
      <c r="AK33" s="44"/>
      <c r="AL33" s="44"/>
      <c r="AM33" s="42">
        <f t="shared" si="65"/>
        <v>0</v>
      </c>
      <c r="AN33" s="43"/>
      <c r="AO33" s="44"/>
      <c r="AP33" s="44"/>
      <c r="AQ33" s="44"/>
      <c r="AR33" s="44"/>
      <c r="AS33" s="42">
        <f t="shared" si="66"/>
        <v>0</v>
      </c>
      <c r="AT33" s="43"/>
      <c r="AU33" s="44"/>
      <c r="AV33" s="44"/>
      <c r="AW33" s="44"/>
      <c r="AX33" s="44"/>
      <c r="AY33" s="42">
        <f t="shared" si="67"/>
        <v>0</v>
      </c>
      <c r="AZ33" s="43"/>
      <c r="BA33" s="44"/>
      <c r="BB33" s="44"/>
      <c r="BC33" s="44"/>
      <c r="BD33" s="44"/>
      <c r="BE33" s="42">
        <f t="shared" si="68"/>
        <v>0</v>
      </c>
      <c r="BF33" s="45">
        <f t="shared" si="69"/>
        <v>4</v>
      </c>
      <c r="BG33" s="17">
        <f t="shared" si="70"/>
        <v>4</v>
      </c>
      <c r="BH33" s="17">
        <f t="shared" si="71"/>
        <v>4</v>
      </c>
      <c r="BI33" s="17">
        <f t="shared" si="72"/>
        <v>4</v>
      </c>
      <c r="BJ33" s="17">
        <f t="shared" si="73"/>
        <v>0</v>
      </c>
      <c r="BK33" s="17">
        <f t="shared" si="74"/>
        <v>0</v>
      </c>
      <c r="BL33" s="17">
        <f t="shared" si="75"/>
        <v>0</v>
      </c>
      <c r="BM33" s="17">
        <f t="shared" si="76"/>
        <v>0</v>
      </c>
      <c r="BN33" s="17">
        <f t="shared" si="77"/>
        <v>0</v>
      </c>
      <c r="BO33" s="17">
        <f t="shared" si="78"/>
        <v>16</v>
      </c>
      <c r="BP33" s="17">
        <f t="shared" si="79"/>
        <v>2948</v>
      </c>
      <c r="BQ33" s="17">
        <f t="shared" si="80"/>
        <v>184.25</v>
      </c>
    </row>
    <row r="34" spans="1:69" ht="15.75" customHeight="1" x14ac:dyDescent="0.25">
      <c r="A34" s="37"/>
      <c r="B34" s="46" t="s">
        <v>58</v>
      </c>
      <c r="C34" s="39" t="s">
        <v>60</v>
      </c>
      <c r="D34" s="43"/>
      <c r="E34" s="44"/>
      <c r="F34" s="44"/>
      <c r="G34" s="44"/>
      <c r="H34" s="44"/>
      <c r="I34" s="42">
        <f t="shared" si="60"/>
        <v>0</v>
      </c>
      <c r="J34" s="43">
        <v>32</v>
      </c>
      <c r="K34" s="44">
        <v>181</v>
      </c>
      <c r="L34" s="44">
        <v>182</v>
      </c>
      <c r="M34" s="44">
        <v>162</v>
      </c>
      <c r="N34" s="44">
        <v>153</v>
      </c>
      <c r="O34" s="42">
        <f t="shared" si="61"/>
        <v>678</v>
      </c>
      <c r="P34" s="43"/>
      <c r="Q34" s="44"/>
      <c r="R34" s="44"/>
      <c r="S34" s="44"/>
      <c r="T34" s="44"/>
      <c r="U34" s="42">
        <f t="shared" si="62"/>
        <v>0</v>
      </c>
      <c r="V34" s="43"/>
      <c r="W34" s="44"/>
      <c r="X34" s="44"/>
      <c r="Y34" s="44"/>
      <c r="Z34" s="44"/>
      <c r="AA34" s="42">
        <f t="shared" si="63"/>
        <v>0</v>
      </c>
      <c r="AB34" s="43"/>
      <c r="AC34" s="44"/>
      <c r="AD34" s="44"/>
      <c r="AE34" s="44"/>
      <c r="AF34" s="44"/>
      <c r="AG34" s="42">
        <f t="shared" si="64"/>
        <v>0</v>
      </c>
      <c r="AH34" s="43"/>
      <c r="AI34" s="44"/>
      <c r="AJ34" s="44"/>
      <c r="AK34" s="44"/>
      <c r="AL34" s="44"/>
      <c r="AM34" s="42">
        <f t="shared" si="65"/>
        <v>0</v>
      </c>
      <c r="AN34" s="43"/>
      <c r="AO34" s="44"/>
      <c r="AP34" s="44"/>
      <c r="AQ34" s="44"/>
      <c r="AR34" s="44"/>
      <c r="AS34" s="42">
        <f t="shared" si="66"/>
        <v>0</v>
      </c>
      <c r="AT34" s="43"/>
      <c r="AU34" s="44"/>
      <c r="AV34" s="44"/>
      <c r="AW34" s="44"/>
      <c r="AX34" s="44"/>
      <c r="AY34" s="42">
        <f t="shared" si="67"/>
        <v>0</v>
      </c>
      <c r="AZ34" s="43"/>
      <c r="BA34" s="44"/>
      <c r="BB34" s="44"/>
      <c r="BC34" s="44"/>
      <c r="BD34" s="44"/>
      <c r="BE34" s="42">
        <f t="shared" si="68"/>
        <v>0</v>
      </c>
      <c r="BF34" s="45">
        <f t="shared" si="69"/>
        <v>0</v>
      </c>
      <c r="BG34" s="17">
        <f t="shared" si="70"/>
        <v>4</v>
      </c>
      <c r="BH34" s="17">
        <f t="shared" si="71"/>
        <v>0</v>
      </c>
      <c r="BI34" s="17">
        <f t="shared" si="72"/>
        <v>0</v>
      </c>
      <c r="BJ34" s="17">
        <f t="shared" si="73"/>
        <v>0</v>
      </c>
      <c r="BK34" s="17">
        <f t="shared" si="74"/>
        <v>0</v>
      </c>
      <c r="BL34" s="17">
        <f t="shared" si="75"/>
        <v>0</v>
      </c>
      <c r="BM34" s="17">
        <f t="shared" si="76"/>
        <v>0</v>
      </c>
      <c r="BN34" s="17">
        <f t="shared" si="77"/>
        <v>0</v>
      </c>
      <c r="BO34" s="17">
        <f t="shared" si="78"/>
        <v>4</v>
      </c>
      <c r="BP34" s="17">
        <f t="shared" si="79"/>
        <v>678</v>
      </c>
      <c r="BQ34" s="21">
        <f t="shared" si="80"/>
        <v>169.5</v>
      </c>
    </row>
    <row r="35" spans="1:69" ht="15.75" customHeight="1" x14ac:dyDescent="0.25">
      <c r="A35" s="37"/>
      <c r="B35" s="46">
        <v>4</v>
      </c>
      <c r="C35" s="47"/>
      <c r="D35" s="43"/>
      <c r="E35" s="44"/>
      <c r="F35" s="44"/>
      <c r="G35" s="44"/>
      <c r="H35" s="44"/>
      <c r="I35" s="42">
        <f t="shared" si="60"/>
        <v>0</v>
      </c>
      <c r="J35" s="43"/>
      <c r="K35" s="44"/>
      <c r="L35" s="44"/>
      <c r="M35" s="44"/>
      <c r="N35" s="44"/>
      <c r="O35" s="42">
        <f t="shared" si="61"/>
        <v>0</v>
      </c>
      <c r="P35" s="43"/>
      <c r="Q35" s="44"/>
      <c r="R35" s="44"/>
      <c r="S35" s="44"/>
      <c r="T35" s="44"/>
      <c r="U35" s="42">
        <f t="shared" si="62"/>
        <v>0</v>
      </c>
      <c r="V35" s="43"/>
      <c r="W35" s="44"/>
      <c r="X35" s="44"/>
      <c r="Y35" s="44"/>
      <c r="Z35" s="44"/>
      <c r="AA35" s="42">
        <f t="shared" si="63"/>
        <v>0</v>
      </c>
      <c r="AB35" s="43"/>
      <c r="AC35" s="44"/>
      <c r="AD35" s="44"/>
      <c r="AE35" s="44"/>
      <c r="AF35" s="44"/>
      <c r="AG35" s="42">
        <f t="shared" si="64"/>
        <v>0</v>
      </c>
      <c r="AH35" s="43"/>
      <c r="AI35" s="44"/>
      <c r="AJ35" s="44"/>
      <c r="AK35" s="44"/>
      <c r="AL35" s="44"/>
      <c r="AM35" s="42">
        <f t="shared" si="65"/>
        <v>0</v>
      </c>
      <c r="AN35" s="43"/>
      <c r="AO35" s="44"/>
      <c r="AP35" s="44"/>
      <c r="AQ35" s="44"/>
      <c r="AR35" s="44"/>
      <c r="AS35" s="42">
        <f t="shared" si="66"/>
        <v>0</v>
      </c>
      <c r="AT35" s="43"/>
      <c r="AU35" s="44"/>
      <c r="AV35" s="44"/>
      <c r="AW35" s="44"/>
      <c r="AX35" s="44"/>
      <c r="AY35" s="42">
        <f t="shared" si="67"/>
        <v>0</v>
      </c>
      <c r="AZ35" s="43"/>
      <c r="BA35" s="44"/>
      <c r="BB35" s="44"/>
      <c r="BC35" s="44"/>
      <c r="BD35" s="44"/>
      <c r="BE35" s="42">
        <f t="shared" si="68"/>
        <v>0</v>
      </c>
      <c r="BF35" s="45">
        <f t="shared" si="69"/>
        <v>0</v>
      </c>
      <c r="BG35" s="17">
        <f t="shared" si="70"/>
        <v>0</v>
      </c>
      <c r="BH35" s="17">
        <f t="shared" si="71"/>
        <v>0</v>
      </c>
      <c r="BI35" s="17">
        <f t="shared" si="72"/>
        <v>0</v>
      </c>
      <c r="BJ35" s="17">
        <f t="shared" si="73"/>
        <v>0</v>
      </c>
      <c r="BK35" s="17">
        <f t="shared" si="74"/>
        <v>0</v>
      </c>
      <c r="BL35" s="17">
        <f t="shared" si="75"/>
        <v>0</v>
      </c>
      <c r="BM35" s="17">
        <f t="shared" si="76"/>
        <v>0</v>
      </c>
      <c r="BN35" s="17">
        <f t="shared" si="77"/>
        <v>0</v>
      </c>
      <c r="BO35" s="17">
        <f t="shared" si="78"/>
        <v>0</v>
      </c>
      <c r="BP35" s="17">
        <f t="shared" si="79"/>
        <v>0</v>
      </c>
      <c r="BQ35" s="21" t="e">
        <f t="shared" si="80"/>
        <v>#DIV/0!</v>
      </c>
    </row>
    <row r="36" spans="1:69" ht="15.75" customHeight="1" x14ac:dyDescent="0.25">
      <c r="A36" s="37"/>
      <c r="B36" s="46">
        <v>5</v>
      </c>
      <c r="C36" s="47"/>
      <c r="D36" s="43"/>
      <c r="E36" s="44"/>
      <c r="F36" s="44"/>
      <c r="G36" s="44"/>
      <c r="H36" s="44"/>
      <c r="I36" s="42">
        <f t="shared" si="60"/>
        <v>0</v>
      </c>
      <c r="J36" s="43"/>
      <c r="K36" s="44"/>
      <c r="L36" s="44"/>
      <c r="M36" s="44"/>
      <c r="N36" s="44"/>
      <c r="O36" s="42">
        <f t="shared" si="61"/>
        <v>0</v>
      </c>
      <c r="P36" s="43"/>
      <c r="Q36" s="44"/>
      <c r="R36" s="44"/>
      <c r="S36" s="44"/>
      <c r="T36" s="44"/>
      <c r="U36" s="42">
        <f t="shared" si="62"/>
        <v>0</v>
      </c>
      <c r="V36" s="43"/>
      <c r="W36" s="44"/>
      <c r="X36" s="44"/>
      <c r="Y36" s="44"/>
      <c r="Z36" s="44"/>
      <c r="AA36" s="42">
        <f t="shared" si="63"/>
        <v>0</v>
      </c>
      <c r="AB36" s="43"/>
      <c r="AC36" s="44"/>
      <c r="AD36" s="44"/>
      <c r="AE36" s="44"/>
      <c r="AF36" s="44"/>
      <c r="AG36" s="42">
        <f t="shared" si="64"/>
        <v>0</v>
      </c>
      <c r="AH36" s="43"/>
      <c r="AI36" s="44"/>
      <c r="AJ36" s="44"/>
      <c r="AK36" s="44"/>
      <c r="AL36" s="44"/>
      <c r="AM36" s="42">
        <f t="shared" si="65"/>
        <v>0</v>
      </c>
      <c r="AN36" s="43"/>
      <c r="AO36" s="44"/>
      <c r="AP36" s="44"/>
      <c r="AQ36" s="44"/>
      <c r="AR36" s="44"/>
      <c r="AS36" s="42">
        <f t="shared" si="66"/>
        <v>0</v>
      </c>
      <c r="AT36" s="43"/>
      <c r="AU36" s="44"/>
      <c r="AV36" s="44"/>
      <c r="AW36" s="44"/>
      <c r="AX36" s="44"/>
      <c r="AY36" s="42">
        <f t="shared" si="67"/>
        <v>0</v>
      </c>
      <c r="AZ36" s="43"/>
      <c r="BA36" s="44"/>
      <c r="BB36" s="44"/>
      <c r="BC36" s="44"/>
      <c r="BD36" s="44"/>
      <c r="BE36" s="42">
        <f t="shared" si="68"/>
        <v>0</v>
      </c>
      <c r="BF36" s="45">
        <f t="shared" si="69"/>
        <v>0</v>
      </c>
      <c r="BG36" s="17">
        <f t="shared" si="70"/>
        <v>0</v>
      </c>
      <c r="BH36" s="17">
        <f t="shared" si="71"/>
        <v>0</v>
      </c>
      <c r="BI36" s="17">
        <f t="shared" si="72"/>
        <v>0</v>
      </c>
      <c r="BJ36" s="17">
        <f t="shared" si="73"/>
        <v>0</v>
      </c>
      <c r="BK36" s="17">
        <f t="shared" si="74"/>
        <v>0</v>
      </c>
      <c r="BL36" s="17">
        <f t="shared" si="75"/>
        <v>0</v>
      </c>
      <c r="BM36" s="17">
        <f t="shared" si="76"/>
        <v>0</v>
      </c>
      <c r="BN36" s="17">
        <f t="shared" si="77"/>
        <v>0</v>
      </c>
      <c r="BO36" s="17">
        <f t="shared" si="78"/>
        <v>0</v>
      </c>
      <c r="BP36" s="17">
        <f t="shared" si="79"/>
        <v>0</v>
      </c>
      <c r="BQ36" s="21" t="e">
        <f t="shared" si="80"/>
        <v>#DIV/0!</v>
      </c>
    </row>
    <row r="37" spans="1:69" ht="15.75" customHeight="1" x14ac:dyDescent="0.25">
      <c r="A37" s="37"/>
      <c r="B37" s="46">
        <v>6</v>
      </c>
      <c r="C37" s="47"/>
      <c r="D37" s="43"/>
      <c r="E37" s="44"/>
      <c r="F37" s="44"/>
      <c r="G37" s="44"/>
      <c r="H37" s="44"/>
      <c r="I37" s="42">
        <f t="shared" si="60"/>
        <v>0</v>
      </c>
      <c r="J37" s="43"/>
      <c r="K37" s="44"/>
      <c r="L37" s="44"/>
      <c r="M37" s="44"/>
      <c r="N37" s="44"/>
      <c r="O37" s="42">
        <f t="shared" si="61"/>
        <v>0</v>
      </c>
      <c r="P37" s="43"/>
      <c r="Q37" s="44"/>
      <c r="R37" s="44"/>
      <c r="S37" s="44"/>
      <c r="T37" s="44"/>
      <c r="U37" s="42">
        <f t="shared" si="62"/>
        <v>0</v>
      </c>
      <c r="V37" s="43"/>
      <c r="W37" s="44"/>
      <c r="X37" s="44"/>
      <c r="Y37" s="44"/>
      <c r="Z37" s="44"/>
      <c r="AA37" s="42">
        <f t="shared" si="63"/>
        <v>0</v>
      </c>
      <c r="AB37" s="43"/>
      <c r="AC37" s="44"/>
      <c r="AD37" s="44"/>
      <c r="AE37" s="44"/>
      <c r="AF37" s="44"/>
      <c r="AG37" s="42">
        <f t="shared" si="64"/>
        <v>0</v>
      </c>
      <c r="AH37" s="43"/>
      <c r="AI37" s="44"/>
      <c r="AJ37" s="44"/>
      <c r="AK37" s="44"/>
      <c r="AL37" s="44"/>
      <c r="AM37" s="42">
        <f t="shared" si="65"/>
        <v>0</v>
      </c>
      <c r="AN37" s="43"/>
      <c r="AO37" s="44"/>
      <c r="AP37" s="44"/>
      <c r="AQ37" s="44"/>
      <c r="AR37" s="44"/>
      <c r="AS37" s="42">
        <f t="shared" si="66"/>
        <v>0</v>
      </c>
      <c r="AT37" s="43"/>
      <c r="AU37" s="44"/>
      <c r="AV37" s="44"/>
      <c r="AW37" s="44"/>
      <c r="AX37" s="44"/>
      <c r="AY37" s="42">
        <f t="shared" si="67"/>
        <v>0</v>
      </c>
      <c r="AZ37" s="43"/>
      <c r="BA37" s="44"/>
      <c r="BB37" s="44"/>
      <c r="BC37" s="44"/>
      <c r="BD37" s="44"/>
      <c r="BE37" s="42">
        <f t="shared" si="68"/>
        <v>0</v>
      </c>
      <c r="BF37" s="45">
        <f t="shared" si="69"/>
        <v>0</v>
      </c>
      <c r="BG37" s="17">
        <f t="shared" si="70"/>
        <v>0</v>
      </c>
      <c r="BH37" s="17">
        <f t="shared" si="71"/>
        <v>0</v>
      </c>
      <c r="BI37" s="17">
        <f t="shared" si="72"/>
        <v>0</v>
      </c>
      <c r="BJ37" s="17">
        <f t="shared" si="73"/>
        <v>0</v>
      </c>
      <c r="BK37" s="17">
        <f t="shared" si="74"/>
        <v>0</v>
      </c>
      <c r="BL37" s="17">
        <f t="shared" si="75"/>
        <v>0</v>
      </c>
      <c r="BM37" s="17">
        <f t="shared" si="76"/>
        <v>0</v>
      </c>
      <c r="BN37" s="17">
        <f t="shared" si="77"/>
        <v>0</v>
      </c>
      <c r="BO37" s="17">
        <f t="shared" si="78"/>
        <v>0</v>
      </c>
      <c r="BP37" s="17">
        <f t="shared" si="79"/>
        <v>0</v>
      </c>
      <c r="BQ37" s="21" t="e">
        <f t="shared" si="80"/>
        <v>#DIV/0!</v>
      </c>
    </row>
    <row r="38" spans="1:69" ht="15.75" customHeight="1" x14ac:dyDescent="0.25">
      <c r="A38" s="37"/>
      <c r="B38" s="38" t="s">
        <v>50</v>
      </c>
      <c r="C38" s="47"/>
      <c r="D38" s="43"/>
      <c r="E38" s="44"/>
      <c r="F38" s="44"/>
      <c r="G38" s="44"/>
      <c r="H38" s="44"/>
      <c r="I38" s="59"/>
      <c r="J38" s="43"/>
      <c r="K38" s="44"/>
      <c r="L38" s="44"/>
      <c r="M38" s="44"/>
      <c r="N38" s="44"/>
      <c r="O38" s="59"/>
      <c r="P38" s="43"/>
      <c r="Q38" s="44"/>
      <c r="R38" s="44"/>
      <c r="S38" s="44"/>
      <c r="T38" s="44"/>
      <c r="U38" s="59"/>
      <c r="V38" s="43"/>
      <c r="W38" s="44"/>
      <c r="X38" s="44"/>
      <c r="Y38" s="44"/>
      <c r="Z38" s="44"/>
      <c r="AA38" s="42">
        <f t="shared" si="63"/>
        <v>0</v>
      </c>
      <c r="AB38" s="43"/>
      <c r="AC38" s="44"/>
      <c r="AD38" s="44"/>
      <c r="AE38" s="44"/>
      <c r="AF38" s="44"/>
      <c r="AG38" s="59"/>
      <c r="AH38" s="43"/>
      <c r="AI38" s="44"/>
      <c r="AJ38" s="44"/>
      <c r="AK38" s="44"/>
      <c r="AL38" s="44"/>
      <c r="AM38" s="59"/>
      <c r="AN38" s="43"/>
      <c r="AO38" s="44"/>
      <c r="AP38" s="44"/>
      <c r="AQ38" s="44"/>
      <c r="AR38" s="44"/>
      <c r="AS38" s="59"/>
      <c r="AT38" s="43"/>
      <c r="AU38" s="44"/>
      <c r="AV38" s="44"/>
      <c r="AW38" s="44"/>
      <c r="AX38" s="44"/>
      <c r="AY38" s="59"/>
      <c r="AZ38" s="43"/>
      <c r="BA38" s="44"/>
      <c r="BB38" s="44"/>
      <c r="BC38" s="44"/>
      <c r="BD38" s="44"/>
      <c r="BE38" s="59"/>
      <c r="BF38" s="48"/>
      <c r="BG38" s="21"/>
      <c r="BH38" s="21"/>
      <c r="BI38" s="21"/>
      <c r="BJ38" s="21"/>
      <c r="BK38" s="21"/>
      <c r="BL38" s="21"/>
      <c r="BM38" s="21"/>
      <c r="BN38" s="21"/>
      <c r="BO38" s="21"/>
      <c r="BP38" s="21"/>
      <c r="BQ38" s="21"/>
    </row>
    <row r="39" spans="1:69" ht="15.75" customHeight="1" x14ac:dyDescent="0.25">
      <c r="A39" s="37"/>
      <c r="B39" s="38" t="s">
        <v>37</v>
      </c>
      <c r="C39" s="47"/>
      <c r="D39" s="43"/>
      <c r="E39" s="41">
        <f>SUM(E32:E37)</f>
        <v>334</v>
      </c>
      <c r="F39" s="41">
        <f>SUM(F32:F37)</f>
        <v>349</v>
      </c>
      <c r="G39" s="41">
        <f>SUM(G32:G37)</f>
        <v>290</v>
      </c>
      <c r="H39" s="41">
        <f>SUM(H32:H37)</f>
        <v>318</v>
      </c>
      <c r="I39" s="42">
        <f>SUM(I32:I37)</f>
        <v>1291</v>
      </c>
      <c r="J39" s="43"/>
      <c r="K39" s="41">
        <f>SUM(K32:K37)</f>
        <v>384</v>
      </c>
      <c r="L39" s="41">
        <f>SUM(L32:L37)</f>
        <v>331</v>
      </c>
      <c r="M39" s="41">
        <f>SUM(M32:M37)</f>
        <v>333</v>
      </c>
      <c r="N39" s="41">
        <f>SUM(N32:N37)</f>
        <v>346</v>
      </c>
      <c r="O39" s="42">
        <f>SUM(O32:O37)</f>
        <v>1394</v>
      </c>
      <c r="P39" s="43"/>
      <c r="Q39" s="41">
        <f>SUM(Q32:Q37)</f>
        <v>341</v>
      </c>
      <c r="R39" s="41">
        <f>SUM(R32:R37)</f>
        <v>386</v>
      </c>
      <c r="S39" s="41">
        <f>SUM(S32:S37)</f>
        <v>369</v>
      </c>
      <c r="T39" s="41">
        <f>SUM(T32:T37)</f>
        <v>376</v>
      </c>
      <c r="U39" s="42">
        <f>SUM(U32:U37)</f>
        <v>1472</v>
      </c>
      <c r="V39" s="43"/>
      <c r="W39" s="41">
        <f>SUM(W32:W38)</f>
        <v>329</v>
      </c>
      <c r="X39" s="41">
        <f>SUM(X32:X38)</f>
        <v>369</v>
      </c>
      <c r="Y39" s="41">
        <f>SUM(Y32:Y38)</f>
        <v>400</v>
      </c>
      <c r="Z39" s="41">
        <f>SUM(Z32:Z38)</f>
        <v>348</v>
      </c>
      <c r="AA39" s="42">
        <f>SUM(AA32:AA37)</f>
        <v>1446</v>
      </c>
      <c r="AB39" s="43"/>
      <c r="AC39" s="41">
        <f>SUM(AC32:AC37)</f>
        <v>0</v>
      </c>
      <c r="AD39" s="41">
        <f>SUM(AD32:AD37)</f>
        <v>0</v>
      </c>
      <c r="AE39" s="41">
        <f>SUM(AE32:AE37)</f>
        <v>0</v>
      </c>
      <c r="AF39" s="41">
        <f>SUM(AF32:AF37)</f>
        <v>0</v>
      </c>
      <c r="AG39" s="42">
        <f>SUM(AG32:AG37)</f>
        <v>0</v>
      </c>
      <c r="AH39" s="43"/>
      <c r="AI39" s="41">
        <f>SUM(AI32:AI37)</f>
        <v>0</v>
      </c>
      <c r="AJ39" s="41">
        <f>SUM(AJ32:AJ37)</f>
        <v>0</v>
      </c>
      <c r="AK39" s="41">
        <f>SUM(AK32:AK37)</f>
        <v>0</v>
      </c>
      <c r="AL39" s="41">
        <f>SUM(AL32:AL37)</f>
        <v>0</v>
      </c>
      <c r="AM39" s="42">
        <f>SUM(AM32:AM37)</f>
        <v>0</v>
      </c>
      <c r="AN39" s="43"/>
      <c r="AO39" s="41">
        <f>SUM(AO32:AO37)</f>
        <v>0</v>
      </c>
      <c r="AP39" s="41">
        <f>SUM(AP32:AP37)</f>
        <v>0</v>
      </c>
      <c r="AQ39" s="41">
        <f>SUM(AQ32:AQ37)</f>
        <v>0</v>
      </c>
      <c r="AR39" s="41">
        <f>SUM(AR32:AR37)</f>
        <v>0</v>
      </c>
      <c r="AS39" s="42">
        <f>SUM(AS32:AS37)</f>
        <v>0</v>
      </c>
      <c r="AT39" s="43"/>
      <c r="AU39" s="41">
        <f>SUM(AU32:AU37)</f>
        <v>0</v>
      </c>
      <c r="AV39" s="41">
        <f>SUM(AV32:AV37)</f>
        <v>0</v>
      </c>
      <c r="AW39" s="41">
        <f>SUM(AW32:AW37)</f>
        <v>0</v>
      </c>
      <c r="AX39" s="41">
        <f>SUM(AX32:AX37)</f>
        <v>0</v>
      </c>
      <c r="AY39" s="42">
        <f>SUM(AY32:AY37)</f>
        <v>0</v>
      </c>
      <c r="AZ39" s="43"/>
      <c r="BA39" s="41">
        <f>SUM(BA32:BA37)</f>
        <v>0</v>
      </c>
      <c r="BB39" s="41">
        <f>SUM(BB32:BB37)</f>
        <v>0</v>
      </c>
      <c r="BC39" s="41">
        <f>SUM(BC32:BC37)</f>
        <v>0</v>
      </c>
      <c r="BD39" s="41">
        <f>SUM(BD32:BD37)</f>
        <v>0</v>
      </c>
      <c r="BE39" s="42">
        <f>SUM(BE32:BE37)</f>
        <v>0</v>
      </c>
      <c r="BF39" s="45">
        <f>SUM((IF(E39&gt;0,1,0)+(IF(F39&gt;0,1,0)+(IF(G39&gt;0,1,0)+(IF(H39&gt;0,1,0))))))</f>
        <v>4</v>
      </c>
      <c r="BG39" s="17">
        <f>SUM((IF(K39&gt;0,1,0)+(IF(L39&gt;0,1,0)+(IF(M39&gt;0,1,0)+(IF(N39&gt;0,1,0))))))</f>
        <v>4</v>
      </c>
      <c r="BH39" s="17">
        <f>SUM((IF(Q39&gt;0,1,0)+(IF(R39&gt;0,1,0)+(IF(S39&gt;0,1,0)+(IF(T39&gt;0,1,0))))))</f>
        <v>4</v>
      </c>
      <c r="BI39" s="17">
        <f>SUM((IF(W39&gt;0,1,0)+(IF(X39&gt;0,1,0)+(IF(Y39&gt;0,1,0)+(IF(Z39&gt;0,1,0))))))</f>
        <v>4</v>
      </c>
      <c r="BJ39" s="17">
        <f>SUM((IF(AC39&gt;0,1,0)+(IF(AD39&gt;0,1,0)+(IF(AE39&gt;0,1,0)+(IF(AF39&gt;0,1,0))))))</f>
        <v>0</v>
      </c>
      <c r="BK39" s="17">
        <f>SUM((IF(AI39&gt;0,1,0)+(IF(AJ39&gt;0,1,0)+(IF(AK39&gt;0,1,0)+(IF(AL39&gt;0,1,0))))))</f>
        <v>0</v>
      </c>
      <c r="BL39" s="17">
        <f>SUM((IF(AO39&gt;0,1,0)+(IF(AP39&gt;0,1,0)+(IF(AQ39&gt;0,1,0)+(IF(AR39&gt;0,1,0))))))</f>
        <v>0</v>
      </c>
      <c r="BM39" s="17">
        <f>SUM((IF(AU39&gt;0,1,0)+(IF(AV39&gt;0,1,0)+(IF(AW39&gt;0,1,0)+(IF(AX39&gt;0,1,0))))))</f>
        <v>0</v>
      </c>
      <c r="BN39" s="17">
        <f>SUM((IF(BA39&gt;0,1,0)+(IF(BB39&gt;0,1,0)+(IF(BC39&gt;0,1,0)+(IF(BD39&gt;0,1,0))))))</f>
        <v>0</v>
      </c>
      <c r="BO39" s="17">
        <f>SUM(BF39:BN39)</f>
        <v>16</v>
      </c>
      <c r="BP39" s="17">
        <f>I39+O39+U39+AA39+AG39+AM39+AS39+AY39+BE39</f>
        <v>5603</v>
      </c>
      <c r="BQ39" s="17">
        <f>BP39/BO39</f>
        <v>350.1875</v>
      </c>
    </row>
    <row r="40" spans="1:69" ht="15.75" customHeight="1" x14ac:dyDescent="0.25">
      <c r="A40" s="37"/>
      <c r="B40" s="38" t="s">
        <v>38</v>
      </c>
      <c r="C40" s="47"/>
      <c r="D40" s="40">
        <f>SUM(D32:D37)</f>
        <v>81</v>
      </c>
      <c r="E40" s="41">
        <f>E39+$D$40</f>
        <v>415</v>
      </c>
      <c r="F40" s="41">
        <f>F39+$D$40</f>
        <v>430</v>
      </c>
      <c r="G40" s="41">
        <f>G39+$D$40</f>
        <v>371</v>
      </c>
      <c r="H40" s="41">
        <f>H39+$D$40</f>
        <v>399</v>
      </c>
      <c r="I40" s="42">
        <f>E40+F40+G40+H40</f>
        <v>1615</v>
      </c>
      <c r="J40" s="40">
        <f>SUM(J32:J37)</f>
        <v>64</v>
      </c>
      <c r="K40" s="41">
        <f>K39+$J$40</f>
        <v>448</v>
      </c>
      <c r="L40" s="41">
        <f>L39+$J$40</f>
        <v>395</v>
      </c>
      <c r="M40" s="41">
        <f>M39+$J$40</f>
        <v>397</v>
      </c>
      <c r="N40" s="41">
        <f>N39+$J$40</f>
        <v>410</v>
      </c>
      <c r="O40" s="42">
        <f>K40+L40+M40+N40</f>
        <v>1650</v>
      </c>
      <c r="P40" s="40">
        <f>SUM(P32:P37)</f>
        <v>79</v>
      </c>
      <c r="Q40" s="41">
        <f>Q39+$P$40</f>
        <v>420</v>
      </c>
      <c r="R40" s="41">
        <f>R39+$P$40</f>
        <v>465</v>
      </c>
      <c r="S40" s="41">
        <f>S39+$P$40</f>
        <v>448</v>
      </c>
      <c r="T40" s="41">
        <f>T39+$P$40</f>
        <v>455</v>
      </c>
      <c r="U40" s="42">
        <f>Q40+R40+S40+T40</f>
        <v>1788</v>
      </c>
      <c r="V40" s="40">
        <f>SUM(V32:V37)</f>
        <v>67</v>
      </c>
      <c r="W40" s="41">
        <f>W39+$V$40</f>
        <v>396</v>
      </c>
      <c r="X40" s="41">
        <f>X39+$V$40</f>
        <v>436</v>
      </c>
      <c r="Y40" s="41">
        <f>Y39+$V$40</f>
        <v>467</v>
      </c>
      <c r="Z40" s="41">
        <f>Z39+$V$40</f>
        <v>415</v>
      </c>
      <c r="AA40" s="42">
        <f>W40+X40+Y40+Z40</f>
        <v>1714</v>
      </c>
      <c r="AB40" s="40">
        <f>SUM(AB32:AB37)</f>
        <v>0</v>
      </c>
      <c r="AC40" s="41">
        <f>AC39+$AB$40</f>
        <v>0</v>
      </c>
      <c r="AD40" s="41">
        <f>AD39+$AB$40</f>
        <v>0</v>
      </c>
      <c r="AE40" s="41">
        <f>AE39+$AB$40</f>
        <v>0</v>
      </c>
      <c r="AF40" s="41">
        <f>AF39+$AB$40</f>
        <v>0</v>
      </c>
      <c r="AG40" s="42">
        <f>AC40+AD40+AE40+AF40</f>
        <v>0</v>
      </c>
      <c r="AH40" s="40">
        <f>SUM(AH32:AH37)</f>
        <v>0</v>
      </c>
      <c r="AI40" s="41">
        <f>AI39+$AH$40</f>
        <v>0</v>
      </c>
      <c r="AJ40" s="41">
        <f>AJ39+$AH$40</f>
        <v>0</v>
      </c>
      <c r="AK40" s="41">
        <f>AK39+$AH$40</f>
        <v>0</v>
      </c>
      <c r="AL40" s="41">
        <f>AL39+$AH$40</f>
        <v>0</v>
      </c>
      <c r="AM40" s="42">
        <f>AI40+AJ40+AK40+AL40</f>
        <v>0</v>
      </c>
      <c r="AN40" s="40">
        <f>SUM(AN32:AN37)</f>
        <v>0</v>
      </c>
      <c r="AO40" s="41">
        <f>AO39+$AN$40</f>
        <v>0</v>
      </c>
      <c r="AP40" s="41">
        <f>AP39+$AN$40</f>
        <v>0</v>
      </c>
      <c r="AQ40" s="41">
        <f>AQ39+$AN$40</f>
        <v>0</v>
      </c>
      <c r="AR40" s="41">
        <f>AR39+$AN$40</f>
        <v>0</v>
      </c>
      <c r="AS40" s="42">
        <f>AO40+AP40+AQ40+AR40</f>
        <v>0</v>
      </c>
      <c r="AT40" s="40">
        <f>SUM(AT32:AT37)</f>
        <v>0</v>
      </c>
      <c r="AU40" s="41">
        <f>AU39+$AT$40</f>
        <v>0</v>
      </c>
      <c r="AV40" s="41">
        <f>AV39+$AT$40</f>
        <v>0</v>
      </c>
      <c r="AW40" s="41">
        <f>AW39+$AT$40</f>
        <v>0</v>
      </c>
      <c r="AX40" s="41">
        <f>AX39+$AT$40</f>
        <v>0</v>
      </c>
      <c r="AY40" s="42">
        <f>AU40+AV40+AW40+AX40</f>
        <v>0</v>
      </c>
      <c r="AZ40" s="40">
        <f>SUM(AZ32:AZ37)</f>
        <v>0</v>
      </c>
      <c r="BA40" s="41">
        <f>BA39+$AZ$40</f>
        <v>0</v>
      </c>
      <c r="BB40" s="41">
        <f>BB39+$AZ$40</f>
        <v>0</v>
      </c>
      <c r="BC40" s="41">
        <f>BC39+$AZ$40</f>
        <v>0</v>
      </c>
      <c r="BD40" s="41">
        <f>BD39+$AZ$40</f>
        <v>0</v>
      </c>
      <c r="BE40" s="42">
        <f>BA40+BB40+BC40+BD40</f>
        <v>0</v>
      </c>
      <c r="BF40" s="45">
        <f>SUM((IF(E40&gt;0,1,0)+(IF(F40&gt;0,1,0)+(IF(G40&gt;0,1,0)+(IF(H40&gt;0,1,0))))))</f>
        <v>4</v>
      </c>
      <c r="BG40" s="17">
        <f>SUM((IF(K40&gt;0,1,0)+(IF(L40&gt;0,1,0)+(IF(M40&gt;0,1,0)+(IF(N40&gt;0,1,0))))))</f>
        <v>4</v>
      </c>
      <c r="BH40" s="17">
        <f>SUM((IF(Q40&gt;0,1,0)+(IF(R40&gt;0,1,0)+(IF(S40&gt;0,1,0)+(IF(T40&gt;0,1,0))))))</f>
        <v>4</v>
      </c>
      <c r="BI40" s="17">
        <f>SUM((IF(W40&gt;0,1,0)+(IF(X40&gt;0,1,0)+(IF(Y40&gt;0,1,0)+(IF(Z40&gt;0,1,0))))))</f>
        <v>4</v>
      </c>
      <c r="BJ40" s="17">
        <f>SUM((IF(AC40&gt;0,1,0)+(IF(AD40&gt;0,1,0)+(IF(AE40&gt;0,1,0)+(IF(AF40&gt;0,1,0))))))</f>
        <v>0</v>
      </c>
      <c r="BK40" s="17">
        <f>SUM((IF(AI40&gt;0,1,0)+(IF(AJ40&gt;0,1,0)+(IF(AK40&gt;0,1,0)+(IF(AL40&gt;0,1,0))))))</f>
        <v>0</v>
      </c>
      <c r="BL40" s="17">
        <f>SUM((IF(AO40&gt;0,1,0)+(IF(AP40&gt;0,1,0)+(IF(AQ40&gt;0,1,0)+(IF(AR40&gt;0,1,0))))))</f>
        <v>0</v>
      </c>
      <c r="BM40" s="17">
        <f>SUM((IF(AU40&gt;0,1,0)+(IF(AV40&gt;0,1,0)+(IF(AW40&gt;0,1,0)+(IF(AX40&gt;0,1,0))))))</f>
        <v>0</v>
      </c>
      <c r="BN40" s="17">
        <f>SUM((IF(BA40&gt;0,1,0)+(IF(BB40&gt;0,1,0)+(IF(BC40&gt;0,1,0)+(IF(BD40&gt;0,1,0))))))</f>
        <v>0</v>
      </c>
      <c r="BO40" s="17">
        <f>SUM(BF40:BN40)</f>
        <v>16</v>
      </c>
      <c r="BP40" s="17">
        <f>I40+O40+U40+AA40+AG40+AM40+AS40+AY40+BE40</f>
        <v>6767</v>
      </c>
      <c r="BQ40" s="17">
        <f>BP40/BO40</f>
        <v>422.9375</v>
      </c>
    </row>
    <row r="41" spans="1:69" ht="15.75" customHeight="1" x14ac:dyDescent="0.25">
      <c r="A41" s="37"/>
      <c r="B41" s="38" t="s">
        <v>39</v>
      </c>
      <c r="C41" s="47"/>
      <c r="D41" s="43"/>
      <c r="E41" s="41">
        <f t="shared" ref="E41:I42" si="81">IF($D$40&gt;0,IF(E39=E53,0.5,IF(E39&gt;E53,1,0)),0)</f>
        <v>1</v>
      </c>
      <c r="F41" s="41">
        <f t="shared" si="81"/>
        <v>1</v>
      </c>
      <c r="G41" s="41">
        <f t="shared" si="81"/>
        <v>1</v>
      </c>
      <c r="H41" s="41">
        <f t="shared" si="81"/>
        <v>1</v>
      </c>
      <c r="I41" s="42">
        <f t="shared" si="81"/>
        <v>1</v>
      </c>
      <c r="J41" s="43"/>
      <c r="K41" s="41">
        <f t="shared" ref="K41:O42" si="82">IF($J$40&gt;0,IF(K39=K100,0.5,IF(K39&gt;K100,1,0)),0)</f>
        <v>1</v>
      </c>
      <c r="L41" s="41">
        <f t="shared" si="82"/>
        <v>1</v>
      </c>
      <c r="M41" s="41">
        <f t="shared" si="82"/>
        <v>1</v>
      </c>
      <c r="N41" s="41">
        <f t="shared" si="82"/>
        <v>1</v>
      </c>
      <c r="O41" s="42">
        <f t="shared" si="82"/>
        <v>1</v>
      </c>
      <c r="P41" s="43"/>
      <c r="Q41" s="41">
        <f t="shared" ref="Q41:U42" si="83">IF($P$40&gt;0,IF(Q39=Q26,0.5,IF(Q39&gt;Q26,1,0)),0)</f>
        <v>1</v>
      </c>
      <c r="R41" s="41">
        <f t="shared" si="83"/>
        <v>1</v>
      </c>
      <c r="S41" s="41">
        <f t="shared" si="83"/>
        <v>1</v>
      </c>
      <c r="T41" s="41">
        <f t="shared" si="83"/>
        <v>1</v>
      </c>
      <c r="U41" s="42">
        <f t="shared" si="83"/>
        <v>1</v>
      </c>
      <c r="V41" s="43"/>
      <c r="W41" s="41">
        <f t="shared" ref="W41:AA42" si="84">IF($V$40&gt;0,IF(W39=W66,0.5,IF(W39&gt;W66,1,0)),0)</f>
        <v>0</v>
      </c>
      <c r="X41" s="41">
        <f t="shared" si="84"/>
        <v>1</v>
      </c>
      <c r="Y41" s="41">
        <f t="shared" si="84"/>
        <v>1</v>
      </c>
      <c r="Z41" s="41">
        <f t="shared" si="84"/>
        <v>1</v>
      </c>
      <c r="AA41" s="42">
        <f t="shared" si="84"/>
        <v>1</v>
      </c>
      <c r="AB41" s="43"/>
      <c r="AC41" s="41">
        <f t="shared" ref="AC41:AG42" si="85">IF($AB$40&gt;0,IF(AC39=AC116,0.5,IF(AC39&gt;AC116,1,0)),0)</f>
        <v>0</v>
      </c>
      <c r="AD41" s="41">
        <f t="shared" si="85"/>
        <v>0</v>
      </c>
      <c r="AE41" s="41">
        <f t="shared" si="85"/>
        <v>0</v>
      </c>
      <c r="AF41" s="41">
        <f t="shared" si="85"/>
        <v>0</v>
      </c>
      <c r="AG41" s="42">
        <f t="shared" si="85"/>
        <v>0</v>
      </c>
      <c r="AH41" s="43"/>
      <c r="AI41" s="41">
        <f t="shared" ref="AI41:AM42" si="86">IF($AH$40&gt;0,IF(AI39=AI14,0.5,IF(AI39&gt;AI14,1,0)),0)</f>
        <v>0</v>
      </c>
      <c r="AJ41" s="41">
        <f t="shared" si="86"/>
        <v>0</v>
      </c>
      <c r="AK41" s="41">
        <f t="shared" si="86"/>
        <v>0</v>
      </c>
      <c r="AL41" s="41">
        <f t="shared" si="86"/>
        <v>0</v>
      </c>
      <c r="AM41" s="42">
        <f t="shared" si="86"/>
        <v>0</v>
      </c>
      <c r="AN41" s="43"/>
      <c r="AO41" s="41">
        <f t="shared" ref="AO41:AS42" si="87">IF($AN$40&gt;0,IF(AO39=AO144,0.5,IF(AO39&gt;AO144,1,0)),0)</f>
        <v>0</v>
      </c>
      <c r="AP41" s="41">
        <f t="shared" si="87"/>
        <v>0</v>
      </c>
      <c r="AQ41" s="41">
        <f t="shared" si="87"/>
        <v>0</v>
      </c>
      <c r="AR41" s="41">
        <f t="shared" si="87"/>
        <v>0</v>
      </c>
      <c r="AS41" s="42">
        <f t="shared" si="87"/>
        <v>0</v>
      </c>
      <c r="AT41" s="43"/>
      <c r="AU41" s="41">
        <f t="shared" ref="AU41:AY42" si="88">IF($AT$40&gt;0,IF(AU39=AU128,0.5,IF(AU39&gt;AU128,1,0)),0)</f>
        <v>0</v>
      </c>
      <c r="AV41" s="41">
        <f t="shared" si="88"/>
        <v>0</v>
      </c>
      <c r="AW41" s="41">
        <f t="shared" si="88"/>
        <v>0</v>
      </c>
      <c r="AX41" s="41">
        <f t="shared" si="88"/>
        <v>0</v>
      </c>
      <c r="AY41" s="42">
        <f t="shared" si="88"/>
        <v>0</v>
      </c>
      <c r="AZ41" s="43"/>
      <c r="BA41" s="41">
        <f t="shared" ref="BA41:BE42" si="89">IF($AZ$40&gt;0,IF(BA39=BA82,0.5,IF(BA39&gt;BA82,1,0)),0)</f>
        <v>0</v>
      </c>
      <c r="BB41" s="41">
        <f t="shared" si="89"/>
        <v>0</v>
      </c>
      <c r="BC41" s="41">
        <f t="shared" si="89"/>
        <v>0</v>
      </c>
      <c r="BD41" s="41">
        <f t="shared" si="89"/>
        <v>0</v>
      </c>
      <c r="BE41" s="42">
        <f t="shared" si="89"/>
        <v>0</v>
      </c>
      <c r="BF41" s="48"/>
      <c r="BG41" s="21"/>
      <c r="BH41" s="21"/>
      <c r="BI41" s="21"/>
      <c r="BJ41" s="21"/>
      <c r="BK41" s="21"/>
      <c r="BL41" s="21"/>
      <c r="BM41" s="21"/>
      <c r="BN41" s="21"/>
      <c r="BO41" s="21"/>
      <c r="BP41" s="17">
        <f>I41+O41+U41+AA41+AG41+AM41+AS41+AY41+BE41</f>
        <v>4</v>
      </c>
      <c r="BQ41" s="21"/>
    </row>
    <row r="42" spans="1:69" ht="15.75" customHeight="1" x14ac:dyDescent="0.25">
      <c r="A42" s="37"/>
      <c r="B42" s="38" t="s">
        <v>40</v>
      </c>
      <c r="C42" s="47"/>
      <c r="D42" s="43"/>
      <c r="E42" s="41">
        <f t="shared" si="81"/>
        <v>1</v>
      </c>
      <c r="F42" s="41">
        <f t="shared" si="81"/>
        <v>1</v>
      </c>
      <c r="G42" s="41">
        <f t="shared" si="81"/>
        <v>0</v>
      </c>
      <c r="H42" s="41">
        <f t="shared" si="81"/>
        <v>0</v>
      </c>
      <c r="I42" s="42">
        <f t="shared" si="81"/>
        <v>1</v>
      </c>
      <c r="J42" s="43"/>
      <c r="K42" s="41">
        <f t="shared" si="82"/>
        <v>1</v>
      </c>
      <c r="L42" s="41">
        <f t="shared" si="82"/>
        <v>0</v>
      </c>
      <c r="M42" s="41">
        <f t="shared" si="82"/>
        <v>0</v>
      </c>
      <c r="N42" s="41">
        <f t="shared" si="82"/>
        <v>1</v>
      </c>
      <c r="O42" s="42">
        <f t="shared" si="82"/>
        <v>1</v>
      </c>
      <c r="P42" s="43"/>
      <c r="Q42" s="41">
        <f t="shared" si="83"/>
        <v>1</v>
      </c>
      <c r="R42" s="41">
        <f t="shared" si="83"/>
        <v>1</v>
      </c>
      <c r="S42" s="41">
        <f t="shared" si="83"/>
        <v>1</v>
      </c>
      <c r="T42" s="41">
        <f t="shared" si="83"/>
        <v>1</v>
      </c>
      <c r="U42" s="42">
        <f t="shared" si="83"/>
        <v>1</v>
      </c>
      <c r="V42" s="43"/>
      <c r="W42" s="41">
        <f t="shared" si="84"/>
        <v>0</v>
      </c>
      <c r="X42" s="41">
        <f t="shared" si="84"/>
        <v>1</v>
      </c>
      <c r="Y42" s="41">
        <f t="shared" si="84"/>
        <v>1</v>
      </c>
      <c r="Z42" s="41">
        <f t="shared" si="84"/>
        <v>0</v>
      </c>
      <c r="AA42" s="42">
        <f t="shared" si="84"/>
        <v>1</v>
      </c>
      <c r="AB42" s="43"/>
      <c r="AC42" s="41">
        <f t="shared" si="85"/>
        <v>0</v>
      </c>
      <c r="AD42" s="41">
        <f t="shared" si="85"/>
        <v>0</v>
      </c>
      <c r="AE42" s="41">
        <f t="shared" si="85"/>
        <v>0</v>
      </c>
      <c r="AF42" s="41">
        <f t="shared" si="85"/>
        <v>0</v>
      </c>
      <c r="AG42" s="42">
        <f t="shared" si="85"/>
        <v>0</v>
      </c>
      <c r="AH42" s="43"/>
      <c r="AI42" s="41">
        <f t="shared" si="86"/>
        <v>0</v>
      </c>
      <c r="AJ42" s="41">
        <f t="shared" si="86"/>
        <v>0</v>
      </c>
      <c r="AK42" s="41">
        <f t="shared" si="86"/>
        <v>0</v>
      </c>
      <c r="AL42" s="41">
        <f t="shared" si="86"/>
        <v>0</v>
      </c>
      <c r="AM42" s="42">
        <f t="shared" si="86"/>
        <v>0</v>
      </c>
      <c r="AN42" s="43"/>
      <c r="AO42" s="41">
        <f t="shared" si="87"/>
        <v>0</v>
      </c>
      <c r="AP42" s="41">
        <f t="shared" si="87"/>
        <v>0</v>
      </c>
      <c r="AQ42" s="41">
        <f t="shared" si="87"/>
        <v>0</v>
      </c>
      <c r="AR42" s="41">
        <f t="shared" si="87"/>
        <v>0</v>
      </c>
      <c r="AS42" s="42">
        <f t="shared" si="87"/>
        <v>0</v>
      </c>
      <c r="AT42" s="43"/>
      <c r="AU42" s="41">
        <f t="shared" si="88"/>
        <v>0</v>
      </c>
      <c r="AV42" s="41">
        <f t="shared" si="88"/>
        <v>0</v>
      </c>
      <c r="AW42" s="41">
        <f t="shared" si="88"/>
        <v>0</v>
      </c>
      <c r="AX42" s="41">
        <f t="shared" si="88"/>
        <v>0</v>
      </c>
      <c r="AY42" s="42">
        <f t="shared" si="88"/>
        <v>0</v>
      </c>
      <c r="AZ42" s="43"/>
      <c r="BA42" s="41">
        <f t="shared" si="89"/>
        <v>0</v>
      </c>
      <c r="BB42" s="41">
        <f t="shared" si="89"/>
        <v>0</v>
      </c>
      <c r="BC42" s="41">
        <f t="shared" si="89"/>
        <v>0</v>
      </c>
      <c r="BD42" s="41">
        <f t="shared" si="89"/>
        <v>0</v>
      </c>
      <c r="BE42" s="42">
        <f t="shared" si="89"/>
        <v>0</v>
      </c>
      <c r="BF42" s="48"/>
      <c r="BG42" s="21"/>
      <c r="BH42" s="21"/>
      <c r="BI42" s="21"/>
      <c r="BJ42" s="21"/>
      <c r="BK42" s="21"/>
      <c r="BL42" s="21"/>
      <c r="BM42" s="21"/>
      <c r="BN42" s="21"/>
      <c r="BO42" s="21"/>
      <c r="BP42" s="17">
        <f>I42+O42+U42+AA42+AG42+AM42+AS42+AY42+BE42</f>
        <v>4</v>
      </c>
      <c r="BQ42" s="21"/>
    </row>
    <row r="43" spans="1:69" ht="14.25" customHeight="1" x14ac:dyDescent="0.25">
      <c r="A43" s="49"/>
      <c r="B43" s="50" t="s">
        <v>41</v>
      </c>
      <c r="C43" s="51"/>
      <c r="D43" s="52"/>
      <c r="E43" s="53"/>
      <c r="F43" s="53"/>
      <c r="G43" s="53"/>
      <c r="H43" s="53"/>
      <c r="I43" s="54">
        <f>SUM(E41+F41+G41+H41+I41+E42+F42+G42+H42+I42)</f>
        <v>8</v>
      </c>
      <c r="J43" s="52"/>
      <c r="K43" s="53"/>
      <c r="L43" s="53"/>
      <c r="M43" s="53"/>
      <c r="N43" s="53"/>
      <c r="O43" s="54">
        <f>SUM(K41+L41+M41+N41+O41+K42+L42+M42+N42+O42)</f>
        <v>8</v>
      </c>
      <c r="P43" s="52"/>
      <c r="Q43" s="53"/>
      <c r="R43" s="53"/>
      <c r="S43" s="53"/>
      <c r="T43" s="53"/>
      <c r="U43" s="54">
        <f>SUM(Q41+R41+S41+T41+U41+Q42+R42+S42+T42+U42)</f>
        <v>10</v>
      </c>
      <c r="V43" s="52"/>
      <c r="W43" s="53"/>
      <c r="X43" s="53"/>
      <c r="Y43" s="53"/>
      <c r="Z43" s="53"/>
      <c r="AA43" s="54">
        <f>SUM(W41+X41+Y41+Z41+AA41+W42+X42+Y42+Z42+AA42)</f>
        <v>7</v>
      </c>
      <c r="AB43" s="52"/>
      <c r="AC43" s="53"/>
      <c r="AD43" s="53"/>
      <c r="AE43" s="53"/>
      <c r="AF43" s="53"/>
      <c r="AG43" s="54">
        <f>SUM(AC41+AD41+AE41+AF41+AG41+AC42+AD42+AE42+AF42+AG42)</f>
        <v>0</v>
      </c>
      <c r="AH43" s="52"/>
      <c r="AI43" s="53"/>
      <c r="AJ43" s="53"/>
      <c r="AK43" s="53"/>
      <c r="AL43" s="53"/>
      <c r="AM43" s="54">
        <f>SUM(AI41+AJ41+AK41+AL41+AM41+AI42+AJ42+AK42+AL42+AM42)</f>
        <v>0</v>
      </c>
      <c r="AN43" s="52"/>
      <c r="AO43" s="53"/>
      <c r="AP43" s="53"/>
      <c r="AQ43" s="53"/>
      <c r="AR43" s="53"/>
      <c r="AS43" s="54">
        <f>SUM(AO41+AP41+AQ41+AR41+AS41+AO42+AP42+AQ42+AR42+AS42)</f>
        <v>0</v>
      </c>
      <c r="AT43" s="52"/>
      <c r="AU43" s="53"/>
      <c r="AV43" s="53"/>
      <c r="AW43" s="53"/>
      <c r="AX43" s="53"/>
      <c r="AY43" s="54">
        <f>SUM(AU41+AV41+AW41+AX41+AY41+AU42+AV42+AW42+AX42+AY42)</f>
        <v>0</v>
      </c>
      <c r="AZ43" s="52"/>
      <c r="BA43" s="53"/>
      <c r="BB43" s="53"/>
      <c r="BC43" s="53"/>
      <c r="BD43" s="53"/>
      <c r="BE43" s="54">
        <f>SUM(BA41+BB41+BC41+BD41+BE41+BA42+BB42+BC42+BD42+BE42)</f>
        <v>0</v>
      </c>
      <c r="BF43" s="55"/>
      <c r="BG43" s="56"/>
      <c r="BH43" s="56"/>
      <c r="BI43" s="56"/>
      <c r="BJ43" s="56"/>
      <c r="BK43" s="56"/>
      <c r="BL43" s="56"/>
      <c r="BM43" s="56"/>
      <c r="BN43" s="56"/>
      <c r="BO43" s="56"/>
      <c r="BP43" s="57">
        <f>I43+O43+U43+AA43+AG43+AM43+AS43+AY43+BE43</f>
        <v>33</v>
      </c>
      <c r="BQ43" s="56"/>
    </row>
    <row r="44" spans="1:69" ht="27" customHeight="1" x14ac:dyDescent="0.25">
      <c r="A44" s="31">
        <v>4</v>
      </c>
      <c r="B44" s="115" t="s">
        <v>51</v>
      </c>
      <c r="C44" s="117"/>
      <c r="D44" s="32" t="s">
        <v>27</v>
      </c>
      <c r="E44" s="33" t="s">
        <v>28</v>
      </c>
      <c r="F44" s="33" t="s">
        <v>29</v>
      </c>
      <c r="G44" s="33" t="s">
        <v>30</v>
      </c>
      <c r="H44" s="33" t="s">
        <v>31</v>
      </c>
      <c r="I44" s="34" t="s">
        <v>24</v>
      </c>
      <c r="J44" s="32" t="s">
        <v>27</v>
      </c>
      <c r="K44" s="33" t="s">
        <v>28</v>
      </c>
      <c r="L44" s="33" t="s">
        <v>29</v>
      </c>
      <c r="M44" s="33" t="s">
        <v>30</v>
      </c>
      <c r="N44" s="33" t="s">
        <v>31</v>
      </c>
      <c r="O44" s="34" t="s">
        <v>24</v>
      </c>
      <c r="P44" s="32" t="s">
        <v>27</v>
      </c>
      <c r="Q44" s="33" t="s">
        <v>28</v>
      </c>
      <c r="R44" s="33" t="s">
        <v>29</v>
      </c>
      <c r="S44" s="33" t="s">
        <v>30</v>
      </c>
      <c r="T44" s="33" t="s">
        <v>31</v>
      </c>
      <c r="U44" s="34" t="s">
        <v>24</v>
      </c>
      <c r="V44" s="32" t="s">
        <v>27</v>
      </c>
      <c r="W44" s="33" t="s">
        <v>28</v>
      </c>
      <c r="X44" s="33" t="s">
        <v>29</v>
      </c>
      <c r="Y44" s="33" t="s">
        <v>30</v>
      </c>
      <c r="Z44" s="33" t="s">
        <v>31</v>
      </c>
      <c r="AA44" s="34" t="s">
        <v>24</v>
      </c>
      <c r="AB44" s="32" t="s">
        <v>27</v>
      </c>
      <c r="AC44" s="33" t="s">
        <v>28</v>
      </c>
      <c r="AD44" s="33" t="s">
        <v>29</v>
      </c>
      <c r="AE44" s="33" t="s">
        <v>30</v>
      </c>
      <c r="AF44" s="33" t="s">
        <v>31</v>
      </c>
      <c r="AG44" s="34" t="s">
        <v>24</v>
      </c>
      <c r="AH44" s="32" t="s">
        <v>27</v>
      </c>
      <c r="AI44" s="33" t="s">
        <v>28</v>
      </c>
      <c r="AJ44" s="33" t="s">
        <v>29</v>
      </c>
      <c r="AK44" s="33" t="s">
        <v>30</v>
      </c>
      <c r="AL44" s="33" t="s">
        <v>31</v>
      </c>
      <c r="AM44" s="34" t="s">
        <v>24</v>
      </c>
      <c r="AN44" s="32" t="s">
        <v>27</v>
      </c>
      <c r="AO44" s="33" t="s">
        <v>28</v>
      </c>
      <c r="AP44" s="33" t="s">
        <v>29</v>
      </c>
      <c r="AQ44" s="33" t="s">
        <v>30</v>
      </c>
      <c r="AR44" s="33" t="s">
        <v>31</v>
      </c>
      <c r="AS44" s="34" t="s">
        <v>24</v>
      </c>
      <c r="AT44" s="32" t="s">
        <v>27</v>
      </c>
      <c r="AU44" s="33" t="s">
        <v>28</v>
      </c>
      <c r="AV44" s="33" t="s">
        <v>29</v>
      </c>
      <c r="AW44" s="33" t="s">
        <v>30</v>
      </c>
      <c r="AX44" s="33" t="s">
        <v>31</v>
      </c>
      <c r="AY44" s="34" t="s">
        <v>24</v>
      </c>
      <c r="AZ44" s="32" t="s">
        <v>27</v>
      </c>
      <c r="BA44" s="33" t="s">
        <v>28</v>
      </c>
      <c r="BB44" s="33" t="s">
        <v>29</v>
      </c>
      <c r="BC44" s="33" t="s">
        <v>30</v>
      </c>
      <c r="BD44" s="33" t="s">
        <v>31</v>
      </c>
      <c r="BE44" s="34" t="s">
        <v>24</v>
      </c>
      <c r="BF44" s="35"/>
      <c r="BG44" s="36"/>
      <c r="BH44" s="36"/>
      <c r="BI44" s="36"/>
      <c r="BJ44" s="36"/>
      <c r="BK44" s="36"/>
      <c r="BL44" s="36"/>
      <c r="BM44" s="36"/>
      <c r="BN44" s="36"/>
      <c r="BO44" s="36"/>
      <c r="BP44" s="58"/>
      <c r="BQ44" s="36"/>
    </row>
    <row r="45" spans="1:69" ht="15.75" customHeight="1" x14ac:dyDescent="0.25">
      <c r="A45" s="37"/>
      <c r="B45" s="38" t="s">
        <v>52</v>
      </c>
      <c r="C45" s="39" t="s">
        <v>53</v>
      </c>
      <c r="D45" s="40">
        <v>47</v>
      </c>
      <c r="E45" s="41">
        <v>134</v>
      </c>
      <c r="F45" s="41">
        <v>165</v>
      </c>
      <c r="G45" s="41">
        <v>173</v>
      </c>
      <c r="H45" s="41">
        <v>139</v>
      </c>
      <c r="I45" s="42">
        <f t="shared" ref="I45:I52" si="90">SUM(E45:H45)</f>
        <v>611</v>
      </c>
      <c r="J45" s="43">
        <v>47</v>
      </c>
      <c r="K45" s="44">
        <v>124</v>
      </c>
      <c r="L45" s="44">
        <v>188</v>
      </c>
      <c r="M45" s="44">
        <v>203</v>
      </c>
      <c r="N45" s="44">
        <v>186</v>
      </c>
      <c r="O45" s="42">
        <f t="shared" ref="O45:O52" si="91">SUM(K45:N45)</f>
        <v>701</v>
      </c>
      <c r="P45" s="43">
        <v>39</v>
      </c>
      <c r="Q45" s="44">
        <v>162</v>
      </c>
      <c r="R45" s="44">
        <v>156</v>
      </c>
      <c r="S45" s="44">
        <v>131</v>
      </c>
      <c r="T45" s="44">
        <v>176</v>
      </c>
      <c r="U45" s="42">
        <f t="shared" ref="U45:U52" si="92">SUM(Q45:T45)</f>
        <v>625</v>
      </c>
      <c r="V45" s="43">
        <v>41</v>
      </c>
      <c r="W45" s="44">
        <v>172</v>
      </c>
      <c r="X45" s="44">
        <v>140</v>
      </c>
      <c r="Y45" s="44">
        <v>181</v>
      </c>
      <c r="Z45" s="44">
        <v>150</v>
      </c>
      <c r="AA45" s="42">
        <f t="shared" ref="AA45:AA52" si="93">SUM(W45:Z45)</f>
        <v>643</v>
      </c>
      <c r="AB45" s="43"/>
      <c r="AC45" s="44"/>
      <c r="AD45" s="44"/>
      <c r="AE45" s="44"/>
      <c r="AF45" s="44"/>
      <c r="AG45" s="42">
        <f t="shared" ref="AG45:AG52" si="94">SUM(AC45:AF45)</f>
        <v>0</v>
      </c>
      <c r="AH45" s="43"/>
      <c r="AI45" s="44"/>
      <c r="AJ45" s="44"/>
      <c r="AK45" s="44"/>
      <c r="AL45" s="44"/>
      <c r="AM45" s="42">
        <f t="shared" ref="AM45:AM52" si="95">SUM(AI45:AL45)</f>
        <v>0</v>
      </c>
      <c r="AN45" s="43"/>
      <c r="AO45" s="44"/>
      <c r="AP45" s="44"/>
      <c r="AQ45" s="44"/>
      <c r="AR45" s="44"/>
      <c r="AS45" s="42">
        <f t="shared" ref="AS45:AS52" si="96">SUM(AO45:AR45)</f>
        <v>0</v>
      </c>
      <c r="AT45" s="43"/>
      <c r="AU45" s="44"/>
      <c r="AV45" s="44"/>
      <c r="AW45" s="44"/>
      <c r="AX45" s="44"/>
      <c r="AY45" s="42">
        <f t="shared" ref="AY45:AY52" si="97">SUM(AU45:AX45)</f>
        <v>0</v>
      </c>
      <c r="AZ45" s="43"/>
      <c r="BA45" s="44"/>
      <c r="BB45" s="44"/>
      <c r="BC45" s="44"/>
      <c r="BD45" s="44"/>
      <c r="BE45" s="42">
        <f t="shared" ref="BE45:BE52" si="98">SUM(BA45:BD45)</f>
        <v>0</v>
      </c>
      <c r="BF45" s="45">
        <f t="shared" ref="BF45:BF54" si="99">SUM((IF(E45&gt;0,1,0)+(IF(F45&gt;0,1,0)+(IF(G45&gt;0,1,0)+(IF(H45&gt;0,1,0))))))</f>
        <v>4</v>
      </c>
      <c r="BG45" s="17">
        <f t="shared" ref="BG45:BG54" si="100">SUM((IF(K45&gt;0,1,0)+(IF(L45&gt;0,1,0)+(IF(M45&gt;0,1,0)+(IF(N45&gt;0,1,0))))))</f>
        <v>4</v>
      </c>
      <c r="BH45" s="17">
        <f t="shared" ref="BH45:BH54" si="101">SUM((IF(Q45&gt;0,1,0)+(IF(R45&gt;0,1,0)+(IF(S45&gt;0,1,0)+(IF(T45&gt;0,1,0))))))</f>
        <v>4</v>
      </c>
      <c r="BI45" s="17">
        <f t="shared" ref="BI45:BI54" si="102">SUM((IF(W45&gt;0,1,0)+(IF(X45&gt;0,1,0)+(IF(Y45&gt;0,1,0)+(IF(Z45&gt;0,1,0))))))</f>
        <v>4</v>
      </c>
      <c r="BJ45" s="17">
        <f t="shared" ref="BJ45:BJ54" si="103">SUM((IF(AC45&gt;0,1,0)+(IF(AD45&gt;0,1,0)+(IF(AE45&gt;0,1,0)+(IF(AF45&gt;0,1,0))))))</f>
        <v>0</v>
      </c>
      <c r="BK45" s="17">
        <f t="shared" ref="BK45:BK54" si="104">SUM((IF(AI45&gt;0,1,0)+(IF(AJ45&gt;0,1,0)+(IF(AK45&gt;0,1,0)+(IF(AL45&gt;0,1,0))))))</f>
        <v>0</v>
      </c>
      <c r="BL45" s="17">
        <f t="shared" ref="BL45:BL54" si="105">SUM((IF(AO45&gt;0,1,0)+(IF(AP45&gt;0,1,0)+(IF(AQ45&gt;0,1,0)+(IF(AR45&gt;0,1,0))))))</f>
        <v>0</v>
      </c>
      <c r="BM45" s="17">
        <f t="shared" ref="BM45:BM54" si="106">SUM((IF(AU45&gt;0,1,0)+(IF(AV45&gt;0,1,0)+(IF(AW45&gt;0,1,0)+(IF(AX45&gt;0,1,0))))))</f>
        <v>0</v>
      </c>
      <c r="BN45" s="17">
        <f t="shared" ref="BN45:BN54" si="107">SUM((IF(BA45&gt;0,1,0)+(IF(BB45&gt;0,1,0)+(IF(BC45&gt;0,1,0)+(IF(BD45&gt;0,1,0))))))</f>
        <v>0</v>
      </c>
      <c r="BO45" s="17">
        <f t="shared" ref="BO45:BO54" si="108">SUM(BF45:BN45)</f>
        <v>16</v>
      </c>
      <c r="BP45" s="17">
        <f t="shared" ref="BP45:BP57" si="109">I45+O45+U45+AA45+AG45+AM45+AS45+AY45+BE45</f>
        <v>2580</v>
      </c>
      <c r="BQ45" s="17">
        <f t="shared" ref="BQ45:BQ54" si="110">BP45/BO45</f>
        <v>161.25</v>
      </c>
    </row>
    <row r="46" spans="1:69" ht="15.75" customHeight="1" x14ac:dyDescent="0.25">
      <c r="A46" s="37"/>
      <c r="B46" s="38" t="s">
        <v>54</v>
      </c>
      <c r="C46" s="39" t="s">
        <v>48</v>
      </c>
      <c r="D46" s="40">
        <v>60</v>
      </c>
      <c r="E46" s="41">
        <v>129</v>
      </c>
      <c r="F46" s="41">
        <v>123</v>
      </c>
      <c r="G46" s="41">
        <v>116</v>
      </c>
      <c r="H46" s="41">
        <v>169</v>
      </c>
      <c r="I46" s="42">
        <f t="shared" si="90"/>
        <v>537</v>
      </c>
      <c r="J46" s="43"/>
      <c r="K46" s="44"/>
      <c r="L46" s="44"/>
      <c r="M46" s="44"/>
      <c r="N46" s="44"/>
      <c r="O46" s="42">
        <f t="shared" si="91"/>
        <v>0</v>
      </c>
      <c r="P46" s="43">
        <v>60</v>
      </c>
      <c r="Q46" s="44">
        <v>137</v>
      </c>
      <c r="R46" s="44">
        <v>159</v>
      </c>
      <c r="S46" s="44">
        <v>158</v>
      </c>
      <c r="T46" s="44">
        <v>142</v>
      </c>
      <c r="U46" s="42">
        <f t="shared" si="92"/>
        <v>596</v>
      </c>
      <c r="V46" s="43"/>
      <c r="W46" s="44"/>
      <c r="X46" s="44"/>
      <c r="Y46" s="44"/>
      <c r="Z46" s="44"/>
      <c r="AA46" s="42">
        <f t="shared" si="93"/>
        <v>0</v>
      </c>
      <c r="AB46" s="43"/>
      <c r="AC46" s="44"/>
      <c r="AD46" s="44"/>
      <c r="AE46" s="44"/>
      <c r="AF46" s="44"/>
      <c r="AG46" s="42">
        <f t="shared" si="94"/>
        <v>0</v>
      </c>
      <c r="AH46" s="43"/>
      <c r="AI46" s="44"/>
      <c r="AJ46" s="44"/>
      <c r="AK46" s="44"/>
      <c r="AL46" s="44"/>
      <c r="AM46" s="42">
        <f t="shared" si="95"/>
        <v>0</v>
      </c>
      <c r="AN46" s="43"/>
      <c r="AO46" s="44"/>
      <c r="AP46" s="44"/>
      <c r="AQ46" s="44"/>
      <c r="AR46" s="44"/>
      <c r="AS46" s="42">
        <f t="shared" si="96"/>
        <v>0</v>
      </c>
      <c r="AT46" s="43"/>
      <c r="AU46" s="44"/>
      <c r="AV46" s="44"/>
      <c r="AW46" s="44"/>
      <c r="AX46" s="44"/>
      <c r="AY46" s="42">
        <f t="shared" si="97"/>
        <v>0</v>
      </c>
      <c r="AZ46" s="43"/>
      <c r="BA46" s="44"/>
      <c r="BB46" s="44"/>
      <c r="BC46" s="44"/>
      <c r="BD46" s="44"/>
      <c r="BE46" s="42">
        <f t="shared" si="98"/>
        <v>0</v>
      </c>
      <c r="BF46" s="45">
        <f t="shared" si="99"/>
        <v>4</v>
      </c>
      <c r="BG46" s="17">
        <f t="shared" si="100"/>
        <v>0</v>
      </c>
      <c r="BH46" s="17">
        <f t="shared" si="101"/>
        <v>4</v>
      </c>
      <c r="BI46" s="17">
        <f t="shared" si="102"/>
        <v>0</v>
      </c>
      <c r="BJ46" s="17">
        <f t="shared" si="103"/>
        <v>0</v>
      </c>
      <c r="BK46" s="17">
        <f t="shared" si="104"/>
        <v>0</v>
      </c>
      <c r="BL46" s="17">
        <f t="shared" si="105"/>
        <v>0</v>
      </c>
      <c r="BM46" s="17">
        <f t="shared" si="106"/>
        <v>0</v>
      </c>
      <c r="BN46" s="17">
        <f t="shared" si="107"/>
        <v>0</v>
      </c>
      <c r="BO46" s="17">
        <f t="shared" si="108"/>
        <v>8</v>
      </c>
      <c r="BP46" s="17">
        <f t="shared" si="109"/>
        <v>1133</v>
      </c>
      <c r="BQ46" s="17">
        <f t="shared" si="110"/>
        <v>141.625</v>
      </c>
    </row>
    <row r="47" spans="1:69" ht="15.75" customHeight="1" x14ac:dyDescent="0.25">
      <c r="A47" s="37"/>
      <c r="B47" s="46" t="s">
        <v>44</v>
      </c>
      <c r="C47" s="39" t="s">
        <v>45</v>
      </c>
      <c r="D47" s="43"/>
      <c r="E47" s="44"/>
      <c r="F47" s="44"/>
      <c r="G47" s="44"/>
      <c r="H47" s="44"/>
      <c r="I47" s="42">
        <f t="shared" si="90"/>
        <v>0</v>
      </c>
      <c r="J47" s="43">
        <v>64</v>
      </c>
      <c r="K47" s="44">
        <v>98</v>
      </c>
      <c r="L47" s="44">
        <v>121</v>
      </c>
      <c r="M47" s="44">
        <v>107</v>
      </c>
      <c r="N47" s="44">
        <v>95</v>
      </c>
      <c r="O47" s="42">
        <f t="shared" si="91"/>
        <v>421</v>
      </c>
      <c r="P47" s="43"/>
      <c r="Q47" s="44"/>
      <c r="R47" s="44"/>
      <c r="S47" s="44"/>
      <c r="T47" s="44"/>
      <c r="U47" s="42">
        <f t="shared" si="92"/>
        <v>0</v>
      </c>
      <c r="V47" s="43">
        <v>72</v>
      </c>
      <c r="W47" s="44">
        <v>111</v>
      </c>
      <c r="X47" s="44">
        <v>120</v>
      </c>
      <c r="Y47" s="44">
        <v>104</v>
      </c>
      <c r="Z47" s="44">
        <v>138</v>
      </c>
      <c r="AA47" s="42">
        <f t="shared" si="93"/>
        <v>473</v>
      </c>
      <c r="AB47" s="43"/>
      <c r="AC47" s="44"/>
      <c r="AD47" s="44"/>
      <c r="AE47" s="44"/>
      <c r="AF47" s="44"/>
      <c r="AG47" s="42">
        <f t="shared" si="94"/>
        <v>0</v>
      </c>
      <c r="AH47" s="43"/>
      <c r="AI47" s="44"/>
      <c r="AJ47" s="44"/>
      <c r="AK47" s="44"/>
      <c r="AL47" s="44"/>
      <c r="AM47" s="42">
        <f t="shared" si="95"/>
        <v>0</v>
      </c>
      <c r="AN47" s="43"/>
      <c r="AO47" s="44"/>
      <c r="AP47" s="44"/>
      <c r="AQ47" s="44"/>
      <c r="AR47" s="44"/>
      <c r="AS47" s="42">
        <f t="shared" si="96"/>
        <v>0</v>
      </c>
      <c r="AT47" s="43"/>
      <c r="AU47" s="44"/>
      <c r="AV47" s="44"/>
      <c r="AW47" s="44"/>
      <c r="AX47" s="44"/>
      <c r="AY47" s="42">
        <f t="shared" si="97"/>
        <v>0</v>
      </c>
      <c r="AZ47" s="43"/>
      <c r="BA47" s="44"/>
      <c r="BB47" s="44"/>
      <c r="BC47" s="44"/>
      <c r="BD47" s="44"/>
      <c r="BE47" s="42">
        <f t="shared" si="98"/>
        <v>0</v>
      </c>
      <c r="BF47" s="45">
        <f t="shared" si="99"/>
        <v>0</v>
      </c>
      <c r="BG47" s="17">
        <f t="shared" si="100"/>
        <v>4</v>
      </c>
      <c r="BH47" s="17">
        <f t="shared" si="101"/>
        <v>0</v>
      </c>
      <c r="BI47" s="17">
        <f t="shared" si="102"/>
        <v>4</v>
      </c>
      <c r="BJ47" s="17">
        <f t="shared" si="103"/>
        <v>0</v>
      </c>
      <c r="BK47" s="17">
        <f t="shared" si="104"/>
        <v>0</v>
      </c>
      <c r="BL47" s="17">
        <f t="shared" si="105"/>
        <v>0</v>
      </c>
      <c r="BM47" s="17">
        <f t="shared" si="106"/>
        <v>0</v>
      </c>
      <c r="BN47" s="17">
        <f t="shared" si="107"/>
        <v>0</v>
      </c>
      <c r="BO47" s="17">
        <f t="shared" si="108"/>
        <v>8</v>
      </c>
      <c r="BP47" s="17">
        <f t="shared" si="109"/>
        <v>894</v>
      </c>
      <c r="BQ47" s="21">
        <f t="shared" si="110"/>
        <v>111.75</v>
      </c>
    </row>
    <row r="48" spans="1:69" ht="15.75" customHeight="1" x14ac:dyDescent="0.25">
      <c r="A48" s="37"/>
      <c r="B48" s="46">
        <v>4</v>
      </c>
      <c r="C48" s="39" t="s">
        <v>36</v>
      </c>
      <c r="D48" s="43"/>
      <c r="E48" s="44"/>
      <c r="F48" s="44"/>
      <c r="G48" s="44"/>
      <c r="H48" s="44"/>
      <c r="I48" s="42">
        <f t="shared" si="90"/>
        <v>0</v>
      </c>
      <c r="J48" s="43"/>
      <c r="K48" s="44"/>
      <c r="L48" s="44"/>
      <c r="M48" s="44"/>
      <c r="N48" s="44"/>
      <c r="O48" s="42">
        <f t="shared" si="91"/>
        <v>0</v>
      </c>
      <c r="P48" s="43"/>
      <c r="Q48" s="44"/>
      <c r="R48" s="44"/>
      <c r="S48" s="44"/>
      <c r="T48" s="44"/>
      <c r="U48" s="42">
        <f t="shared" si="92"/>
        <v>0</v>
      </c>
      <c r="V48" s="43"/>
      <c r="W48" s="44"/>
      <c r="X48" s="44"/>
      <c r="Y48" s="44"/>
      <c r="Z48" s="44"/>
      <c r="AA48" s="42">
        <f t="shared" si="93"/>
        <v>0</v>
      </c>
      <c r="AB48" s="43"/>
      <c r="AC48" s="44"/>
      <c r="AD48" s="44"/>
      <c r="AE48" s="44"/>
      <c r="AF48" s="44"/>
      <c r="AG48" s="42">
        <f t="shared" si="94"/>
        <v>0</v>
      </c>
      <c r="AH48" s="43"/>
      <c r="AI48" s="44"/>
      <c r="AJ48" s="44"/>
      <c r="AK48" s="44"/>
      <c r="AL48" s="44"/>
      <c r="AM48" s="42">
        <f t="shared" si="95"/>
        <v>0</v>
      </c>
      <c r="AN48" s="43"/>
      <c r="AO48" s="44"/>
      <c r="AP48" s="44"/>
      <c r="AQ48" s="44"/>
      <c r="AR48" s="44"/>
      <c r="AS48" s="42">
        <f t="shared" si="96"/>
        <v>0</v>
      </c>
      <c r="AT48" s="43"/>
      <c r="AU48" s="44"/>
      <c r="AV48" s="44"/>
      <c r="AW48" s="44"/>
      <c r="AX48" s="44"/>
      <c r="AY48" s="42">
        <f t="shared" si="97"/>
        <v>0</v>
      </c>
      <c r="AZ48" s="43"/>
      <c r="BA48" s="44"/>
      <c r="BB48" s="44"/>
      <c r="BC48" s="44"/>
      <c r="BD48" s="44"/>
      <c r="BE48" s="42">
        <f t="shared" si="98"/>
        <v>0</v>
      </c>
      <c r="BF48" s="45">
        <f t="shared" si="99"/>
        <v>0</v>
      </c>
      <c r="BG48" s="17">
        <f t="shared" si="100"/>
        <v>0</v>
      </c>
      <c r="BH48" s="17">
        <f t="shared" si="101"/>
        <v>0</v>
      </c>
      <c r="BI48" s="17">
        <f t="shared" si="102"/>
        <v>0</v>
      </c>
      <c r="BJ48" s="17">
        <f t="shared" si="103"/>
        <v>0</v>
      </c>
      <c r="BK48" s="17">
        <f t="shared" si="104"/>
        <v>0</v>
      </c>
      <c r="BL48" s="17">
        <f t="shared" si="105"/>
        <v>0</v>
      </c>
      <c r="BM48" s="17">
        <f t="shared" si="106"/>
        <v>0</v>
      </c>
      <c r="BN48" s="17">
        <f t="shared" si="107"/>
        <v>0</v>
      </c>
      <c r="BO48" s="17">
        <f t="shared" si="108"/>
        <v>0</v>
      </c>
      <c r="BP48" s="17">
        <f t="shared" si="109"/>
        <v>0</v>
      </c>
      <c r="BQ48" s="21" t="e">
        <f t="shared" si="110"/>
        <v>#DIV/0!</v>
      </c>
    </row>
    <row r="49" spans="1:69" ht="15.75" customHeight="1" x14ac:dyDescent="0.25">
      <c r="A49" s="37"/>
      <c r="B49" s="46">
        <v>5</v>
      </c>
      <c r="C49" s="39" t="s">
        <v>36</v>
      </c>
      <c r="D49" s="43"/>
      <c r="E49" s="44"/>
      <c r="F49" s="44"/>
      <c r="G49" s="44"/>
      <c r="H49" s="44"/>
      <c r="I49" s="42">
        <f t="shared" si="90"/>
        <v>0</v>
      </c>
      <c r="J49" s="43"/>
      <c r="K49" s="44"/>
      <c r="L49" s="44"/>
      <c r="M49" s="44"/>
      <c r="N49" s="44"/>
      <c r="O49" s="42">
        <f t="shared" si="91"/>
        <v>0</v>
      </c>
      <c r="P49" s="43"/>
      <c r="Q49" s="44"/>
      <c r="R49" s="44"/>
      <c r="S49" s="44"/>
      <c r="T49" s="44"/>
      <c r="U49" s="42">
        <f t="shared" si="92"/>
        <v>0</v>
      </c>
      <c r="V49" s="43"/>
      <c r="W49" s="44"/>
      <c r="X49" s="44"/>
      <c r="Y49" s="44"/>
      <c r="Z49" s="44"/>
      <c r="AA49" s="42">
        <f t="shared" si="93"/>
        <v>0</v>
      </c>
      <c r="AB49" s="43"/>
      <c r="AC49" s="44"/>
      <c r="AD49" s="44"/>
      <c r="AE49" s="44"/>
      <c r="AF49" s="44"/>
      <c r="AG49" s="42">
        <f t="shared" si="94"/>
        <v>0</v>
      </c>
      <c r="AH49" s="43"/>
      <c r="AI49" s="44"/>
      <c r="AJ49" s="44"/>
      <c r="AK49" s="44"/>
      <c r="AL49" s="44"/>
      <c r="AM49" s="42">
        <f t="shared" si="95"/>
        <v>0</v>
      </c>
      <c r="AN49" s="43"/>
      <c r="AO49" s="44"/>
      <c r="AP49" s="44"/>
      <c r="AQ49" s="44"/>
      <c r="AR49" s="44"/>
      <c r="AS49" s="42">
        <f t="shared" si="96"/>
        <v>0</v>
      </c>
      <c r="AT49" s="43"/>
      <c r="AU49" s="44"/>
      <c r="AV49" s="44"/>
      <c r="AW49" s="44"/>
      <c r="AX49" s="44"/>
      <c r="AY49" s="42">
        <f t="shared" si="97"/>
        <v>0</v>
      </c>
      <c r="AZ49" s="43"/>
      <c r="BA49" s="44"/>
      <c r="BB49" s="44"/>
      <c r="BC49" s="44"/>
      <c r="BD49" s="44"/>
      <c r="BE49" s="42">
        <f t="shared" si="98"/>
        <v>0</v>
      </c>
      <c r="BF49" s="45">
        <f t="shared" si="99"/>
        <v>0</v>
      </c>
      <c r="BG49" s="17">
        <f t="shared" si="100"/>
        <v>0</v>
      </c>
      <c r="BH49" s="17">
        <f t="shared" si="101"/>
        <v>0</v>
      </c>
      <c r="BI49" s="17">
        <f t="shared" si="102"/>
        <v>0</v>
      </c>
      <c r="BJ49" s="17">
        <f t="shared" si="103"/>
        <v>0</v>
      </c>
      <c r="BK49" s="17">
        <f t="shared" si="104"/>
        <v>0</v>
      </c>
      <c r="BL49" s="17">
        <f t="shared" si="105"/>
        <v>0</v>
      </c>
      <c r="BM49" s="17">
        <f t="shared" si="106"/>
        <v>0</v>
      </c>
      <c r="BN49" s="17">
        <f t="shared" si="107"/>
        <v>0</v>
      </c>
      <c r="BO49" s="17">
        <f t="shared" si="108"/>
        <v>0</v>
      </c>
      <c r="BP49" s="17">
        <f t="shared" si="109"/>
        <v>0</v>
      </c>
      <c r="BQ49" s="21" t="e">
        <f t="shared" si="110"/>
        <v>#DIV/0!</v>
      </c>
    </row>
    <row r="50" spans="1:69" ht="15.75" customHeight="1" x14ac:dyDescent="0.25">
      <c r="A50" s="37"/>
      <c r="B50" s="46">
        <v>6</v>
      </c>
      <c r="C50" s="39" t="s">
        <v>36</v>
      </c>
      <c r="D50" s="43"/>
      <c r="E50" s="44"/>
      <c r="F50" s="44"/>
      <c r="G50" s="44"/>
      <c r="H50" s="44"/>
      <c r="I50" s="42">
        <f t="shared" si="90"/>
        <v>0</v>
      </c>
      <c r="J50" s="43"/>
      <c r="K50" s="44"/>
      <c r="L50" s="44"/>
      <c r="M50" s="44"/>
      <c r="N50" s="44"/>
      <c r="O50" s="42">
        <f t="shared" si="91"/>
        <v>0</v>
      </c>
      <c r="P50" s="43"/>
      <c r="Q50" s="44"/>
      <c r="R50" s="44"/>
      <c r="S50" s="44"/>
      <c r="T50" s="44"/>
      <c r="U50" s="42">
        <f t="shared" si="92"/>
        <v>0</v>
      </c>
      <c r="V50" s="43"/>
      <c r="W50" s="44"/>
      <c r="X50" s="44"/>
      <c r="Y50" s="44"/>
      <c r="Z50" s="44"/>
      <c r="AA50" s="42">
        <f t="shared" si="93"/>
        <v>0</v>
      </c>
      <c r="AB50" s="43"/>
      <c r="AC50" s="44"/>
      <c r="AD50" s="44"/>
      <c r="AE50" s="44"/>
      <c r="AF50" s="44"/>
      <c r="AG50" s="42">
        <f t="shared" si="94"/>
        <v>0</v>
      </c>
      <c r="AH50" s="43"/>
      <c r="AI50" s="44"/>
      <c r="AJ50" s="44"/>
      <c r="AK50" s="44"/>
      <c r="AL50" s="44"/>
      <c r="AM50" s="42">
        <f t="shared" si="95"/>
        <v>0</v>
      </c>
      <c r="AN50" s="43"/>
      <c r="AO50" s="44"/>
      <c r="AP50" s="44"/>
      <c r="AQ50" s="44"/>
      <c r="AR50" s="44"/>
      <c r="AS50" s="42">
        <f t="shared" si="96"/>
        <v>0</v>
      </c>
      <c r="AT50" s="43"/>
      <c r="AU50" s="44"/>
      <c r="AV50" s="44"/>
      <c r="AW50" s="44"/>
      <c r="AX50" s="44"/>
      <c r="AY50" s="42">
        <f t="shared" si="97"/>
        <v>0</v>
      </c>
      <c r="AZ50" s="43"/>
      <c r="BA50" s="44"/>
      <c r="BB50" s="44"/>
      <c r="BC50" s="44"/>
      <c r="BD50" s="44"/>
      <c r="BE50" s="42">
        <f t="shared" si="98"/>
        <v>0</v>
      </c>
      <c r="BF50" s="45">
        <f t="shared" si="99"/>
        <v>0</v>
      </c>
      <c r="BG50" s="17">
        <f t="shared" si="100"/>
        <v>0</v>
      </c>
      <c r="BH50" s="17">
        <f t="shared" si="101"/>
        <v>0</v>
      </c>
      <c r="BI50" s="17">
        <f t="shared" si="102"/>
        <v>0</v>
      </c>
      <c r="BJ50" s="17">
        <f t="shared" si="103"/>
        <v>0</v>
      </c>
      <c r="BK50" s="17">
        <f t="shared" si="104"/>
        <v>0</v>
      </c>
      <c r="BL50" s="17">
        <f t="shared" si="105"/>
        <v>0</v>
      </c>
      <c r="BM50" s="17">
        <f t="shared" si="106"/>
        <v>0</v>
      </c>
      <c r="BN50" s="17">
        <f t="shared" si="107"/>
        <v>0</v>
      </c>
      <c r="BO50" s="17">
        <f t="shared" si="108"/>
        <v>0</v>
      </c>
      <c r="BP50" s="17">
        <f t="shared" si="109"/>
        <v>0</v>
      </c>
      <c r="BQ50" s="21" t="e">
        <f t="shared" si="110"/>
        <v>#DIV/0!</v>
      </c>
    </row>
    <row r="51" spans="1:69" ht="15.75" customHeight="1" x14ac:dyDescent="0.25">
      <c r="A51" s="37"/>
      <c r="B51" s="46">
        <v>7</v>
      </c>
      <c r="C51" s="39" t="s">
        <v>36</v>
      </c>
      <c r="D51" s="43"/>
      <c r="E51" s="44"/>
      <c r="F51" s="44"/>
      <c r="G51" s="44"/>
      <c r="H51" s="44"/>
      <c r="I51" s="42">
        <f t="shared" si="90"/>
        <v>0</v>
      </c>
      <c r="J51" s="43"/>
      <c r="K51" s="44"/>
      <c r="L51" s="44"/>
      <c r="M51" s="44"/>
      <c r="N51" s="44"/>
      <c r="O51" s="42">
        <f t="shared" si="91"/>
        <v>0</v>
      </c>
      <c r="P51" s="43"/>
      <c r="Q51" s="44"/>
      <c r="R51" s="44"/>
      <c r="S51" s="44"/>
      <c r="T51" s="44"/>
      <c r="U51" s="42">
        <f t="shared" si="92"/>
        <v>0</v>
      </c>
      <c r="V51" s="43"/>
      <c r="W51" s="44"/>
      <c r="X51" s="44"/>
      <c r="Y51" s="44"/>
      <c r="Z51" s="44"/>
      <c r="AA51" s="42">
        <f t="shared" si="93"/>
        <v>0</v>
      </c>
      <c r="AB51" s="43"/>
      <c r="AC51" s="44"/>
      <c r="AD51" s="44"/>
      <c r="AE51" s="44"/>
      <c r="AF51" s="44"/>
      <c r="AG51" s="42">
        <f t="shared" si="94"/>
        <v>0</v>
      </c>
      <c r="AH51" s="43"/>
      <c r="AI51" s="44"/>
      <c r="AJ51" s="44"/>
      <c r="AK51" s="44"/>
      <c r="AL51" s="44"/>
      <c r="AM51" s="42">
        <f t="shared" si="95"/>
        <v>0</v>
      </c>
      <c r="AN51" s="43"/>
      <c r="AO51" s="44"/>
      <c r="AP51" s="44"/>
      <c r="AQ51" s="44"/>
      <c r="AR51" s="44"/>
      <c r="AS51" s="42">
        <f t="shared" si="96"/>
        <v>0</v>
      </c>
      <c r="AT51" s="43"/>
      <c r="AU51" s="44"/>
      <c r="AV51" s="44"/>
      <c r="AW51" s="44"/>
      <c r="AX51" s="44"/>
      <c r="AY51" s="42">
        <f t="shared" si="97"/>
        <v>0</v>
      </c>
      <c r="AZ51" s="43"/>
      <c r="BA51" s="44"/>
      <c r="BB51" s="44"/>
      <c r="BC51" s="44"/>
      <c r="BD51" s="44"/>
      <c r="BE51" s="42">
        <f t="shared" si="98"/>
        <v>0</v>
      </c>
      <c r="BF51" s="45">
        <f t="shared" si="99"/>
        <v>0</v>
      </c>
      <c r="BG51" s="17">
        <f t="shared" si="100"/>
        <v>0</v>
      </c>
      <c r="BH51" s="17">
        <f t="shared" si="101"/>
        <v>0</v>
      </c>
      <c r="BI51" s="17">
        <f t="shared" si="102"/>
        <v>0</v>
      </c>
      <c r="BJ51" s="17">
        <f t="shared" si="103"/>
        <v>0</v>
      </c>
      <c r="BK51" s="17">
        <f t="shared" si="104"/>
        <v>0</v>
      </c>
      <c r="BL51" s="17">
        <f t="shared" si="105"/>
        <v>0</v>
      </c>
      <c r="BM51" s="17">
        <f t="shared" si="106"/>
        <v>0</v>
      </c>
      <c r="BN51" s="17">
        <f t="shared" si="107"/>
        <v>0</v>
      </c>
      <c r="BO51" s="17">
        <f t="shared" si="108"/>
        <v>0</v>
      </c>
      <c r="BP51" s="17">
        <f t="shared" si="109"/>
        <v>0</v>
      </c>
      <c r="BQ51" s="21" t="e">
        <f t="shared" si="110"/>
        <v>#DIV/0!</v>
      </c>
    </row>
    <row r="52" spans="1:69" ht="15.75" customHeight="1" x14ac:dyDescent="0.25">
      <c r="A52" s="37"/>
      <c r="B52" s="46">
        <v>8</v>
      </c>
      <c r="C52" s="39" t="s">
        <v>36</v>
      </c>
      <c r="D52" s="43"/>
      <c r="E52" s="44"/>
      <c r="F52" s="44"/>
      <c r="G52" s="44"/>
      <c r="H52" s="44"/>
      <c r="I52" s="42">
        <f t="shared" si="90"/>
        <v>0</v>
      </c>
      <c r="J52" s="43"/>
      <c r="K52" s="44"/>
      <c r="L52" s="44"/>
      <c r="M52" s="44"/>
      <c r="N52" s="44"/>
      <c r="O52" s="42">
        <f t="shared" si="91"/>
        <v>0</v>
      </c>
      <c r="P52" s="43"/>
      <c r="Q52" s="44"/>
      <c r="R52" s="44"/>
      <c r="S52" s="44"/>
      <c r="T52" s="44"/>
      <c r="U52" s="42">
        <f t="shared" si="92"/>
        <v>0</v>
      </c>
      <c r="V52" s="43"/>
      <c r="W52" s="44"/>
      <c r="X52" s="44"/>
      <c r="Y52" s="44"/>
      <c r="Z52" s="44"/>
      <c r="AA52" s="42">
        <f t="shared" si="93"/>
        <v>0</v>
      </c>
      <c r="AB52" s="43"/>
      <c r="AC52" s="44"/>
      <c r="AD52" s="44"/>
      <c r="AE52" s="44"/>
      <c r="AF52" s="44"/>
      <c r="AG52" s="42">
        <f t="shared" si="94"/>
        <v>0</v>
      </c>
      <c r="AH52" s="43"/>
      <c r="AI52" s="44"/>
      <c r="AJ52" s="44"/>
      <c r="AK52" s="44"/>
      <c r="AL52" s="44"/>
      <c r="AM52" s="42">
        <f t="shared" si="95"/>
        <v>0</v>
      </c>
      <c r="AN52" s="43"/>
      <c r="AO52" s="44"/>
      <c r="AP52" s="44"/>
      <c r="AQ52" s="44"/>
      <c r="AR52" s="44"/>
      <c r="AS52" s="42">
        <f t="shared" si="96"/>
        <v>0</v>
      </c>
      <c r="AT52" s="43"/>
      <c r="AU52" s="44"/>
      <c r="AV52" s="44"/>
      <c r="AW52" s="44"/>
      <c r="AX52" s="44"/>
      <c r="AY52" s="42">
        <f t="shared" si="97"/>
        <v>0</v>
      </c>
      <c r="AZ52" s="43"/>
      <c r="BA52" s="44"/>
      <c r="BB52" s="44"/>
      <c r="BC52" s="44"/>
      <c r="BD52" s="44"/>
      <c r="BE52" s="42">
        <f t="shared" si="98"/>
        <v>0</v>
      </c>
      <c r="BF52" s="45">
        <f t="shared" si="99"/>
        <v>0</v>
      </c>
      <c r="BG52" s="17">
        <f t="shared" si="100"/>
        <v>0</v>
      </c>
      <c r="BH52" s="17">
        <f t="shared" si="101"/>
        <v>0</v>
      </c>
      <c r="BI52" s="17">
        <f t="shared" si="102"/>
        <v>0</v>
      </c>
      <c r="BJ52" s="17">
        <f t="shared" si="103"/>
        <v>0</v>
      </c>
      <c r="BK52" s="17">
        <f t="shared" si="104"/>
        <v>0</v>
      </c>
      <c r="BL52" s="17">
        <f t="shared" si="105"/>
        <v>0</v>
      </c>
      <c r="BM52" s="17">
        <f t="shared" si="106"/>
        <v>0</v>
      </c>
      <c r="BN52" s="17">
        <f t="shared" si="107"/>
        <v>0</v>
      </c>
      <c r="BO52" s="17">
        <f t="shared" si="108"/>
        <v>0</v>
      </c>
      <c r="BP52" s="17">
        <f t="shared" si="109"/>
        <v>0</v>
      </c>
      <c r="BQ52" s="21" t="e">
        <f t="shared" si="110"/>
        <v>#DIV/0!</v>
      </c>
    </row>
    <row r="53" spans="1:69" ht="15.75" customHeight="1" x14ac:dyDescent="0.25">
      <c r="A53" s="37"/>
      <c r="B53" s="38" t="s">
        <v>37</v>
      </c>
      <c r="C53" s="47"/>
      <c r="D53" s="43"/>
      <c r="E53" s="41">
        <f>SUM(E45:E52)</f>
        <v>263</v>
      </c>
      <c r="F53" s="41">
        <f>SUM(F45:F52)</f>
        <v>288</v>
      </c>
      <c r="G53" s="41">
        <f>SUM(G45:G52)</f>
        <v>289</v>
      </c>
      <c r="H53" s="41">
        <f>SUM(H45:H52)</f>
        <v>308</v>
      </c>
      <c r="I53" s="42">
        <f>SUM(I45:I52)</f>
        <v>1148</v>
      </c>
      <c r="J53" s="43"/>
      <c r="K53" s="41">
        <f>SUM(K45:K52)</f>
        <v>222</v>
      </c>
      <c r="L53" s="41">
        <f>SUM(L45:L52)</f>
        <v>309</v>
      </c>
      <c r="M53" s="41">
        <f>SUM(M45:M52)</f>
        <v>310</v>
      </c>
      <c r="N53" s="41">
        <f>SUM(N45:N52)</f>
        <v>281</v>
      </c>
      <c r="O53" s="42">
        <f>SUM(O45:O52)</f>
        <v>1122</v>
      </c>
      <c r="P53" s="43"/>
      <c r="Q53" s="41">
        <f>SUM(Q45:Q52)</f>
        <v>299</v>
      </c>
      <c r="R53" s="41">
        <f>SUM(R45:R52)</f>
        <v>315</v>
      </c>
      <c r="S53" s="41">
        <f>SUM(S45:S52)</f>
        <v>289</v>
      </c>
      <c r="T53" s="41">
        <f>SUM(T45:T52)</f>
        <v>318</v>
      </c>
      <c r="U53" s="42">
        <f>SUM(U45:U52)</f>
        <v>1221</v>
      </c>
      <c r="V53" s="43"/>
      <c r="W53" s="41">
        <f>SUM(W45:W52)</f>
        <v>283</v>
      </c>
      <c r="X53" s="41">
        <f>SUM(X45:X52)</f>
        <v>260</v>
      </c>
      <c r="Y53" s="41">
        <f>SUM(Y45:Y52)</f>
        <v>285</v>
      </c>
      <c r="Z53" s="41">
        <f>SUM(Z45:Z52)</f>
        <v>288</v>
      </c>
      <c r="AA53" s="42">
        <f>SUM(AA45:AA52)</f>
        <v>1116</v>
      </c>
      <c r="AB53" s="43"/>
      <c r="AC53" s="41">
        <f>SUM(AC45:AC52)</f>
        <v>0</v>
      </c>
      <c r="AD53" s="41">
        <f>SUM(AD45:AD52)</f>
        <v>0</v>
      </c>
      <c r="AE53" s="41">
        <f>SUM(AE45:AE52)</f>
        <v>0</v>
      </c>
      <c r="AF53" s="41">
        <f>SUM(AF45:AF52)</f>
        <v>0</v>
      </c>
      <c r="AG53" s="42">
        <f>SUM(AG45:AG52)</f>
        <v>0</v>
      </c>
      <c r="AH53" s="43"/>
      <c r="AI53" s="41">
        <f>SUM(AI45:AI52)</f>
        <v>0</v>
      </c>
      <c r="AJ53" s="41">
        <f>SUM(AJ45:AJ52)</f>
        <v>0</v>
      </c>
      <c r="AK53" s="41">
        <f>SUM(AK45:AK52)</f>
        <v>0</v>
      </c>
      <c r="AL53" s="41">
        <f>SUM(AL45:AL52)</f>
        <v>0</v>
      </c>
      <c r="AM53" s="42">
        <f>SUM(AM45:AM52)</f>
        <v>0</v>
      </c>
      <c r="AN53" s="43"/>
      <c r="AO53" s="41">
        <f>SUM(AO45:AO52)</f>
        <v>0</v>
      </c>
      <c r="AP53" s="41">
        <f>SUM(AP45:AP52)</f>
        <v>0</v>
      </c>
      <c r="AQ53" s="41">
        <f>SUM(AQ45:AQ52)</f>
        <v>0</v>
      </c>
      <c r="AR53" s="41">
        <f>SUM(AR45:AR52)</f>
        <v>0</v>
      </c>
      <c r="AS53" s="42">
        <f>SUM(AS45:AS52)</f>
        <v>0</v>
      </c>
      <c r="AT53" s="43"/>
      <c r="AU53" s="41">
        <f>SUM(AU45:AU52)</f>
        <v>0</v>
      </c>
      <c r="AV53" s="41">
        <f>SUM(AV45:AV52)</f>
        <v>0</v>
      </c>
      <c r="AW53" s="41">
        <f>SUM(AW45:AW52)</f>
        <v>0</v>
      </c>
      <c r="AX53" s="41">
        <f>SUM(AX45:AX52)</f>
        <v>0</v>
      </c>
      <c r="AY53" s="42">
        <f>SUM(AY45:AY52)</f>
        <v>0</v>
      </c>
      <c r="AZ53" s="43"/>
      <c r="BA53" s="41">
        <f>SUM(BA45:BA52)</f>
        <v>0</v>
      </c>
      <c r="BB53" s="41">
        <f>SUM(BB45:BB52)</f>
        <v>0</v>
      </c>
      <c r="BC53" s="41">
        <f>SUM(BC45:BC52)</f>
        <v>0</v>
      </c>
      <c r="BD53" s="41">
        <f>SUM(BD45:BD52)</f>
        <v>0</v>
      </c>
      <c r="BE53" s="42">
        <f>SUM(BE45:BE52)</f>
        <v>0</v>
      </c>
      <c r="BF53" s="45">
        <f t="shared" si="99"/>
        <v>4</v>
      </c>
      <c r="BG53" s="17">
        <f t="shared" si="100"/>
        <v>4</v>
      </c>
      <c r="BH53" s="17">
        <f t="shared" si="101"/>
        <v>4</v>
      </c>
      <c r="BI53" s="17">
        <f t="shared" si="102"/>
        <v>4</v>
      </c>
      <c r="BJ53" s="17">
        <f t="shared" si="103"/>
        <v>0</v>
      </c>
      <c r="BK53" s="17">
        <f t="shared" si="104"/>
        <v>0</v>
      </c>
      <c r="BL53" s="17">
        <f t="shared" si="105"/>
        <v>0</v>
      </c>
      <c r="BM53" s="17">
        <f t="shared" si="106"/>
        <v>0</v>
      </c>
      <c r="BN53" s="17">
        <f t="shared" si="107"/>
        <v>0</v>
      </c>
      <c r="BO53" s="17">
        <f t="shared" si="108"/>
        <v>16</v>
      </c>
      <c r="BP53" s="17">
        <f t="shared" si="109"/>
        <v>4607</v>
      </c>
      <c r="BQ53" s="17">
        <f t="shared" si="110"/>
        <v>287.9375</v>
      </c>
    </row>
    <row r="54" spans="1:69" ht="15.75" customHeight="1" x14ac:dyDescent="0.25">
      <c r="A54" s="37"/>
      <c r="B54" s="38" t="s">
        <v>38</v>
      </c>
      <c r="C54" s="47"/>
      <c r="D54" s="40">
        <f>SUM(D45:D52)</f>
        <v>107</v>
      </c>
      <c r="E54" s="41">
        <f>E53+$D$54</f>
        <v>370</v>
      </c>
      <c r="F54" s="41">
        <f>F53+$D$54</f>
        <v>395</v>
      </c>
      <c r="G54" s="41">
        <f>G53+$D$54</f>
        <v>396</v>
      </c>
      <c r="H54" s="41">
        <f>H53+$D$54</f>
        <v>415</v>
      </c>
      <c r="I54" s="42">
        <f>E54+F54+G54+H54</f>
        <v>1576</v>
      </c>
      <c r="J54" s="40">
        <f>SUM(J45:J52)</f>
        <v>111</v>
      </c>
      <c r="K54" s="41">
        <f>K53+$J$54</f>
        <v>333</v>
      </c>
      <c r="L54" s="41">
        <f>L53+$J$54</f>
        <v>420</v>
      </c>
      <c r="M54" s="41">
        <f>M53+$J$54</f>
        <v>421</v>
      </c>
      <c r="N54" s="41">
        <f>N53+$J$54</f>
        <v>392</v>
      </c>
      <c r="O54" s="42">
        <f>K54+L54+M54+N54</f>
        <v>1566</v>
      </c>
      <c r="P54" s="40">
        <f>SUM(P45:P52)</f>
        <v>99</v>
      </c>
      <c r="Q54" s="41">
        <f>Q53+$P$54</f>
        <v>398</v>
      </c>
      <c r="R54" s="41">
        <f>R53+$P$54</f>
        <v>414</v>
      </c>
      <c r="S54" s="41">
        <f>S53+$P$54</f>
        <v>388</v>
      </c>
      <c r="T54" s="41">
        <f>T53+$P$54</f>
        <v>417</v>
      </c>
      <c r="U54" s="42">
        <f>Q54+R54+S54+T54</f>
        <v>1617</v>
      </c>
      <c r="V54" s="40">
        <f>SUM(V45:V52)</f>
        <v>113</v>
      </c>
      <c r="W54" s="41">
        <f>W53+$V$54</f>
        <v>396</v>
      </c>
      <c r="X54" s="41">
        <f>X53+$V$54</f>
        <v>373</v>
      </c>
      <c r="Y54" s="41">
        <f>Y53+$V$54</f>
        <v>398</v>
      </c>
      <c r="Z54" s="41">
        <f>Z53+$V$54</f>
        <v>401</v>
      </c>
      <c r="AA54" s="42">
        <f>W54+X54+Y54+Z54</f>
        <v>1568</v>
      </c>
      <c r="AB54" s="40">
        <f>SUM(AB45:AB52)</f>
        <v>0</v>
      </c>
      <c r="AC54" s="41">
        <f>AC53+$AB$54</f>
        <v>0</v>
      </c>
      <c r="AD54" s="41">
        <f>AD53+$AB$54</f>
        <v>0</v>
      </c>
      <c r="AE54" s="41">
        <f>AE53+$AB$54</f>
        <v>0</v>
      </c>
      <c r="AF54" s="41">
        <f>AF53+$AB$54</f>
        <v>0</v>
      </c>
      <c r="AG54" s="42">
        <f>AC54+AD54+AE54+AF54</f>
        <v>0</v>
      </c>
      <c r="AH54" s="40">
        <f>SUM(AH45:AH52)</f>
        <v>0</v>
      </c>
      <c r="AI54" s="41">
        <f>AI53+$AH$54</f>
        <v>0</v>
      </c>
      <c r="AJ54" s="41">
        <f>AJ53+$AH$54</f>
        <v>0</v>
      </c>
      <c r="AK54" s="41">
        <f>AK53+$AH$54</f>
        <v>0</v>
      </c>
      <c r="AL54" s="41">
        <f>AL53+$AH$54</f>
        <v>0</v>
      </c>
      <c r="AM54" s="42">
        <f>AI54+AJ54+AK54+AL54</f>
        <v>0</v>
      </c>
      <c r="AN54" s="40">
        <f>SUM(AN45:AN52)</f>
        <v>0</v>
      </c>
      <c r="AO54" s="41">
        <f>AO53+$AN$54</f>
        <v>0</v>
      </c>
      <c r="AP54" s="41">
        <f>AP53+$AN$54</f>
        <v>0</v>
      </c>
      <c r="AQ54" s="41">
        <f>AQ53+$AN$54</f>
        <v>0</v>
      </c>
      <c r="AR54" s="41">
        <f>AR53+$AN$54</f>
        <v>0</v>
      </c>
      <c r="AS54" s="42">
        <f>AO54+AP54+AQ54+AR54</f>
        <v>0</v>
      </c>
      <c r="AT54" s="40">
        <f>SUM(AT45:AT52)</f>
        <v>0</v>
      </c>
      <c r="AU54" s="41">
        <f>AU53+$AT$54</f>
        <v>0</v>
      </c>
      <c r="AV54" s="41">
        <f>AV53+$AT$54</f>
        <v>0</v>
      </c>
      <c r="AW54" s="41">
        <f>AW53+$AT$54</f>
        <v>0</v>
      </c>
      <c r="AX54" s="41">
        <f>AX53+$AT$54</f>
        <v>0</v>
      </c>
      <c r="AY54" s="42">
        <f>AU54+AV54+AW54+AX54</f>
        <v>0</v>
      </c>
      <c r="AZ54" s="40">
        <f>SUM(AZ45:AZ52)</f>
        <v>0</v>
      </c>
      <c r="BA54" s="41">
        <f>BA53+$AZ$54</f>
        <v>0</v>
      </c>
      <c r="BB54" s="41">
        <f>BB53+$AZ$54</f>
        <v>0</v>
      </c>
      <c r="BC54" s="41">
        <f>BC53+$AZ$54</f>
        <v>0</v>
      </c>
      <c r="BD54" s="41">
        <f>BD53+$AZ$54</f>
        <v>0</v>
      </c>
      <c r="BE54" s="42">
        <f>BA54+BB54+BC54+BD54</f>
        <v>0</v>
      </c>
      <c r="BF54" s="45">
        <f t="shared" si="99"/>
        <v>4</v>
      </c>
      <c r="BG54" s="17">
        <f t="shared" si="100"/>
        <v>4</v>
      </c>
      <c r="BH54" s="17">
        <f t="shared" si="101"/>
        <v>4</v>
      </c>
      <c r="BI54" s="17">
        <f t="shared" si="102"/>
        <v>4</v>
      </c>
      <c r="BJ54" s="17">
        <f t="shared" si="103"/>
        <v>0</v>
      </c>
      <c r="BK54" s="17">
        <f t="shared" si="104"/>
        <v>0</v>
      </c>
      <c r="BL54" s="17">
        <f t="shared" si="105"/>
        <v>0</v>
      </c>
      <c r="BM54" s="17">
        <f t="shared" si="106"/>
        <v>0</v>
      </c>
      <c r="BN54" s="17">
        <f t="shared" si="107"/>
        <v>0</v>
      </c>
      <c r="BO54" s="17">
        <f t="shared" si="108"/>
        <v>16</v>
      </c>
      <c r="BP54" s="17">
        <f t="shared" si="109"/>
        <v>6327</v>
      </c>
      <c r="BQ54" s="17">
        <f t="shared" si="110"/>
        <v>395.4375</v>
      </c>
    </row>
    <row r="55" spans="1:69" ht="15.75" customHeight="1" x14ac:dyDescent="0.25">
      <c r="A55" s="37"/>
      <c r="B55" s="38" t="s">
        <v>39</v>
      </c>
      <c r="C55" s="47"/>
      <c r="D55" s="43"/>
      <c r="E55" s="41">
        <f t="shared" ref="E55:I56" si="111">IF($D$54&gt;0,IF(E53=E39,0.5,IF(E53&gt;E39,1,0)),0)</f>
        <v>0</v>
      </c>
      <c r="F55" s="41">
        <f t="shared" si="111"/>
        <v>0</v>
      </c>
      <c r="G55" s="41">
        <f t="shared" si="111"/>
        <v>0</v>
      </c>
      <c r="H55" s="41">
        <f t="shared" si="111"/>
        <v>0</v>
      </c>
      <c r="I55" s="42">
        <f t="shared" si="111"/>
        <v>0</v>
      </c>
      <c r="J55" s="43"/>
      <c r="K55" s="41">
        <f t="shared" ref="K55:O56" si="112">IF($J$54&gt;0,IF(K53=K116,0.5,IF(K53&gt;K116,1,0)),0)</f>
        <v>0</v>
      </c>
      <c r="L55" s="41">
        <f t="shared" si="112"/>
        <v>0</v>
      </c>
      <c r="M55" s="41">
        <f t="shared" si="112"/>
        <v>1</v>
      </c>
      <c r="N55" s="41">
        <f t="shared" si="112"/>
        <v>0</v>
      </c>
      <c r="O55" s="42">
        <f t="shared" si="112"/>
        <v>0</v>
      </c>
      <c r="P55" s="43"/>
      <c r="Q55" s="41">
        <f t="shared" ref="Q55:U56" si="113">IF($P$54&gt;0,IF(Q53=Q66,0.5,IF(Q53&gt;Q66,1,0)),0)</f>
        <v>0</v>
      </c>
      <c r="R55" s="41">
        <f t="shared" si="113"/>
        <v>1</v>
      </c>
      <c r="S55" s="41">
        <f t="shared" si="113"/>
        <v>0</v>
      </c>
      <c r="T55" s="41">
        <f t="shared" si="113"/>
        <v>0</v>
      </c>
      <c r="U55" s="42">
        <f t="shared" si="113"/>
        <v>0</v>
      </c>
      <c r="V55" s="43"/>
      <c r="W55" s="41">
        <f t="shared" ref="W55:AA56" si="114">IF($V$54&gt;0,IF(W53=W100,0.5,IF(W53&gt;W100,1,0)),0)</f>
        <v>1</v>
      </c>
      <c r="X55" s="41">
        <f t="shared" si="114"/>
        <v>0</v>
      </c>
      <c r="Y55" s="41">
        <f t="shared" si="114"/>
        <v>1</v>
      </c>
      <c r="Z55" s="41">
        <f t="shared" si="114"/>
        <v>1</v>
      </c>
      <c r="AA55" s="42">
        <f t="shared" si="114"/>
        <v>1</v>
      </c>
      <c r="AB55" s="43"/>
      <c r="AC55" s="41">
        <f t="shared" ref="AC55:AG56" si="115">IF($AB$54&gt;0,IF(AC53=AC14,0.5,IF(AC53&gt;AC14,1,0)),0)</f>
        <v>0</v>
      </c>
      <c r="AD55" s="41">
        <f t="shared" si="115"/>
        <v>0</v>
      </c>
      <c r="AE55" s="41">
        <f t="shared" si="115"/>
        <v>0</v>
      </c>
      <c r="AF55" s="41">
        <f t="shared" si="115"/>
        <v>0</v>
      </c>
      <c r="AG55" s="42">
        <f t="shared" si="115"/>
        <v>0</v>
      </c>
      <c r="AH55" s="43"/>
      <c r="AI55" s="41">
        <f t="shared" ref="AI55:AM56" si="116">IF($AH$54&gt;0,IF(AI53=AI144,0.5,IF(AI53&gt;AI144,1,0)),0)</f>
        <v>0</v>
      </c>
      <c r="AJ55" s="41">
        <f t="shared" si="116"/>
        <v>0</v>
      </c>
      <c r="AK55" s="41">
        <f t="shared" si="116"/>
        <v>0</v>
      </c>
      <c r="AL55" s="41">
        <f t="shared" si="116"/>
        <v>0</v>
      </c>
      <c r="AM55" s="42">
        <f t="shared" si="116"/>
        <v>0</v>
      </c>
      <c r="AN55" s="43"/>
      <c r="AO55" s="41">
        <f t="shared" ref="AO55:AS56" si="117">IF($AN$54&gt;0,IF(AO53=AO82,0.5,IF(AO53&gt;AO82,1,0)),0)</f>
        <v>0</v>
      </c>
      <c r="AP55" s="41">
        <f t="shared" si="117"/>
        <v>0</v>
      </c>
      <c r="AQ55" s="41">
        <f t="shared" si="117"/>
        <v>0</v>
      </c>
      <c r="AR55" s="41">
        <f t="shared" si="117"/>
        <v>0</v>
      </c>
      <c r="AS55" s="42">
        <f t="shared" si="117"/>
        <v>0</v>
      </c>
      <c r="AT55" s="43"/>
      <c r="AU55" s="41">
        <f t="shared" ref="AU55:AY56" si="118">IF($AT$54&gt;0,IF(AU53=AU26,0.5,IF(AU53&gt;AU26,1,0)),0)</f>
        <v>0</v>
      </c>
      <c r="AV55" s="41">
        <f t="shared" si="118"/>
        <v>0</v>
      </c>
      <c r="AW55" s="41">
        <f t="shared" si="118"/>
        <v>0</v>
      </c>
      <c r="AX55" s="41">
        <f t="shared" si="118"/>
        <v>0</v>
      </c>
      <c r="AY55" s="42">
        <f t="shared" si="118"/>
        <v>0</v>
      </c>
      <c r="AZ55" s="43"/>
      <c r="BA55" s="41">
        <f t="shared" ref="BA55:BE56" si="119">IF($AZ$54&gt;0,IF(BA53=BA128,0.5,IF(BA53&gt;BA128,1,0)),0)</f>
        <v>0</v>
      </c>
      <c r="BB55" s="41">
        <f t="shared" si="119"/>
        <v>0</v>
      </c>
      <c r="BC55" s="41">
        <f t="shared" si="119"/>
        <v>0</v>
      </c>
      <c r="BD55" s="41">
        <f t="shared" si="119"/>
        <v>0</v>
      </c>
      <c r="BE55" s="42">
        <f t="shared" si="119"/>
        <v>0</v>
      </c>
      <c r="BF55" s="48"/>
      <c r="BG55" s="21"/>
      <c r="BH55" s="21"/>
      <c r="BI55" s="21"/>
      <c r="BJ55" s="21"/>
      <c r="BK55" s="21"/>
      <c r="BL55" s="21"/>
      <c r="BM55" s="21"/>
      <c r="BN55" s="21"/>
      <c r="BO55" s="21"/>
      <c r="BP55" s="17">
        <f t="shared" si="109"/>
        <v>1</v>
      </c>
      <c r="BQ55" s="21"/>
    </row>
    <row r="56" spans="1:69" ht="15.75" customHeight="1" x14ac:dyDescent="0.25">
      <c r="A56" s="37"/>
      <c r="B56" s="38" t="s">
        <v>40</v>
      </c>
      <c r="C56" s="47"/>
      <c r="D56" s="43"/>
      <c r="E56" s="41">
        <f t="shared" si="111"/>
        <v>0</v>
      </c>
      <c r="F56" s="41">
        <f t="shared" si="111"/>
        <v>0</v>
      </c>
      <c r="G56" s="41">
        <f t="shared" si="111"/>
        <v>1</v>
      </c>
      <c r="H56" s="41">
        <f t="shared" si="111"/>
        <v>1</v>
      </c>
      <c r="I56" s="42">
        <f t="shared" si="111"/>
        <v>0</v>
      </c>
      <c r="J56" s="43"/>
      <c r="K56" s="41">
        <f t="shared" si="112"/>
        <v>0</v>
      </c>
      <c r="L56" s="41">
        <f t="shared" si="112"/>
        <v>0</v>
      </c>
      <c r="M56" s="41">
        <f t="shared" si="112"/>
        <v>1</v>
      </c>
      <c r="N56" s="41">
        <f t="shared" si="112"/>
        <v>0</v>
      </c>
      <c r="O56" s="42">
        <f t="shared" si="112"/>
        <v>0</v>
      </c>
      <c r="P56" s="43"/>
      <c r="Q56" s="41">
        <f t="shared" si="113"/>
        <v>0</v>
      </c>
      <c r="R56" s="41">
        <f t="shared" si="113"/>
        <v>1</v>
      </c>
      <c r="S56" s="41">
        <f t="shared" si="113"/>
        <v>0</v>
      </c>
      <c r="T56" s="41">
        <f t="shared" si="113"/>
        <v>1</v>
      </c>
      <c r="U56" s="42">
        <f t="shared" si="113"/>
        <v>1</v>
      </c>
      <c r="V56" s="43"/>
      <c r="W56" s="41">
        <f t="shared" si="114"/>
        <v>1</v>
      </c>
      <c r="X56" s="41">
        <f t="shared" si="114"/>
        <v>0</v>
      </c>
      <c r="Y56" s="41">
        <f t="shared" si="114"/>
        <v>1</v>
      </c>
      <c r="Z56" s="41">
        <f t="shared" si="114"/>
        <v>1</v>
      </c>
      <c r="AA56" s="42">
        <f t="shared" si="114"/>
        <v>1</v>
      </c>
      <c r="AB56" s="43"/>
      <c r="AC56" s="41">
        <f t="shared" si="115"/>
        <v>0</v>
      </c>
      <c r="AD56" s="41">
        <f t="shared" si="115"/>
        <v>0</v>
      </c>
      <c r="AE56" s="41">
        <f t="shared" si="115"/>
        <v>0</v>
      </c>
      <c r="AF56" s="41">
        <f t="shared" si="115"/>
        <v>0</v>
      </c>
      <c r="AG56" s="42">
        <f t="shared" si="115"/>
        <v>0</v>
      </c>
      <c r="AH56" s="43"/>
      <c r="AI56" s="41">
        <f t="shared" si="116"/>
        <v>0</v>
      </c>
      <c r="AJ56" s="41">
        <f t="shared" si="116"/>
        <v>0</v>
      </c>
      <c r="AK56" s="41">
        <f t="shared" si="116"/>
        <v>0</v>
      </c>
      <c r="AL56" s="41">
        <f t="shared" si="116"/>
        <v>0</v>
      </c>
      <c r="AM56" s="42">
        <f t="shared" si="116"/>
        <v>0</v>
      </c>
      <c r="AN56" s="43"/>
      <c r="AO56" s="41">
        <f t="shared" si="117"/>
        <v>0</v>
      </c>
      <c r="AP56" s="41">
        <f t="shared" si="117"/>
        <v>0</v>
      </c>
      <c r="AQ56" s="41">
        <f t="shared" si="117"/>
        <v>0</v>
      </c>
      <c r="AR56" s="41">
        <f t="shared" si="117"/>
        <v>0</v>
      </c>
      <c r="AS56" s="42">
        <f t="shared" si="117"/>
        <v>0</v>
      </c>
      <c r="AT56" s="43"/>
      <c r="AU56" s="41">
        <f t="shared" si="118"/>
        <v>0</v>
      </c>
      <c r="AV56" s="41">
        <f t="shared" si="118"/>
        <v>0</v>
      </c>
      <c r="AW56" s="41">
        <f t="shared" si="118"/>
        <v>0</v>
      </c>
      <c r="AX56" s="41">
        <f t="shared" si="118"/>
        <v>0</v>
      </c>
      <c r="AY56" s="42">
        <f t="shared" si="118"/>
        <v>0</v>
      </c>
      <c r="AZ56" s="43"/>
      <c r="BA56" s="41">
        <f t="shared" si="119"/>
        <v>0</v>
      </c>
      <c r="BB56" s="41">
        <f t="shared" si="119"/>
        <v>0</v>
      </c>
      <c r="BC56" s="41">
        <f t="shared" si="119"/>
        <v>0</v>
      </c>
      <c r="BD56" s="41">
        <f t="shared" si="119"/>
        <v>0</v>
      </c>
      <c r="BE56" s="42">
        <f t="shared" si="119"/>
        <v>0</v>
      </c>
      <c r="BF56" s="48"/>
      <c r="BG56" s="21"/>
      <c r="BH56" s="21"/>
      <c r="BI56" s="21"/>
      <c r="BJ56" s="21"/>
      <c r="BK56" s="21"/>
      <c r="BL56" s="21"/>
      <c r="BM56" s="21"/>
      <c r="BN56" s="21"/>
      <c r="BO56" s="21"/>
      <c r="BP56" s="17">
        <f t="shared" si="109"/>
        <v>2</v>
      </c>
      <c r="BQ56" s="21"/>
    </row>
    <row r="57" spans="1:69" ht="14.25" customHeight="1" x14ac:dyDescent="0.25">
      <c r="A57" s="49"/>
      <c r="B57" s="50" t="s">
        <v>41</v>
      </c>
      <c r="C57" s="51"/>
      <c r="D57" s="52"/>
      <c r="E57" s="53"/>
      <c r="F57" s="53"/>
      <c r="G57" s="53"/>
      <c r="H57" s="53"/>
      <c r="I57" s="54">
        <f>SUM(E55+F55+G55+H55+I55+E56+F56+G56+H56+I56)</f>
        <v>2</v>
      </c>
      <c r="J57" s="52"/>
      <c r="K57" s="53"/>
      <c r="L57" s="53"/>
      <c r="M57" s="53"/>
      <c r="N57" s="53"/>
      <c r="O57" s="54">
        <f>SUM(K55+L55+M55+N55+O55+K56+L56+M56+N56+O56)</f>
        <v>2</v>
      </c>
      <c r="P57" s="52"/>
      <c r="Q57" s="53"/>
      <c r="R57" s="53"/>
      <c r="S57" s="53"/>
      <c r="T57" s="53"/>
      <c r="U57" s="54">
        <f>SUM(Q55+R55+S55+T55+U55+Q56+R56+S56+T56+U56)</f>
        <v>4</v>
      </c>
      <c r="V57" s="52"/>
      <c r="W57" s="53"/>
      <c r="X57" s="53"/>
      <c r="Y57" s="53"/>
      <c r="Z57" s="53"/>
      <c r="AA57" s="54">
        <f>SUM(W55+X55+Y55+Z55+AA55+W56+X56+Y56+Z56+AA56)</f>
        <v>8</v>
      </c>
      <c r="AB57" s="52"/>
      <c r="AC57" s="53"/>
      <c r="AD57" s="53"/>
      <c r="AE57" s="53"/>
      <c r="AF57" s="53"/>
      <c r="AG57" s="54">
        <f>SUM(AC55+AD55+AE55+AF55+AG55+AC56+AD56+AE56+AF56+AG56)</f>
        <v>0</v>
      </c>
      <c r="AH57" s="52"/>
      <c r="AI57" s="53"/>
      <c r="AJ57" s="53"/>
      <c r="AK57" s="53"/>
      <c r="AL57" s="53"/>
      <c r="AM57" s="54">
        <f>SUM(AI55+AJ55+AK55+AL55+AM55+AI56+AJ56+AK56+AL56+AM56)</f>
        <v>0</v>
      </c>
      <c r="AN57" s="52"/>
      <c r="AO57" s="53"/>
      <c r="AP57" s="53"/>
      <c r="AQ57" s="53"/>
      <c r="AR57" s="53"/>
      <c r="AS57" s="54">
        <f>SUM(AO55+AP55+AQ55+AR55+AS55+AO56+AP56+AQ56+AR56+AS56)</f>
        <v>0</v>
      </c>
      <c r="AT57" s="52"/>
      <c r="AU57" s="53"/>
      <c r="AV57" s="53"/>
      <c r="AW57" s="53"/>
      <c r="AX57" s="53"/>
      <c r="AY57" s="54">
        <f>SUM(AU55+AV55+AW55+AX55+AY55+AU56+AV56+AW56+AX56+AY56)</f>
        <v>0</v>
      </c>
      <c r="AZ57" s="52"/>
      <c r="BA57" s="53"/>
      <c r="BB57" s="53"/>
      <c r="BC57" s="53"/>
      <c r="BD57" s="53"/>
      <c r="BE57" s="54">
        <f>SUM(BA55+BB55+BC55+BD55+BE55+BA56+BB56+BC56+BD56+BE56)</f>
        <v>0</v>
      </c>
      <c r="BF57" s="55"/>
      <c r="BG57" s="56"/>
      <c r="BH57" s="56"/>
      <c r="BI57" s="56"/>
      <c r="BJ57" s="56"/>
      <c r="BK57" s="56"/>
      <c r="BL57" s="56"/>
      <c r="BM57" s="56"/>
      <c r="BN57" s="56"/>
      <c r="BO57" s="56"/>
      <c r="BP57" s="57">
        <f t="shared" si="109"/>
        <v>16</v>
      </c>
      <c r="BQ57" s="56"/>
    </row>
    <row r="58" spans="1:69" ht="27" customHeight="1" x14ac:dyDescent="0.25">
      <c r="A58" s="31">
        <v>5</v>
      </c>
      <c r="B58" s="115" t="s">
        <v>55</v>
      </c>
      <c r="C58" s="116"/>
      <c r="D58" s="32" t="s">
        <v>27</v>
      </c>
      <c r="E58" s="33" t="s">
        <v>28</v>
      </c>
      <c r="F58" s="33" t="s">
        <v>29</v>
      </c>
      <c r="G58" s="33" t="s">
        <v>30</v>
      </c>
      <c r="H58" s="33" t="s">
        <v>31</v>
      </c>
      <c r="I58" s="34" t="s">
        <v>24</v>
      </c>
      <c r="J58" s="32" t="s">
        <v>27</v>
      </c>
      <c r="K58" s="33" t="s">
        <v>28</v>
      </c>
      <c r="L58" s="33" t="s">
        <v>29</v>
      </c>
      <c r="M58" s="33" t="s">
        <v>30</v>
      </c>
      <c r="N58" s="33" t="s">
        <v>31</v>
      </c>
      <c r="O58" s="34" t="s">
        <v>24</v>
      </c>
      <c r="P58" s="32" t="s">
        <v>27</v>
      </c>
      <c r="Q58" s="33" t="s">
        <v>28</v>
      </c>
      <c r="R58" s="33" t="s">
        <v>29</v>
      </c>
      <c r="S58" s="33" t="s">
        <v>30</v>
      </c>
      <c r="T58" s="33" t="s">
        <v>31</v>
      </c>
      <c r="U58" s="34" t="s">
        <v>24</v>
      </c>
      <c r="V58" s="32" t="s">
        <v>27</v>
      </c>
      <c r="W58" s="33" t="s">
        <v>28</v>
      </c>
      <c r="X58" s="33" t="s">
        <v>29</v>
      </c>
      <c r="Y58" s="33" t="s">
        <v>30</v>
      </c>
      <c r="Z58" s="33" t="s">
        <v>31</v>
      </c>
      <c r="AA58" s="34" t="s">
        <v>24</v>
      </c>
      <c r="AB58" s="32" t="s">
        <v>27</v>
      </c>
      <c r="AC58" s="33" t="s">
        <v>28</v>
      </c>
      <c r="AD58" s="33" t="s">
        <v>29</v>
      </c>
      <c r="AE58" s="33" t="s">
        <v>30</v>
      </c>
      <c r="AF58" s="33" t="s">
        <v>31</v>
      </c>
      <c r="AG58" s="34" t="s">
        <v>24</v>
      </c>
      <c r="AH58" s="32" t="s">
        <v>27</v>
      </c>
      <c r="AI58" s="33" t="s">
        <v>28</v>
      </c>
      <c r="AJ58" s="33" t="s">
        <v>29</v>
      </c>
      <c r="AK58" s="33" t="s">
        <v>30</v>
      </c>
      <c r="AL58" s="33" t="s">
        <v>31</v>
      </c>
      <c r="AM58" s="34" t="s">
        <v>24</v>
      </c>
      <c r="AN58" s="32" t="s">
        <v>27</v>
      </c>
      <c r="AO58" s="33" t="s">
        <v>28</v>
      </c>
      <c r="AP58" s="33" t="s">
        <v>29</v>
      </c>
      <c r="AQ58" s="33" t="s">
        <v>30</v>
      </c>
      <c r="AR58" s="33" t="s">
        <v>31</v>
      </c>
      <c r="AS58" s="34" t="s">
        <v>24</v>
      </c>
      <c r="AT58" s="32" t="s">
        <v>27</v>
      </c>
      <c r="AU58" s="33" t="s">
        <v>28</v>
      </c>
      <c r="AV58" s="33" t="s">
        <v>29</v>
      </c>
      <c r="AW58" s="33" t="s">
        <v>30</v>
      </c>
      <c r="AX58" s="33" t="s">
        <v>31</v>
      </c>
      <c r="AY58" s="34" t="s">
        <v>24</v>
      </c>
      <c r="AZ58" s="32" t="s">
        <v>27</v>
      </c>
      <c r="BA58" s="33" t="s">
        <v>28</v>
      </c>
      <c r="BB58" s="33" t="s">
        <v>29</v>
      </c>
      <c r="BC58" s="33" t="s">
        <v>30</v>
      </c>
      <c r="BD58" s="33" t="s">
        <v>31</v>
      </c>
      <c r="BE58" s="34" t="s">
        <v>24</v>
      </c>
      <c r="BF58" s="35"/>
      <c r="BG58" s="36"/>
      <c r="BH58" s="36"/>
      <c r="BI58" s="36"/>
      <c r="BJ58" s="36"/>
      <c r="BK58" s="36"/>
      <c r="BL58" s="36"/>
      <c r="BM58" s="36"/>
      <c r="BN58" s="36"/>
      <c r="BO58" s="36"/>
      <c r="BP58" s="58"/>
      <c r="BQ58" s="36"/>
    </row>
    <row r="59" spans="1:69" ht="15.75" customHeight="1" x14ac:dyDescent="0.25">
      <c r="A59" s="37"/>
      <c r="B59" s="38" t="s">
        <v>56</v>
      </c>
      <c r="C59" s="39" t="s">
        <v>57</v>
      </c>
      <c r="D59" s="40">
        <v>52</v>
      </c>
      <c r="E59" s="41">
        <v>149</v>
      </c>
      <c r="F59" s="41">
        <v>123</v>
      </c>
      <c r="G59" s="41">
        <v>165</v>
      </c>
      <c r="H59" s="41">
        <v>146</v>
      </c>
      <c r="I59" s="42">
        <f t="shared" ref="I59:I65" si="120">SUM(E59:H59)</f>
        <v>583</v>
      </c>
      <c r="J59" s="43">
        <v>52</v>
      </c>
      <c r="K59" s="44">
        <v>124</v>
      </c>
      <c r="L59" s="44">
        <v>157</v>
      </c>
      <c r="M59" s="44">
        <v>138</v>
      </c>
      <c r="N59" s="44">
        <v>146</v>
      </c>
      <c r="O59" s="42">
        <f t="shared" ref="O59:O65" si="121">SUM(K59:N59)</f>
        <v>565</v>
      </c>
      <c r="P59" s="43"/>
      <c r="Q59" s="44"/>
      <c r="R59" s="44"/>
      <c r="S59" s="44"/>
      <c r="T59" s="44"/>
      <c r="U59" s="42">
        <f t="shared" ref="U59:U65" si="122">SUM(Q59:T59)</f>
        <v>0</v>
      </c>
      <c r="V59" s="43"/>
      <c r="W59" s="44"/>
      <c r="X59" s="44"/>
      <c r="Y59" s="44"/>
      <c r="Z59" s="44"/>
      <c r="AA59" s="42">
        <f t="shared" ref="AA59:AA65" si="123">SUM(W59:Z59)</f>
        <v>0</v>
      </c>
      <c r="AB59" s="43"/>
      <c r="AC59" s="44"/>
      <c r="AD59" s="44"/>
      <c r="AE59" s="44"/>
      <c r="AF59" s="44"/>
      <c r="AG59" s="42">
        <f t="shared" ref="AG59:AG65" si="124">SUM(AC59:AF59)</f>
        <v>0</v>
      </c>
      <c r="AH59" s="43"/>
      <c r="AI59" s="44"/>
      <c r="AJ59" s="44"/>
      <c r="AK59" s="44"/>
      <c r="AL59" s="44"/>
      <c r="AM59" s="42">
        <f t="shared" ref="AM59:AM65" si="125">SUM(AI59:AL59)</f>
        <v>0</v>
      </c>
      <c r="AN59" s="43"/>
      <c r="AO59" s="44"/>
      <c r="AP59" s="44"/>
      <c r="AQ59" s="44"/>
      <c r="AR59" s="44"/>
      <c r="AS59" s="42">
        <f t="shared" ref="AS59:AS65" si="126">SUM(AO59:AR59)</f>
        <v>0</v>
      </c>
      <c r="AT59" s="43"/>
      <c r="AU59" s="44"/>
      <c r="AV59" s="44"/>
      <c r="AW59" s="44"/>
      <c r="AX59" s="44"/>
      <c r="AY59" s="42">
        <f t="shared" ref="AY59:AY65" si="127">SUM(AU59:AX59)</f>
        <v>0</v>
      </c>
      <c r="AZ59" s="43"/>
      <c r="BA59" s="44"/>
      <c r="BB59" s="44"/>
      <c r="BC59" s="44"/>
      <c r="BD59" s="44"/>
      <c r="BE59" s="42">
        <f t="shared" ref="BE59:BE65" si="128">SUM(BA59:BD59)</f>
        <v>0</v>
      </c>
      <c r="BF59" s="45">
        <f t="shared" ref="BF59:BF67" si="129">SUM((IF(E59&gt;0,1,0)+(IF(F59&gt;0,1,0)+(IF(G59&gt;0,1,0)+(IF(H59&gt;0,1,0))))))</f>
        <v>4</v>
      </c>
      <c r="BG59" s="17">
        <f t="shared" ref="BG59:BG67" si="130">SUM((IF(K59&gt;0,1,0)+(IF(L59&gt;0,1,0)+(IF(M59&gt;0,1,0)+(IF(N59&gt;0,1,0))))))</f>
        <v>4</v>
      </c>
      <c r="BH59" s="17">
        <f t="shared" ref="BH59:BH67" si="131">SUM((IF(Q59&gt;0,1,0)+(IF(R59&gt;0,1,0)+(IF(S59&gt;0,1,0)+(IF(T59&gt;0,1,0))))))</f>
        <v>0</v>
      </c>
      <c r="BI59" s="17">
        <f t="shared" ref="BI59:BI67" si="132">SUM((IF(W59&gt;0,1,0)+(IF(X59&gt;0,1,0)+(IF(Y59&gt;0,1,0)+(IF(Z59&gt;0,1,0))))))</f>
        <v>0</v>
      </c>
      <c r="BJ59" s="17">
        <f t="shared" ref="BJ59:BJ67" si="133">SUM((IF(AC59&gt;0,1,0)+(IF(AD59&gt;0,1,0)+(IF(AE59&gt;0,1,0)+(IF(AF59&gt;0,1,0))))))</f>
        <v>0</v>
      </c>
      <c r="BK59" s="17">
        <f t="shared" ref="BK59:BK67" si="134">SUM((IF(AI59&gt;0,1,0)+(IF(AJ59&gt;0,1,0)+(IF(AK59&gt;0,1,0)+(IF(AL59&gt;0,1,0))))))</f>
        <v>0</v>
      </c>
      <c r="BL59" s="17">
        <f t="shared" ref="BL59:BL67" si="135">SUM((IF(AO59&gt;0,1,0)+(IF(AP59&gt;0,1,0)+(IF(AQ59&gt;0,1,0)+(IF(AR59&gt;0,1,0))))))</f>
        <v>0</v>
      </c>
      <c r="BM59" s="17">
        <f t="shared" ref="BM59:BM67" si="136">SUM((IF(AU59&gt;0,1,0)+(IF(AV59&gt;0,1,0)+(IF(AW59&gt;0,1,0)+(IF(AX59&gt;0,1,0))))))</f>
        <v>0</v>
      </c>
      <c r="BN59" s="17">
        <f t="shared" ref="BN59:BN67" si="137">SUM((IF(BA59&gt;0,1,0)+(IF(BB59&gt;0,1,0)+(IF(BC59&gt;0,1,0)+(IF(BD59&gt;0,1,0))))))</f>
        <v>0</v>
      </c>
      <c r="BO59" s="17">
        <f t="shared" ref="BO59:BO67" si="138">SUM(BF59:BN59)</f>
        <v>8</v>
      </c>
      <c r="BP59" s="17">
        <f t="shared" ref="BP59:BP70" si="139">I59+O59+U59+AA59+AG59+AM59+AS59+AY59+BE59</f>
        <v>1148</v>
      </c>
      <c r="BQ59" s="17">
        <f t="shared" ref="BQ59:BQ67" si="140">BP59/BO59</f>
        <v>143.5</v>
      </c>
    </row>
    <row r="60" spans="1:69" ht="15.75" customHeight="1" x14ac:dyDescent="0.25">
      <c r="A60" s="37"/>
      <c r="B60" s="38" t="s">
        <v>58</v>
      </c>
      <c r="C60" s="39" t="s">
        <v>33</v>
      </c>
      <c r="D60" s="40">
        <v>41</v>
      </c>
      <c r="E60" s="41">
        <v>157</v>
      </c>
      <c r="F60" s="41">
        <v>190</v>
      </c>
      <c r="G60" s="41">
        <v>135</v>
      </c>
      <c r="H60" s="41">
        <v>165</v>
      </c>
      <c r="I60" s="42">
        <f t="shared" si="120"/>
        <v>647</v>
      </c>
      <c r="J60" s="43">
        <v>41</v>
      </c>
      <c r="K60" s="44">
        <v>184</v>
      </c>
      <c r="L60" s="44">
        <v>160</v>
      </c>
      <c r="M60" s="44">
        <v>147</v>
      </c>
      <c r="N60" s="44">
        <v>122</v>
      </c>
      <c r="O60" s="42">
        <f t="shared" si="121"/>
        <v>613</v>
      </c>
      <c r="P60" s="43">
        <v>44</v>
      </c>
      <c r="Q60" s="44">
        <v>164</v>
      </c>
      <c r="R60" s="44">
        <v>154</v>
      </c>
      <c r="S60" s="44">
        <v>164</v>
      </c>
      <c r="T60" s="44">
        <v>136</v>
      </c>
      <c r="U60" s="42">
        <f t="shared" si="122"/>
        <v>618</v>
      </c>
      <c r="V60" s="43">
        <v>44</v>
      </c>
      <c r="W60" s="44">
        <v>170</v>
      </c>
      <c r="X60" s="44">
        <v>137</v>
      </c>
      <c r="Y60" s="44">
        <v>160</v>
      </c>
      <c r="Z60" s="44">
        <v>161</v>
      </c>
      <c r="AA60" s="42">
        <f t="shared" si="123"/>
        <v>628</v>
      </c>
      <c r="AB60" s="43"/>
      <c r="AC60" s="44"/>
      <c r="AD60" s="44"/>
      <c r="AE60" s="44"/>
      <c r="AF60" s="44"/>
      <c r="AG60" s="42">
        <f t="shared" si="124"/>
        <v>0</v>
      </c>
      <c r="AH60" s="43"/>
      <c r="AI60" s="44"/>
      <c r="AJ60" s="44"/>
      <c r="AK60" s="44"/>
      <c r="AL60" s="44"/>
      <c r="AM60" s="42">
        <f t="shared" si="125"/>
        <v>0</v>
      </c>
      <c r="AN60" s="43"/>
      <c r="AO60" s="44"/>
      <c r="AP60" s="44"/>
      <c r="AQ60" s="44"/>
      <c r="AR60" s="44"/>
      <c r="AS60" s="42">
        <f t="shared" si="126"/>
        <v>0</v>
      </c>
      <c r="AT60" s="43"/>
      <c r="AU60" s="44"/>
      <c r="AV60" s="44"/>
      <c r="AW60" s="44"/>
      <c r="AX60" s="44"/>
      <c r="AY60" s="42">
        <f t="shared" si="127"/>
        <v>0</v>
      </c>
      <c r="AZ60" s="43"/>
      <c r="BA60" s="44"/>
      <c r="BB60" s="44"/>
      <c r="BC60" s="44"/>
      <c r="BD60" s="44"/>
      <c r="BE60" s="42">
        <f t="shared" si="128"/>
        <v>0</v>
      </c>
      <c r="BF60" s="45">
        <f t="shared" si="129"/>
        <v>4</v>
      </c>
      <c r="BG60" s="17">
        <f t="shared" si="130"/>
        <v>4</v>
      </c>
      <c r="BH60" s="17">
        <f t="shared" si="131"/>
        <v>4</v>
      </c>
      <c r="BI60" s="17">
        <f t="shared" si="132"/>
        <v>4</v>
      </c>
      <c r="BJ60" s="17">
        <f t="shared" si="133"/>
        <v>0</v>
      </c>
      <c r="BK60" s="17">
        <f t="shared" si="134"/>
        <v>0</v>
      </c>
      <c r="BL60" s="17">
        <f t="shared" si="135"/>
        <v>0</v>
      </c>
      <c r="BM60" s="17">
        <f t="shared" si="136"/>
        <v>0</v>
      </c>
      <c r="BN60" s="17">
        <f t="shared" si="137"/>
        <v>0</v>
      </c>
      <c r="BO60" s="17">
        <f t="shared" si="138"/>
        <v>16</v>
      </c>
      <c r="BP60" s="17">
        <f t="shared" si="139"/>
        <v>2506</v>
      </c>
      <c r="BQ60" s="17">
        <f t="shared" si="140"/>
        <v>156.625</v>
      </c>
    </row>
    <row r="61" spans="1:69" ht="15.75" customHeight="1" x14ac:dyDescent="0.25">
      <c r="A61" s="37"/>
      <c r="B61" s="46" t="s">
        <v>96</v>
      </c>
      <c r="C61" s="47" t="s">
        <v>33</v>
      </c>
      <c r="D61" s="43"/>
      <c r="E61" s="44"/>
      <c r="F61" s="44"/>
      <c r="G61" s="44"/>
      <c r="H61" s="44"/>
      <c r="I61" s="42">
        <f t="shared" si="120"/>
        <v>0</v>
      </c>
      <c r="J61" s="43"/>
      <c r="K61" s="44"/>
      <c r="L61" s="44"/>
      <c r="M61" s="44"/>
      <c r="N61" s="44"/>
      <c r="O61" s="42">
        <f t="shared" si="121"/>
        <v>0</v>
      </c>
      <c r="P61" s="43">
        <v>33</v>
      </c>
      <c r="Q61" s="44">
        <v>186</v>
      </c>
      <c r="R61" s="44">
        <v>147</v>
      </c>
      <c r="S61" s="44">
        <v>164</v>
      </c>
      <c r="T61" s="44">
        <v>191</v>
      </c>
      <c r="U61" s="42">
        <f t="shared" si="122"/>
        <v>688</v>
      </c>
      <c r="V61" s="43">
        <v>33</v>
      </c>
      <c r="W61" s="44">
        <v>166</v>
      </c>
      <c r="X61" s="44">
        <v>154</v>
      </c>
      <c r="Y61" s="44">
        <v>124</v>
      </c>
      <c r="Z61" s="44">
        <v>180</v>
      </c>
      <c r="AA61" s="42">
        <f t="shared" si="123"/>
        <v>624</v>
      </c>
      <c r="AB61" s="43"/>
      <c r="AC61" s="44"/>
      <c r="AD61" s="44"/>
      <c r="AE61" s="44"/>
      <c r="AF61" s="44"/>
      <c r="AG61" s="42">
        <f t="shared" si="124"/>
        <v>0</v>
      </c>
      <c r="AH61" s="43"/>
      <c r="AI61" s="44"/>
      <c r="AJ61" s="44"/>
      <c r="AK61" s="44"/>
      <c r="AL61" s="44"/>
      <c r="AM61" s="42">
        <f t="shared" si="125"/>
        <v>0</v>
      </c>
      <c r="AN61" s="43"/>
      <c r="AO61" s="44"/>
      <c r="AP61" s="44"/>
      <c r="AQ61" s="44"/>
      <c r="AR61" s="44"/>
      <c r="AS61" s="42">
        <f t="shared" si="126"/>
        <v>0</v>
      </c>
      <c r="AT61" s="43"/>
      <c r="AU61" s="44"/>
      <c r="AV61" s="44"/>
      <c r="AW61" s="44"/>
      <c r="AX61" s="44"/>
      <c r="AY61" s="42">
        <f t="shared" si="127"/>
        <v>0</v>
      </c>
      <c r="AZ61" s="43"/>
      <c r="BA61" s="44"/>
      <c r="BB61" s="44"/>
      <c r="BC61" s="44"/>
      <c r="BD61" s="44"/>
      <c r="BE61" s="42">
        <f t="shared" si="128"/>
        <v>0</v>
      </c>
      <c r="BF61" s="45">
        <f t="shared" si="129"/>
        <v>0</v>
      </c>
      <c r="BG61" s="17">
        <f t="shared" si="130"/>
        <v>0</v>
      </c>
      <c r="BH61" s="17">
        <f t="shared" si="131"/>
        <v>4</v>
      </c>
      <c r="BI61" s="17">
        <f t="shared" si="132"/>
        <v>4</v>
      </c>
      <c r="BJ61" s="17">
        <f t="shared" si="133"/>
        <v>0</v>
      </c>
      <c r="BK61" s="17">
        <f t="shared" si="134"/>
        <v>0</v>
      </c>
      <c r="BL61" s="17">
        <f t="shared" si="135"/>
        <v>0</v>
      </c>
      <c r="BM61" s="17">
        <f t="shared" si="136"/>
        <v>0</v>
      </c>
      <c r="BN61" s="17">
        <f t="shared" si="137"/>
        <v>0</v>
      </c>
      <c r="BO61" s="17">
        <f t="shared" si="138"/>
        <v>8</v>
      </c>
      <c r="BP61" s="17">
        <f t="shared" si="139"/>
        <v>1312</v>
      </c>
      <c r="BQ61" s="21">
        <f t="shared" si="140"/>
        <v>164</v>
      </c>
    </row>
    <row r="62" spans="1:69" ht="15.75" customHeight="1" x14ac:dyDescent="0.25">
      <c r="A62" s="37"/>
      <c r="B62" s="46">
        <v>4</v>
      </c>
      <c r="C62" s="47"/>
      <c r="D62" s="43"/>
      <c r="E62" s="44"/>
      <c r="F62" s="44"/>
      <c r="G62" s="44"/>
      <c r="H62" s="44"/>
      <c r="I62" s="42">
        <f t="shared" si="120"/>
        <v>0</v>
      </c>
      <c r="J62" s="43"/>
      <c r="K62" s="44"/>
      <c r="L62" s="44"/>
      <c r="M62" s="44"/>
      <c r="N62" s="44"/>
      <c r="O62" s="42">
        <f t="shared" si="121"/>
        <v>0</v>
      </c>
      <c r="P62" s="43"/>
      <c r="Q62" s="44"/>
      <c r="R62" s="44"/>
      <c r="S62" s="44"/>
      <c r="T62" s="44"/>
      <c r="U62" s="42">
        <f t="shared" si="122"/>
        <v>0</v>
      </c>
      <c r="V62" s="43"/>
      <c r="W62" s="44"/>
      <c r="X62" s="44"/>
      <c r="Y62" s="44"/>
      <c r="Z62" s="44"/>
      <c r="AA62" s="42">
        <f t="shared" si="123"/>
        <v>0</v>
      </c>
      <c r="AB62" s="43"/>
      <c r="AC62" s="44"/>
      <c r="AD62" s="44"/>
      <c r="AE62" s="44"/>
      <c r="AF62" s="44"/>
      <c r="AG62" s="42">
        <f t="shared" si="124"/>
        <v>0</v>
      </c>
      <c r="AH62" s="43"/>
      <c r="AI62" s="44"/>
      <c r="AJ62" s="44"/>
      <c r="AK62" s="44"/>
      <c r="AL62" s="44"/>
      <c r="AM62" s="42">
        <f t="shared" si="125"/>
        <v>0</v>
      </c>
      <c r="AN62" s="43"/>
      <c r="AO62" s="44"/>
      <c r="AP62" s="44"/>
      <c r="AQ62" s="44"/>
      <c r="AR62" s="44"/>
      <c r="AS62" s="42">
        <f t="shared" si="126"/>
        <v>0</v>
      </c>
      <c r="AT62" s="43"/>
      <c r="AU62" s="44"/>
      <c r="AV62" s="44"/>
      <c r="AW62" s="44"/>
      <c r="AX62" s="44"/>
      <c r="AY62" s="42">
        <f t="shared" si="127"/>
        <v>0</v>
      </c>
      <c r="AZ62" s="43"/>
      <c r="BA62" s="44"/>
      <c r="BB62" s="44"/>
      <c r="BC62" s="44"/>
      <c r="BD62" s="44"/>
      <c r="BE62" s="42">
        <f t="shared" si="128"/>
        <v>0</v>
      </c>
      <c r="BF62" s="45">
        <f t="shared" si="129"/>
        <v>0</v>
      </c>
      <c r="BG62" s="17">
        <f t="shared" si="130"/>
        <v>0</v>
      </c>
      <c r="BH62" s="17">
        <f t="shared" si="131"/>
        <v>0</v>
      </c>
      <c r="BI62" s="17">
        <f t="shared" si="132"/>
        <v>0</v>
      </c>
      <c r="BJ62" s="17">
        <f t="shared" si="133"/>
        <v>0</v>
      </c>
      <c r="BK62" s="17">
        <f t="shared" si="134"/>
        <v>0</v>
      </c>
      <c r="BL62" s="17">
        <f t="shared" si="135"/>
        <v>0</v>
      </c>
      <c r="BM62" s="17">
        <f t="shared" si="136"/>
        <v>0</v>
      </c>
      <c r="BN62" s="17">
        <f t="shared" si="137"/>
        <v>0</v>
      </c>
      <c r="BO62" s="17">
        <f t="shared" si="138"/>
        <v>0</v>
      </c>
      <c r="BP62" s="17">
        <f t="shared" si="139"/>
        <v>0</v>
      </c>
      <c r="BQ62" s="21" t="e">
        <f t="shared" si="140"/>
        <v>#DIV/0!</v>
      </c>
    </row>
    <row r="63" spans="1:69" ht="15.75" customHeight="1" x14ac:dyDescent="0.25">
      <c r="A63" s="37"/>
      <c r="B63" s="46">
        <v>5</v>
      </c>
      <c r="C63" s="47"/>
      <c r="D63" s="43"/>
      <c r="E63" s="44"/>
      <c r="F63" s="44"/>
      <c r="G63" s="44"/>
      <c r="H63" s="44"/>
      <c r="I63" s="42">
        <f t="shared" si="120"/>
        <v>0</v>
      </c>
      <c r="J63" s="43"/>
      <c r="K63" s="44"/>
      <c r="L63" s="44"/>
      <c r="M63" s="44"/>
      <c r="N63" s="44"/>
      <c r="O63" s="42">
        <f t="shared" si="121"/>
        <v>0</v>
      </c>
      <c r="P63" s="43"/>
      <c r="Q63" s="44"/>
      <c r="R63" s="44"/>
      <c r="S63" s="44"/>
      <c r="T63" s="44"/>
      <c r="U63" s="42">
        <f t="shared" si="122"/>
        <v>0</v>
      </c>
      <c r="V63" s="43"/>
      <c r="W63" s="44"/>
      <c r="X63" s="44"/>
      <c r="Y63" s="44"/>
      <c r="Z63" s="44"/>
      <c r="AA63" s="42">
        <f t="shared" si="123"/>
        <v>0</v>
      </c>
      <c r="AB63" s="43"/>
      <c r="AC63" s="44"/>
      <c r="AD63" s="44"/>
      <c r="AE63" s="44"/>
      <c r="AF63" s="44"/>
      <c r="AG63" s="42">
        <f t="shared" si="124"/>
        <v>0</v>
      </c>
      <c r="AH63" s="43"/>
      <c r="AI63" s="44"/>
      <c r="AJ63" s="44"/>
      <c r="AK63" s="44"/>
      <c r="AL63" s="44"/>
      <c r="AM63" s="42">
        <f t="shared" si="125"/>
        <v>0</v>
      </c>
      <c r="AN63" s="43"/>
      <c r="AO63" s="44"/>
      <c r="AP63" s="44"/>
      <c r="AQ63" s="44"/>
      <c r="AR63" s="44"/>
      <c r="AS63" s="42">
        <f t="shared" si="126"/>
        <v>0</v>
      </c>
      <c r="AT63" s="43"/>
      <c r="AU63" s="44"/>
      <c r="AV63" s="44"/>
      <c r="AW63" s="44"/>
      <c r="AX63" s="44"/>
      <c r="AY63" s="42">
        <f t="shared" si="127"/>
        <v>0</v>
      </c>
      <c r="AZ63" s="43"/>
      <c r="BA63" s="44"/>
      <c r="BB63" s="44"/>
      <c r="BC63" s="44"/>
      <c r="BD63" s="44"/>
      <c r="BE63" s="42">
        <f t="shared" si="128"/>
        <v>0</v>
      </c>
      <c r="BF63" s="45">
        <f t="shared" si="129"/>
        <v>0</v>
      </c>
      <c r="BG63" s="17">
        <f t="shared" si="130"/>
        <v>0</v>
      </c>
      <c r="BH63" s="17">
        <f t="shared" si="131"/>
        <v>0</v>
      </c>
      <c r="BI63" s="17">
        <f t="shared" si="132"/>
        <v>0</v>
      </c>
      <c r="BJ63" s="17">
        <f t="shared" si="133"/>
        <v>0</v>
      </c>
      <c r="BK63" s="17">
        <f t="shared" si="134"/>
        <v>0</v>
      </c>
      <c r="BL63" s="17">
        <f t="shared" si="135"/>
        <v>0</v>
      </c>
      <c r="BM63" s="17">
        <f t="shared" si="136"/>
        <v>0</v>
      </c>
      <c r="BN63" s="17">
        <f t="shared" si="137"/>
        <v>0</v>
      </c>
      <c r="BO63" s="17">
        <f t="shared" si="138"/>
        <v>0</v>
      </c>
      <c r="BP63" s="17">
        <f t="shared" si="139"/>
        <v>0</v>
      </c>
      <c r="BQ63" s="21" t="e">
        <f t="shared" si="140"/>
        <v>#DIV/0!</v>
      </c>
    </row>
    <row r="64" spans="1:69" ht="15.75" customHeight="1" x14ac:dyDescent="0.25">
      <c r="A64" s="37"/>
      <c r="B64" s="46">
        <v>6</v>
      </c>
      <c r="C64" s="47"/>
      <c r="D64" s="43"/>
      <c r="E64" s="44"/>
      <c r="F64" s="44"/>
      <c r="G64" s="44"/>
      <c r="H64" s="44"/>
      <c r="I64" s="42">
        <f t="shared" si="120"/>
        <v>0</v>
      </c>
      <c r="J64" s="43"/>
      <c r="K64" s="44"/>
      <c r="L64" s="44"/>
      <c r="M64" s="44"/>
      <c r="N64" s="44"/>
      <c r="O64" s="42">
        <f t="shared" si="121"/>
        <v>0</v>
      </c>
      <c r="P64" s="43"/>
      <c r="Q64" s="44"/>
      <c r="R64" s="44"/>
      <c r="S64" s="44"/>
      <c r="T64" s="44"/>
      <c r="U64" s="42">
        <f t="shared" si="122"/>
        <v>0</v>
      </c>
      <c r="V64" s="43"/>
      <c r="W64" s="44"/>
      <c r="X64" s="44"/>
      <c r="Y64" s="44"/>
      <c r="Z64" s="44"/>
      <c r="AA64" s="42">
        <f t="shared" si="123"/>
        <v>0</v>
      </c>
      <c r="AB64" s="43"/>
      <c r="AC64" s="44"/>
      <c r="AD64" s="44"/>
      <c r="AE64" s="44"/>
      <c r="AF64" s="44"/>
      <c r="AG64" s="42">
        <f t="shared" si="124"/>
        <v>0</v>
      </c>
      <c r="AH64" s="43"/>
      <c r="AI64" s="44"/>
      <c r="AJ64" s="44"/>
      <c r="AK64" s="44"/>
      <c r="AL64" s="44"/>
      <c r="AM64" s="42">
        <f t="shared" si="125"/>
        <v>0</v>
      </c>
      <c r="AN64" s="43"/>
      <c r="AO64" s="44"/>
      <c r="AP64" s="44"/>
      <c r="AQ64" s="44"/>
      <c r="AR64" s="44"/>
      <c r="AS64" s="42">
        <f t="shared" si="126"/>
        <v>0</v>
      </c>
      <c r="AT64" s="43"/>
      <c r="AU64" s="44"/>
      <c r="AV64" s="44"/>
      <c r="AW64" s="44"/>
      <c r="AX64" s="44"/>
      <c r="AY64" s="42">
        <f t="shared" si="127"/>
        <v>0</v>
      </c>
      <c r="AZ64" s="43"/>
      <c r="BA64" s="44"/>
      <c r="BB64" s="44"/>
      <c r="BC64" s="44"/>
      <c r="BD64" s="44"/>
      <c r="BE64" s="42">
        <f t="shared" si="128"/>
        <v>0</v>
      </c>
      <c r="BF64" s="45">
        <f t="shared" si="129"/>
        <v>0</v>
      </c>
      <c r="BG64" s="17">
        <f t="shared" si="130"/>
        <v>0</v>
      </c>
      <c r="BH64" s="17">
        <f t="shared" si="131"/>
        <v>0</v>
      </c>
      <c r="BI64" s="17">
        <f t="shared" si="132"/>
        <v>0</v>
      </c>
      <c r="BJ64" s="17">
        <f t="shared" si="133"/>
        <v>0</v>
      </c>
      <c r="BK64" s="17">
        <f t="shared" si="134"/>
        <v>0</v>
      </c>
      <c r="BL64" s="17">
        <f t="shared" si="135"/>
        <v>0</v>
      </c>
      <c r="BM64" s="17">
        <f t="shared" si="136"/>
        <v>0</v>
      </c>
      <c r="BN64" s="17">
        <f t="shared" si="137"/>
        <v>0</v>
      </c>
      <c r="BO64" s="17">
        <f t="shared" si="138"/>
        <v>0</v>
      </c>
      <c r="BP64" s="17">
        <f t="shared" si="139"/>
        <v>0</v>
      </c>
      <c r="BQ64" s="21" t="e">
        <f t="shared" si="140"/>
        <v>#DIV/0!</v>
      </c>
    </row>
    <row r="65" spans="1:69" ht="15.75" customHeight="1" x14ac:dyDescent="0.25">
      <c r="A65" s="37"/>
      <c r="B65" s="46">
        <v>7</v>
      </c>
      <c r="C65" s="47"/>
      <c r="D65" s="43"/>
      <c r="E65" s="44"/>
      <c r="F65" s="44"/>
      <c r="G65" s="44"/>
      <c r="H65" s="44"/>
      <c r="I65" s="42">
        <f t="shared" si="120"/>
        <v>0</v>
      </c>
      <c r="J65" s="43"/>
      <c r="K65" s="44"/>
      <c r="L65" s="44"/>
      <c r="M65" s="44"/>
      <c r="N65" s="44"/>
      <c r="O65" s="42">
        <f t="shared" si="121"/>
        <v>0</v>
      </c>
      <c r="P65" s="43"/>
      <c r="Q65" s="44"/>
      <c r="R65" s="44"/>
      <c r="S65" s="44"/>
      <c r="T65" s="44"/>
      <c r="U65" s="42">
        <f t="shared" si="122"/>
        <v>0</v>
      </c>
      <c r="V65" s="43"/>
      <c r="W65" s="44"/>
      <c r="X65" s="44"/>
      <c r="Y65" s="44"/>
      <c r="Z65" s="44"/>
      <c r="AA65" s="42">
        <f t="shared" si="123"/>
        <v>0</v>
      </c>
      <c r="AB65" s="43"/>
      <c r="AC65" s="44"/>
      <c r="AD65" s="44"/>
      <c r="AE65" s="44"/>
      <c r="AF65" s="44"/>
      <c r="AG65" s="42">
        <f t="shared" si="124"/>
        <v>0</v>
      </c>
      <c r="AH65" s="43"/>
      <c r="AI65" s="44"/>
      <c r="AJ65" s="44"/>
      <c r="AK65" s="44"/>
      <c r="AL65" s="44"/>
      <c r="AM65" s="42">
        <f t="shared" si="125"/>
        <v>0</v>
      </c>
      <c r="AN65" s="43"/>
      <c r="AO65" s="44"/>
      <c r="AP65" s="44"/>
      <c r="AQ65" s="44"/>
      <c r="AR65" s="44"/>
      <c r="AS65" s="42">
        <f t="shared" si="126"/>
        <v>0</v>
      </c>
      <c r="AT65" s="43"/>
      <c r="AU65" s="44"/>
      <c r="AV65" s="44"/>
      <c r="AW65" s="44"/>
      <c r="AX65" s="44"/>
      <c r="AY65" s="42">
        <f t="shared" si="127"/>
        <v>0</v>
      </c>
      <c r="AZ65" s="43"/>
      <c r="BA65" s="44"/>
      <c r="BB65" s="44"/>
      <c r="BC65" s="44"/>
      <c r="BD65" s="44"/>
      <c r="BE65" s="42">
        <f t="shared" si="128"/>
        <v>0</v>
      </c>
      <c r="BF65" s="45">
        <f t="shared" si="129"/>
        <v>0</v>
      </c>
      <c r="BG65" s="17">
        <f t="shared" si="130"/>
        <v>0</v>
      </c>
      <c r="BH65" s="17">
        <f t="shared" si="131"/>
        <v>0</v>
      </c>
      <c r="BI65" s="17">
        <f t="shared" si="132"/>
        <v>0</v>
      </c>
      <c r="BJ65" s="17">
        <f t="shared" si="133"/>
        <v>0</v>
      </c>
      <c r="BK65" s="17">
        <f t="shared" si="134"/>
        <v>0</v>
      </c>
      <c r="BL65" s="17">
        <f t="shared" si="135"/>
        <v>0</v>
      </c>
      <c r="BM65" s="17">
        <f t="shared" si="136"/>
        <v>0</v>
      </c>
      <c r="BN65" s="17">
        <f t="shared" si="137"/>
        <v>0</v>
      </c>
      <c r="BO65" s="17">
        <f t="shared" si="138"/>
        <v>0</v>
      </c>
      <c r="BP65" s="17">
        <f t="shared" si="139"/>
        <v>0</v>
      </c>
      <c r="BQ65" s="21" t="e">
        <f t="shared" si="140"/>
        <v>#DIV/0!</v>
      </c>
    </row>
    <row r="66" spans="1:69" ht="15.75" customHeight="1" x14ac:dyDescent="0.25">
      <c r="A66" s="37"/>
      <c r="B66" s="38" t="s">
        <v>37</v>
      </c>
      <c r="C66" s="47"/>
      <c r="D66" s="43"/>
      <c r="E66" s="41">
        <f>SUM(E59:E65)</f>
        <v>306</v>
      </c>
      <c r="F66" s="41">
        <f>SUM(F59:F65)</f>
        <v>313</v>
      </c>
      <c r="G66" s="41">
        <f>SUM(G59:G65)</f>
        <v>300</v>
      </c>
      <c r="H66" s="41">
        <f>SUM(H59:H65)</f>
        <v>311</v>
      </c>
      <c r="I66" s="42">
        <f>SUM(I59:I65)</f>
        <v>1230</v>
      </c>
      <c r="J66" s="43"/>
      <c r="K66" s="41">
        <f>SUM(K59:K65)</f>
        <v>308</v>
      </c>
      <c r="L66" s="41">
        <f>SUM(L59:L65)</f>
        <v>317</v>
      </c>
      <c r="M66" s="41">
        <f>SUM(M59:M65)</f>
        <v>285</v>
      </c>
      <c r="N66" s="41">
        <f>SUM(N59:N65)</f>
        <v>268</v>
      </c>
      <c r="O66" s="42">
        <f>SUM(O59:O65)</f>
        <v>1178</v>
      </c>
      <c r="P66" s="43"/>
      <c r="Q66" s="41">
        <f>SUM(Q59:Q65)</f>
        <v>350</v>
      </c>
      <c r="R66" s="41">
        <f>SUM(R59:R65)</f>
        <v>301</v>
      </c>
      <c r="S66" s="41">
        <f>SUM(S59:S65)</f>
        <v>328</v>
      </c>
      <c r="T66" s="41">
        <f>SUM(T59:T65)</f>
        <v>327</v>
      </c>
      <c r="U66" s="42">
        <f>SUM(U59:U65)</f>
        <v>1306</v>
      </c>
      <c r="V66" s="43"/>
      <c r="W66" s="41">
        <f>SUM(W59:W65)</f>
        <v>336</v>
      </c>
      <c r="X66" s="41">
        <f>SUM(X59:X65)</f>
        <v>291</v>
      </c>
      <c r="Y66" s="41">
        <f>SUM(Y59:Y65)</f>
        <v>284</v>
      </c>
      <c r="Z66" s="41">
        <f>SUM(Z59:Z65)</f>
        <v>341</v>
      </c>
      <c r="AA66" s="42">
        <f>SUM(AA59:AA65)</f>
        <v>1252</v>
      </c>
      <c r="AB66" s="43"/>
      <c r="AC66" s="41">
        <f>SUM(AC59:AC65)</f>
        <v>0</v>
      </c>
      <c r="AD66" s="41">
        <f>SUM(AD59:AD65)</f>
        <v>0</v>
      </c>
      <c r="AE66" s="41">
        <f>SUM(AE59:AE65)</f>
        <v>0</v>
      </c>
      <c r="AF66" s="41">
        <f>SUM(AF59:AF65)</f>
        <v>0</v>
      </c>
      <c r="AG66" s="42">
        <f>SUM(AG59:AG65)</f>
        <v>0</v>
      </c>
      <c r="AH66" s="43"/>
      <c r="AI66" s="41">
        <f>SUM(AI59:AI65)</f>
        <v>0</v>
      </c>
      <c r="AJ66" s="41">
        <f>SUM(AJ59:AJ65)</f>
        <v>0</v>
      </c>
      <c r="AK66" s="41">
        <f>SUM(AK59:AK65)</f>
        <v>0</v>
      </c>
      <c r="AL66" s="41">
        <f>SUM(AL59:AL65)</f>
        <v>0</v>
      </c>
      <c r="AM66" s="42">
        <f>SUM(AM59:AM65)</f>
        <v>0</v>
      </c>
      <c r="AN66" s="43"/>
      <c r="AO66" s="41">
        <f>SUM(AO59:AO65)</f>
        <v>0</v>
      </c>
      <c r="AP66" s="41">
        <f>SUM(AP59:AP65)</f>
        <v>0</v>
      </c>
      <c r="AQ66" s="41">
        <f>SUM(AQ59:AQ65)</f>
        <v>0</v>
      </c>
      <c r="AR66" s="41">
        <f>SUM(AR59:AR65)</f>
        <v>0</v>
      </c>
      <c r="AS66" s="42">
        <f>SUM(AS59:AS65)</f>
        <v>0</v>
      </c>
      <c r="AT66" s="43"/>
      <c r="AU66" s="41">
        <f>SUM(AU59:AU65)</f>
        <v>0</v>
      </c>
      <c r="AV66" s="41">
        <f>SUM(AV59:AV65)</f>
        <v>0</v>
      </c>
      <c r="AW66" s="41">
        <f>SUM(AW59:AW65)</f>
        <v>0</v>
      </c>
      <c r="AX66" s="41">
        <f>SUM(AX59:AX65)</f>
        <v>0</v>
      </c>
      <c r="AY66" s="42">
        <f>SUM(AY59:AY65)</f>
        <v>0</v>
      </c>
      <c r="AZ66" s="43"/>
      <c r="BA66" s="41">
        <f>SUM(BA59:BA65)</f>
        <v>0</v>
      </c>
      <c r="BB66" s="41">
        <f>SUM(BB59:BB65)</f>
        <v>0</v>
      </c>
      <c r="BC66" s="41">
        <f>SUM(BC59:BC65)</f>
        <v>0</v>
      </c>
      <c r="BD66" s="41">
        <f>SUM(BD59:BD65)</f>
        <v>0</v>
      </c>
      <c r="BE66" s="42">
        <f>SUM(BE59:BE65)</f>
        <v>0</v>
      </c>
      <c r="BF66" s="45">
        <f t="shared" si="129"/>
        <v>4</v>
      </c>
      <c r="BG66" s="17">
        <f t="shared" si="130"/>
        <v>4</v>
      </c>
      <c r="BH66" s="17">
        <f t="shared" si="131"/>
        <v>4</v>
      </c>
      <c r="BI66" s="17">
        <f t="shared" si="132"/>
        <v>4</v>
      </c>
      <c r="BJ66" s="17">
        <f t="shared" si="133"/>
        <v>0</v>
      </c>
      <c r="BK66" s="17">
        <f t="shared" si="134"/>
        <v>0</v>
      </c>
      <c r="BL66" s="17">
        <f t="shared" si="135"/>
        <v>0</v>
      </c>
      <c r="BM66" s="17">
        <f t="shared" si="136"/>
        <v>0</v>
      </c>
      <c r="BN66" s="17">
        <f t="shared" si="137"/>
        <v>0</v>
      </c>
      <c r="BO66" s="17">
        <f t="shared" si="138"/>
        <v>16</v>
      </c>
      <c r="BP66" s="17">
        <f t="shared" si="139"/>
        <v>4966</v>
      </c>
      <c r="BQ66" s="17">
        <f t="shared" si="140"/>
        <v>310.375</v>
      </c>
    </row>
    <row r="67" spans="1:69" ht="15.75" customHeight="1" x14ac:dyDescent="0.25">
      <c r="A67" s="37"/>
      <c r="B67" s="38" t="s">
        <v>38</v>
      </c>
      <c r="C67" s="47"/>
      <c r="D67" s="40">
        <f>SUM(D59:D65)</f>
        <v>93</v>
      </c>
      <c r="E67" s="41">
        <f>E66+$D$67</f>
        <v>399</v>
      </c>
      <c r="F67" s="41">
        <f>F66+$D$67</f>
        <v>406</v>
      </c>
      <c r="G67" s="41">
        <f>G66+$D$67</f>
        <v>393</v>
      </c>
      <c r="H67" s="41">
        <f>H66+$D$67</f>
        <v>404</v>
      </c>
      <c r="I67" s="42">
        <f>E67+F67+G67+H67</f>
        <v>1602</v>
      </c>
      <c r="J67" s="40">
        <f>SUM(J59:J65)</f>
        <v>93</v>
      </c>
      <c r="K67" s="41">
        <f>K66+$J$67</f>
        <v>401</v>
      </c>
      <c r="L67" s="41">
        <f>L66+$J$67</f>
        <v>410</v>
      </c>
      <c r="M67" s="41">
        <f>M66+$J$67</f>
        <v>378</v>
      </c>
      <c r="N67" s="41">
        <f>N66+$J$67</f>
        <v>361</v>
      </c>
      <c r="O67" s="42">
        <f>K67+L67+M67+N67</f>
        <v>1550</v>
      </c>
      <c r="P67" s="40">
        <f>SUM(P59:P65)</f>
        <v>77</v>
      </c>
      <c r="Q67" s="41">
        <f>Q66+$P$67</f>
        <v>427</v>
      </c>
      <c r="R67" s="41">
        <f>R66+$P$67</f>
        <v>378</v>
      </c>
      <c r="S67" s="41">
        <f>S66+$P$67</f>
        <v>405</v>
      </c>
      <c r="T67" s="41">
        <f>T66+$P$67</f>
        <v>404</v>
      </c>
      <c r="U67" s="42">
        <f>Q67+R67+S67+T67</f>
        <v>1614</v>
      </c>
      <c r="V67" s="40">
        <f>SUM(V59:V65)</f>
        <v>77</v>
      </c>
      <c r="W67" s="41">
        <f>W66+$V$67</f>
        <v>413</v>
      </c>
      <c r="X67" s="41">
        <f>X66+$V$67</f>
        <v>368</v>
      </c>
      <c r="Y67" s="41">
        <f>Y66+$V$67</f>
        <v>361</v>
      </c>
      <c r="Z67" s="41">
        <f>Z66+$V$67</f>
        <v>418</v>
      </c>
      <c r="AA67" s="42">
        <f>W67+X67+Y67+Z67</f>
        <v>1560</v>
      </c>
      <c r="AB67" s="40">
        <f>SUM(AB59:AB65)</f>
        <v>0</v>
      </c>
      <c r="AC67" s="41">
        <f>AC66+$AB$67</f>
        <v>0</v>
      </c>
      <c r="AD67" s="41">
        <f>AD66+$AB$67</f>
        <v>0</v>
      </c>
      <c r="AE67" s="41">
        <f>AE66+$AB$67</f>
        <v>0</v>
      </c>
      <c r="AF67" s="41">
        <f>AF66+$AB$67</f>
        <v>0</v>
      </c>
      <c r="AG67" s="42">
        <f>AC67+AD67+AE67+AF67</f>
        <v>0</v>
      </c>
      <c r="AH67" s="40">
        <f>SUM(AH59:AH65)</f>
        <v>0</v>
      </c>
      <c r="AI67" s="41">
        <f>AI66+$AH$67</f>
        <v>0</v>
      </c>
      <c r="AJ67" s="41">
        <f>AJ66+$AH$67</f>
        <v>0</v>
      </c>
      <c r="AK67" s="41">
        <f>AK66+$AH$67</f>
        <v>0</v>
      </c>
      <c r="AL67" s="41">
        <f>AL66+$AH$67</f>
        <v>0</v>
      </c>
      <c r="AM67" s="42">
        <f>AI67+AJ67+AK67+AL67</f>
        <v>0</v>
      </c>
      <c r="AN67" s="40">
        <f>SUM(AN59:AN65)</f>
        <v>0</v>
      </c>
      <c r="AO67" s="41">
        <f>AO66+$AN$67</f>
        <v>0</v>
      </c>
      <c r="AP67" s="41">
        <f>AP66+$AN$67</f>
        <v>0</v>
      </c>
      <c r="AQ67" s="41">
        <f>AQ66+$AN$67</f>
        <v>0</v>
      </c>
      <c r="AR67" s="41">
        <f>AR66+$AN$67</f>
        <v>0</v>
      </c>
      <c r="AS67" s="42">
        <f>AO67+AP67+AQ67+AR67</f>
        <v>0</v>
      </c>
      <c r="AT67" s="40">
        <f>SUM(AT59:AT65)</f>
        <v>0</v>
      </c>
      <c r="AU67" s="41">
        <f>AU66+$AT$67</f>
        <v>0</v>
      </c>
      <c r="AV67" s="41">
        <f>AV66+$AT$67</f>
        <v>0</v>
      </c>
      <c r="AW67" s="41">
        <f>AW66+$AT$67</f>
        <v>0</v>
      </c>
      <c r="AX67" s="41">
        <f>AX66+$AT$67</f>
        <v>0</v>
      </c>
      <c r="AY67" s="42">
        <f>AU67+AV67+AW67+AX67</f>
        <v>0</v>
      </c>
      <c r="AZ67" s="40">
        <f>SUM(AZ59:AZ65)</f>
        <v>0</v>
      </c>
      <c r="BA67" s="41">
        <f>BA66+$AZ$67</f>
        <v>0</v>
      </c>
      <c r="BB67" s="41">
        <f>BB66+$AZ$67</f>
        <v>0</v>
      </c>
      <c r="BC67" s="41">
        <f>BC66+$AZ$67</f>
        <v>0</v>
      </c>
      <c r="BD67" s="41">
        <f>BD66+$AZ$67</f>
        <v>0</v>
      </c>
      <c r="BE67" s="42">
        <f>BA67+BB67+BC67+BD67</f>
        <v>0</v>
      </c>
      <c r="BF67" s="45">
        <f t="shared" si="129"/>
        <v>4</v>
      </c>
      <c r="BG67" s="17">
        <f t="shared" si="130"/>
        <v>4</v>
      </c>
      <c r="BH67" s="17">
        <f t="shared" si="131"/>
        <v>4</v>
      </c>
      <c r="BI67" s="17">
        <f t="shared" si="132"/>
        <v>4</v>
      </c>
      <c r="BJ67" s="17">
        <f t="shared" si="133"/>
        <v>0</v>
      </c>
      <c r="BK67" s="17">
        <f t="shared" si="134"/>
        <v>0</v>
      </c>
      <c r="BL67" s="17">
        <f t="shared" si="135"/>
        <v>0</v>
      </c>
      <c r="BM67" s="17">
        <f t="shared" si="136"/>
        <v>0</v>
      </c>
      <c r="BN67" s="17">
        <f t="shared" si="137"/>
        <v>0</v>
      </c>
      <c r="BO67" s="17">
        <f t="shared" si="138"/>
        <v>16</v>
      </c>
      <c r="BP67" s="17">
        <f t="shared" si="139"/>
        <v>6326</v>
      </c>
      <c r="BQ67" s="17">
        <f t="shared" si="140"/>
        <v>395.375</v>
      </c>
    </row>
    <row r="68" spans="1:69" ht="15.75" customHeight="1" x14ac:dyDescent="0.25">
      <c r="A68" s="37"/>
      <c r="B68" s="38" t="s">
        <v>39</v>
      </c>
      <c r="C68" s="47"/>
      <c r="D68" s="43"/>
      <c r="E68" s="41">
        <f t="shared" ref="E68:I69" si="141">IF($D$67&gt;0,IF(E66=E82,0.5,IF(E66&gt;E82,1,0)),0)</f>
        <v>1</v>
      </c>
      <c r="F68" s="41">
        <f t="shared" si="141"/>
        <v>1</v>
      </c>
      <c r="G68" s="41">
        <f t="shared" si="141"/>
        <v>1</v>
      </c>
      <c r="H68" s="41">
        <f t="shared" si="141"/>
        <v>0</v>
      </c>
      <c r="I68" s="42">
        <f t="shared" si="141"/>
        <v>1</v>
      </c>
      <c r="J68" s="43"/>
      <c r="K68" s="41">
        <f t="shared" ref="K68:O69" si="142">IF($J$67&gt;0,IF(K66=K144,0.5,IF(K66&gt;K144,1,0)),0)</f>
        <v>1</v>
      </c>
      <c r="L68" s="41">
        <f t="shared" si="142"/>
        <v>0</v>
      </c>
      <c r="M68" s="41">
        <f t="shared" si="142"/>
        <v>0</v>
      </c>
      <c r="N68" s="41">
        <f t="shared" si="142"/>
        <v>0</v>
      </c>
      <c r="O68" s="42">
        <f t="shared" si="142"/>
        <v>0</v>
      </c>
      <c r="P68" s="43"/>
      <c r="Q68" s="41">
        <f t="shared" ref="Q68:U69" si="143">IF($P$67&gt;0,IF(Q66=Q53,0.5,IF(Q66&gt;Q53,1,0)),0)</f>
        <v>1</v>
      </c>
      <c r="R68" s="41">
        <f t="shared" si="143"/>
        <v>0</v>
      </c>
      <c r="S68" s="41">
        <f t="shared" si="143"/>
        <v>1</v>
      </c>
      <c r="T68" s="41">
        <f t="shared" si="143"/>
        <v>1</v>
      </c>
      <c r="U68" s="42">
        <f t="shared" si="143"/>
        <v>1</v>
      </c>
      <c r="V68" s="43"/>
      <c r="W68" s="41">
        <f t="shared" ref="W68:AA69" si="144">IF($V$67&gt;0,IF(W66=W39,0.5,IF(W66&gt;W39,1,0)),0)</f>
        <v>1</v>
      </c>
      <c r="X68" s="41">
        <f t="shared" si="144"/>
        <v>0</v>
      </c>
      <c r="Y68" s="41">
        <f t="shared" si="144"/>
        <v>0</v>
      </c>
      <c r="Z68" s="41">
        <f t="shared" si="144"/>
        <v>0</v>
      </c>
      <c r="AA68" s="42">
        <f t="shared" si="144"/>
        <v>0</v>
      </c>
      <c r="AB68" s="43"/>
      <c r="AC68" s="41">
        <f t="shared" ref="AC68:AG69" si="145">IF($AB$67&gt;0,IF(AC66=AC128,0.5,IF(AC66&gt;AC128,1,0)),0)</f>
        <v>0</v>
      </c>
      <c r="AD68" s="41">
        <f t="shared" si="145"/>
        <v>0</v>
      </c>
      <c r="AE68" s="41">
        <f t="shared" si="145"/>
        <v>0</v>
      </c>
      <c r="AF68" s="41">
        <f t="shared" si="145"/>
        <v>0</v>
      </c>
      <c r="AG68" s="42">
        <f t="shared" si="145"/>
        <v>0</v>
      </c>
      <c r="AH68" s="43"/>
      <c r="AI68" s="41">
        <f t="shared" ref="AI68:AM69" si="146">IF($AH$67&gt;0,IF(AI66=AI116,0.5,IF(AI66&gt;AI116,1,0)),0)</f>
        <v>0</v>
      </c>
      <c r="AJ68" s="41">
        <f t="shared" si="146"/>
        <v>0</v>
      </c>
      <c r="AK68" s="41">
        <f t="shared" si="146"/>
        <v>0</v>
      </c>
      <c r="AL68" s="41">
        <f t="shared" si="146"/>
        <v>0</v>
      </c>
      <c r="AM68" s="42">
        <f t="shared" si="146"/>
        <v>0</v>
      </c>
      <c r="AN68" s="43"/>
      <c r="AO68" s="41">
        <f t="shared" ref="AO68:AS69" si="147">IF($AN$67&gt;0,IF(AO66=AO14,0.5,IF(AO66&gt;AO14,1,0)),0)</f>
        <v>0</v>
      </c>
      <c r="AP68" s="41">
        <f t="shared" si="147"/>
        <v>0</v>
      </c>
      <c r="AQ68" s="41">
        <f t="shared" si="147"/>
        <v>0</v>
      </c>
      <c r="AR68" s="41">
        <f t="shared" si="147"/>
        <v>0</v>
      </c>
      <c r="AS68" s="42">
        <f t="shared" si="147"/>
        <v>0</v>
      </c>
      <c r="AT68" s="43"/>
      <c r="AU68" s="41">
        <f t="shared" ref="AU68:AY69" si="148">IF($AT$67&gt;0,IF(AU66=AU100,0.5,IF(AU66&gt;AU100,1,0)),0)</f>
        <v>0</v>
      </c>
      <c r="AV68" s="41">
        <f t="shared" si="148"/>
        <v>0</v>
      </c>
      <c r="AW68" s="41">
        <f t="shared" si="148"/>
        <v>0</v>
      </c>
      <c r="AX68" s="41">
        <f t="shared" si="148"/>
        <v>0</v>
      </c>
      <c r="AY68" s="42">
        <f t="shared" si="148"/>
        <v>0</v>
      </c>
      <c r="AZ68" s="43"/>
      <c r="BA68" s="41">
        <f t="shared" ref="BA68:BE69" si="149">IF($AZ$67&gt;0,IF(BA66=BA26,0.5,IF(BA66&gt;BA26,1,0)),0)</f>
        <v>0</v>
      </c>
      <c r="BB68" s="41">
        <f t="shared" si="149"/>
        <v>0</v>
      </c>
      <c r="BC68" s="41">
        <f t="shared" si="149"/>
        <v>0</v>
      </c>
      <c r="BD68" s="41">
        <f t="shared" si="149"/>
        <v>0</v>
      </c>
      <c r="BE68" s="42">
        <f t="shared" si="149"/>
        <v>0</v>
      </c>
      <c r="BF68" s="48"/>
      <c r="BG68" s="21"/>
      <c r="BH68" s="21"/>
      <c r="BI68" s="21"/>
      <c r="BJ68" s="21"/>
      <c r="BK68" s="21"/>
      <c r="BL68" s="21"/>
      <c r="BM68" s="21"/>
      <c r="BN68" s="21"/>
      <c r="BO68" s="21"/>
      <c r="BP68" s="17">
        <f t="shared" si="139"/>
        <v>2</v>
      </c>
      <c r="BQ68" s="21"/>
    </row>
    <row r="69" spans="1:69" ht="15.75" customHeight="1" x14ac:dyDescent="0.25">
      <c r="A69" s="37"/>
      <c r="B69" s="38" t="s">
        <v>40</v>
      </c>
      <c r="C69" s="47"/>
      <c r="D69" s="43"/>
      <c r="E69" s="41">
        <f t="shared" si="141"/>
        <v>1</v>
      </c>
      <c r="F69" s="41">
        <f t="shared" si="141"/>
        <v>1</v>
      </c>
      <c r="G69" s="41">
        <f t="shared" si="141"/>
        <v>1</v>
      </c>
      <c r="H69" s="41">
        <f t="shared" si="141"/>
        <v>0</v>
      </c>
      <c r="I69" s="42">
        <f t="shared" si="141"/>
        <v>1</v>
      </c>
      <c r="J69" s="43"/>
      <c r="K69" s="41">
        <f t="shared" si="142"/>
        <v>1</v>
      </c>
      <c r="L69" s="41">
        <f t="shared" si="142"/>
        <v>0.5</v>
      </c>
      <c r="M69" s="41">
        <f t="shared" si="142"/>
        <v>0</v>
      </c>
      <c r="N69" s="41">
        <f t="shared" si="142"/>
        <v>0</v>
      </c>
      <c r="O69" s="42">
        <f t="shared" si="142"/>
        <v>0</v>
      </c>
      <c r="P69" s="43"/>
      <c r="Q69" s="41">
        <f t="shared" si="143"/>
        <v>1</v>
      </c>
      <c r="R69" s="41">
        <f t="shared" si="143"/>
        <v>0</v>
      </c>
      <c r="S69" s="41">
        <f t="shared" si="143"/>
        <v>1</v>
      </c>
      <c r="T69" s="41">
        <f t="shared" si="143"/>
        <v>0</v>
      </c>
      <c r="U69" s="42">
        <f t="shared" si="143"/>
        <v>0</v>
      </c>
      <c r="V69" s="43"/>
      <c r="W69" s="41">
        <f t="shared" si="144"/>
        <v>1</v>
      </c>
      <c r="X69" s="41">
        <f t="shared" si="144"/>
        <v>0</v>
      </c>
      <c r="Y69" s="41">
        <f t="shared" si="144"/>
        <v>0</v>
      </c>
      <c r="Z69" s="41">
        <f t="shared" si="144"/>
        <v>1</v>
      </c>
      <c r="AA69" s="42">
        <f t="shared" si="144"/>
        <v>0</v>
      </c>
      <c r="AB69" s="43"/>
      <c r="AC69" s="41">
        <f t="shared" si="145"/>
        <v>0</v>
      </c>
      <c r="AD69" s="41">
        <f t="shared" si="145"/>
        <v>0</v>
      </c>
      <c r="AE69" s="41">
        <f t="shared" si="145"/>
        <v>0</v>
      </c>
      <c r="AF69" s="41">
        <f t="shared" si="145"/>
        <v>0</v>
      </c>
      <c r="AG69" s="42">
        <f t="shared" si="145"/>
        <v>0</v>
      </c>
      <c r="AH69" s="43"/>
      <c r="AI69" s="41">
        <f t="shared" si="146"/>
        <v>0</v>
      </c>
      <c r="AJ69" s="41">
        <f t="shared" si="146"/>
        <v>0</v>
      </c>
      <c r="AK69" s="41">
        <f t="shared" si="146"/>
        <v>0</v>
      </c>
      <c r="AL69" s="41">
        <f t="shared" si="146"/>
        <v>0</v>
      </c>
      <c r="AM69" s="42">
        <f t="shared" si="146"/>
        <v>0</v>
      </c>
      <c r="AN69" s="43"/>
      <c r="AO69" s="41">
        <f t="shared" si="147"/>
        <v>0</v>
      </c>
      <c r="AP69" s="41">
        <f t="shared" si="147"/>
        <v>0</v>
      </c>
      <c r="AQ69" s="41">
        <f t="shared" si="147"/>
        <v>0</v>
      </c>
      <c r="AR69" s="41">
        <f t="shared" si="147"/>
        <v>0</v>
      </c>
      <c r="AS69" s="42">
        <f t="shared" si="147"/>
        <v>0</v>
      </c>
      <c r="AT69" s="43"/>
      <c r="AU69" s="41">
        <f t="shared" si="148"/>
        <v>0</v>
      </c>
      <c r="AV69" s="41">
        <f t="shared" si="148"/>
        <v>0</v>
      </c>
      <c r="AW69" s="41">
        <f t="shared" si="148"/>
        <v>0</v>
      </c>
      <c r="AX69" s="41">
        <f t="shared" si="148"/>
        <v>0</v>
      </c>
      <c r="AY69" s="42">
        <f t="shared" si="148"/>
        <v>0</v>
      </c>
      <c r="AZ69" s="43"/>
      <c r="BA69" s="41">
        <f t="shared" si="149"/>
        <v>0</v>
      </c>
      <c r="BB69" s="41">
        <f t="shared" si="149"/>
        <v>0</v>
      </c>
      <c r="BC69" s="41">
        <f t="shared" si="149"/>
        <v>0</v>
      </c>
      <c r="BD69" s="41">
        <f t="shared" si="149"/>
        <v>0</v>
      </c>
      <c r="BE69" s="42">
        <f t="shared" si="149"/>
        <v>0</v>
      </c>
      <c r="BF69" s="48"/>
      <c r="BG69" s="21"/>
      <c r="BH69" s="21"/>
      <c r="BI69" s="21"/>
      <c r="BJ69" s="21"/>
      <c r="BK69" s="21"/>
      <c r="BL69" s="21"/>
      <c r="BM69" s="21"/>
      <c r="BN69" s="21"/>
      <c r="BO69" s="21"/>
      <c r="BP69" s="17">
        <f t="shared" si="139"/>
        <v>1</v>
      </c>
      <c r="BQ69" s="21"/>
    </row>
    <row r="70" spans="1:69" ht="14.25" customHeight="1" x14ac:dyDescent="0.25">
      <c r="A70" s="49"/>
      <c r="B70" s="50" t="s">
        <v>41</v>
      </c>
      <c r="C70" s="51"/>
      <c r="D70" s="52"/>
      <c r="E70" s="53"/>
      <c r="F70" s="53"/>
      <c r="G70" s="53"/>
      <c r="H70" s="53"/>
      <c r="I70" s="54">
        <f>SUM(E68+F68+G68+H68+I68+E69+F69+G69+H69+I69)</f>
        <v>8</v>
      </c>
      <c r="J70" s="52"/>
      <c r="K70" s="53"/>
      <c r="L70" s="53"/>
      <c r="M70" s="53"/>
      <c r="N70" s="53"/>
      <c r="O70" s="54">
        <f>SUM(K68+L68+M68+N68+O68+K69+L69+M69+N69+O69)</f>
        <v>2.5</v>
      </c>
      <c r="P70" s="52"/>
      <c r="Q70" s="53"/>
      <c r="R70" s="53"/>
      <c r="S70" s="53"/>
      <c r="T70" s="53"/>
      <c r="U70" s="54">
        <f>SUM(Q68+R68+S68+T68+U68+Q69+R69+S69+T69+U69)</f>
        <v>6</v>
      </c>
      <c r="V70" s="52"/>
      <c r="W70" s="53"/>
      <c r="X70" s="53"/>
      <c r="Y70" s="53"/>
      <c r="Z70" s="53"/>
      <c r="AA70" s="54">
        <f>SUM(W68+X68+Y68+Z68+AA68+W69+X69+Y69+Z69+AA69)</f>
        <v>3</v>
      </c>
      <c r="AB70" s="52"/>
      <c r="AC70" s="53"/>
      <c r="AD70" s="53"/>
      <c r="AE70" s="53"/>
      <c r="AF70" s="53"/>
      <c r="AG70" s="54">
        <f>SUM(AC68+AD68+AE68+AF68+AG68+AC69+AD69+AE69+AF69+AG69)</f>
        <v>0</v>
      </c>
      <c r="AH70" s="52"/>
      <c r="AI70" s="53"/>
      <c r="AJ70" s="53"/>
      <c r="AK70" s="53"/>
      <c r="AL70" s="53"/>
      <c r="AM70" s="54">
        <f>SUM(AI68+AJ68+AK68+AL68+AM68+AI69+AJ69+AK69+AL69+AM69)</f>
        <v>0</v>
      </c>
      <c r="AN70" s="52"/>
      <c r="AO70" s="53"/>
      <c r="AP70" s="53"/>
      <c r="AQ70" s="53"/>
      <c r="AR70" s="53"/>
      <c r="AS70" s="54">
        <f>SUM(AO68+AP68+AQ68+AR68+AS68+AO69+AP69+AQ69+AR69+AS69)</f>
        <v>0</v>
      </c>
      <c r="AT70" s="52"/>
      <c r="AU70" s="53"/>
      <c r="AV70" s="53"/>
      <c r="AW70" s="53"/>
      <c r="AX70" s="53"/>
      <c r="AY70" s="54">
        <f>SUM(AU68+AV68+AW68+AX68+AY68+AU69+AV69+AW69+AX69+AY69)</f>
        <v>0</v>
      </c>
      <c r="AZ70" s="52"/>
      <c r="BA70" s="53"/>
      <c r="BB70" s="53"/>
      <c r="BC70" s="53"/>
      <c r="BD70" s="53"/>
      <c r="BE70" s="54">
        <f>SUM(BA68+BB68+BC68+BD68+BE68+BA69+BB69+BC69+BD69+BE69)</f>
        <v>0</v>
      </c>
      <c r="BF70" s="55"/>
      <c r="BG70" s="56"/>
      <c r="BH70" s="56"/>
      <c r="BI70" s="56"/>
      <c r="BJ70" s="56"/>
      <c r="BK70" s="56"/>
      <c r="BL70" s="56"/>
      <c r="BM70" s="56"/>
      <c r="BN70" s="56"/>
      <c r="BO70" s="56"/>
      <c r="BP70" s="57">
        <f t="shared" si="139"/>
        <v>19.5</v>
      </c>
      <c r="BQ70" s="56"/>
    </row>
    <row r="71" spans="1:69" ht="27" customHeight="1" x14ac:dyDescent="0.25">
      <c r="A71" s="31">
        <v>6</v>
      </c>
      <c r="B71" s="115" t="s">
        <v>59</v>
      </c>
      <c r="C71" s="116"/>
      <c r="D71" s="32" t="s">
        <v>27</v>
      </c>
      <c r="E71" s="33" t="s">
        <v>28</v>
      </c>
      <c r="F71" s="33" t="s">
        <v>29</v>
      </c>
      <c r="G71" s="33" t="s">
        <v>30</v>
      </c>
      <c r="H71" s="33" t="s">
        <v>31</v>
      </c>
      <c r="I71" s="34" t="s">
        <v>24</v>
      </c>
      <c r="J71" s="32" t="s">
        <v>27</v>
      </c>
      <c r="K71" s="33" t="s">
        <v>28</v>
      </c>
      <c r="L71" s="33" t="s">
        <v>29</v>
      </c>
      <c r="M71" s="33" t="s">
        <v>30</v>
      </c>
      <c r="N71" s="33" t="s">
        <v>31</v>
      </c>
      <c r="O71" s="34" t="s">
        <v>24</v>
      </c>
      <c r="P71" s="32" t="s">
        <v>27</v>
      </c>
      <c r="Q71" s="33" t="s">
        <v>28</v>
      </c>
      <c r="R71" s="33" t="s">
        <v>29</v>
      </c>
      <c r="S71" s="33" t="s">
        <v>30</v>
      </c>
      <c r="T71" s="33" t="s">
        <v>31</v>
      </c>
      <c r="U71" s="34" t="s">
        <v>24</v>
      </c>
      <c r="V71" s="32" t="s">
        <v>27</v>
      </c>
      <c r="W71" s="33" t="s">
        <v>28</v>
      </c>
      <c r="X71" s="33" t="s">
        <v>29</v>
      </c>
      <c r="Y71" s="33" t="s">
        <v>30</v>
      </c>
      <c r="Z71" s="33" t="s">
        <v>31</v>
      </c>
      <c r="AA71" s="34" t="s">
        <v>24</v>
      </c>
      <c r="AB71" s="32" t="s">
        <v>27</v>
      </c>
      <c r="AC71" s="33" t="s">
        <v>28</v>
      </c>
      <c r="AD71" s="33" t="s">
        <v>29</v>
      </c>
      <c r="AE71" s="33" t="s">
        <v>30</v>
      </c>
      <c r="AF71" s="33" t="s">
        <v>31</v>
      </c>
      <c r="AG71" s="34" t="s">
        <v>24</v>
      </c>
      <c r="AH71" s="32" t="s">
        <v>27</v>
      </c>
      <c r="AI71" s="33" t="s">
        <v>28</v>
      </c>
      <c r="AJ71" s="33" t="s">
        <v>29</v>
      </c>
      <c r="AK71" s="33" t="s">
        <v>30</v>
      </c>
      <c r="AL71" s="33" t="s">
        <v>31</v>
      </c>
      <c r="AM71" s="34" t="s">
        <v>24</v>
      </c>
      <c r="AN71" s="32" t="s">
        <v>27</v>
      </c>
      <c r="AO71" s="33" t="s">
        <v>28</v>
      </c>
      <c r="AP71" s="33" t="s">
        <v>29</v>
      </c>
      <c r="AQ71" s="33" t="s">
        <v>30</v>
      </c>
      <c r="AR71" s="33" t="s">
        <v>31</v>
      </c>
      <c r="AS71" s="34" t="s">
        <v>24</v>
      </c>
      <c r="AT71" s="32" t="s">
        <v>27</v>
      </c>
      <c r="AU71" s="33" t="s">
        <v>28</v>
      </c>
      <c r="AV71" s="33" t="s">
        <v>29</v>
      </c>
      <c r="AW71" s="33" t="s">
        <v>30</v>
      </c>
      <c r="AX71" s="33" t="s">
        <v>31</v>
      </c>
      <c r="AY71" s="34" t="s">
        <v>24</v>
      </c>
      <c r="AZ71" s="32" t="s">
        <v>27</v>
      </c>
      <c r="BA71" s="33" t="s">
        <v>28</v>
      </c>
      <c r="BB71" s="33" t="s">
        <v>29</v>
      </c>
      <c r="BC71" s="33" t="s">
        <v>30</v>
      </c>
      <c r="BD71" s="33" t="s">
        <v>31</v>
      </c>
      <c r="BE71" s="34" t="s">
        <v>24</v>
      </c>
      <c r="BF71" s="35"/>
      <c r="BG71" s="36"/>
      <c r="BH71" s="36"/>
      <c r="BI71" s="36"/>
      <c r="BJ71" s="36"/>
      <c r="BK71" s="36"/>
      <c r="BL71" s="36"/>
      <c r="BM71" s="36"/>
      <c r="BN71" s="36"/>
      <c r="BO71" s="36"/>
      <c r="BP71" s="58"/>
      <c r="BQ71" s="36"/>
    </row>
    <row r="72" spans="1:69" ht="15.75" customHeight="1" x14ac:dyDescent="0.25">
      <c r="A72" s="37"/>
      <c r="B72" s="38" t="s">
        <v>58</v>
      </c>
      <c r="C72" s="39" t="s">
        <v>60</v>
      </c>
      <c r="D72" s="40">
        <v>32</v>
      </c>
      <c r="E72" s="41">
        <v>161</v>
      </c>
      <c r="F72" s="41">
        <v>182</v>
      </c>
      <c r="G72" s="41">
        <v>163</v>
      </c>
      <c r="H72" s="41">
        <v>192</v>
      </c>
      <c r="I72" s="42">
        <f t="shared" ref="I72:I81" si="150">SUM(E72:H72)</f>
        <v>698</v>
      </c>
      <c r="J72" s="43"/>
      <c r="K72" s="44"/>
      <c r="L72" s="44"/>
      <c r="M72" s="44"/>
      <c r="N72" s="44"/>
      <c r="O72" s="42">
        <f t="shared" ref="O72:O81" si="151">SUM(K72:N72)</f>
        <v>0</v>
      </c>
      <c r="P72" s="43">
        <v>33</v>
      </c>
      <c r="Q72" s="44">
        <v>151</v>
      </c>
      <c r="R72" s="44">
        <v>218</v>
      </c>
      <c r="S72" s="44">
        <v>157</v>
      </c>
      <c r="T72" s="44">
        <v>164</v>
      </c>
      <c r="U72" s="42">
        <f t="shared" ref="U72:U81" si="152">SUM(Q72:T72)</f>
        <v>690</v>
      </c>
      <c r="V72" s="43"/>
      <c r="W72" s="44"/>
      <c r="X72" s="44"/>
      <c r="Y72" s="44"/>
      <c r="Z72" s="44"/>
      <c r="AA72" s="42">
        <f t="shared" ref="AA72:AA81" si="153">SUM(W72:Z72)</f>
        <v>0</v>
      </c>
      <c r="AB72" s="43"/>
      <c r="AC72" s="44"/>
      <c r="AD72" s="44"/>
      <c r="AE72" s="44"/>
      <c r="AF72" s="44"/>
      <c r="AG72" s="42">
        <f t="shared" ref="AG72:AG81" si="154">SUM(AC72:AF72)</f>
        <v>0</v>
      </c>
      <c r="AH72" s="43"/>
      <c r="AI72" s="44"/>
      <c r="AJ72" s="44"/>
      <c r="AK72" s="44"/>
      <c r="AL72" s="44"/>
      <c r="AM72" s="42">
        <f t="shared" ref="AM72:AM81" si="155">SUM(AI72:AL72)</f>
        <v>0</v>
      </c>
      <c r="AN72" s="43"/>
      <c r="AO72" s="44"/>
      <c r="AP72" s="44"/>
      <c r="AQ72" s="44"/>
      <c r="AR72" s="44"/>
      <c r="AS72" s="42">
        <f t="shared" ref="AS72:AS81" si="156">SUM(AO72:AR72)</f>
        <v>0</v>
      </c>
      <c r="AT72" s="43"/>
      <c r="AU72" s="44"/>
      <c r="AV72" s="44"/>
      <c r="AW72" s="44"/>
      <c r="AX72" s="44"/>
      <c r="AY72" s="42">
        <f t="shared" ref="AY72:AY81" si="157">SUM(AU72:AX72)</f>
        <v>0</v>
      </c>
      <c r="AZ72" s="43"/>
      <c r="BA72" s="44"/>
      <c r="BB72" s="44"/>
      <c r="BC72" s="44"/>
      <c r="BD72" s="44"/>
      <c r="BE72" s="42">
        <f t="shared" ref="BE72:BE81" si="158">SUM(BA72:BD72)</f>
        <v>0</v>
      </c>
      <c r="BF72" s="45">
        <f t="shared" ref="BF72:BF83" si="159">SUM((IF(E72&gt;0,1,0)+(IF(F72&gt;0,1,0)+(IF(G72&gt;0,1,0)+(IF(H72&gt;0,1,0))))))</f>
        <v>4</v>
      </c>
      <c r="BG72" s="17">
        <f t="shared" ref="BG72:BG83" si="160">SUM((IF(K72&gt;0,1,0)+(IF(L72&gt;0,1,0)+(IF(M72&gt;0,1,0)+(IF(N72&gt;0,1,0))))))</f>
        <v>0</v>
      </c>
      <c r="BH72" s="17">
        <f t="shared" ref="BH72:BH83" si="161">SUM((IF(Q72&gt;0,1,0)+(IF(R72&gt;0,1,0)+(IF(S72&gt;0,1,0)+(IF(T72&gt;0,1,0))))))</f>
        <v>4</v>
      </c>
      <c r="BI72" s="17">
        <f t="shared" ref="BI72:BI83" si="162">SUM((IF(W72&gt;0,1,0)+(IF(X72&gt;0,1,0)+(IF(Y72&gt;0,1,0)+(IF(Z72&gt;0,1,0))))))</f>
        <v>0</v>
      </c>
      <c r="BJ72" s="17">
        <f t="shared" ref="BJ72:BJ83" si="163">SUM((IF(AC72&gt;0,1,0)+(IF(AD72&gt;0,1,0)+(IF(AE72&gt;0,1,0)+(IF(AF72&gt;0,1,0))))))</f>
        <v>0</v>
      </c>
      <c r="BK72" s="17">
        <f t="shared" ref="BK72:BK83" si="164">SUM((IF(AI72&gt;0,1,0)+(IF(AJ72&gt;0,1,0)+(IF(AK72&gt;0,1,0)+(IF(AL72&gt;0,1,0))))))</f>
        <v>0</v>
      </c>
      <c r="BL72" s="17">
        <f t="shared" ref="BL72:BL83" si="165">SUM((IF(AO72&gt;0,1,0)+(IF(AP72&gt;0,1,0)+(IF(AQ72&gt;0,1,0)+(IF(AR72&gt;0,1,0))))))</f>
        <v>0</v>
      </c>
      <c r="BM72" s="17">
        <f t="shared" ref="BM72:BM83" si="166">SUM((IF(AU72&gt;0,1,0)+(IF(AV72&gt;0,1,0)+(IF(AW72&gt;0,1,0)+(IF(AX72&gt;0,1,0))))))</f>
        <v>0</v>
      </c>
      <c r="BN72" s="17">
        <f t="shared" ref="BN72:BN83" si="167">SUM((IF(BA72&gt;0,1,0)+(IF(BB72&gt;0,1,0)+(IF(BC72&gt;0,1,0)+(IF(BD72&gt;0,1,0))))))</f>
        <v>0</v>
      </c>
      <c r="BO72" s="17">
        <f t="shared" ref="BO72:BO83" si="168">SUM(BF72:BN72)</f>
        <v>8</v>
      </c>
      <c r="BP72" s="17">
        <f t="shared" ref="BP72:BP86" si="169">I72+O72+U72+AA72+AG72+AM72+AS72+AY72+BE72</f>
        <v>1388</v>
      </c>
      <c r="BQ72" s="17">
        <f t="shared" ref="BQ72:BQ83" si="170">BP72/BO72</f>
        <v>173.5</v>
      </c>
    </row>
    <row r="73" spans="1:69" ht="15.75" customHeight="1" x14ac:dyDescent="0.25">
      <c r="A73" s="37"/>
      <c r="B73" s="38" t="s">
        <v>61</v>
      </c>
      <c r="C73" s="39" t="s">
        <v>62</v>
      </c>
      <c r="D73" s="40">
        <v>70</v>
      </c>
      <c r="E73" s="41">
        <v>121</v>
      </c>
      <c r="F73" s="41">
        <v>94</v>
      </c>
      <c r="G73" s="41">
        <v>113</v>
      </c>
      <c r="H73" s="41">
        <v>150</v>
      </c>
      <c r="I73" s="42">
        <f t="shared" si="150"/>
        <v>478</v>
      </c>
      <c r="J73" s="43">
        <v>70</v>
      </c>
      <c r="K73" s="44">
        <v>108</v>
      </c>
      <c r="L73" s="44">
        <v>159</v>
      </c>
      <c r="M73" s="44">
        <v>132</v>
      </c>
      <c r="N73" s="44">
        <v>148</v>
      </c>
      <c r="O73" s="42">
        <f t="shared" si="151"/>
        <v>547</v>
      </c>
      <c r="P73" s="43">
        <v>64</v>
      </c>
      <c r="Q73" s="44">
        <v>132</v>
      </c>
      <c r="R73" s="44">
        <v>133</v>
      </c>
      <c r="S73" s="44">
        <v>136</v>
      </c>
      <c r="T73" s="44">
        <v>148</v>
      </c>
      <c r="U73" s="42">
        <f t="shared" si="152"/>
        <v>549</v>
      </c>
      <c r="V73" s="43">
        <v>62</v>
      </c>
      <c r="W73" s="44">
        <v>129</v>
      </c>
      <c r="X73" s="44">
        <v>133</v>
      </c>
      <c r="Y73" s="44">
        <v>112</v>
      </c>
      <c r="Z73" s="44">
        <v>108</v>
      </c>
      <c r="AA73" s="42">
        <f t="shared" si="153"/>
        <v>482</v>
      </c>
      <c r="AB73" s="43"/>
      <c r="AC73" s="44"/>
      <c r="AD73" s="44"/>
      <c r="AE73" s="44"/>
      <c r="AF73" s="44"/>
      <c r="AG73" s="42">
        <f t="shared" si="154"/>
        <v>0</v>
      </c>
      <c r="AH73" s="43"/>
      <c r="AI73" s="44"/>
      <c r="AJ73" s="44"/>
      <c r="AK73" s="44"/>
      <c r="AL73" s="44"/>
      <c r="AM73" s="42">
        <f t="shared" si="155"/>
        <v>0</v>
      </c>
      <c r="AN73" s="43"/>
      <c r="AO73" s="44"/>
      <c r="AP73" s="44"/>
      <c r="AQ73" s="44"/>
      <c r="AR73" s="44"/>
      <c r="AS73" s="42">
        <f t="shared" si="156"/>
        <v>0</v>
      </c>
      <c r="AT73" s="43"/>
      <c r="AU73" s="44"/>
      <c r="AV73" s="44"/>
      <c r="AW73" s="44"/>
      <c r="AX73" s="44"/>
      <c r="AY73" s="42">
        <f t="shared" si="157"/>
        <v>0</v>
      </c>
      <c r="AZ73" s="43"/>
      <c r="BA73" s="44"/>
      <c r="BB73" s="44"/>
      <c r="BC73" s="44"/>
      <c r="BD73" s="44"/>
      <c r="BE73" s="42">
        <f t="shared" si="158"/>
        <v>0</v>
      </c>
      <c r="BF73" s="45">
        <f t="shared" si="159"/>
        <v>4</v>
      </c>
      <c r="BG73" s="17">
        <f t="shared" si="160"/>
        <v>4</v>
      </c>
      <c r="BH73" s="17">
        <f t="shared" si="161"/>
        <v>4</v>
      </c>
      <c r="BI73" s="17">
        <f t="shared" si="162"/>
        <v>4</v>
      </c>
      <c r="BJ73" s="17">
        <f t="shared" si="163"/>
        <v>0</v>
      </c>
      <c r="BK73" s="17">
        <f t="shared" si="164"/>
        <v>0</v>
      </c>
      <c r="BL73" s="17">
        <f t="shared" si="165"/>
        <v>0</v>
      </c>
      <c r="BM73" s="17">
        <f t="shared" si="166"/>
        <v>0</v>
      </c>
      <c r="BN73" s="17">
        <f t="shared" si="167"/>
        <v>0</v>
      </c>
      <c r="BO73" s="17">
        <f t="shared" si="168"/>
        <v>16</v>
      </c>
      <c r="BP73" s="17">
        <f t="shared" si="169"/>
        <v>2056</v>
      </c>
      <c r="BQ73" s="17">
        <f t="shared" si="170"/>
        <v>128.5</v>
      </c>
    </row>
    <row r="74" spans="1:69" ht="15.75" customHeight="1" x14ac:dyDescent="0.25">
      <c r="A74" s="37"/>
      <c r="B74" s="46" t="s">
        <v>83</v>
      </c>
      <c r="C74" s="47" t="s">
        <v>84</v>
      </c>
      <c r="D74" s="43"/>
      <c r="E74" s="44"/>
      <c r="F74" s="44"/>
      <c r="G74" s="44"/>
      <c r="H74" s="44"/>
      <c r="I74" s="42">
        <f t="shared" si="150"/>
        <v>0</v>
      </c>
      <c r="J74" s="43">
        <v>55</v>
      </c>
      <c r="K74" s="44">
        <v>122</v>
      </c>
      <c r="L74" s="44">
        <v>144</v>
      </c>
      <c r="M74" s="44">
        <v>175</v>
      </c>
      <c r="N74" s="44">
        <v>123</v>
      </c>
      <c r="O74" s="42">
        <f t="shared" si="151"/>
        <v>564</v>
      </c>
      <c r="P74" s="43"/>
      <c r="Q74" s="44"/>
      <c r="R74" s="44"/>
      <c r="S74" s="44"/>
      <c r="T74" s="44"/>
      <c r="U74" s="42">
        <f t="shared" si="152"/>
        <v>0</v>
      </c>
      <c r="V74" s="43">
        <v>55</v>
      </c>
      <c r="W74" s="44">
        <v>125</v>
      </c>
      <c r="X74" s="44">
        <v>154</v>
      </c>
      <c r="Y74" s="44">
        <v>116</v>
      </c>
      <c r="Z74" s="44">
        <v>142</v>
      </c>
      <c r="AA74" s="42">
        <f t="shared" si="153"/>
        <v>537</v>
      </c>
      <c r="AB74" s="43"/>
      <c r="AC74" s="44"/>
      <c r="AD74" s="44"/>
      <c r="AE74" s="44"/>
      <c r="AF74" s="44"/>
      <c r="AG74" s="42">
        <f t="shared" si="154"/>
        <v>0</v>
      </c>
      <c r="AH74" s="43"/>
      <c r="AI74" s="44"/>
      <c r="AJ74" s="44"/>
      <c r="AK74" s="44"/>
      <c r="AL74" s="44"/>
      <c r="AM74" s="42">
        <f t="shared" si="155"/>
        <v>0</v>
      </c>
      <c r="AN74" s="43"/>
      <c r="AO74" s="44"/>
      <c r="AP74" s="44"/>
      <c r="AQ74" s="44"/>
      <c r="AR74" s="44"/>
      <c r="AS74" s="42">
        <f t="shared" si="156"/>
        <v>0</v>
      </c>
      <c r="AT74" s="43"/>
      <c r="AU74" s="44"/>
      <c r="AV74" s="44"/>
      <c r="AW74" s="44"/>
      <c r="AX74" s="44"/>
      <c r="AY74" s="42">
        <f t="shared" si="157"/>
        <v>0</v>
      </c>
      <c r="AZ74" s="43"/>
      <c r="BA74" s="44"/>
      <c r="BB74" s="44"/>
      <c r="BC74" s="44"/>
      <c r="BD74" s="44"/>
      <c r="BE74" s="42">
        <f t="shared" si="158"/>
        <v>0</v>
      </c>
      <c r="BF74" s="45">
        <f t="shared" si="159"/>
        <v>0</v>
      </c>
      <c r="BG74" s="17">
        <f t="shared" si="160"/>
        <v>4</v>
      </c>
      <c r="BH74" s="17">
        <f t="shared" si="161"/>
        <v>0</v>
      </c>
      <c r="BI74" s="17">
        <f t="shared" si="162"/>
        <v>4</v>
      </c>
      <c r="BJ74" s="17">
        <f t="shared" si="163"/>
        <v>0</v>
      </c>
      <c r="BK74" s="17">
        <f t="shared" si="164"/>
        <v>0</v>
      </c>
      <c r="BL74" s="17">
        <f t="shared" si="165"/>
        <v>0</v>
      </c>
      <c r="BM74" s="17">
        <f t="shared" si="166"/>
        <v>0</v>
      </c>
      <c r="BN74" s="17">
        <f t="shared" si="167"/>
        <v>0</v>
      </c>
      <c r="BO74" s="17">
        <f t="shared" si="168"/>
        <v>8</v>
      </c>
      <c r="BP74" s="17">
        <f t="shared" si="169"/>
        <v>1101</v>
      </c>
      <c r="BQ74" s="21">
        <f t="shared" si="170"/>
        <v>137.625</v>
      </c>
    </row>
    <row r="75" spans="1:69" ht="15.75" customHeight="1" x14ac:dyDescent="0.25">
      <c r="A75" s="37"/>
      <c r="B75" s="46">
        <v>4</v>
      </c>
      <c r="C75" s="47"/>
      <c r="D75" s="43"/>
      <c r="E75" s="44"/>
      <c r="F75" s="44"/>
      <c r="G75" s="44"/>
      <c r="H75" s="44"/>
      <c r="I75" s="42">
        <f t="shared" si="150"/>
        <v>0</v>
      </c>
      <c r="J75" s="43"/>
      <c r="K75" s="44"/>
      <c r="L75" s="44"/>
      <c r="M75" s="44"/>
      <c r="N75" s="44"/>
      <c r="O75" s="42">
        <f t="shared" si="151"/>
        <v>0</v>
      </c>
      <c r="P75" s="43"/>
      <c r="Q75" s="44"/>
      <c r="R75" s="44"/>
      <c r="S75" s="44"/>
      <c r="T75" s="44"/>
      <c r="U75" s="42">
        <f t="shared" si="152"/>
        <v>0</v>
      </c>
      <c r="V75" s="43"/>
      <c r="W75" s="44"/>
      <c r="X75" s="44"/>
      <c r="Y75" s="44"/>
      <c r="Z75" s="44"/>
      <c r="AA75" s="42">
        <f t="shared" si="153"/>
        <v>0</v>
      </c>
      <c r="AB75" s="43"/>
      <c r="AC75" s="44"/>
      <c r="AD75" s="44"/>
      <c r="AE75" s="44"/>
      <c r="AF75" s="44"/>
      <c r="AG75" s="42">
        <f t="shared" si="154"/>
        <v>0</v>
      </c>
      <c r="AH75" s="43"/>
      <c r="AI75" s="44"/>
      <c r="AJ75" s="44"/>
      <c r="AK75" s="44"/>
      <c r="AL75" s="44"/>
      <c r="AM75" s="42">
        <f t="shared" si="155"/>
        <v>0</v>
      </c>
      <c r="AN75" s="43"/>
      <c r="AO75" s="44"/>
      <c r="AP75" s="44"/>
      <c r="AQ75" s="44"/>
      <c r="AR75" s="44"/>
      <c r="AS75" s="42">
        <f t="shared" si="156"/>
        <v>0</v>
      </c>
      <c r="AT75" s="43"/>
      <c r="AU75" s="44"/>
      <c r="AV75" s="44"/>
      <c r="AW75" s="44"/>
      <c r="AX75" s="44"/>
      <c r="AY75" s="42">
        <f t="shared" si="157"/>
        <v>0</v>
      </c>
      <c r="AZ75" s="43"/>
      <c r="BA75" s="44"/>
      <c r="BB75" s="44"/>
      <c r="BC75" s="44"/>
      <c r="BD75" s="44"/>
      <c r="BE75" s="42">
        <f t="shared" si="158"/>
        <v>0</v>
      </c>
      <c r="BF75" s="45">
        <f t="shared" si="159"/>
        <v>0</v>
      </c>
      <c r="BG75" s="17">
        <f t="shared" si="160"/>
        <v>0</v>
      </c>
      <c r="BH75" s="17">
        <f t="shared" si="161"/>
        <v>0</v>
      </c>
      <c r="BI75" s="17">
        <f t="shared" si="162"/>
        <v>0</v>
      </c>
      <c r="BJ75" s="17">
        <f t="shared" si="163"/>
        <v>0</v>
      </c>
      <c r="BK75" s="17">
        <f t="shared" si="164"/>
        <v>0</v>
      </c>
      <c r="BL75" s="17">
        <f t="shared" si="165"/>
        <v>0</v>
      </c>
      <c r="BM75" s="17">
        <f t="shared" si="166"/>
        <v>0</v>
      </c>
      <c r="BN75" s="17">
        <f t="shared" si="167"/>
        <v>0</v>
      </c>
      <c r="BO75" s="17">
        <f t="shared" si="168"/>
        <v>0</v>
      </c>
      <c r="BP75" s="17">
        <f t="shared" si="169"/>
        <v>0</v>
      </c>
      <c r="BQ75" s="21" t="e">
        <f t="shared" si="170"/>
        <v>#DIV/0!</v>
      </c>
    </row>
    <row r="76" spans="1:69" ht="15.75" customHeight="1" x14ac:dyDescent="0.25">
      <c r="A76" s="37"/>
      <c r="B76" s="46">
        <v>5</v>
      </c>
      <c r="C76" s="47"/>
      <c r="D76" s="43"/>
      <c r="E76" s="44"/>
      <c r="F76" s="44"/>
      <c r="G76" s="44"/>
      <c r="H76" s="44"/>
      <c r="I76" s="42">
        <f t="shared" si="150"/>
        <v>0</v>
      </c>
      <c r="J76" s="43"/>
      <c r="K76" s="44"/>
      <c r="L76" s="44"/>
      <c r="M76" s="44"/>
      <c r="N76" s="44"/>
      <c r="O76" s="42">
        <f t="shared" si="151"/>
        <v>0</v>
      </c>
      <c r="P76" s="43"/>
      <c r="Q76" s="44"/>
      <c r="R76" s="44"/>
      <c r="S76" s="44"/>
      <c r="T76" s="44"/>
      <c r="U76" s="42">
        <f t="shared" si="152"/>
        <v>0</v>
      </c>
      <c r="V76" s="43"/>
      <c r="W76" s="44"/>
      <c r="X76" s="44"/>
      <c r="Y76" s="44"/>
      <c r="Z76" s="44"/>
      <c r="AA76" s="42">
        <f t="shared" si="153"/>
        <v>0</v>
      </c>
      <c r="AB76" s="43"/>
      <c r="AC76" s="44"/>
      <c r="AD76" s="44"/>
      <c r="AE76" s="44"/>
      <c r="AF76" s="44"/>
      <c r="AG76" s="42">
        <f t="shared" si="154"/>
        <v>0</v>
      </c>
      <c r="AH76" s="43"/>
      <c r="AI76" s="44"/>
      <c r="AJ76" s="44"/>
      <c r="AK76" s="44"/>
      <c r="AL76" s="44"/>
      <c r="AM76" s="42">
        <f t="shared" si="155"/>
        <v>0</v>
      </c>
      <c r="AN76" s="43"/>
      <c r="AO76" s="44"/>
      <c r="AP76" s="44"/>
      <c r="AQ76" s="44"/>
      <c r="AR76" s="44"/>
      <c r="AS76" s="42">
        <f t="shared" si="156"/>
        <v>0</v>
      </c>
      <c r="AT76" s="43"/>
      <c r="AU76" s="44"/>
      <c r="AV76" s="44"/>
      <c r="AW76" s="44"/>
      <c r="AX76" s="44"/>
      <c r="AY76" s="42">
        <f t="shared" si="157"/>
        <v>0</v>
      </c>
      <c r="AZ76" s="43"/>
      <c r="BA76" s="44"/>
      <c r="BB76" s="44"/>
      <c r="BC76" s="44"/>
      <c r="BD76" s="44"/>
      <c r="BE76" s="42">
        <f t="shared" si="158"/>
        <v>0</v>
      </c>
      <c r="BF76" s="45">
        <f t="shared" si="159"/>
        <v>0</v>
      </c>
      <c r="BG76" s="17">
        <f t="shared" si="160"/>
        <v>0</v>
      </c>
      <c r="BH76" s="17">
        <f t="shared" si="161"/>
        <v>0</v>
      </c>
      <c r="BI76" s="17">
        <f t="shared" si="162"/>
        <v>0</v>
      </c>
      <c r="BJ76" s="17">
        <f t="shared" si="163"/>
        <v>0</v>
      </c>
      <c r="BK76" s="17">
        <f t="shared" si="164"/>
        <v>0</v>
      </c>
      <c r="BL76" s="17">
        <f t="shared" si="165"/>
        <v>0</v>
      </c>
      <c r="BM76" s="17">
        <f t="shared" si="166"/>
        <v>0</v>
      </c>
      <c r="BN76" s="17">
        <f t="shared" si="167"/>
        <v>0</v>
      </c>
      <c r="BO76" s="17">
        <f t="shared" si="168"/>
        <v>0</v>
      </c>
      <c r="BP76" s="17">
        <f t="shared" si="169"/>
        <v>0</v>
      </c>
      <c r="BQ76" s="21" t="e">
        <f t="shared" si="170"/>
        <v>#DIV/0!</v>
      </c>
    </row>
    <row r="77" spans="1:69" ht="15.75" customHeight="1" x14ac:dyDescent="0.25">
      <c r="A77" s="37"/>
      <c r="B77" s="46">
        <v>6</v>
      </c>
      <c r="C77" s="47"/>
      <c r="D77" s="43"/>
      <c r="E77" s="44"/>
      <c r="F77" s="44"/>
      <c r="G77" s="44"/>
      <c r="H77" s="44"/>
      <c r="I77" s="42">
        <f t="shared" si="150"/>
        <v>0</v>
      </c>
      <c r="J77" s="43"/>
      <c r="K77" s="44"/>
      <c r="L77" s="44"/>
      <c r="M77" s="44"/>
      <c r="N77" s="44"/>
      <c r="O77" s="42">
        <f t="shared" si="151"/>
        <v>0</v>
      </c>
      <c r="P77" s="43"/>
      <c r="Q77" s="44"/>
      <c r="R77" s="44"/>
      <c r="S77" s="44"/>
      <c r="T77" s="44"/>
      <c r="U77" s="42">
        <f t="shared" si="152"/>
        <v>0</v>
      </c>
      <c r="V77" s="43"/>
      <c r="W77" s="44"/>
      <c r="X77" s="44"/>
      <c r="Y77" s="44"/>
      <c r="Z77" s="44"/>
      <c r="AA77" s="42">
        <f t="shared" si="153"/>
        <v>0</v>
      </c>
      <c r="AB77" s="43"/>
      <c r="AC77" s="44"/>
      <c r="AD77" s="44"/>
      <c r="AE77" s="44"/>
      <c r="AF77" s="44"/>
      <c r="AG77" s="42">
        <f t="shared" si="154"/>
        <v>0</v>
      </c>
      <c r="AH77" s="43"/>
      <c r="AI77" s="44"/>
      <c r="AJ77" s="44"/>
      <c r="AK77" s="44"/>
      <c r="AL77" s="44"/>
      <c r="AM77" s="42">
        <f t="shared" si="155"/>
        <v>0</v>
      </c>
      <c r="AN77" s="43"/>
      <c r="AO77" s="44"/>
      <c r="AP77" s="44"/>
      <c r="AQ77" s="44"/>
      <c r="AR77" s="44"/>
      <c r="AS77" s="42">
        <f t="shared" si="156"/>
        <v>0</v>
      </c>
      <c r="AT77" s="43"/>
      <c r="AU77" s="44"/>
      <c r="AV77" s="44"/>
      <c r="AW77" s="44"/>
      <c r="AX77" s="44"/>
      <c r="AY77" s="42">
        <f t="shared" si="157"/>
        <v>0</v>
      </c>
      <c r="AZ77" s="43"/>
      <c r="BA77" s="44"/>
      <c r="BB77" s="44"/>
      <c r="BC77" s="44"/>
      <c r="BD77" s="44"/>
      <c r="BE77" s="42">
        <f t="shared" si="158"/>
        <v>0</v>
      </c>
      <c r="BF77" s="45">
        <f t="shared" si="159"/>
        <v>0</v>
      </c>
      <c r="BG77" s="17">
        <f t="shared" si="160"/>
        <v>0</v>
      </c>
      <c r="BH77" s="17">
        <f t="shared" si="161"/>
        <v>0</v>
      </c>
      <c r="BI77" s="17">
        <f t="shared" si="162"/>
        <v>0</v>
      </c>
      <c r="BJ77" s="17">
        <f t="shared" si="163"/>
        <v>0</v>
      </c>
      <c r="BK77" s="17">
        <f t="shared" si="164"/>
        <v>0</v>
      </c>
      <c r="BL77" s="17">
        <f t="shared" si="165"/>
        <v>0</v>
      </c>
      <c r="BM77" s="17">
        <f t="shared" si="166"/>
        <v>0</v>
      </c>
      <c r="BN77" s="17">
        <f t="shared" si="167"/>
        <v>0</v>
      </c>
      <c r="BO77" s="17">
        <f t="shared" si="168"/>
        <v>0</v>
      </c>
      <c r="BP77" s="17">
        <f t="shared" si="169"/>
        <v>0</v>
      </c>
      <c r="BQ77" s="21" t="e">
        <f t="shared" si="170"/>
        <v>#DIV/0!</v>
      </c>
    </row>
    <row r="78" spans="1:69" ht="15.75" customHeight="1" x14ac:dyDescent="0.25">
      <c r="A78" s="37"/>
      <c r="B78" s="46">
        <v>7</v>
      </c>
      <c r="C78" s="47"/>
      <c r="D78" s="43"/>
      <c r="E78" s="44"/>
      <c r="F78" s="44"/>
      <c r="G78" s="44"/>
      <c r="H78" s="44"/>
      <c r="I78" s="42">
        <f t="shared" si="150"/>
        <v>0</v>
      </c>
      <c r="J78" s="43"/>
      <c r="K78" s="44"/>
      <c r="L78" s="44"/>
      <c r="M78" s="44"/>
      <c r="N78" s="44"/>
      <c r="O78" s="42">
        <f t="shared" si="151"/>
        <v>0</v>
      </c>
      <c r="P78" s="43"/>
      <c r="Q78" s="44"/>
      <c r="R78" s="44"/>
      <c r="S78" s="44"/>
      <c r="T78" s="44"/>
      <c r="U78" s="42">
        <f t="shared" si="152"/>
        <v>0</v>
      </c>
      <c r="V78" s="43"/>
      <c r="W78" s="44"/>
      <c r="X78" s="44"/>
      <c r="Y78" s="44"/>
      <c r="Z78" s="44"/>
      <c r="AA78" s="42">
        <f t="shared" si="153"/>
        <v>0</v>
      </c>
      <c r="AB78" s="43"/>
      <c r="AC78" s="44"/>
      <c r="AD78" s="44"/>
      <c r="AE78" s="44"/>
      <c r="AF78" s="44"/>
      <c r="AG78" s="42">
        <f t="shared" si="154"/>
        <v>0</v>
      </c>
      <c r="AH78" s="43"/>
      <c r="AI78" s="44"/>
      <c r="AJ78" s="44"/>
      <c r="AK78" s="44"/>
      <c r="AL78" s="44"/>
      <c r="AM78" s="42">
        <f t="shared" si="155"/>
        <v>0</v>
      </c>
      <c r="AN78" s="43"/>
      <c r="AO78" s="44"/>
      <c r="AP78" s="44"/>
      <c r="AQ78" s="44"/>
      <c r="AR78" s="44"/>
      <c r="AS78" s="42">
        <f t="shared" si="156"/>
        <v>0</v>
      </c>
      <c r="AT78" s="43"/>
      <c r="AU78" s="44"/>
      <c r="AV78" s="44"/>
      <c r="AW78" s="44"/>
      <c r="AX78" s="44"/>
      <c r="AY78" s="42">
        <f t="shared" si="157"/>
        <v>0</v>
      </c>
      <c r="AZ78" s="43"/>
      <c r="BA78" s="44"/>
      <c r="BB78" s="44"/>
      <c r="BC78" s="44"/>
      <c r="BD78" s="44"/>
      <c r="BE78" s="42">
        <f t="shared" si="158"/>
        <v>0</v>
      </c>
      <c r="BF78" s="45">
        <f t="shared" si="159"/>
        <v>0</v>
      </c>
      <c r="BG78" s="17">
        <f t="shared" si="160"/>
        <v>0</v>
      </c>
      <c r="BH78" s="17">
        <f t="shared" si="161"/>
        <v>0</v>
      </c>
      <c r="BI78" s="17">
        <f t="shared" si="162"/>
        <v>0</v>
      </c>
      <c r="BJ78" s="17">
        <f t="shared" si="163"/>
        <v>0</v>
      </c>
      <c r="BK78" s="17">
        <f t="shared" si="164"/>
        <v>0</v>
      </c>
      <c r="BL78" s="17">
        <f t="shared" si="165"/>
        <v>0</v>
      </c>
      <c r="BM78" s="17">
        <f t="shared" si="166"/>
        <v>0</v>
      </c>
      <c r="BN78" s="17">
        <f t="shared" si="167"/>
        <v>0</v>
      </c>
      <c r="BO78" s="17">
        <f t="shared" si="168"/>
        <v>0</v>
      </c>
      <c r="BP78" s="17">
        <f t="shared" si="169"/>
        <v>0</v>
      </c>
      <c r="BQ78" s="21" t="e">
        <f t="shared" si="170"/>
        <v>#DIV/0!</v>
      </c>
    </row>
    <row r="79" spans="1:69" ht="15.75" customHeight="1" x14ac:dyDescent="0.25">
      <c r="A79" s="37"/>
      <c r="B79" s="46">
        <v>8</v>
      </c>
      <c r="C79" s="47"/>
      <c r="D79" s="43"/>
      <c r="E79" s="44"/>
      <c r="F79" s="44"/>
      <c r="G79" s="44"/>
      <c r="H79" s="44"/>
      <c r="I79" s="42">
        <f t="shared" si="150"/>
        <v>0</v>
      </c>
      <c r="J79" s="43"/>
      <c r="K79" s="44"/>
      <c r="L79" s="44"/>
      <c r="M79" s="44"/>
      <c r="N79" s="44"/>
      <c r="O79" s="42">
        <f t="shared" si="151"/>
        <v>0</v>
      </c>
      <c r="P79" s="43"/>
      <c r="Q79" s="44"/>
      <c r="R79" s="44"/>
      <c r="S79" s="44"/>
      <c r="T79" s="44"/>
      <c r="U79" s="42">
        <f t="shared" si="152"/>
        <v>0</v>
      </c>
      <c r="V79" s="43"/>
      <c r="W79" s="44"/>
      <c r="X79" s="44"/>
      <c r="Y79" s="44"/>
      <c r="Z79" s="44"/>
      <c r="AA79" s="42">
        <f t="shared" si="153"/>
        <v>0</v>
      </c>
      <c r="AB79" s="43"/>
      <c r="AC79" s="44"/>
      <c r="AD79" s="44"/>
      <c r="AE79" s="44"/>
      <c r="AF79" s="44"/>
      <c r="AG79" s="42">
        <f t="shared" si="154"/>
        <v>0</v>
      </c>
      <c r="AH79" s="43"/>
      <c r="AI79" s="44"/>
      <c r="AJ79" s="44"/>
      <c r="AK79" s="44"/>
      <c r="AL79" s="44"/>
      <c r="AM79" s="42">
        <f t="shared" si="155"/>
        <v>0</v>
      </c>
      <c r="AN79" s="43"/>
      <c r="AO79" s="44"/>
      <c r="AP79" s="44"/>
      <c r="AQ79" s="44"/>
      <c r="AR79" s="44"/>
      <c r="AS79" s="42">
        <f t="shared" si="156"/>
        <v>0</v>
      </c>
      <c r="AT79" s="43"/>
      <c r="AU79" s="44"/>
      <c r="AV79" s="44"/>
      <c r="AW79" s="44"/>
      <c r="AX79" s="44"/>
      <c r="AY79" s="42">
        <f t="shared" si="157"/>
        <v>0</v>
      </c>
      <c r="AZ79" s="43"/>
      <c r="BA79" s="44"/>
      <c r="BB79" s="44"/>
      <c r="BC79" s="44"/>
      <c r="BD79" s="44"/>
      <c r="BE79" s="42">
        <f t="shared" si="158"/>
        <v>0</v>
      </c>
      <c r="BF79" s="45">
        <f t="shared" si="159"/>
        <v>0</v>
      </c>
      <c r="BG79" s="17">
        <f t="shared" si="160"/>
        <v>0</v>
      </c>
      <c r="BH79" s="17">
        <f t="shared" si="161"/>
        <v>0</v>
      </c>
      <c r="BI79" s="17">
        <f t="shared" si="162"/>
        <v>0</v>
      </c>
      <c r="BJ79" s="17">
        <f t="shared" si="163"/>
        <v>0</v>
      </c>
      <c r="BK79" s="17">
        <f t="shared" si="164"/>
        <v>0</v>
      </c>
      <c r="BL79" s="17">
        <f t="shared" si="165"/>
        <v>0</v>
      </c>
      <c r="BM79" s="17">
        <f t="shared" si="166"/>
        <v>0</v>
      </c>
      <c r="BN79" s="17">
        <f t="shared" si="167"/>
        <v>0</v>
      </c>
      <c r="BO79" s="17">
        <f t="shared" si="168"/>
        <v>0</v>
      </c>
      <c r="BP79" s="17">
        <f t="shared" si="169"/>
        <v>0</v>
      </c>
      <c r="BQ79" s="21" t="e">
        <f t="shared" si="170"/>
        <v>#DIV/0!</v>
      </c>
    </row>
    <row r="80" spans="1:69" ht="15.75" customHeight="1" x14ac:dyDescent="0.25">
      <c r="A80" s="37"/>
      <c r="B80" s="46">
        <v>9</v>
      </c>
      <c r="C80" s="47"/>
      <c r="D80" s="43"/>
      <c r="E80" s="44"/>
      <c r="F80" s="44"/>
      <c r="G80" s="44"/>
      <c r="H80" s="44"/>
      <c r="I80" s="42">
        <f t="shared" si="150"/>
        <v>0</v>
      </c>
      <c r="J80" s="43"/>
      <c r="K80" s="44"/>
      <c r="L80" s="44"/>
      <c r="M80" s="44"/>
      <c r="N80" s="44"/>
      <c r="O80" s="42">
        <f t="shared" si="151"/>
        <v>0</v>
      </c>
      <c r="P80" s="43"/>
      <c r="Q80" s="44"/>
      <c r="R80" s="44"/>
      <c r="S80" s="44"/>
      <c r="T80" s="44"/>
      <c r="U80" s="42">
        <f t="shared" si="152"/>
        <v>0</v>
      </c>
      <c r="V80" s="43"/>
      <c r="W80" s="44"/>
      <c r="X80" s="44"/>
      <c r="Y80" s="44"/>
      <c r="Z80" s="44"/>
      <c r="AA80" s="42">
        <f t="shared" si="153"/>
        <v>0</v>
      </c>
      <c r="AB80" s="43"/>
      <c r="AC80" s="44"/>
      <c r="AD80" s="44"/>
      <c r="AE80" s="44"/>
      <c r="AF80" s="44"/>
      <c r="AG80" s="42">
        <f t="shared" si="154"/>
        <v>0</v>
      </c>
      <c r="AH80" s="43"/>
      <c r="AI80" s="44"/>
      <c r="AJ80" s="44"/>
      <c r="AK80" s="44"/>
      <c r="AL80" s="44"/>
      <c r="AM80" s="42">
        <f t="shared" si="155"/>
        <v>0</v>
      </c>
      <c r="AN80" s="43"/>
      <c r="AO80" s="44"/>
      <c r="AP80" s="44"/>
      <c r="AQ80" s="44"/>
      <c r="AR80" s="44"/>
      <c r="AS80" s="42">
        <f t="shared" si="156"/>
        <v>0</v>
      </c>
      <c r="AT80" s="43"/>
      <c r="AU80" s="44"/>
      <c r="AV80" s="44"/>
      <c r="AW80" s="44"/>
      <c r="AX80" s="44"/>
      <c r="AY80" s="42">
        <f t="shared" si="157"/>
        <v>0</v>
      </c>
      <c r="AZ80" s="43"/>
      <c r="BA80" s="44"/>
      <c r="BB80" s="44"/>
      <c r="BC80" s="44"/>
      <c r="BD80" s="44"/>
      <c r="BE80" s="42">
        <f t="shared" si="158"/>
        <v>0</v>
      </c>
      <c r="BF80" s="45">
        <f t="shared" si="159"/>
        <v>0</v>
      </c>
      <c r="BG80" s="17">
        <f t="shared" si="160"/>
        <v>0</v>
      </c>
      <c r="BH80" s="17">
        <f t="shared" si="161"/>
        <v>0</v>
      </c>
      <c r="BI80" s="17">
        <f t="shared" si="162"/>
        <v>0</v>
      </c>
      <c r="BJ80" s="17">
        <f t="shared" si="163"/>
        <v>0</v>
      </c>
      <c r="BK80" s="17">
        <f t="shared" si="164"/>
        <v>0</v>
      </c>
      <c r="BL80" s="17">
        <f t="shared" si="165"/>
        <v>0</v>
      </c>
      <c r="BM80" s="17">
        <f t="shared" si="166"/>
        <v>0</v>
      </c>
      <c r="BN80" s="17">
        <f t="shared" si="167"/>
        <v>0</v>
      </c>
      <c r="BO80" s="17">
        <f t="shared" si="168"/>
        <v>0</v>
      </c>
      <c r="BP80" s="17">
        <f t="shared" si="169"/>
        <v>0</v>
      </c>
      <c r="BQ80" s="21" t="e">
        <f t="shared" si="170"/>
        <v>#DIV/0!</v>
      </c>
    </row>
    <row r="81" spans="1:69" ht="15.75" customHeight="1" x14ac:dyDescent="0.25">
      <c r="A81" s="37"/>
      <c r="B81" s="46">
        <v>10</v>
      </c>
      <c r="C81" s="47"/>
      <c r="D81" s="43"/>
      <c r="E81" s="44"/>
      <c r="F81" s="44"/>
      <c r="G81" s="44"/>
      <c r="H81" s="44"/>
      <c r="I81" s="42">
        <f t="shared" si="150"/>
        <v>0</v>
      </c>
      <c r="J81" s="43"/>
      <c r="K81" s="44"/>
      <c r="L81" s="44"/>
      <c r="M81" s="44"/>
      <c r="N81" s="44"/>
      <c r="O81" s="42">
        <f t="shared" si="151"/>
        <v>0</v>
      </c>
      <c r="P81" s="43"/>
      <c r="Q81" s="44"/>
      <c r="R81" s="44"/>
      <c r="S81" s="44"/>
      <c r="T81" s="44"/>
      <c r="U81" s="42">
        <f t="shared" si="152"/>
        <v>0</v>
      </c>
      <c r="V81" s="43"/>
      <c r="W81" s="44"/>
      <c r="X81" s="44"/>
      <c r="Y81" s="44"/>
      <c r="Z81" s="44"/>
      <c r="AA81" s="42">
        <f t="shared" si="153"/>
        <v>0</v>
      </c>
      <c r="AB81" s="43"/>
      <c r="AC81" s="44"/>
      <c r="AD81" s="44"/>
      <c r="AE81" s="44"/>
      <c r="AF81" s="44"/>
      <c r="AG81" s="42">
        <f t="shared" si="154"/>
        <v>0</v>
      </c>
      <c r="AH81" s="43"/>
      <c r="AI81" s="44"/>
      <c r="AJ81" s="44"/>
      <c r="AK81" s="44"/>
      <c r="AL81" s="44"/>
      <c r="AM81" s="42">
        <f t="shared" si="155"/>
        <v>0</v>
      </c>
      <c r="AN81" s="43"/>
      <c r="AO81" s="44"/>
      <c r="AP81" s="44"/>
      <c r="AQ81" s="44"/>
      <c r="AR81" s="44"/>
      <c r="AS81" s="42">
        <f t="shared" si="156"/>
        <v>0</v>
      </c>
      <c r="AT81" s="43"/>
      <c r="AU81" s="44"/>
      <c r="AV81" s="44"/>
      <c r="AW81" s="44"/>
      <c r="AX81" s="44"/>
      <c r="AY81" s="42">
        <f t="shared" si="157"/>
        <v>0</v>
      </c>
      <c r="AZ81" s="43"/>
      <c r="BA81" s="44"/>
      <c r="BB81" s="44"/>
      <c r="BC81" s="44"/>
      <c r="BD81" s="44"/>
      <c r="BE81" s="42">
        <f t="shared" si="158"/>
        <v>0</v>
      </c>
      <c r="BF81" s="45">
        <f t="shared" si="159"/>
        <v>0</v>
      </c>
      <c r="BG81" s="17">
        <f t="shared" si="160"/>
        <v>0</v>
      </c>
      <c r="BH81" s="17">
        <f t="shared" si="161"/>
        <v>0</v>
      </c>
      <c r="BI81" s="17">
        <f t="shared" si="162"/>
        <v>0</v>
      </c>
      <c r="BJ81" s="17">
        <f t="shared" si="163"/>
        <v>0</v>
      </c>
      <c r="BK81" s="17">
        <f t="shared" si="164"/>
        <v>0</v>
      </c>
      <c r="BL81" s="17">
        <f t="shared" si="165"/>
        <v>0</v>
      </c>
      <c r="BM81" s="17">
        <f t="shared" si="166"/>
        <v>0</v>
      </c>
      <c r="BN81" s="17">
        <f t="shared" si="167"/>
        <v>0</v>
      </c>
      <c r="BO81" s="17">
        <f t="shared" si="168"/>
        <v>0</v>
      </c>
      <c r="BP81" s="17">
        <f t="shared" si="169"/>
        <v>0</v>
      </c>
      <c r="BQ81" s="21" t="e">
        <f t="shared" si="170"/>
        <v>#DIV/0!</v>
      </c>
    </row>
    <row r="82" spans="1:69" ht="15.75" customHeight="1" x14ac:dyDescent="0.25">
      <c r="A82" s="37"/>
      <c r="B82" s="38" t="s">
        <v>37</v>
      </c>
      <c r="C82" s="47"/>
      <c r="D82" s="43"/>
      <c r="E82" s="41">
        <f>SUM(E72:E81)</f>
        <v>282</v>
      </c>
      <c r="F82" s="41">
        <f>SUM(F72:F81)</f>
        <v>276</v>
      </c>
      <c r="G82" s="41">
        <f>SUM(G72:G81)</f>
        <v>276</v>
      </c>
      <c r="H82" s="41">
        <f>SUM(H72:H81)</f>
        <v>342</v>
      </c>
      <c r="I82" s="42">
        <f>SUM(I72:I81)</f>
        <v>1176</v>
      </c>
      <c r="J82" s="43"/>
      <c r="K82" s="41">
        <f>SUM(K72:K81)</f>
        <v>230</v>
      </c>
      <c r="L82" s="41">
        <f>SUM(L72:L81)</f>
        <v>303</v>
      </c>
      <c r="M82" s="41">
        <f>SUM(M72:M81)</f>
        <v>307</v>
      </c>
      <c r="N82" s="41">
        <f>SUM(N72:N81)</f>
        <v>271</v>
      </c>
      <c r="O82" s="42">
        <f>SUM(O72:O81)</f>
        <v>1111</v>
      </c>
      <c r="P82" s="43"/>
      <c r="Q82" s="41">
        <f>SUM(Q72:Q81)</f>
        <v>283</v>
      </c>
      <c r="R82" s="41">
        <f>SUM(R72:R81)</f>
        <v>351</v>
      </c>
      <c r="S82" s="41">
        <f>SUM(S72:S81)</f>
        <v>293</v>
      </c>
      <c r="T82" s="41">
        <f>SUM(T72:T81)</f>
        <v>312</v>
      </c>
      <c r="U82" s="42">
        <f>SUM(U72:U81)</f>
        <v>1239</v>
      </c>
      <c r="V82" s="43"/>
      <c r="W82" s="41">
        <f>SUM(W72:W81)</f>
        <v>254</v>
      </c>
      <c r="X82" s="41">
        <f>SUM(X72:X81)</f>
        <v>287</v>
      </c>
      <c r="Y82" s="41">
        <f>SUM(Y72:Y81)</f>
        <v>228</v>
      </c>
      <c r="Z82" s="41">
        <f>SUM(Z72:Z81)</f>
        <v>250</v>
      </c>
      <c r="AA82" s="42">
        <f>SUM(AA72:AA81)</f>
        <v>1019</v>
      </c>
      <c r="AB82" s="43"/>
      <c r="AC82" s="41">
        <f>SUM(AC72:AC81)</f>
        <v>0</v>
      </c>
      <c r="AD82" s="41">
        <f>SUM(AD72:AD81)</f>
        <v>0</v>
      </c>
      <c r="AE82" s="41">
        <f>SUM(AE72:AE81)</f>
        <v>0</v>
      </c>
      <c r="AF82" s="41">
        <f>SUM(AF72:AF81)</f>
        <v>0</v>
      </c>
      <c r="AG82" s="42">
        <f>SUM(AG72:AG81)</f>
        <v>0</v>
      </c>
      <c r="AH82" s="43"/>
      <c r="AI82" s="41">
        <f>SUM(AI72:AI81)</f>
        <v>0</v>
      </c>
      <c r="AJ82" s="41">
        <f>SUM(AJ72:AJ81)</f>
        <v>0</v>
      </c>
      <c r="AK82" s="41">
        <f>SUM(AK72:AK81)</f>
        <v>0</v>
      </c>
      <c r="AL82" s="41">
        <f>SUM(AL72:AL81)</f>
        <v>0</v>
      </c>
      <c r="AM82" s="42">
        <f>SUM(AM72:AM81)</f>
        <v>0</v>
      </c>
      <c r="AN82" s="43"/>
      <c r="AO82" s="41">
        <f>SUM(AO72:AO81)</f>
        <v>0</v>
      </c>
      <c r="AP82" s="41">
        <f>SUM(AP72:AP81)</f>
        <v>0</v>
      </c>
      <c r="AQ82" s="41">
        <f>SUM(AQ72:AQ81)</f>
        <v>0</v>
      </c>
      <c r="AR82" s="41">
        <f>SUM(AR72:AR81)</f>
        <v>0</v>
      </c>
      <c r="AS82" s="42">
        <f>SUM(AS72:AS81)</f>
        <v>0</v>
      </c>
      <c r="AT82" s="43"/>
      <c r="AU82" s="41">
        <f>SUM(AU72:AU81)</f>
        <v>0</v>
      </c>
      <c r="AV82" s="41">
        <f>SUM(AV72:AV81)</f>
        <v>0</v>
      </c>
      <c r="AW82" s="41">
        <f>SUM(AW72:AW81)</f>
        <v>0</v>
      </c>
      <c r="AX82" s="41">
        <f>SUM(AX72:AX81)</f>
        <v>0</v>
      </c>
      <c r="AY82" s="42">
        <f>SUM(AY72:AY81)</f>
        <v>0</v>
      </c>
      <c r="AZ82" s="43"/>
      <c r="BA82" s="41">
        <f>SUM(BA72:BA81)</f>
        <v>0</v>
      </c>
      <c r="BB82" s="41">
        <f>SUM(BB72:BB81)</f>
        <v>0</v>
      </c>
      <c r="BC82" s="41">
        <f>SUM(BC72:BC81)</f>
        <v>0</v>
      </c>
      <c r="BD82" s="41">
        <f>SUM(BD72:BD81)</f>
        <v>0</v>
      </c>
      <c r="BE82" s="42">
        <f>SUM(BE72:BE81)</f>
        <v>0</v>
      </c>
      <c r="BF82" s="45">
        <f t="shared" si="159"/>
        <v>4</v>
      </c>
      <c r="BG82" s="17">
        <f t="shared" si="160"/>
        <v>4</v>
      </c>
      <c r="BH82" s="17">
        <f t="shared" si="161"/>
        <v>4</v>
      </c>
      <c r="BI82" s="17">
        <f t="shared" si="162"/>
        <v>4</v>
      </c>
      <c r="BJ82" s="17">
        <f t="shared" si="163"/>
        <v>0</v>
      </c>
      <c r="BK82" s="17">
        <f t="shared" si="164"/>
        <v>0</v>
      </c>
      <c r="BL82" s="17">
        <f t="shared" si="165"/>
        <v>0</v>
      </c>
      <c r="BM82" s="17">
        <f t="shared" si="166"/>
        <v>0</v>
      </c>
      <c r="BN82" s="17">
        <f t="shared" si="167"/>
        <v>0</v>
      </c>
      <c r="BO82" s="17">
        <f t="shared" si="168"/>
        <v>16</v>
      </c>
      <c r="BP82" s="17">
        <f t="shared" si="169"/>
        <v>4545</v>
      </c>
      <c r="BQ82" s="17">
        <f t="shared" si="170"/>
        <v>284.0625</v>
      </c>
    </row>
    <row r="83" spans="1:69" ht="15.75" customHeight="1" x14ac:dyDescent="0.25">
      <c r="A83" s="37"/>
      <c r="B83" s="38" t="s">
        <v>38</v>
      </c>
      <c r="C83" s="47"/>
      <c r="D83" s="40">
        <f>SUM(D72:D81)</f>
        <v>102</v>
      </c>
      <c r="E83" s="41">
        <f>E82+$D$83</f>
        <v>384</v>
      </c>
      <c r="F83" s="41">
        <f>F82+$D$83</f>
        <v>378</v>
      </c>
      <c r="G83" s="41">
        <f>G82+$D$83</f>
        <v>378</v>
      </c>
      <c r="H83" s="41">
        <f>H82+$D$83</f>
        <v>444</v>
      </c>
      <c r="I83" s="42">
        <f>E83+F83+G83+H83</f>
        <v>1584</v>
      </c>
      <c r="J83" s="40">
        <f>SUM(J72:J81)</f>
        <v>125</v>
      </c>
      <c r="K83" s="41">
        <f>K82+$J$83</f>
        <v>355</v>
      </c>
      <c r="L83" s="41">
        <f>L82+$J$83</f>
        <v>428</v>
      </c>
      <c r="M83" s="41">
        <f>M82+$J$83</f>
        <v>432</v>
      </c>
      <c r="N83" s="41">
        <f>N82+$J$83</f>
        <v>396</v>
      </c>
      <c r="O83" s="42">
        <f>K83+L83+M83+N83</f>
        <v>1611</v>
      </c>
      <c r="P83" s="40">
        <f>SUM(P72:P81)</f>
        <v>97</v>
      </c>
      <c r="Q83" s="41">
        <f>Q82+$P$83</f>
        <v>380</v>
      </c>
      <c r="R83" s="41">
        <f>R82+$P$83</f>
        <v>448</v>
      </c>
      <c r="S83" s="41">
        <f>S82+$P$83</f>
        <v>390</v>
      </c>
      <c r="T83" s="41">
        <f>T82+$P$83</f>
        <v>409</v>
      </c>
      <c r="U83" s="42">
        <f>Q83+R83+S83+T83</f>
        <v>1627</v>
      </c>
      <c r="V83" s="40">
        <f>SUM(V72:V81)</f>
        <v>117</v>
      </c>
      <c r="W83" s="41">
        <f>W82+$V$83</f>
        <v>371</v>
      </c>
      <c r="X83" s="41">
        <f>X82+$V$83</f>
        <v>404</v>
      </c>
      <c r="Y83" s="41">
        <f>Y82+$V$83</f>
        <v>345</v>
      </c>
      <c r="Z83" s="41">
        <f>Z82+$V$83</f>
        <v>367</v>
      </c>
      <c r="AA83" s="42">
        <f>W83+X83+Y83+Z83</f>
        <v>1487</v>
      </c>
      <c r="AB83" s="40">
        <f>SUM(AB72:AB81)</f>
        <v>0</v>
      </c>
      <c r="AC83" s="41">
        <f>AC82+$AB$83</f>
        <v>0</v>
      </c>
      <c r="AD83" s="41">
        <f>AD82+$AB$83</f>
        <v>0</v>
      </c>
      <c r="AE83" s="41">
        <f>AE82+$AB$83</f>
        <v>0</v>
      </c>
      <c r="AF83" s="41">
        <f>AF82+$AB$83</f>
        <v>0</v>
      </c>
      <c r="AG83" s="42">
        <f>AC83+AD83+AE83+AF83</f>
        <v>0</v>
      </c>
      <c r="AH83" s="40">
        <f>SUM(AH72:AH81)</f>
        <v>0</v>
      </c>
      <c r="AI83" s="41">
        <f>AI82+$AH$83</f>
        <v>0</v>
      </c>
      <c r="AJ83" s="41">
        <f>AJ82+$AH$83</f>
        <v>0</v>
      </c>
      <c r="AK83" s="41">
        <f>AK82+$AH$83</f>
        <v>0</v>
      </c>
      <c r="AL83" s="41">
        <f>AL82+$AH$83</f>
        <v>0</v>
      </c>
      <c r="AM83" s="42">
        <f>AI83+AJ83+AK83+AL83</f>
        <v>0</v>
      </c>
      <c r="AN83" s="40">
        <f>SUM(AN72:AN81)</f>
        <v>0</v>
      </c>
      <c r="AO83" s="41">
        <f>AO82+$AN$83</f>
        <v>0</v>
      </c>
      <c r="AP83" s="41">
        <f>AP82+$AN$83</f>
        <v>0</v>
      </c>
      <c r="AQ83" s="41">
        <f>AQ82+$AN$83</f>
        <v>0</v>
      </c>
      <c r="AR83" s="41">
        <f>AR82+$AN$83</f>
        <v>0</v>
      </c>
      <c r="AS83" s="42">
        <f>AO83+AP83+AQ83+AR83</f>
        <v>0</v>
      </c>
      <c r="AT83" s="40">
        <f>SUM(AT72:AT81)</f>
        <v>0</v>
      </c>
      <c r="AU83" s="41">
        <f>AU82+$AT$83</f>
        <v>0</v>
      </c>
      <c r="AV83" s="41">
        <f>AV82+$AT$83</f>
        <v>0</v>
      </c>
      <c r="AW83" s="41">
        <f>AW82+$AT$83</f>
        <v>0</v>
      </c>
      <c r="AX83" s="41">
        <f>AX82+$AT$83</f>
        <v>0</v>
      </c>
      <c r="AY83" s="42">
        <f>AU83+AV83+AW83+AX83</f>
        <v>0</v>
      </c>
      <c r="AZ83" s="40">
        <f>SUM(AZ72:AZ81)</f>
        <v>0</v>
      </c>
      <c r="BA83" s="41">
        <f>BA82+$AZ$83</f>
        <v>0</v>
      </c>
      <c r="BB83" s="41">
        <f>BB82+$AZ$83</f>
        <v>0</v>
      </c>
      <c r="BC83" s="41">
        <f>BC82+$AZ$83</f>
        <v>0</v>
      </c>
      <c r="BD83" s="41">
        <f>BD82+$AZ$83</f>
        <v>0</v>
      </c>
      <c r="BE83" s="42">
        <f>BA83+BB83+BC83+BD83</f>
        <v>0</v>
      </c>
      <c r="BF83" s="45">
        <f t="shared" si="159"/>
        <v>4</v>
      </c>
      <c r="BG83" s="17">
        <f t="shared" si="160"/>
        <v>4</v>
      </c>
      <c r="BH83" s="17">
        <f t="shared" si="161"/>
        <v>4</v>
      </c>
      <c r="BI83" s="17">
        <f t="shared" si="162"/>
        <v>4</v>
      </c>
      <c r="BJ83" s="17">
        <f t="shared" si="163"/>
        <v>0</v>
      </c>
      <c r="BK83" s="17">
        <f t="shared" si="164"/>
        <v>0</v>
      </c>
      <c r="BL83" s="17">
        <f t="shared" si="165"/>
        <v>0</v>
      </c>
      <c r="BM83" s="17">
        <f t="shared" si="166"/>
        <v>0</v>
      </c>
      <c r="BN83" s="17">
        <f t="shared" si="167"/>
        <v>0</v>
      </c>
      <c r="BO83" s="17">
        <f t="shared" si="168"/>
        <v>16</v>
      </c>
      <c r="BP83" s="17">
        <f t="shared" si="169"/>
        <v>6309</v>
      </c>
      <c r="BQ83" s="17">
        <f t="shared" si="170"/>
        <v>394.3125</v>
      </c>
    </row>
    <row r="84" spans="1:69" ht="15.75" customHeight="1" x14ac:dyDescent="0.25">
      <c r="A84" s="37"/>
      <c r="B84" s="38" t="s">
        <v>39</v>
      </c>
      <c r="C84" s="47"/>
      <c r="D84" s="43"/>
      <c r="E84" s="41">
        <f t="shared" ref="E84:I85" si="171">IF($D$83&gt;0,IF(E82=E66,0.5,IF(E82&gt;E66,1,0)),0)</f>
        <v>0</v>
      </c>
      <c r="F84" s="41">
        <f t="shared" si="171"/>
        <v>0</v>
      </c>
      <c r="G84" s="41">
        <f t="shared" si="171"/>
        <v>0</v>
      </c>
      <c r="H84" s="41">
        <f t="shared" si="171"/>
        <v>1</v>
      </c>
      <c r="I84" s="42">
        <f t="shared" si="171"/>
        <v>0</v>
      </c>
      <c r="J84" s="43"/>
      <c r="K84" s="41">
        <f t="shared" ref="K84:O85" si="172">IF($J$83&gt;0,IF(K82=K14,0.5,IF(K82&gt;K14,1,0)),0)</f>
        <v>0</v>
      </c>
      <c r="L84" s="41">
        <f t="shared" si="172"/>
        <v>0</v>
      </c>
      <c r="M84" s="41">
        <f t="shared" si="172"/>
        <v>0</v>
      </c>
      <c r="N84" s="41">
        <f t="shared" si="172"/>
        <v>0</v>
      </c>
      <c r="O84" s="42">
        <f t="shared" si="172"/>
        <v>0</v>
      </c>
      <c r="P84" s="43"/>
      <c r="Q84" s="41">
        <f t="shared" ref="Q84:U85" si="173">IF($P$83&gt;0,IF(Q82=Q100,0.5,IF(Q82&gt;Q100,1,0)),0)</f>
        <v>0</v>
      </c>
      <c r="R84" s="41">
        <f t="shared" si="173"/>
        <v>1</v>
      </c>
      <c r="S84" s="41">
        <f t="shared" si="173"/>
        <v>0</v>
      </c>
      <c r="T84" s="41">
        <f t="shared" si="173"/>
        <v>1</v>
      </c>
      <c r="U84" s="42">
        <f t="shared" si="173"/>
        <v>1</v>
      </c>
      <c r="V84" s="43"/>
      <c r="W84" s="41">
        <f t="shared" ref="W84:AA85" si="174">IF($V$83&gt;0,IF(W82=W116,0.5,IF(W82&gt;W116,1,0)),0)</f>
        <v>0</v>
      </c>
      <c r="X84" s="41">
        <f t="shared" si="174"/>
        <v>1</v>
      </c>
      <c r="Y84" s="41">
        <f t="shared" si="174"/>
        <v>0</v>
      </c>
      <c r="Z84" s="41">
        <f t="shared" si="174"/>
        <v>0</v>
      </c>
      <c r="AA84" s="42">
        <f t="shared" si="174"/>
        <v>0</v>
      </c>
      <c r="AB84" s="43"/>
      <c r="AC84" s="41">
        <f t="shared" ref="AC84:AG85" si="175">IF($AB$83&gt;0,IF(AC82=AC26,0.5,IF(AC82&gt;AC26,1,0)),0)</f>
        <v>0</v>
      </c>
      <c r="AD84" s="41">
        <f t="shared" si="175"/>
        <v>0</v>
      </c>
      <c r="AE84" s="41">
        <f t="shared" si="175"/>
        <v>0</v>
      </c>
      <c r="AF84" s="41">
        <f t="shared" si="175"/>
        <v>0</v>
      </c>
      <c r="AG84" s="42">
        <f t="shared" si="175"/>
        <v>0</v>
      </c>
      <c r="AH84" s="43"/>
      <c r="AI84" s="41">
        <f t="shared" ref="AI84:AM85" si="176">IF($AH$83&gt;0,IF(AI82=AI128,0.5,IF(AI82&gt;AI128,1,0)),0)</f>
        <v>0</v>
      </c>
      <c r="AJ84" s="41">
        <f t="shared" si="176"/>
        <v>0</v>
      </c>
      <c r="AK84" s="41">
        <f t="shared" si="176"/>
        <v>0</v>
      </c>
      <c r="AL84" s="41">
        <f t="shared" si="176"/>
        <v>0</v>
      </c>
      <c r="AM84" s="42">
        <f t="shared" si="176"/>
        <v>0</v>
      </c>
      <c r="AN84" s="43"/>
      <c r="AO84" s="41">
        <f t="shared" ref="AO84:AS85" si="177">IF($AN$83&gt;0,IF(AO82=AO53,0.5,IF(AO82&gt;AO53,1,0)),0)</f>
        <v>0</v>
      </c>
      <c r="AP84" s="41">
        <f t="shared" si="177"/>
        <v>0</v>
      </c>
      <c r="AQ84" s="41">
        <f t="shared" si="177"/>
        <v>0</v>
      </c>
      <c r="AR84" s="41">
        <f t="shared" si="177"/>
        <v>0</v>
      </c>
      <c r="AS84" s="42">
        <f t="shared" si="177"/>
        <v>0</v>
      </c>
      <c r="AT84" s="43"/>
      <c r="AU84" s="41">
        <f t="shared" ref="AU84:AY85" si="178">IF($AT$83&gt;0,IF(AU82=AU144,0.5,IF(AU82&gt;AU144,1,0)),0)</f>
        <v>0</v>
      </c>
      <c r="AV84" s="41">
        <f t="shared" si="178"/>
        <v>0</v>
      </c>
      <c r="AW84" s="41">
        <f t="shared" si="178"/>
        <v>0</v>
      </c>
      <c r="AX84" s="41">
        <f t="shared" si="178"/>
        <v>0</v>
      </c>
      <c r="AY84" s="42">
        <f t="shared" si="178"/>
        <v>0</v>
      </c>
      <c r="AZ84" s="43"/>
      <c r="BA84" s="41">
        <f t="shared" ref="BA84:BE85" si="179">IF($AZ$83&gt;0,IF(BA82=BA39,0.5,IF(BA82&gt;BA39,1,0)),0)</f>
        <v>0</v>
      </c>
      <c r="BB84" s="41">
        <f t="shared" si="179"/>
        <v>0</v>
      </c>
      <c r="BC84" s="41">
        <f t="shared" si="179"/>
        <v>0</v>
      </c>
      <c r="BD84" s="41">
        <f t="shared" si="179"/>
        <v>0</v>
      </c>
      <c r="BE84" s="42">
        <f t="shared" si="179"/>
        <v>0</v>
      </c>
      <c r="BF84" s="48"/>
      <c r="BG84" s="21"/>
      <c r="BH84" s="21"/>
      <c r="BI84" s="21"/>
      <c r="BJ84" s="21"/>
      <c r="BK84" s="21"/>
      <c r="BL84" s="21"/>
      <c r="BM84" s="21"/>
      <c r="BN84" s="21"/>
      <c r="BO84" s="21"/>
      <c r="BP84" s="17">
        <f t="shared" si="169"/>
        <v>1</v>
      </c>
      <c r="BQ84" s="21"/>
    </row>
    <row r="85" spans="1:69" ht="15.75" customHeight="1" x14ac:dyDescent="0.25">
      <c r="A85" s="37"/>
      <c r="B85" s="38" t="s">
        <v>40</v>
      </c>
      <c r="C85" s="47"/>
      <c r="D85" s="43"/>
      <c r="E85" s="41">
        <f t="shared" si="171"/>
        <v>0</v>
      </c>
      <c r="F85" s="41">
        <f t="shared" si="171"/>
        <v>0</v>
      </c>
      <c r="G85" s="41">
        <f t="shared" si="171"/>
        <v>0</v>
      </c>
      <c r="H85" s="41">
        <f t="shared" si="171"/>
        <v>1</v>
      </c>
      <c r="I85" s="42">
        <f t="shared" si="171"/>
        <v>0</v>
      </c>
      <c r="J85" s="43"/>
      <c r="K85" s="41">
        <f t="shared" si="172"/>
        <v>0</v>
      </c>
      <c r="L85" s="41">
        <f t="shared" si="172"/>
        <v>0</v>
      </c>
      <c r="M85" s="41">
        <f t="shared" si="172"/>
        <v>0</v>
      </c>
      <c r="N85" s="41">
        <f t="shared" si="172"/>
        <v>0</v>
      </c>
      <c r="O85" s="42">
        <f t="shared" si="172"/>
        <v>0</v>
      </c>
      <c r="P85" s="43"/>
      <c r="Q85" s="41">
        <f t="shared" si="173"/>
        <v>0</v>
      </c>
      <c r="R85" s="41">
        <f t="shared" si="173"/>
        <v>1</v>
      </c>
      <c r="S85" s="41">
        <f t="shared" si="173"/>
        <v>1</v>
      </c>
      <c r="T85" s="41">
        <f t="shared" si="173"/>
        <v>1</v>
      </c>
      <c r="U85" s="42">
        <f t="shared" si="173"/>
        <v>1</v>
      </c>
      <c r="V85" s="43"/>
      <c r="W85" s="41">
        <f t="shared" si="174"/>
        <v>0</v>
      </c>
      <c r="X85" s="41">
        <f t="shared" si="174"/>
        <v>1</v>
      </c>
      <c r="Y85" s="41">
        <f t="shared" si="174"/>
        <v>0</v>
      </c>
      <c r="Z85" s="41">
        <f t="shared" si="174"/>
        <v>0</v>
      </c>
      <c r="AA85" s="42">
        <f t="shared" si="174"/>
        <v>0</v>
      </c>
      <c r="AB85" s="43"/>
      <c r="AC85" s="41">
        <f t="shared" si="175"/>
        <v>0</v>
      </c>
      <c r="AD85" s="41">
        <f t="shared" si="175"/>
        <v>0</v>
      </c>
      <c r="AE85" s="41">
        <f t="shared" si="175"/>
        <v>0</v>
      </c>
      <c r="AF85" s="41">
        <f t="shared" si="175"/>
        <v>0</v>
      </c>
      <c r="AG85" s="42">
        <f t="shared" si="175"/>
        <v>0</v>
      </c>
      <c r="AH85" s="43"/>
      <c r="AI85" s="41">
        <f t="shared" si="176"/>
        <v>0</v>
      </c>
      <c r="AJ85" s="41">
        <f t="shared" si="176"/>
        <v>0</v>
      </c>
      <c r="AK85" s="41">
        <f t="shared" si="176"/>
        <v>0</v>
      </c>
      <c r="AL85" s="41">
        <f t="shared" si="176"/>
        <v>0</v>
      </c>
      <c r="AM85" s="42">
        <f t="shared" si="176"/>
        <v>0</v>
      </c>
      <c r="AN85" s="43"/>
      <c r="AO85" s="41">
        <f t="shared" si="177"/>
        <v>0</v>
      </c>
      <c r="AP85" s="41">
        <f t="shared" si="177"/>
        <v>0</v>
      </c>
      <c r="AQ85" s="41">
        <f t="shared" si="177"/>
        <v>0</v>
      </c>
      <c r="AR85" s="41">
        <f t="shared" si="177"/>
        <v>0</v>
      </c>
      <c r="AS85" s="42">
        <f t="shared" si="177"/>
        <v>0</v>
      </c>
      <c r="AT85" s="43"/>
      <c r="AU85" s="41">
        <f t="shared" si="178"/>
        <v>0</v>
      </c>
      <c r="AV85" s="41">
        <f t="shared" si="178"/>
        <v>0</v>
      </c>
      <c r="AW85" s="41">
        <f t="shared" si="178"/>
        <v>0</v>
      </c>
      <c r="AX85" s="41">
        <f t="shared" si="178"/>
        <v>0</v>
      </c>
      <c r="AY85" s="42">
        <f t="shared" si="178"/>
        <v>0</v>
      </c>
      <c r="AZ85" s="43"/>
      <c r="BA85" s="41">
        <f t="shared" si="179"/>
        <v>0</v>
      </c>
      <c r="BB85" s="41">
        <f t="shared" si="179"/>
        <v>0</v>
      </c>
      <c r="BC85" s="41">
        <f t="shared" si="179"/>
        <v>0</v>
      </c>
      <c r="BD85" s="41">
        <f t="shared" si="179"/>
        <v>0</v>
      </c>
      <c r="BE85" s="42">
        <f t="shared" si="179"/>
        <v>0</v>
      </c>
      <c r="BF85" s="48"/>
      <c r="BG85" s="21"/>
      <c r="BH85" s="21"/>
      <c r="BI85" s="21"/>
      <c r="BJ85" s="21"/>
      <c r="BK85" s="21"/>
      <c r="BL85" s="21"/>
      <c r="BM85" s="21"/>
      <c r="BN85" s="21"/>
      <c r="BO85" s="21"/>
      <c r="BP85" s="17">
        <f t="shared" si="169"/>
        <v>1</v>
      </c>
      <c r="BQ85" s="21"/>
    </row>
    <row r="86" spans="1:69" ht="14.25" customHeight="1" x14ac:dyDescent="0.25">
      <c r="A86" s="49"/>
      <c r="B86" s="50" t="s">
        <v>41</v>
      </c>
      <c r="C86" s="51"/>
      <c r="D86" s="52"/>
      <c r="E86" s="53"/>
      <c r="F86" s="53"/>
      <c r="G86" s="53"/>
      <c r="H86" s="53"/>
      <c r="I86" s="54">
        <f>SUM(E84+F84+G84+H84+I84+E85+F85+G85+H85+I85)</f>
        <v>2</v>
      </c>
      <c r="J86" s="52"/>
      <c r="K86" s="53"/>
      <c r="L86" s="53"/>
      <c r="M86" s="53"/>
      <c r="N86" s="53"/>
      <c r="O86" s="54">
        <f>SUM(K84+L84+M84+N84+O84+K85+L85+M85+N85+O85)</f>
        <v>0</v>
      </c>
      <c r="P86" s="52"/>
      <c r="Q86" s="53"/>
      <c r="R86" s="53"/>
      <c r="S86" s="53"/>
      <c r="T86" s="53"/>
      <c r="U86" s="54">
        <f>SUM(Q84+R84+S84+T84+U84+Q85+R85+S85+T85+U85)</f>
        <v>7</v>
      </c>
      <c r="V86" s="52"/>
      <c r="W86" s="53"/>
      <c r="X86" s="53"/>
      <c r="Y86" s="53"/>
      <c r="Z86" s="53"/>
      <c r="AA86" s="54">
        <f>SUM(W84+X84+Y84+Z84+AA84+W85+X85+Y85+Z85+AA85)</f>
        <v>2</v>
      </c>
      <c r="AB86" s="52"/>
      <c r="AC86" s="53"/>
      <c r="AD86" s="53"/>
      <c r="AE86" s="53"/>
      <c r="AF86" s="53"/>
      <c r="AG86" s="54">
        <f>SUM(AC84+AD84+AE84+AF84+AG84+AC85+AD85+AE85+AF85+AG85)</f>
        <v>0</v>
      </c>
      <c r="AH86" s="52"/>
      <c r="AI86" s="53"/>
      <c r="AJ86" s="53"/>
      <c r="AK86" s="53"/>
      <c r="AL86" s="53"/>
      <c r="AM86" s="54">
        <f>SUM(AI84+AJ84+AK84+AL84+AM84+AI85+AJ85+AK85+AL85+AM85)</f>
        <v>0</v>
      </c>
      <c r="AN86" s="52"/>
      <c r="AO86" s="53"/>
      <c r="AP86" s="53"/>
      <c r="AQ86" s="53"/>
      <c r="AR86" s="53"/>
      <c r="AS86" s="54">
        <f>SUM(AO84+AP84+AQ84+AR84+AS84+AO85+AP85+AQ85+AR85+AS85)</f>
        <v>0</v>
      </c>
      <c r="AT86" s="52"/>
      <c r="AU86" s="53"/>
      <c r="AV86" s="53"/>
      <c r="AW86" s="53"/>
      <c r="AX86" s="53"/>
      <c r="AY86" s="54">
        <f>SUM(AU84+AV84+AW84+AX84+AY84+AU85+AV85+AW85+AX85+AY85)</f>
        <v>0</v>
      </c>
      <c r="AZ86" s="52"/>
      <c r="BA86" s="53"/>
      <c r="BB86" s="53"/>
      <c r="BC86" s="53"/>
      <c r="BD86" s="53"/>
      <c r="BE86" s="54">
        <f>SUM(BA84+BB84+BC84+BD84+BE84+BA85+BB85+BC85+BD85+BE85)</f>
        <v>0</v>
      </c>
      <c r="BF86" s="55"/>
      <c r="BG86" s="56"/>
      <c r="BH86" s="56"/>
      <c r="BI86" s="56"/>
      <c r="BJ86" s="56"/>
      <c r="BK86" s="56"/>
      <c r="BL86" s="56"/>
      <c r="BM86" s="56"/>
      <c r="BN86" s="56"/>
      <c r="BO86" s="56"/>
      <c r="BP86" s="57">
        <f t="shared" si="169"/>
        <v>11</v>
      </c>
      <c r="BQ86" s="56"/>
    </row>
    <row r="87" spans="1:69" ht="27" customHeight="1" x14ac:dyDescent="0.25">
      <c r="A87" s="31">
        <v>7</v>
      </c>
      <c r="B87" s="115" t="s">
        <v>63</v>
      </c>
      <c r="C87" s="116"/>
      <c r="D87" s="32" t="s">
        <v>27</v>
      </c>
      <c r="E87" s="33" t="s">
        <v>28</v>
      </c>
      <c r="F87" s="33" t="s">
        <v>29</v>
      </c>
      <c r="G87" s="33" t="s">
        <v>30</v>
      </c>
      <c r="H87" s="33" t="s">
        <v>31</v>
      </c>
      <c r="I87" s="34" t="s">
        <v>24</v>
      </c>
      <c r="J87" s="32" t="s">
        <v>27</v>
      </c>
      <c r="K87" s="33" t="s">
        <v>28</v>
      </c>
      <c r="L87" s="33" t="s">
        <v>29</v>
      </c>
      <c r="M87" s="33" t="s">
        <v>30</v>
      </c>
      <c r="N87" s="33" t="s">
        <v>31</v>
      </c>
      <c r="O87" s="34" t="s">
        <v>24</v>
      </c>
      <c r="P87" s="32" t="s">
        <v>27</v>
      </c>
      <c r="Q87" s="33" t="s">
        <v>28</v>
      </c>
      <c r="R87" s="33" t="s">
        <v>29</v>
      </c>
      <c r="S87" s="33" t="s">
        <v>30</v>
      </c>
      <c r="T87" s="33" t="s">
        <v>31</v>
      </c>
      <c r="U87" s="34" t="s">
        <v>24</v>
      </c>
      <c r="V87" s="32" t="s">
        <v>27</v>
      </c>
      <c r="W87" s="33" t="s">
        <v>28</v>
      </c>
      <c r="X87" s="33" t="s">
        <v>29</v>
      </c>
      <c r="Y87" s="33" t="s">
        <v>30</v>
      </c>
      <c r="Z87" s="33" t="s">
        <v>31</v>
      </c>
      <c r="AA87" s="34" t="s">
        <v>24</v>
      </c>
      <c r="AB87" s="32" t="s">
        <v>27</v>
      </c>
      <c r="AC87" s="33" t="s">
        <v>28</v>
      </c>
      <c r="AD87" s="33" t="s">
        <v>29</v>
      </c>
      <c r="AE87" s="33" t="s">
        <v>30</v>
      </c>
      <c r="AF87" s="33" t="s">
        <v>31</v>
      </c>
      <c r="AG87" s="34" t="s">
        <v>24</v>
      </c>
      <c r="AH87" s="32" t="s">
        <v>27</v>
      </c>
      <c r="AI87" s="33" t="s">
        <v>28</v>
      </c>
      <c r="AJ87" s="33" t="s">
        <v>29</v>
      </c>
      <c r="AK87" s="33" t="s">
        <v>30</v>
      </c>
      <c r="AL87" s="33" t="s">
        <v>31</v>
      </c>
      <c r="AM87" s="34" t="s">
        <v>24</v>
      </c>
      <c r="AN87" s="32" t="s">
        <v>27</v>
      </c>
      <c r="AO87" s="33" t="s">
        <v>28</v>
      </c>
      <c r="AP87" s="33" t="s">
        <v>29</v>
      </c>
      <c r="AQ87" s="33" t="s">
        <v>30</v>
      </c>
      <c r="AR87" s="33" t="s">
        <v>31</v>
      </c>
      <c r="AS87" s="34" t="s">
        <v>24</v>
      </c>
      <c r="AT87" s="32" t="s">
        <v>27</v>
      </c>
      <c r="AU87" s="33" t="s">
        <v>28</v>
      </c>
      <c r="AV87" s="33" t="s">
        <v>29</v>
      </c>
      <c r="AW87" s="33" t="s">
        <v>30</v>
      </c>
      <c r="AX87" s="33" t="s">
        <v>31</v>
      </c>
      <c r="AY87" s="34" t="s">
        <v>24</v>
      </c>
      <c r="AZ87" s="32" t="s">
        <v>27</v>
      </c>
      <c r="BA87" s="33" t="s">
        <v>28</v>
      </c>
      <c r="BB87" s="33" t="s">
        <v>29</v>
      </c>
      <c r="BC87" s="33" t="s">
        <v>30</v>
      </c>
      <c r="BD87" s="33" t="s">
        <v>31</v>
      </c>
      <c r="BE87" s="34" t="s">
        <v>24</v>
      </c>
      <c r="BF87" s="35"/>
      <c r="BG87" s="36"/>
      <c r="BH87" s="36"/>
      <c r="BI87" s="36"/>
      <c r="BJ87" s="36"/>
      <c r="BK87" s="36"/>
      <c r="BL87" s="36"/>
      <c r="BM87" s="36"/>
      <c r="BN87" s="36"/>
      <c r="BO87" s="36"/>
      <c r="BP87" s="58"/>
      <c r="BQ87" s="36"/>
    </row>
    <row r="88" spans="1:69" ht="15.75" customHeight="1" x14ac:dyDescent="0.25">
      <c r="A88" s="37"/>
      <c r="B88" s="38" t="s">
        <v>64</v>
      </c>
      <c r="C88" s="39" t="s">
        <v>65</v>
      </c>
      <c r="D88" s="40">
        <v>53</v>
      </c>
      <c r="E88" s="41">
        <v>122</v>
      </c>
      <c r="F88" s="41">
        <v>133</v>
      </c>
      <c r="G88" s="41">
        <v>138</v>
      </c>
      <c r="H88" s="41">
        <v>182</v>
      </c>
      <c r="I88" s="42">
        <f t="shared" ref="I88:I99" si="180">SUM(E88:H88)</f>
        <v>575</v>
      </c>
      <c r="J88" s="43">
        <v>56</v>
      </c>
      <c r="K88" s="44">
        <v>132</v>
      </c>
      <c r="L88" s="44">
        <v>170</v>
      </c>
      <c r="M88" s="44">
        <v>159</v>
      </c>
      <c r="N88" s="44">
        <v>157</v>
      </c>
      <c r="O88" s="42">
        <f t="shared" ref="O88:O99" si="181">SUM(K88:N88)</f>
        <v>618</v>
      </c>
      <c r="P88" s="43">
        <v>49</v>
      </c>
      <c r="Q88" s="44">
        <v>167</v>
      </c>
      <c r="R88" s="44">
        <v>142</v>
      </c>
      <c r="S88" s="44">
        <v>172</v>
      </c>
      <c r="T88" s="44">
        <v>128</v>
      </c>
      <c r="U88" s="42">
        <f t="shared" ref="U88:U99" si="182">SUM(Q88:T88)</f>
        <v>609</v>
      </c>
      <c r="V88" s="43">
        <v>49</v>
      </c>
      <c r="W88" s="44">
        <v>116</v>
      </c>
      <c r="X88" s="44">
        <v>119</v>
      </c>
      <c r="Y88" s="44">
        <v>125</v>
      </c>
      <c r="Z88" s="44">
        <v>148</v>
      </c>
      <c r="AA88" s="42">
        <f t="shared" ref="AA88:AA99" si="183">SUM(W88:Z88)</f>
        <v>508</v>
      </c>
      <c r="AB88" s="43"/>
      <c r="AC88" s="44"/>
      <c r="AD88" s="44"/>
      <c r="AE88" s="44"/>
      <c r="AF88" s="44"/>
      <c r="AG88" s="42">
        <f t="shared" ref="AG88:AG99" si="184">SUM(AC88:AF88)</f>
        <v>0</v>
      </c>
      <c r="AH88" s="43"/>
      <c r="AI88" s="44"/>
      <c r="AJ88" s="44"/>
      <c r="AK88" s="44"/>
      <c r="AL88" s="44"/>
      <c r="AM88" s="42">
        <f t="shared" ref="AM88:AM99" si="185">SUM(AI88:AL88)</f>
        <v>0</v>
      </c>
      <c r="AN88" s="43"/>
      <c r="AO88" s="44"/>
      <c r="AP88" s="44"/>
      <c r="AQ88" s="44"/>
      <c r="AR88" s="44"/>
      <c r="AS88" s="42">
        <f t="shared" ref="AS88:AS99" si="186">SUM(AO88:AR88)</f>
        <v>0</v>
      </c>
      <c r="AT88" s="43"/>
      <c r="AU88" s="44"/>
      <c r="AV88" s="44"/>
      <c r="AW88" s="44"/>
      <c r="AX88" s="44"/>
      <c r="AY88" s="42">
        <f t="shared" ref="AY88:AY99" si="187">SUM(AU88:AX88)</f>
        <v>0</v>
      </c>
      <c r="AZ88" s="43"/>
      <c r="BA88" s="44"/>
      <c r="BB88" s="44"/>
      <c r="BC88" s="44"/>
      <c r="BD88" s="44"/>
      <c r="BE88" s="42">
        <f t="shared" ref="BE88:BE99" si="188">SUM(BA88:BD88)</f>
        <v>0</v>
      </c>
      <c r="BF88" s="45">
        <f t="shared" ref="BF88:BF101" si="189">SUM((IF(E88&gt;0,1,0)+(IF(F88&gt;0,1,0)+(IF(G88&gt;0,1,0)+(IF(H88&gt;0,1,0))))))</f>
        <v>4</v>
      </c>
      <c r="BG88" s="17">
        <f t="shared" ref="BG88:BG101" si="190">SUM((IF(K88&gt;0,1,0)+(IF(L88&gt;0,1,0)+(IF(M88&gt;0,1,0)+(IF(N88&gt;0,1,0))))))</f>
        <v>4</v>
      </c>
      <c r="BH88" s="17">
        <f t="shared" ref="BH88:BH101" si="191">SUM((IF(Q88&gt;0,1,0)+(IF(R88&gt;0,1,0)+(IF(S88&gt;0,1,0)+(IF(T88&gt;0,1,0))))))</f>
        <v>4</v>
      </c>
      <c r="BI88" s="17">
        <f t="shared" ref="BI88:BI101" si="192">SUM((IF(W88&gt;0,1,0)+(IF(X88&gt;0,1,0)+(IF(Y88&gt;0,1,0)+(IF(Z88&gt;0,1,0))))))</f>
        <v>4</v>
      </c>
      <c r="BJ88" s="17">
        <f t="shared" ref="BJ88:BJ101" si="193">SUM((IF(AC88&gt;0,1,0)+(IF(AD88&gt;0,1,0)+(IF(AE88&gt;0,1,0)+(IF(AF88&gt;0,1,0))))))</f>
        <v>0</v>
      </c>
      <c r="BK88" s="17">
        <f t="shared" ref="BK88:BK101" si="194">SUM((IF(AI88&gt;0,1,0)+(IF(AJ88&gt;0,1,0)+(IF(AK88&gt;0,1,0)+(IF(AL88&gt;0,1,0))))))</f>
        <v>0</v>
      </c>
      <c r="BL88" s="17">
        <f t="shared" ref="BL88:BL101" si="195">SUM((IF(AO88&gt;0,1,0)+(IF(AP88&gt;0,1,0)+(IF(AQ88&gt;0,1,0)+(IF(AR88&gt;0,1,0))))))</f>
        <v>0</v>
      </c>
      <c r="BM88" s="17">
        <f t="shared" ref="BM88:BM101" si="196">SUM((IF(AU88&gt;0,1,0)+(IF(AV88&gt;0,1,0)+(IF(AW88&gt;0,1,0)+(IF(AX88&gt;0,1,0))))))</f>
        <v>0</v>
      </c>
      <c r="BN88" s="17">
        <f t="shared" ref="BN88:BN101" si="197">SUM((IF(BA88&gt;0,1,0)+(IF(BB88&gt;0,1,0)+(IF(BC88&gt;0,1,0)+(IF(BD88&gt;0,1,0))))))</f>
        <v>0</v>
      </c>
      <c r="BO88" s="17">
        <f t="shared" ref="BO88:BO101" si="198">SUM(BF88:BN88)</f>
        <v>16</v>
      </c>
      <c r="BP88" s="17">
        <f t="shared" ref="BP88:BP104" si="199">I88+O88+U88+AA88+AG88+AM88+AS88+AY88+BE88</f>
        <v>2310</v>
      </c>
      <c r="BQ88" s="17">
        <f t="shared" ref="BQ88:BQ101" si="200">BP88/BO88</f>
        <v>144.375</v>
      </c>
    </row>
    <row r="89" spans="1:69" ht="15.75" customHeight="1" x14ac:dyDescent="0.25">
      <c r="A89" s="37"/>
      <c r="B89" s="38" t="s">
        <v>66</v>
      </c>
      <c r="C89" s="39" t="s">
        <v>43</v>
      </c>
      <c r="D89" s="40">
        <v>56</v>
      </c>
      <c r="E89" s="41">
        <v>175</v>
      </c>
      <c r="F89" s="41">
        <v>110</v>
      </c>
      <c r="G89" s="41">
        <v>148</v>
      </c>
      <c r="H89" s="41">
        <v>123</v>
      </c>
      <c r="I89" s="42">
        <f t="shared" si="180"/>
        <v>556</v>
      </c>
      <c r="J89" s="43">
        <v>53</v>
      </c>
      <c r="K89" s="44">
        <v>105</v>
      </c>
      <c r="L89" s="44">
        <v>120</v>
      </c>
      <c r="M89" s="44">
        <v>155</v>
      </c>
      <c r="N89" s="44">
        <v>96</v>
      </c>
      <c r="O89" s="42">
        <f t="shared" si="181"/>
        <v>476</v>
      </c>
      <c r="P89" s="43"/>
      <c r="Q89" s="44"/>
      <c r="R89" s="44"/>
      <c r="S89" s="44"/>
      <c r="T89" s="44"/>
      <c r="U89" s="42">
        <f t="shared" si="182"/>
        <v>0</v>
      </c>
      <c r="V89" s="43">
        <v>63</v>
      </c>
      <c r="W89" s="44">
        <v>159</v>
      </c>
      <c r="X89" s="44">
        <v>178</v>
      </c>
      <c r="Y89" s="44">
        <v>142</v>
      </c>
      <c r="Z89" s="44">
        <v>126</v>
      </c>
      <c r="AA89" s="42">
        <f t="shared" si="183"/>
        <v>605</v>
      </c>
      <c r="AB89" s="43"/>
      <c r="AC89" s="44"/>
      <c r="AD89" s="44"/>
      <c r="AE89" s="44"/>
      <c r="AF89" s="44"/>
      <c r="AG89" s="42">
        <f t="shared" si="184"/>
        <v>0</v>
      </c>
      <c r="AH89" s="43"/>
      <c r="AI89" s="44"/>
      <c r="AJ89" s="44"/>
      <c r="AK89" s="44"/>
      <c r="AL89" s="44"/>
      <c r="AM89" s="42">
        <f t="shared" si="185"/>
        <v>0</v>
      </c>
      <c r="AN89" s="43"/>
      <c r="AO89" s="44"/>
      <c r="AP89" s="44"/>
      <c r="AQ89" s="44"/>
      <c r="AR89" s="44"/>
      <c r="AS89" s="42">
        <f t="shared" si="186"/>
        <v>0</v>
      </c>
      <c r="AT89" s="43"/>
      <c r="AU89" s="44"/>
      <c r="AV89" s="44"/>
      <c r="AW89" s="44"/>
      <c r="AX89" s="44"/>
      <c r="AY89" s="42">
        <f t="shared" si="187"/>
        <v>0</v>
      </c>
      <c r="AZ89" s="43"/>
      <c r="BA89" s="44"/>
      <c r="BB89" s="44"/>
      <c r="BC89" s="44"/>
      <c r="BD89" s="44"/>
      <c r="BE89" s="42">
        <f t="shared" si="188"/>
        <v>0</v>
      </c>
      <c r="BF89" s="45">
        <f t="shared" si="189"/>
        <v>4</v>
      </c>
      <c r="BG89" s="17">
        <f t="shared" si="190"/>
        <v>4</v>
      </c>
      <c r="BH89" s="17">
        <f t="shared" si="191"/>
        <v>0</v>
      </c>
      <c r="BI89" s="17">
        <f t="shared" si="192"/>
        <v>4</v>
      </c>
      <c r="BJ89" s="17">
        <f t="shared" si="193"/>
        <v>0</v>
      </c>
      <c r="BK89" s="17">
        <f t="shared" si="194"/>
        <v>0</v>
      </c>
      <c r="BL89" s="17">
        <f t="shared" si="195"/>
        <v>0</v>
      </c>
      <c r="BM89" s="17">
        <f t="shared" si="196"/>
        <v>0</v>
      </c>
      <c r="BN89" s="17">
        <f t="shared" si="197"/>
        <v>0</v>
      </c>
      <c r="BO89" s="17">
        <f t="shared" si="198"/>
        <v>12</v>
      </c>
      <c r="BP89" s="17">
        <f t="shared" si="199"/>
        <v>1637</v>
      </c>
      <c r="BQ89" s="17">
        <f t="shared" si="200"/>
        <v>136.41666666666666</v>
      </c>
    </row>
    <row r="90" spans="1:69" ht="15.75" customHeight="1" x14ac:dyDescent="0.25">
      <c r="A90" s="37"/>
      <c r="B90" s="46" t="s">
        <v>75</v>
      </c>
      <c r="C90" s="47" t="s">
        <v>53</v>
      </c>
      <c r="D90" s="43"/>
      <c r="E90" s="44"/>
      <c r="F90" s="44"/>
      <c r="G90" s="44"/>
      <c r="H90" s="44"/>
      <c r="I90" s="42">
        <f t="shared" si="180"/>
        <v>0</v>
      </c>
      <c r="J90" s="43"/>
      <c r="K90" s="44"/>
      <c r="L90" s="44"/>
      <c r="M90" s="44"/>
      <c r="N90" s="44"/>
      <c r="O90" s="42">
        <f t="shared" si="181"/>
        <v>0</v>
      </c>
      <c r="P90" s="43">
        <v>39</v>
      </c>
      <c r="Q90" s="44">
        <v>141</v>
      </c>
      <c r="R90" s="44">
        <v>156</v>
      </c>
      <c r="S90" s="44">
        <v>128</v>
      </c>
      <c r="T90" s="44">
        <v>171</v>
      </c>
      <c r="U90" s="42">
        <f t="shared" si="182"/>
        <v>596</v>
      </c>
      <c r="V90" s="43"/>
      <c r="W90" s="44"/>
      <c r="X90" s="44"/>
      <c r="Y90" s="44"/>
      <c r="Z90" s="44"/>
      <c r="AA90" s="42">
        <f t="shared" si="183"/>
        <v>0</v>
      </c>
      <c r="AB90" s="43"/>
      <c r="AC90" s="44"/>
      <c r="AD90" s="44"/>
      <c r="AE90" s="44"/>
      <c r="AF90" s="44"/>
      <c r="AG90" s="42">
        <f t="shared" si="184"/>
        <v>0</v>
      </c>
      <c r="AH90" s="43"/>
      <c r="AI90" s="44"/>
      <c r="AJ90" s="44"/>
      <c r="AK90" s="44"/>
      <c r="AL90" s="44"/>
      <c r="AM90" s="42">
        <f t="shared" si="185"/>
        <v>0</v>
      </c>
      <c r="AN90" s="43"/>
      <c r="AO90" s="44"/>
      <c r="AP90" s="44"/>
      <c r="AQ90" s="44"/>
      <c r="AR90" s="44"/>
      <c r="AS90" s="42">
        <f t="shared" si="186"/>
        <v>0</v>
      </c>
      <c r="AT90" s="43"/>
      <c r="AU90" s="44"/>
      <c r="AV90" s="44"/>
      <c r="AW90" s="44"/>
      <c r="AX90" s="44"/>
      <c r="AY90" s="42">
        <f t="shared" si="187"/>
        <v>0</v>
      </c>
      <c r="AZ90" s="43"/>
      <c r="BA90" s="44"/>
      <c r="BB90" s="44"/>
      <c r="BC90" s="44"/>
      <c r="BD90" s="44"/>
      <c r="BE90" s="42">
        <f t="shared" si="188"/>
        <v>0</v>
      </c>
      <c r="BF90" s="45">
        <f t="shared" si="189"/>
        <v>0</v>
      </c>
      <c r="BG90" s="17">
        <f t="shared" si="190"/>
        <v>0</v>
      </c>
      <c r="BH90" s="17">
        <f t="shared" si="191"/>
        <v>4</v>
      </c>
      <c r="BI90" s="17">
        <f t="shared" si="192"/>
        <v>0</v>
      </c>
      <c r="BJ90" s="17">
        <f t="shared" si="193"/>
        <v>0</v>
      </c>
      <c r="BK90" s="17">
        <f t="shared" si="194"/>
        <v>0</v>
      </c>
      <c r="BL90" s="17">
        <f t="shared" si="195"/>
        <v>0</v>
      </c>
      <c r="BM90" s="17">
        <f t="shared" si="196"/>
        <v>0</v>
      </c>
      <c r="BN90" s="17">
        <f t="shared" si="197"/>
        <v>0</v>
      </c>
      <c r="BO90" s="17">
        <f t="shared" si="198"/>
        <v>4</v>
      </c>
      <c r="BP90" s="17">
        <f t="shared" si="199"/>
        <v>596</v>
      </c>
      <c r="BQ90" s="21">
        <f t="shared" si="200"/>
        <v>149</v>
      </c>
    </row>
    <row r="91" spans="1:69" ht="15.75" customHeight="1" x14ac:dyDescent="0.25">
      <c r="A91" s="37"/>
      <c r="B91" s="46">
        <v>4</v>
      </c>
      <c r="C91" s="47"/>
      <c r="D91" s="43"/>
      <c r="E91" s="44"/>
      <c r="F91" s="44"/>
      <c r="G91" s="44"/>
      <c r="H91" s="44"/>
      <c r="I91" s="42">
        <f t="shared" si="180"/>
        <v>0</v>
      </c>
      <c r="J91" s="43"/>
      <c r="K91" s="44"/>
      <c r="L91" s="44"/>
      <c r="M91" s="44"/>
      <c r="N91" s="44"/>
      <c r="O91" s="42">
        <f t="shared" si="181"/>
        <v>0</v>
      </c>
      <c r="P91" s="43"/>
      <c r="Q91" s="44"/>
      <c r="R91" s="44"/>
      <c r="S91" s="44"/>
      <c r="T91" s="44"/>
      <c r="U91" s="42">
        <f t="shared" si="182"/>
        <v>0</v>
      </c>
      <c r="V91" s="43"/>
      <c r="W91" s="44"/>
      <c r="X91" s="44"/>
      <c r="Y91" s="44"/>
      <c r="Z91" s="44"/>
      <c r="AA91" s="42">
        <f t="shared" si="183"/>
        <v>0</v>
      </c>
      <c r="AB91" s="43"/>
      <c r="AC91" s="44"/>
      <c r="AD91" s="44"/>
      <c r="AE91" s="44"/>
      <c r="AF91" s="44"/>
      <c r="AG91" s="42">
        <f t="shared" si="184"/>
        <v>0</v>
      </c>
      <c r="AH91" s="43"/>
      <c r="AI91" s="44"/>
      <c r="AJ91" s="44"/>
      <c r="AK91" s="44"/>
      <c r="AL91" s="44"/>
      <c r="AM91" s="42">
        <f t="shared" si="185"/>
        <v>0</v>
      </c>
      <c r="AN91" s="43"/>
      <c r="AO91" s="44"/>
      <c r="AP91" s="44"/>
      <c r="AQ91" s="44"/>
      <c r="AR91" s="44"/>
      <c r="AS91" s="42">
        <f t="shared" si="186"/>
        <v>0</v>
      </c>
      <c r="AT91" s="43"/>
      <c r="AU91" s="44"/>
      <c r="AV91" s="44"/>
      <c r="AW91" s="44"/>
      <c r="AX91" s="44"/>
      <c r="AY91" s="42">
        <f t="shared" si="187"/>
        <v>0</v>
      </c>
      <c r="AZ91" s="43"/>
      <c r="BA91" s="44"/>
      <c r="BB91" s="44"/>
      <c r="BC91" s="44"/>
      <c r="BD91" s="44"/>
      <c r="BE91" s="42">
        <f t="shared" si="188"/>
        <v>0</v>
      </c>
      <c r="BF91" s="45">
        <f t="shared" si="189"/>
        <v>0</v>
      </c>
      <c r="BG91" s="17">
        <f t="shared" si="190"/>
        <v>0</v>
      </c>
      <c r="BH91" s="17">
        <f t="shared" si="191"/>
        <v>0</v>
      </c>
      <c r="BI91" s="17">
        <f t="shared" si="192"/>
        <v>0</v>
      </c>
      <c r="BJ91" s="17">
        <f t="shared" si="193"/>
        <v>0</v>
      </c>
      <c r="BK91" s="17">
        <f t="shared" si="194"/>
        <v>0</v>
      </c>
      <c r="BL91" s="17">
        <f t="shared" si="195"/>
        <v>0</v>
      </c>
      <c r="BM91" s="17">
        <f t="shared" si="196"/>
        <v>0</v>
      </c>
      <c r="BN91" s="17">
        <f t="shared" si="197"/>
        <v>0</v>
      </c>
      <c r="BO91" s="17">
        <f t="shared" si="198"/>
        <v>0</v>
      </c>
      <c r="BP91" s="17">
        <f t="shared" si="199"/>
        <v>0</v>
      </c>
      <c r="BQ91" s="21" t="e">
        <f t="shared" si="200"/>
        <v>#DIV/0!</v>
      </c>
    </row>
    <row r="92" spans="1:69" ht="15.75" customHeight="1" x14ac:dyDescent="0.25">
      <c r="A92" s="37"/>
      <c r="B92" s="46">
        <v>5</v>
      </c>
      <c r="C92" s="47"/>
      <c r="D92" s="43"/>
      <c r="E92" s="44"/>
      <c r="F92" s="44"/>
      <c r="G92" s="44"/>
      <c r="H92" s="44"/>
      <c r="I92" s="42">
        <f t="shared" si="180"/>
        <v>0</v>
      </c>
      <c r="J92" s="43"/>
      <c r="K92" s="44"/>
      <c r="L92" s="44"/>
      <c r="M92" s="44"/>
      <c r="N92" s="44"/>
      <c r="O92" s="42">
        <f t="shared" si="181"/>
        <v>0</v>
      </c>
      <c r="P92" s="43"/>
      <c r="Q92" s="44"/>
      <c r="R92" s="44"/>
      <c r="S92" s="44"/>
      <c r="T92" s="44"/>
      <c r="U92" s="42">
        <f t="shared" si="182"/>
        <v>0</v>
      </c>
      <c r="V92" s="43"/>
      <c r="W92" s="44"/>
      <c r="X92" s="44"/>
      <c r="Y92" s="44"/>
      <c r="Z92" s="44"/>
      <c r="AA92" s="42">
        <f t="shared" si="183"/>
        <v>0</v>
      </c>
      <c r="AB92" s="43"/>
      <c r="AC92" s="44"/>
      <c r="AD92" s="44"/>
      <c r="AE92" s="44"/>
      <c r="AF92" s="44"/>
      <c r="AG92" s="42">
        <f t="shared" si="184"/>
        <v>0</v>
      </c>
      <c r="AH92" s="43"/>
      <c r="AI92" s="44"/>
      <c r="AJ92" s="44"/>
      <c r="AK92" s="44"/>
      <c r="AL92" s="44"/>
      <c r="AM92" s="42">
        <f t="shared" si="185"/>
        <v>0</v>
      </c>
      <c r="AN92" s="43"/>
      <c r="AO92" s="44"/>
      <c r="AP92" s="44"/>
      <c r="AQ92" s="44"/>
      <c r="AR92" s="44"/>
      <c r="AS92" s="42">
        <f t="shared" si="186"/>
        <v>0</v>
      </c>
      <c r="AT92" s="43"/>
      <c r="AU92" s="44"/>
      <c r="AV92" s="44"/>
      <c r="AW92" s="44"/>
      <c r="AX92" s="44"/>
      <c r="AY92" s="42">
        <f t="shared" si="187"/>
        <v>0</v>
      </c>
      <c r="AZ92" s="43"/>
      <c r="BA92" s="44"/>
      <c r="BB92" s="44"/>
      <c r="BC92" s="44"/>
      <c r="BD92" s="44"/>
      <c r="BE92" s="42">
        <f t="shared" si="188"/>
        <v>0</v>
      </c>
      <c r="BF92" s="45">
        <f t="shared" si="189"/>
        <v>0</v>
      </c>
      <c r="BG92" s="17">
        <f t="shared" si="190"/>
        <v>0</v>
      </c>
      <c r="BH92" s="17">
        <f t="shared" si="191"/>
        <v>0</v>
      </c>
      <c r="BI92" s="17">
        <f t="shared" si="192"/>
        <v>0</v>
      </c>
      <c r="BJ92" s="17">
        <f t="shared" si="193"/>
        <v>0</v>
      </c>
      <c r="BK92" s="17">
        <f t="shared" si="194"/>
        <v>0</v>
      </c>
      <c r="BL92" s="17">
        <f t="shared" si="195"/>
        <v>0</v>
      </c>
      <c r="BM92" s="17">
        <f t="shared" si="196"/>
        <v>0</v>
      </c>
      <c r="BN92" s="17">
        <f t="shared" si="197"/>
        <v>0</v>
      </c>
      <c r="BO92" s="17">
        <f t="shared" si="198"/>
        <v>0</v>
      </c>
      <c r="BP92" s="17">
        <f t="shared" si="199"/>
        <v>0</v>
      </c>
      <c r="BQ92" s="21" t="e">
        <f t="shared" si="200"/>
        <v>#DIV/0!</v>
      </c>
    </row>
    <row r="93" spans="1:69" ht="15.75" customHeight="1" x14ac:dyDescent="0.25">
      <c r="A93" s="37"/>
      <c r="B93" s="46">
        <v>6</v>
      </c>
      <c r="C93" s="47"/>
      <c r="D93" s="43"/>
      <c r="E93" s="44"/>
      <c r="F93" s="44"/>
      <c r="G93" s="44"/>
      <c r="H93" s="44"/>
      <c r="I93" s="42">
        <f t="shared" si="180"/>
        <v>0</v>
      </c>
      <c r="J93" s="43"/>
      <c r="K93" s="44"/>
      <c r="L93" s="44"/>
      <c r="M93" s="44"/>
      <c r="N93" s="44"/>
      <c r="O93" s="42">
        <f t="shared" si="181"/>
        <v>0</v>
      </c>
      <c r="P93" s="43"/>
      <c r="Q93" s="44"/>
      <c r="R93" s="44"/>
      <c r="S93" s="44"/>
      <c r="T93" s="44"/>
      <c r="U93" s="42">
        <f t="shared" si="182"/>
        <v>0</v>
      </c>
      <c r="V93" s="43"/>
      <c r="W93" s="44"/>
      <c r="X93" s="44"/>
      <c r="Y93" s="44"/>
      <c r="Z93" s="44"/>
      <c r="AA93" s="42">
        <f t="shared" si="183"/>
        <v>0</v>
      </c>
      <c r="AB93" s="43"/>
      <c r="AC93" s="44"/>
      <c r="AD93" s="44"/>
      <c r="AE93" s="44"/>
      <c r="AF93" s="44"/>
      <c r="AG93" s="42">
        <f t="shared" si="184"/>
        <v>0</v>
      </c>
      <c r="AH93" s="43"/>
      <c r="AI93" s="44"/>
      <c r="AJ93" s="44"/>
      <c r="AK93" s="44"/>
      <c r="AL93" s="44"/>
      <c r="AM93" s="42">
        <f t="shared" si="185"/>
        <v>0</v>
      </c>
      <c r="AN93" s="43"/>
      <c r="AO93" s="44"/>
      <c r="AP93" s="44"/>
      <c r="AQ93" s="44"/>
      <c r="AR93" s="44"/>
      <c r="AS93" s="42">
        <f t="shared" si="186"/>
        <v>0</v>
      </c>
      <c r="AT93" s="43"/>
      <c r="AU93" s="44"/>
      <c r="AV93" s="44"/>
      <c r="AW93" s="44"/>
      <c r="AX93" s="44"/>
      <c r="AY93" s="42">
        <f t="shared" si="187"/>
        <v>0</v>
      </c>
      <c r="AZ93" s="43"/>
      <c r="BA93" s="44"/>
      <c r="BB93" s="44"/>
      <c r="BC93" s="44"/>
      <c r="BD93" s="44"/>
      <c r="BE93" s="42">
        <f t="shared" si="188"/>
        <v>0</v>
      </c>
      <c r="BF93" s="45">
        <f t="shared" si="189"/>
        <v>0</v>
      </c>
      <c r="BG93" s="17">
        <f t="shared" si="190"/>
        <v>0</v>
      </c>
      <c r="BH93" s="17">
        <f t="shared" si="191"/>
        <v>0</v>
      </c>
      <c r="BI93" s="17">
        <f t="shared" si="192"/>
        <v>0</v>
      </c>
      <c r="BJ93" s="17">
        <f t="shared" si="193"/>
        <v>0</v>
      </c>
      <c r="BK93" s="17">
        <f t="shared" si="194"/>
        <v>0</v>
      </c>
      <c r="BL93" s="17">
        <f t="shared" si="195"/>
        <v>0</v>
      </c>
      <c r="BM93" s="17">
        <f t="shared" si="196"/>
        <v>0</v>
      </c>
      <c r="BN93" s="17">
        <f t="shared" si="197"/>
        <v>0</v>
      </c>
      <c r="BO93" s="17">
        <f t="shared" si="198"/>
        <v>0</v>
      </c>
      <c r="BP93" s="17">
        <f t="shared" si="199"/>
        <v>0</v>
      </c>
      <c r="BQ93" s="21" t="e">
        <f t="shared" si="200"/>
        <v>#DIV/0!</v>
      </c>
    </row>
    <row r="94" spans="1:69" ht="15.75" customHeight="1" x14ac:dyDescent="0.25">
      <c r="A94" s="37"/>
      <c r="B94" s="46">
        <v>7</v>
      </c>
      <c r="C94" s="47"/>
      <c r="D94" s="43"/>
      <c r="E94" s="44"/>
      <c r="F94" s="44"/>
      <c r="G94" s="44"/>
      <c r="H94" s="44"/>
      <c r="I94" s="42">
        <f t="shared" si="180"/>
        <v>0</v>
      </c>
      <c r="J94" s="43"/>
      <c r="K94" s="44"/>
      <c r="L94" s="44"/>
      <c r="M94" s="44"/>
      <c r="N94" s="44"/>
      <c r="O94" s="42">
        <f t="shared" si="181"/>
        <v>0</v>
      </c>
      <c r="P94" s="43"/>
      <c r="Q94" s="44"/>
      <c r="R94" s="44"/>
      <c r="S94" s="44"/>
      <c r="T94" s="44"/>
      <c r="U94" s="42">
        <f t="shared" si="182"/>
        <v>0</v>
      </c>
      <c r="V94" s="43"/>
      <c r="W94" s="44"/>
      <c r="X94" s="44"/>
      <c r="Y94" s="44"/>
      <c r="Z94" s="44"/>
      <c r="AA94" s="42">
        <f t="shared" si="183"/>
        <v>0</v>
      </c>
      <c r="AB94" s="43"/>
      <c r="AC94" s="44"/>
      <c r="AD94" s="44"/>
      <c r="AE94" s="44"/>
      <c r="AF94" s="44"/>
      <c r="AG94" s="42">
        <f t="shared" si="184"/>
        <v>0</v>
      </c>
      <c r="AH94" s="43"/>
      <c r="AI94" s="44"/>
      <c r="AJ94" s="44"/>
      <c r="AK94" s="44"/>
      <c r="AL94" s="44"/>
      <c r="AM94" s="42">
        <f t="shared" si="185"/>
        <v>0</v>
      </c>
      <c r="AN94" s="43"/>
      <c r="AO94" s="44"/>
      <c r="AP94" s="44"/>
      <c r="AQ94" s="44"/>
      <c r="AR94" s="44"/>
      <c r="AS94" s="42">
        <f t="shared" si="186"/>
        <v>0</v>
      </c>
      <c r="AT94" s="43"/>
      <c r="AU94" s="44"/>
      <c r="AV94" s="44"/>
      <c r="AW94" s="44"/>
      <c r="AX94" s="44"/>
      <c r="AY94" s="42">
        <f t="shared" si="187"/>
        <v>0</v>
      </c>
      <c r="AZ94" s="43"/>
      <c r="BA94" s="44"/>
      <c r="BB94" s="44"/>
      <c r="BC94" s="44"/>
      <c r="BD94" s="44"/>
      <c r="BE94" s="42">
        <f t="shared" si="188"/>
        <v>0</v>
      </c>
      <c r="BF94" s="45">
        <f t="shared" si="189"/>
        <v>0</v>
      </c>
      <c r="BG94" s="17">
        <f t="shared" si="190"/>
        <v>0</v>
      </c>
      <c r="BH94" s="17">
        <f t="shared" si="191"/>
        <v>0</v>
      </c>
      <c r="BI94" s="17">
        <f t="shared" si="192"/>
        <v>0</v>
      </c>
      <c r="BJ94" s="17">
        <f t="shared" si="193"/>
        <v>0</v>
      </c>
      <c r="BK94" s="17">
        <f t="shared" si="194"/>
        <v>0</v>
      </c>
      <c r="BL94" s="17">
        <f t="shared" si="195"/>
        <v>0</v>
      </c>
      <c r="BM94" s="17">
        <f t="shared" si="196"/>
        <v>0</v>
      </c>
      <c r="BN94" s="17">
        <f t="shared" si="197"/>
        <v>0</v>
      </c>
      <c r="BO94" s="17">
        <f t="shared" si="198"/>
        <v>0</v>
      </c>
      <c r="BP94" s="17">
        <f t="shared" si="199"/>
        <v>0</v>
      </c>
      <c r="BQ94" s="21" t="e">
        <f t="shared" si="200"/>
        <v>#DIV/0!</v>
      </c>
    </row>
    <row r="95" spans="1:69" ht="15.75" customHeight="1" x14ac:dyDescent="0.25">
      <c r="A95" s="37"/>
      <c r="B95" s="46">
        <v>8</v>
      </c>
      <c r="C95" s="47"/>
      <c r="D95" s="43"/>
      <c r="E95" s="44"/>
      <c r="F95" s="44"/>
      <c r="G95" s="44"/>
      <c r="H95" s="44"/>
      <c r="I95" s="42">
        <f t="shared" si="180"/>
        <v>0</v>
      </c>
      <c r="J95" s="43"/>
      <c r="K95" s="44"/>
      <c r="L95" s="44"/>
      <c r="M95" s="44"/>
      <c r="N95" s="44"/>
      <c r="O95" s="42">
        <f t="shared" si="181"/>
        <v>0</v>
      </c>
      <c r="P95" s="43"/>
      <c r="Q95" s="44"/>
      <c r="R95" s="44"/>
      <c r="S95" s="44"/>
      <c r="T95" s="44"/>
      <c r="U95" s="42">
        <f t="shared" si="182"/>
        <v>0</v>
      </c>
      <c r="V95" s="43"/>
      <c r="W95" s="44"/>
      <c r="X95" s="44"/>
      <c r="Y95" s="44"/>
      <c r="Z95" s="44"/>
      <c r="AA95" s="42">
        <f t="shared" si="183"/>
        <v>0</v>
      </c>
      <c r="AB95" s="43"/>
      <c r="AC95" s="44"/>
      <c r="AD95" s="44"/>
      <c r="AE95" s="44"/>
      <c r="AF95" s="44"/>
      <c r="AG95" s="42">
        <f t="shared" si="184"/>
        <v>0</v>
      </c>
      <c r="AH95" s="43"/>
      <c r="AI95" s="44"/>
      <c r="AJ95" s="44"/>
      <c r="AK95" s="44"/>
      <c r="AL95" s="44"/>
      <c r="AM95" s="42">
        <f t="shared" si="185"/>
        <v>0</v>
      </c>
      <c r="AN95" s="43"/>
      <c r="AO95" s="44"/>
      <c r="AP95" s="44"/>
      <c r="AQ95" s="44"/>
      <c r="AR95" s="44"/>
      <c r="AS95" s="42">
        <f t="shared" si="186"/>
        <v>0</v>
      </c>
      <c r="AT95" s="43"/>
      <c r="AU95" s="44"/>
      <c r="AV95" s="44"/>
      <c r="AW95" s="44"/>
      <c r="AX95" s="44"/>
      <c r="AY95" s="42">
        <f t="shared" si="187"/>
        <v>0</v>
      </c>
      <c r="AZ95" s="43"/>
      <c r="BA95" s="44"/>
      <c r="BB95" s="44"/>
      <c r="BC95" s="44"/>
      <c r="BD95" s="44"/>
      <c r="BE95" s="42">
        <f t="shared" si="188"/>
        <v>0</v>
      </c>
      <c r="BF95" s="45">
        <f t="shared" si="189"/>
        <v>0</v>
      </c>
      <c r="BG95" s="17">
        <f t="shared" si="190"/>
        <v>0</v>
      </c>
      <c r="BH95" s="17">
        <f t="shared" si="191"/>
        <v>0</v>
      </c>
      <c r="BI95" s="17">
        <f t="shared" si="192"/>
        <v>0</v>
      </c>
      <c r="BJ95" s="17">
        <f t="shared" si="193"/>
        <v>0</v>
      </c>
      <c r="BK95" s="17">
        <f t="shared" si="194"/>
        <v>0</v>
      </c>
      <c r="BL95" s="17">
        <f t="shared" si="195"/>
        <v>0</v>
      </c>
      <c r="BM95" s="17">
        <f t="shared" si="196"/>
        <v>0</v>
      </c>
      <c r="BN95" s="17">
        <f t="shared" si="197"/>
        <v>0</v>
      </c>
      <c r="BO95" s="17">
        <f t="shared" si="198"/>
        <v>0</v>
      </c>
      <c r="BP95" s="17">
        <f t="shared" si="199"/>
        <v>0</v>
      </c>
      <c r="BQ95" s="21" t="e">
        <f t="shared" si="200"/>
        <v>#DIV/0!</v>
      </c>
    </row>
    <row r="96" spans="1:69" ht="15.75" customHeight="1" x14ac:dyDescent="0.25">
      <c r="A96" s="37"/>
      <c r="B96" s="46">
        <v>9</v>
      </c>
      <c r="C96" s="47"/>
      <c r="D96" s="43"/>
      <c r="E96" s="44"/>
      <c r="F96" s="44"/>
      <c r="G96" s="44"/>
      <c r="H96" s="44"/>
      <c r="I96" s="42">
        <f t="shared" si="180"/>
        <v>0</v>
      </c>
      <c r="J96" s="43"/>
      <c r="K96" s="44"/>
      <c r="L96" s="44"/>
      <c r="M96" s="44"/>
      <c r="N96" s="44"/>
      <c r="O96" s="42">
        <f t="shared" si="181"/>
        <v>0</v>
      </c>
      <c r="P96" s="43"/>
      <c r="Q96" s="44"/>
      <c r="R96" s="44"/>
      <c r="S96" s="44"/>
      <c r="T96" s="44"/>
      <c r="U96" s="42">
        <f t="shared" si="182"/>
        <v>0</v>
      </c>
      <c r="V96" s="43"/>
      <c r="W96" s="44"/>
      <c r="X96" s="44"/>
      <c r="Y96" s="44"/>
      <c r="Z96" s="44"/>
      <c r="AA96" s="42">
        <f t="shared" si="183"/>
        <v>0</v>
      </c>
      <c r="AB96" s="43"/>
      <c r="AC96" s="44"/>
      <c r="AD96" s="44"/>
      <c r="AE96" s="44"/>
      <c r="AF96" s="44"/>
      <c r="AG96" s="42">
        <f t="shared" si="184"/>
        <v>0</v>
      </c>
      <c r="AH96" s="43"/>
      <c r="AI96" s="44"/>
      <c r="AJ96" s="44"/>
      <c r="AK96" s="44"/>
      <c r="AL96" s="44"/>
      <c r="AM96" s="42">
        <f t="shared" si="185"/>
        <v>0</v>
      </c>
      <c r="AN96" s="43"/>
      <c r="AO96" s="44"/>
      <c r="AP96" s="44"/>
      <c r="AQ96" s="44"/>
      <c r="AR96" s="44"/>
      <c r="AS96" s="42">
        <f t="shared" si="186"/>
        <v>0</v>
      </c>
      <c r="AT96" s="43"/>
      <c r="AU96" s="44"/>
      <c r="AV96" s="44"/>
      <c r="AW96" s="44"/>
      <c r="AX96" s="44"/>
      <c r="AY96" s="42">
        <f t="shared" si="187"/>
        <v>0</v>
      </c>
      <c r="AZ96" s="43"/>
      <c r="BA96" s="44"/>
      <c r="BB96" s="44"/>
      <c r="BC96" s="44"/>
      <c r="BD96" s="44"/>
      <c r="BE96" s="42">
        <f t="shared" si="188"/>
        <v>0</v>
      </c>
      <c r="BF96" s="45">
        <f t="shared" si="189"/>
        <v>0</v>
      </c>
      <c r="BG96" s="17">
        <f t="shared" si="190"/>
        <v>0</v>
      </c>
      <c r="BH96" s="17">
        <f t="shared" si="191"/>
        <v>0</v>
      </c>
      <c r="BI96" s="17">
        <f t="shared" si="192"/>
        <v>0</v>
      </c>
      <c r="BJ96" s="17">
        <f t="shared" si="193"/>
        <v>0</v>
      </c>
      <c r="BK96" s="17">
        <f t="shared" si="194"/>
        <v>0</v>
      </c>
      <c r="BL96" s="17">
        <f t="shared" si="195"/>
        <v>0</v>
      </c>
      <c r="BM96" s="17">
        <f t="shared" si="196"/>
        <v>0</v>
      </c>
      <c r="BN96" s="17">
        <f t="shared" si="197"/>
        <v>0</v>
      </c>
      <c r="BO96" s="17">
        <f t="shared" si="198"/>
        <v>0</v>
      </c>
      <c r="BP96" s="17">
        <f t="shared" si="199"/>
        <v>0</v>
      </c>
      <c r="BQ96" s="21" t="e">
        <f t="shared" si="200"/>
        <v>#DIV/0!</v>
      </c>
    </row>
    <row r="97" spans="1:69" ht="15.75" customHeight="1" x14ac:dyDescent="0.25">
      <c r="A97" s="37"/>
      <c r="B97" s="46">
        <v>10</v>
      </c>
      <c r="C97" s="47"/>
      <c r="D97" s="43"/>
      <c r="E97" s="44"/>
      <c r="F97" s="44"/>
      <c r="G97" s="44"/>
      <c r="H97" s="44"/>
      <c r="I97" s="42">
        <f t="shared" si="180"/>
        <v>0</v>
      </c>
      <c r="J97" s="43"/>
      <c r="K97" s="44"/>
      <c r="L97" s="44"/>
      <c r="M97" s="44"/>
      <c r="N97" s="44"/>
      <c r="O97" s="42">
        <f t="shared" si="181"/>
        <v>0</v>
      </c>
      <c r="P97" s="43"/>
      <c r="Q97" s="44"/>
      <c r="R97" s="44"/>
      <c r="S97" s="44"/>
      <c r="T97" s="44"/>
      <c r="U97" s="42">
        <f t="shared" si="182"/>
        <v>0</v>
      </c>
      <c r="V97" s="43"/>
      <c r="W97" s="44"/>
      <c r="X97" s="44"/>
      <c r="Y97" s="44"/>
      <c r="Z97" s="44"/>
      <c r="AA97" s="42">
        <f t="shared" si="183"/>
        <v>0</v>
      </c>
      <c r="AB97" s="43"/>
      <c r="AC97" s="44"/>
      <c r="AD97" s="44"/>
      <c r="AE97" s="44"/>
      <c r="AF97" s="44"/>
      <c r="AG97" s="42">
        <f t="shared" si="184"/>
        <v>0</v>
      </c>
      <c r="AH97" s="43"/>
      <c r="AI97" s="44"/>
      <c r="AJ97" s="44"/>
      <c r="AK97" s="44"/>
      <c r="AL97" s="44"/>
      <c r="AM97" s="42">
        <f t="shared" si="185"/>
        <v>0</v>
      </c>
      <c r="AN97" s="43"/>
      <c r="AO97" s="44"/>
      <c r="AP97" s="44"/>
      <c r="AQ97" s="44"/>
      <c r="AR97" s="44"/>
      <c r="AS97" s="42">
        <f t="shared" si="186"/>
        <v>0</v>
      </c>
      <c r="AT97" s="43"/>
      <c r="AU97" s="44"/>
      <c r="AV97" s="44"/>
      <c r="AW97" s="44"/>
      <c r="AX97" s="44"/>
      <c r="AY97" s="42">
        <f t="shared" si="187"/>
        <v>0</v>
      </c>
      <c r="AZ97" s="43"/>
      <c r="BA97" s="44"/>
      <c r="BB97" s="44"/>
      <c r="BC97" s="44"/>
      <c r="BD97" s="44"/>
      <c r="BE97" s="42">
        <f t="shared" si="188"/>
        <v>0</v>
      </c>
      <c r="BF97" s="45">
        <f t="shared" si="189"/>
        <v>0</v>
      </c>
      <c r="BG97" s="17">
        <f t="shared" si="190"/>
        <v>0</v>
      </c>
      <c r="BH97" s="17">
        <f t="shared" si="191"/>
        <v>0</v>
      </c>
      <c r="BI97" s="17">
        <f t="shared" si="192"/>
        <v>0</v>
      </c>
      <c r="BJ97" s="17">
        <f t="shared" si="193"/>
        <v>0</v>
      </c>
      <c r="BK97" s="17">
        <f t="shared" si="194"/>
        <v>0</v>
      </c>
      <c r="BL97" s="17">
        <f t="shared" si="195"/>
        <v>0</v>
      </c>
      <c r="BM97" s="17">
        <f t="shared" si="196"/>
        <v>0</v>
      </c>
      <c r="BN97" s="17">
        <f t="shared" si="197"/>
        <v>0</v>
      </c>
      <c r="BO97" s="17">
        <f t="shared" si="198"/>
        <v>0</v>
      </c>
      <c r="BP97" s="17">
        <f t="shared" si="199"/>
        <v>0</v>
      </c>
      <c r="BQ97" s="21" t="e">
        <f t="shared" si="200"/>
        <v>#DIV/0!</v>
      </c>
    </row>
    <row r="98" spans="1:69" ht="15.75" customHeight="1" x14ac:dyDescent="0.25">
      <c r="A98" s="37"/>
      <c r="B98" s="46">
        <v>11</v>
      </c>
      <c r="C98" s="47"/>
      <c r="D98" s="43"/>
      <c r="E98" s="44"/>
      <c r="F98" s="44"/>
      <c r="G98" s="44"/>
      <c r="H98" s="44"/>
      <c r="I98" s="42">
        <f t="shared" si="180"/>
        <v>0</v>
      </c>
      <c r="J98" s="43"/>
      <c r="K98" s="44"/>
      <c r="L98" s="44"/>
      <c r="M98" s="44"/>
      <c r="N98" s="44"/>
      <c r="O98" s="42">
        <f t="shared" si="181"/>
        <v>0</v>
      </c>
      <c r="P98" s="43"/>
      <c r="Q98" s="44"/>
      <c r="R98" s="44"/>
      <c r="S98" s="44"/>
      <c r="T98" s="44"/>
      <c r="U98" s="42">
        <f t="shared" si="182"/>
        <v>0</v>
      </c>
      <c r="V98" s="43"/>
      <c r="W98" s="44"/>
      <c r="X98" s="44"/>
      <c r="Y98" s="44"/>
      <c r="Z98" s="44"/>
      <c r="AA98" s="42">
        <f t="shared" si="183"/>
        <v>0</v>
      </c>
      <c r="AB98" s="43"/>
      <c r="AC98" s="44"/>
      <c r="AD98" s="44"/>
      <c r="AE98" s="44"/>
      <c r="AF98" s="44"/>
      <c r="AG98" s="42">
        <f t="shared" si="184"/>
        <v>0</v>
      </c>
      <c r="AH98" s="43"/>
      <c r="AI98" s="44"/>
      <c r="AJ98" s="44"/>
      <c r="AK98" s="44"/>
      <c r="AL98" s="44"/>
      <c r="AM98" s="42">
        <f t="shared" si="185"/>
        <v>0</v>
      </c>
      <c r="AN98" s="43"/>
      <c r="AO98" s="44"/>
      <c r="AP98" s="44"/>
      <c r="AQ98" s="44"/>
      <c r="AR98" s="44"/>
      <c r="AS98" s="42">
        <f t="shared" si="186"/>
        <v>0</v>
      </c>
      <c r="AT98" s="43"/>
      <c r="AU98" s="44"/>
      <c r="AV98" s="44"/>
      <c r="AW98" s="44"/>
      <c r="AX98" s="44"/>
      <c r="AY98" s="42">
        <f t="shared" si="187"/>
        <v>0</v>
      </c>
      <c r="AZ98" s="43"/>
      <c r="BA98" s="44"/>
      <c r="BB98" s="44"/>
      <c r="BC98" s="44"/>
      <c r="BD98" s="44"/>
      <c r="BE98" s="42">
        <f t="shared" si="188"/>
        <v>0</v>
      </c>
      <c r="BF98" s="45">
        <f t="shared" si="189"/>
        <v>0</v>
      </c>
      <c r="BG98" s="17">
        <f t="shared" si="190"/>
        <v>0</v>
      </c>
      <c r="BH98" s="17">
        <f t="shared" si="191"/>
        <v>0</v>
      </c>
      <c r="BI98" s="17">
        <f t="shared" si="192"/>
        <v>0</v>
      </c>
      <c r="BJ98" s="17">
        <f t="shared" si="193"/>
        <v>0</v>
      </c>
      <c r="BK98" s="17">
        <f t="shared" si="194"/>
        <v>0</v>
      </c>
      <c r="BL98" s="17">
        <f t="shared" si="195"/>
        <v>0</v>
      </c>
      <c r="BM98" s="17">
        <f t="shared" si="196"/>
        <v>0</v>
      </c>
      <c r="BN98" s="17">
        <f t="shared" si="197"/>
        <v>0</v>
      </c>
      <c r="BO98" s="17">
        <f t="shared" si="198"/>
        <v>0</v>
      </c>
      <c r="BP98" s="17">
        <f t="shared" si="199"/>
        <v>0</v>
      </c>
      <c r="BQ98" s="21" t="e">
        <f t="shared" si="200"/>
        <v>#DIV/0!</v>
      </c>
    </row>
    <row r="99" spans="1:69" ht="15.75" customHeight="1" x14ac:dyDescent="0.25">
      <c r="A99" s="37"/>
      <c r="B99" s="46">
        <v>12</v>
      </c>
      <c r="C99" s="47"/>
      <c r="D99" s="43"/>
      <c r="E99" s="44"/>
      <c r="F99" s="44"/>
      <c r="G99" s="44"/>
      <c r="H99" s="44"/>
      <c r="I99" s="42">
        <f t="shared" si="180"/>
        <v>0</v>
      </c>
      <c r="J99" s="43"/>
      <c r="K99" s="44"/>
      <c r="L99" s="44"/>
      <c r="M99" s="44"/>
      <c r="N99" s="44"/>
      <c r="O99" s="42">
        <f t="shared" si="181"/>
        <v>0</v>
      </c>
      <c r="P99" s="43"/>
      <c r="Q99" s="44"/>
      <c r="R99" s="44"/>
      <c r="S99" s="44"/>
      <c r="T99" s="44"/>
      <c r="U99" s="42">
        <f t="shared" si="182"/>
        <v>0</v>
      </c>
      <c r="V99" s="43"/>
      <c r="W99" s="44"/>
      <c r="X99" s="44"/>
      <c r="Y99" s="44"/>
      <c r="Z99" s="44"/>
      <c r="AA99" s="42">
        <f t="shared" si="183"/>
        <v>0</v>
      </c>
      <c r="AB99" s="43"/>
      <c r="AC99" s="44"/>
      <c r="AD99" s="44"/>
      <c r="AE99" s="44"/>
      <c r="AF99" s="44"/>
      <c r="AG99" s="42">
        <f t="shared" si="184"/>
        <v>0</v>
      </c>
      <c r="AH99" s="43"/>
      <c r="AI99" s="44"/>
      <c r="AJ99" s="44"/>
      <c r="AK99" s="44"/>
      <c r="AL99" s="44"/>
      <c r="AM99" s="42">
        <f t="shared" si="185"/>
        <v>0</v>
      </c>
      <c r="AN99" s="43"/>
      <c r="AO99" s="44"/>
      <c r="AP99" s="44"/>
      <c r="AQ99" s="44"/>
      <c r="AR99" s="44"/>
      <c r="AS99" s="42">
        <f t="shared" si="186"/>
        <v>0</v>
      </c>
      <c r="AT99" s="43"/>
      <c r="AU99" s="44"/>
      <c r="AV99" s="44"/>
      <c r="AW99" s="44"/>
      <c r="AX99" s="44"/>
      <c r="AY99" s="42">
        <f t="shared" si="187"/>
        <v>0</v>
      </c>
      <c r="AZ99" s="43"/>
      <c r="BA99" s="44"/>
      <c r="BB99" s="44"/>
      <c r="BC99" s="44"/>
      <c r="BD99" s="44"/>
      <c r="BE99" s="42">
        <f t="shared" si="188"/>
        <v>0</v>
      </c>
      <c r="BF99" s="45">
        <f t="shared" si="189"/>
        <v>0</v>
      </c>
      <c r="BG99" s="17">
        <f t="shared" si="190"/>
        <v>0</v>
      </c>
      <c r="BH99" s="17">
        <f t="shared" si="191"/>
        <v>0</v>
      </c>
      <c r="BI99" s="17">
        <f t="shared" si="192"/>
        <v>0</v>
      </c>
      <c r="BJ99" s="17">
        <f t="shared" si="193"/>
        <v>0</v>
      </c>
      <c r="BK99" s="17">
        <f t="shared" si="194"/>
        <v>0</v>
      </c>
      <c r="BL99" s="17">
        <f t="shared" si="195"/>
        <v>0</v>
      </c>
      <c r="BM99" s="17">
        <f t="shared" si="196"/>
        <v>0</v>
      </c>
      <c r="BN99" s="17">
        <f t="shared" si="197"/>
        <v>0</v>
      </c>
      <c r="BO99" s="17">
        <f t="shared" si="198"/>
        <v>0</v>
      </c>
      <c r="BP99" s="17">
        <f t="shared" si="199"/>
        <v>0</v>
      </c>
      <c r="BQ99" s="21" t="e">
        <f t="shared" si="200"/>
        <v>#DIV/0!</v>
      </c>
    </row>
    <row r="100" spans="1:69" ht="18" customHeight="1" x14ac:dyDescent="0.25">
      <c r="A100" s="37"/>
      <c r="B100" s="38" t="s">
        <v>37</v>
      </c>
      <c r="C100" s="47"/>
      <c r="D100" s="43"/>
      <c r="E100" s="41">
        <f>SUM(E88:E99)</f>
        <v>297</v>
      </c>
      <c r="F100" s="41">
        <f>SUM(F88:F99)</f>
        <v>243</v>
      </c>
      <c r="G100" s="41">
        <f>SUM(G88:G99)</f>
        <v>286</v>
      </c>
      <c r="H100" s="41">
        <f>SUM(H88:H99)</f>
        <v>305</v>
      </c>
      <c r="I100" s="42">
        <f>SUM(I88:I99)</f>
        <v>1131</v>
      </c>
      <c r="J100" s="43"/>
      <c r="K100" s="41">
        <f>SUM(K88:K99)</f>
        <v>237</v>
      </c>
      <c r="L100" s="41">
        <f>SUM(L88:L99)</f>
        <v>290</v>
      </c>
      <c r="M100" s="41">
        <f>SUM(M88:M99)</f>
        <v>314</v>
      </c>
      <c r="N100" s="41">
        <f>SUM(N88:N99)</f>
        <v>253</v>
      </c>
      <c r="O100" s="42">
        <f>SUM(O88:O99)</f>
        <v>1094</v>
      </c>
      <c r="P100" s="43"/>
      <c r="Q100" s="41">
        <f>SUM(Q88:Q99)</f>
        <v>308</v>
      </c>
      <c r="R100" s="41">
        <f>SUM(R88:R99)</f>
        <v>298</v>
      </c>
      <c r="S100" s="41">
        <f>SUM(S88:S99)</f>
        <v>300</v>
      </c>
      <c r="T100" s="41">
        <f>SUM(T88:T99)</f>
        <v>299</v>
      </c>
      <c r="U100" s="42">
        <f>SUM(U88:U99)</f>
        <v>1205</v>
      </c>
      <c r="V100" s="43"/>
      <c r="W100" s="41">
        <f>SUM(W88:W99)</f>
        <v>275</v>
      </c>
      <c r="X100" s="41">
        <f>SUM(X88:X99)</f>
        <v>297</v>
      </c>
      <c r="Y100" s="41">
        <f>SUM(Y88:Y99)</f>
        <v>267</v>
      </c>
      <c r="Z100" s="41">
        <f>SUM(Z88:Z99)</f>
        <v>274</v>
      </c>
      <c r="AA100" s="42">
        <f>SUM(AA88:AA99)</f>
        <v>1113</v>
      </c>
      <c r="AB100" s="43"/>
      <c r="AC100" s="41">
        <f>SUM(AC88:AC99)</f>
        <v>0</v>
      </c>
      <c r="AD100" s="41">
        <f>SUM(AD88:AD99)</f>
        <v>0</v>
      </c>
      <c r="AE100" s="41">
        <f>SUM(AE88:AE99)</f>
        <v>0</v>
      </c>
      <c r="AF100" s="41">
        <f>SUM(AF88:AF99)</f>
        <v>0</v>
      </c>
      <c r="AG100" s="42">
        <f>SUM(AG88:AG99)</f>
        <v>0</v>
      </c>
      <c r="AH100" s="43"/>
      <c r="AI100" s="41">
        <f>SUM(AI88:AI99)</f>
        <v>0</v>
      </c>
      <c r="AJ100" s="41">
        <f>SUM(AJ88:AJ99)</f>
        <v>0</v>
      </c>
      <c r="AK100" s="41">
        <f>SUM(AK88:AK99)</f>
        <v>0</v>
      </c>
      <c r="AL100" s="41">
        <f>SUM(AL88:AL99)</f>
        <v>0</v>
      </c>
      <c r="AM100" s="42">
        <f>SUM(AM88:AM99)</f>
        <v>0</v>
      </c>
      <c r="AN100" s="43"/>
      <c r="AO100" s="41">
        <f>SUM(AO88:AO99)</f>
        <v>0</v>
      </c>
      <c r="AP100" s="41">
        <f>SUM(AP88:AP99)</f>
        <v>0</v>
      </c>
      <c r="AQ100" s="41">
        <f>SUM(AQ88:AQ99)</f>
        <v>0</v>
      </c>
      <c r="AR100" s="41">
        <f>SUM(AR88:AR99)</f>
        <v>0</v>
      </c>
      <c r="AS100" s="42">
        <f>SUM(AS88:AS99)</f>
        <v>0</v>
      </c>
      <c r="AT100" s="43"/>
      <c r="AU100" s="41">
        <f>SUM(AU88:AU99)</f>
        <v>0</v>
      </c>
      <c r="AV100" s="41">
        <f>SUM(AV88:AV99)</f>
        <v>0</v>
      </c>
      <c r="AW100" s="41">
        <f>SUM(AW88:AW99)</f>
        <v>0</v>
      </c>
      <c r="AX100" s="41">
        <f>SUM(AX88:AX99)</f>
        <v>0</v>
      </c>
      <c r="AY100" s="42">
        <f>SUM(AY88:AY99)</f>
        <v>0</v>
      </c>
      <c r="AZ100" s="43"/>
      <c r="BA100" s="41">
        <f>SUM(BA88:BA99)</f>
        <v>0</v>
      </c>
      <c r="BB100" s="41">
        <f>SUM(BB88:BB99)</f>
        <v>0</v>
      </c>
      <c r="BC100" s="41">
        <f>SUM(BC88:BC99)</f>
        <v>0</v>
      </c>
      <c r="BD100" s="41">
        <f>SUM(BD88:BD99)</f>
        <v>0</v>
      </c>
      <c r="BE100" s="42">
        <f>SUM(BE88:BE99)</f>
        <v>0</v>
      </c>
      <c r="BF100" s="45">
        <f t="shared" si="189"/>
        <v>4</v>
      </c>
      <c r="BG100" s="17">
        <f t="shared" si="190"/>
        <v>4</v>
      </c>
      <c r="BH100" s="17">
        <f t="shared" si="191"/>
        <v>4</v>
      </c>
      <c r="BI100" s="17">
        <f t="shared" si="192"/>
        <v>4</v>
      </c>
      <c r="BJ100" s="17">
        <f t="shared" si="193"/>
        <v>0</v>
      </c>
      <c r="BK100" s="17">
        <f t="shared" si="194"/>
        <v>0</v>
      </c>
      <c r="BL100" s="17">
        <f t="shared" si="195"/>
        <v>0</v>
      </c>
      <c r="BM100" s="17">
        <f t="shared" si="196"/>
        <v>0</v>
      </c>
      <c r="BN100" s="17">
        <f t="shared" si="197"/>
        <v>0</v>
      </c>
      <c r="BO100" s="17">
        <f t="shared" si="198"/>
        <v>16</v>
      </c>
      <c r="BP100" s="17">
        <f t="shared" si="199"/>
        <v>4543</v>
      </c>
      <c r="BQ100" s="17">
        <f t="shared" si="200"/>
        <v>283.9375</v>
      </c>
    </row>
    <row r="101" spans="1:69" ht="15.75" customHeight="1" x14ac:dyDescent="0.25">
      <c r="A101" s="37"/>
      <c r="B101" s="38" t="s">
        <v>38</v>
      </c>
      <c r="C101" s="47"/>
      <c r="D101" s="40">
        <f>SUM(D88:D99)</f>
        <v>109</v>
      </c>
      <c r="E101" s="41">
        <f>E100+$D$101</f>
        <v>406</v>
      </c>
      <c r="F101" s="41">
        <f>F100+$D$101</f>
        <v>352</v>
      </c>
      <c r="G101" s="41">
        <f>G100+$D$101</f>
        <v>395</v>
      </c>
      <c r="H101" s="41">
        <f>H100+$D$101</f>
        <v>414</v>
      </c>
      <c r="I101" s="42">
        <f>E101+F101+G101+H101</f>
        <v>1567</v>
      </c>
      <c r="J101" s="40">
        <f>SUM(J88:J99)</f>
        <v>109</v>
      </c>
      <c r="K101" s="41">
        <f>K100+$J$101</f>
        <v>346</v>
      </c>
      <c r="L101" s="41">
        <f>L100+$J$101</f>
        <v>399</v>
      </c>
      <c r="M101" s="41">
        <f>M100+$J$101</f>
        <v>423</v>
      </c>
      <c r="N101" s="41">
        <f>N100+$J$101</f>
        <v>362</v>
      </c>
      <c r="O101" s="42">
        <f>K101+L101+M101+N101</f>
        <v>1530</v>
      </c>
      <c r="P101" s="40">
        <f>SUM(P88:P99)</f>
        <v>88</v>
      </c>
      <c r="Q101" s="41">
        <f>Q100+$P$101</f>
        <v>396</v>
      </c>
      <c r="R101" s="41">
        <f>R100+$P$101</f>
        <v>386</v>
      </c>
      <c r="S101" s="41">
        <f>S100+$P$101</f>
        <v>388</v>
      </c>
      <c r="T101" s="41">
        <f>T100+$P$101</f>
        <v>387</v>
      </c>
      <c r="U101" s="42">
        <f>Q101+R101+S101+T101</f>
        <v>1557</v>
      </c>
      <c r="V101" s="40">
        <f>SUM(V88:V99)</f>
        <v>112</v>
      </c>
      <c r="W101" s="41">
        <f>W100+$V$101</f>
        <v>387</v>
      </c>
      <c r="X101" s="41">
        <f>X100+$V$101</f>
        <v>409</v>
      </c>
      <c r="Y101" s="41">
        <f>Y100+$V$101</f>
        <v>379</v>
      </c>
      <c r="Z101" s="41">
        <f>Z100+$V$101</f>
        <v>386</v>
      </c>
      <c r="AA101" s="42">
        <f>W101+X101+Y101+Z101</f>
        <v>1561</v>
      </c>
      <c r="AB101" s="40">
        <f>SUM(AB88:AB99)</f>
        <v>0</v>
      </c>
      <c r="AC101" s="41">
        <f>AC100+$AB$101</f>
        <v>0</v>
      </c>
      <c r="AD101" s="41">
        <f>AD100+$AB$101</f>
        <v>0</v>
      </c>
      <c r="AE101" s="41">
        <f>AE100+$AB$101</f>
        <v>0</v>
      </c>
      <c r="AF101" s="41">
        <f>AF100+$AB$101</f>
        <v>0</v>
      </c>
      <c r="AG101" s="42">
        <f>AC101+AD101+AE101+AF101</f>
        <v>0</v>
      </c>
      <c r="AH101" s="40">
        <f>SUM(AH88:AH99)</f>
        <v>0</v>
      </c>
      <c r="AI101" s="41">
        <f>AI100+$AH$101</f>
        <v>0</v>
      </c>
      <c r="AJ101" s="41">
        <f>AJ100+$AH$101</f>
        <v>0</v>
      </c>
      <c r="AK101" s="41">
        <f>AK100+$AH$101</f>
        <v>0</v>
      </c>
      <c r="AL101" s="41">
        <f>AL100+$AH$101</f>
        <v>0</v>
      </c>
      <c r="AM101" s="42">
        <f>AI101+AJ101+AK101+AL101</f>
        <v>0</v>
      </c>
      <c r="AN101" s="40">
        <f>SUM(AN88:AN99)</f>
        <v>0</v>
      </c>
      <c r="AO101" s="41">
        <f>AO100+$AN$101</f>
        <v>0</v>
      </c>
      <c r="AP101" s="41">
        <f>AP100+$AN$101</f>
        <v>0</v>
      </c>
      <c r="AQ101" s="41">
        <f>AQ100+$AN$101</f>
        <v>0</v>
      </c>
      <c r="AR101" s="41">
        <f>AR100+$AN$101</f>
        <v>0</v>
      </c>
      <c r="AS101" s="42">
        <f>AO101+AP101+AQ101+AR101</f>
        <v>0</v>
      </c>
      <c r="AT101" s="40">
        <f>SUM(AT88:AT99)</f>
        <v>0</v>
      </c>
      <c r="AU101" s="41">
        <f>AU100+$AT$101</f>
        <v>0</v>
      </c>
      <c r="AV101" s="41">
        <f>AV100+$AT$101</f>
        <v>0</v>
      </c>
      <c r="AW101" s="41">
        <f>AW100+$AT$101</f>
        <v>0</v>
      </c>
      <c r="AX101" s="41">
        <f>AX100+$AT$101</f>
        <v>0</v>
      </c>
      <c r="AY101" s="42">
        <f>AU101+AV101+AW101+AX101</f>
        <v>0</v>
      </c>
      <c r="AZ101" s="40">
        <f>SUM(AZ88:AZ99)</f>
        <v>0</v>
      </c>
      <c r="BA101" s="41">
        <f>BA100+$AZ$101</f>
        <v>0</v>
      </c>
      <c r="BB101" s="41">
        <f>BB100+$AZ$101</f>
        <v>0</v>
      </c>
      <c r="BC101" s="41">
        <f>BC100+$AZ$101</f>
        <v>0</v>
      </c>
      <c r="BD101" s="41">
        <f>BD100+$AZ$101</f>
        <v>0</v>
      </c>
      <c r="BE101" s="42">
        <f>BA101+BB101+BC101+BD101</f>
        <v>0</v>
      </c>
      <c r="BF101" s="45">
        <f t="shared" si="189"/>
        <v>4</v>
      </c>
      <c r="BG101" s="17">
        <f t="shared" si="190"/>
        <v>4</v>
      </c>
      <c r="BH101" s="17">
        <f t="shared" si="191"/>
        <v>4</v>
      </c>
      <c r="BI101" s="17">
        <f t="shared" si="192"/>
        <v>4</v>
      </c>
      <c r="BJ101" s="17">
        <f t="shared" si="193"/>
        <v>0</v>
      </c>
      <c r="BK101" s="17">
        <f t="shared" si="194"/>
        <v>0</v>
      </c>
      <c r="BL101" s="17">
        <f t="shared" si="195"/>
        <v>0</v>
      </c>
      <c r="BM101" s="17">
        <f t="shared" si="196"/>
        <v>0</v>
      </c>
      <c r="BN101" s="17">
        <f t="shared" si="197"/>
        <v>0</v>
      </c>
      <c r="BO101" s="17">
        <f t="shared" si="198"/>
        <v>16</v>
      </c>
      <c r="BP101" s="17">
        <f t="shared" si="199"/>
        <v>6215</v>
      </c>
      <c r="BQ101" s="17">
        <f t="shared" si="200"/>
        <v>388.4375</v>
      </c>
    </row>
    <row r="102" spans="1:69" ht="15.75" customHeight="1" x14ac:dyDescent="0.25">
      <c r="A102" s="37"/>
      <c r="B102" s="38" t="s">
        <v>39</v>
      </c>
      <c r="C102" s="47"/>
      <c r="D102" s="43"/>
      <c r="E102" s="41">
        <f t="shared" ref="E102:I103" si="201">IF($D$101&gt;0,IF(E100=E116,0.5,IF(E100&gt;E116,1,0)),0)</f>
        <v>1</v>
      </c>
      <c r="F102" s="41">
        <f t="shared" si="201"/>
        <v>0</v>
      </c>
      <c r="G102" s="41">
        <f t="shared" si="201"/>
        <v>1</v>
      </c>
      <c r="H102" s="41">
        <f t="shared" si="201"/>
        <v>1</v>
      </c>
      <c r="I102" s="42">
        <f t="shared" si="201"/>
        <v>1</v>
      </c>
      <c r="J102" s="43"/>
      <c r="K102" s="41">
        <f t="shared" ref="K102:O103" si="202">IF($J$101&gt;0,IF(K100=K39,0.5,IF(K100&gt;K39,1,0)),0)</f>
        <v>0</v>
      </c>
      <c r="L102" s="41">
        <f t="shared" si="202"/>
        <v>0</v>
      </c>
      <c r="M102" s="41">
        <f t="shared" si="202"/>
        <v>0</v>
      </c>
      <c r="N102" s="41">
        <f t="shared" si="202"/>
        <v>0</v>
      </c>
      <c r="O102" s="42">
        <f t="shared" si="202"/>
        <v>0</v>
      </c>
      <c r="P102" s="43"/>
      <c r="Q102" s="41">
        <f t="shared" ref="Q102:U103" si="203">IF($P$101&gt;0,IF(Q100=Q82,0.5,IF(Q100&gt;Q82,1,0)),0)</f>
        <v>1</v>
      </c>
      <c r="R102" s="41">
        <f t="shared" si="203"/>
        <v>0</v>
      </c>
      <c r="S102" s="41">
        <f t="shared" si="203"/>
        <v>1</v>
      </c>
      <c r="T102" s="41">
        <f t="shared" si="203"/>
        <v>0</v>
      </c>
      <c r="U102" s="42">
        <f t="shared" si="203"/>
        <v>0</v>
      </c>
      <c r="V102" s="43"/>
      <c r="W102" s="41">
        <f t="shared" ref="W102:AA103" si="204">IF($V$101&gt;0,IF(W100=W53,0.5,IF(W100&gt;W53,1,0)),0)</f>
        <v>0</v>
      </c>
      <c r="X102" s="41">
        <f t="shared" si="204"/>
        <v>1</v>
      </c>
      <c r="Y102" s="41">
        <f t="shared" si="204"/>
        <v>0</v>
      </c>
      <c r="Z102" s="41">
        <f t="shared" si="204"/>
        <v>0</v>
      </c>
      <c r="AA102" s="42">
        <f t="shared" si="204"/>
        <v>0</v>
      </c>
      <c r="AB102" s="43"/>
      <c r="AC102" s="41">
        <f t="shared" ref="AC102:AG103" si="205">IF($AB$101&gt;0,IF(AC100=AC144,0.5,IF(AC100&gt;AC144,1,0)),0)</f>
        <v>0</v>
      </c>
      <c r="AD102" s="41">
        <f t="shared" si="205"/>
        <v>0</v>
      </c>
      <c r="AE102" s="41">
        <f t="shared" si="205"/>
        <v>0</v>
      </c>
      <c r="AF102" s="41">
        <f t="shared" si="205"/>
        <v>0</v>
      </c>
      <c r="AG102" s="42">
        <f t="shared" si="205"/>
        <v>0</v>
      </c>
      <c r="AH102" s="43"/>
      <c r="AI102" s="41">
        <f t="shared" ref="AI102:AM103" si="206">IF($AH$101&gt;0,IF(AI100=AI26,0.5,IF(AI100&gt;AI26,1,0)),0)</f>
        <v>0</v>
      </c>
      <c r="AJ102" s="41">
        <f t="shared" si="206"/>
        <v>0</v>
      </c>
      <c r="AK102" s="41">
        <f t="shared" si="206"/>
        <v>0</v>
      </c>
      <c r="AL102" s="41">
        <f t="shared" si="206"/>
        <v>0</v>
      </c>
      <c r="AM102" s="42">
        <f t="shared" si="206"/>
        <v>0</v>
      </c>
      <c r="AN102" s="43"/>
      <c r="AO102" s="41">
        <f t="shared" ref="AO102:AS103" si="207">IF($AN$101&gt;0,IF(AO100=AO128,0.5,IF(AO100&gt;AO128,1,0)),0)</f>
        <v>0</v>
      </c>
      <c r="AP102" s="41">
        <f t="shared" si="207"/>
        <v>0</v>
      </c>
      <c r="AQ102" s="41">
        <f t="shared" si="207"/>
        <v>0</v>
      </c>
      <c r="AR102" s="41">
        <f t="shared" si="207"/>
        <v>0</v>
      </c>
      <c r="AS102" s="42">
        <f t="shared" si="207"/>
        <v>0</v>
      </c>
      <c r="AT102" s="43"/>
      <c r="AU102" s="41">
        <f t="shared" ref="AU102:AY103" si="208">IF($AT$101&gt;0,IF(AU100=AU66,0.5,IF(AU100&gt;AU66,1,0)),0)</f>
        <v>0</v>
      </c>
      <c r="AV102" s="41">
        <f t="shared" si="208"/>
        <v>0</v>
      </c>
      <c r="AW102" s="41">
        <f t="shared" si="208"/>
        <v>0</v>
      </c>
      <c r="AX102" s="41">
        <f t="shared" si="208"/>
        <v>0</v>
      </c>
      <c r="AY102" s="42">
        <f t="shared" si="208"/>
        <v>0</v>
      </c>
      <c r="AZ102" s="43"/>
      <c r="BA102" s="41">
        <f t="shared" ref="BA102:BE103" si="209">IF($AZ$101&gt;0,IF(BA100=BA14,0.5,IF(BA100&gt;BA14,1,0)),0)</f>
        <v>0</v>
      </c>
      <c r="BB102" s="41">
        <f t="shared" si="209"/>
        <v>0</v>
      </c>
      <c r="BC102" s="41">
        <f t="shared" si="209"/>
        <v>0</v>
      </c>
      <c r="BD102" s="41">
        <f t="shared" si="209"/>
        <v>0</v>
      </c>
      <c r="BE102" s="42">
        <f t="shared" si="209"/>
        <v>0</v>
      </c>
      <c r="BF102" s="48"/>
      <c r="BG102" s="21"/>
      <c r="BH102" s="21"/>
      <c r="BI102" s="21"/>
      <c r="BJ102" s="21"/>
      <c r="BK102" s="21"/>
      <c r="BL102" s="21"/>
      <c r="BM102" s="21"/>
      <c r="BN102" s="21"/>
      <c r="BO102" s="21"/>
      <c r="BP102" s="17">
        <f t="shared" si="199"/>
        <v>1</v>
      </c>
      <c r="BQ102" s="21"/>
    </row>
    <row r="103" spans="1:69" ht="15.75" customHeight="1" x14ac:dyDescent="0.25">
      <c r="A103" s="37"/>
      <c r="B103" s="38" t="s">
        <v>40</v>
      </c>
      <c r="C103" s="47"/>
      <c r="D103" s="43"/>
      <c r="E103" s="41">
        <f t="shared" si="201"/>
        <v>1</v>
      </c>
      <c r="F103" s="41">
        <f t="shared" si="201"/>
        <v>0</v>
      </c>
      <c r="G103" s="41">
        <f t="shared" si="201"/>
        <v>1</v>
      </c>
      <c r="H103" s="41">
        <f t="shared" si="201"/>
        <v>1</v>
      </c>
      <c r="I103" s="42">
        <f t="shared" si="201"/>
        <v>1</v>
      </c>
      <c r="J103" s="43"/>
      <c r="K103" s="41">
        <f t="shared" si="202"/>
        <v>0</v>
      </c>
      <c r="L103" s="41">
        <f t="shared" si="202"/>
        <v>1</v>
      </c>
      <c r="M103" s="41">
        <f t="shared" si="202"/>
        <v>1</v>
      </c>
      <c r="N103" s="41">
        <f t="shared" si="202"/>
        <v>0</v>
      </c>
      <c r="O103" s="42">
        <f t="shared" si="202"/>
        <v>0</v>
      </c>
      <c r="P103" s="43"/>
      <c r="Q103" s="41">
        <f t="shared" si="203"/>
        <v>1</v>
      </c>
      <c r="R103" s="41">
        <f t="shared" si="203"/>
        <v>0</v>
      </c>
      <c r="S103" s="41">
        <f t="shared" si="203"/>
        <v>0</v>
      </c>
      <c r="T103" s="41">
        <f t="shared" si="203"/>
        <v>0</v>
      </c>
      <c r="U103" s="42">
        <f t="shared" si="203"/>
        <v>0</v>
      </c>
      <c r="V103" s="43"/>
      <c r="W103" s="41">
        <f t="shared" si="204"/>
        <v>0</v>
      </c>
      <c r="X103" s="41">
        <f t="shared" si="204"/>
        <v>1</v>
      </c>
      <c r="Y103" s="41">
        <f t="shared" si="204"/>
        <v>0</v>
      </c>
      <c r="Z103" s="41">
        <f t="shared" si="204"/>
        <v>0</v>
      </c>
      <c r="AA103" s="42">
        <f t="shared" si="204"/>
        <v>0</v>
      </c>
      <c r="AB103" s="43"/>
      <c r="AC103" s="41">
        <f t="shared" si="205"/>
        <v>0</v>
      </c>
      <c r="AD103" s="41">
        <f t="shared" si="205"/>
        <v>0</v>
      </c>
      <c r="AE103" s="41">
        <f t="shared" si="205"/>
        <v>0</v>
      </c>
      <c r="AF103" s="41">
        <f t="shared" si="205"/>
        <v>0</v>
      </c>
      <c r="AG103" s="42">
        <f t="shared" si="205"/>
        <v>0</v>
      </c>
      <c r="AH103" s="43"/>
      <c r="AI103" s="41">
        <f t="shared" si="206"/>
        <v>0</v>
      </c>
      <c r="AJ103" s="41">
        <f t="shared" si="206"/>
        <v>0</v>
      </c>
      <c r="AK103" s="41">
        <f t="shared" si="206"/>
        <v>0</v>
      </c>
      <c r="AL103" s="41">
        <f t="shared" si="206"/>
        <v>0</v>
      </c>
      <c r="AM103" s="42">
        <f t="shared" si="206"/>
        <v>0</v>
      </c>
      <c r="AN103" s="43"/>
      <c r="AO103" s="41">
        <f t="shared" si="207"/>
        <v>0</v>
      </c>
      <c r="AP103" s="41">
        <f t="shared" si="207"/>
        <v>0</v>
      </c>
      <c r="AQ103" s="41">
        <f t="shared" si="207"/>
        <v>0</v>
      </c>
      <c r="AR103" s="41">
        <f t="shared" si="207"/>
        <v>0</v>
      </c>
      <c r="AS103" s="42">
        <f t="shared" si="207"/>
        <v>0</v>
      </c>
      <c r="AT103" s="43"/>
      <c r="AU103" s="41">
        <f t="shared" si="208"/>
        <v>0</v>
      </c>
      <c r="AV103" s="41">
        <f t="shared" si="208"/>
        <v>0</v>
      </c>
      <c r="AW103" s="41">
        <f t="shared" si="208"/>
        <v>0</v>
      </c>
      <c r="AX103" s="41">
        <f t="shared" si="208"/>
        <v>0</v>
      </c>
      <c r="AY103" s="42">
        <f t="shared" si="208"/>
        <v>0</v>
      </c>
      <c r="AZ103" s="43"/>
      <c r="BA103" s="41">
        <f t="shared" si="209"/>
        <v>0</v>
      </c>
      <c r="BB103" s="41">
        <f t="shared" si="209"/>
        <v>0</v>
      </c>
      <c r="BC103" s="41">
        <f t="shared" si="209"/>
        <v>0</v>
      </c>
      <c r="BD103" s="41">
        <f t="shared" si="209"/>
        <v>0</v>
      </c>
      <c r="BE103" s="42">
        <f t="shared" si="209"/>
        <v>0</v>
      </c>
      <c r="BF103" s="48"/>
      <c r="BG103" s="21"/>
      <c r="BH103" s="21"/>
      <c r="BI103" s="21"/>
      <c r="BJ103" s="21"/>
      <c r="BK103" s="21"/>
      <c r="BL103" s="21"/>
      <c r="BM103" s="21"/>
      <c r="BN103" s="21"/>
      <c r="BO103" s="21"/>
      <c r="BP103" s="17">
        <f t="shared" si="199"/>
        <v>1</v>
      </c>
      <c r="BQ103" s="21"/>
    </row>
    <row r="104" spans="1:69" ht="14.25" customHeight="1" x14ac:dyDescent="0.25">
      <c r="A104" s="49"/>
      <c r="B104" s="50" t="s">
        <v>41</v>
      </c>
      <c r="C104" s="51"/>
      <c r="D104" s="52"/>
      <c r="E104" s="53"/>
      <c r="F104" s="53"/>
      <c r="G104" s="53"/>
      <c r="H104" s="53"/>
      <c r="I104" s="54">
        <f>SUM(E102+F102+G102+H102+I102+E103+F103+G103+H103+I103)</f>
        <v>8</v>
      </c>
      <c r="J104" s="52"/>
      <c r="K104" s="53"/>
      <c r="L104" s="53"/>
      <c r="M104" s="53"/>
      <c r="N104" s="53"/>
      <c r="O104" s="54">
        <f>SUM(K102+L102+M102+N102+O102+K103+L103+M103+N103+O103)</f>
        <v>2</v>
      </c>
      <c r="P104" s="52"/>
      <c r="Q104" s="53"/>
      <c r="R104" s="53"/>
      <c r="S104" s="53"/>
      <c r="T104" s="53"/>
      <c r="U104" s="54">
        <f>SUM(Q102+R102+S102+T102+U102+Q103+R103+S103+T103+U103)</f>
        <v>3</v>
      </c>
      <c r="V104" s="52"/>
      <c r="W104" s="53"/>
      <c r="X104" s="53"/>
      <c r="Y104" s="53"/>
      <c r="Z104" s="53"/>
      <c r="AA104" s="54">
        <f>SUM(W102+X102+Y102+Z102+AA102+W103+X103+Y103+Z103+AA103)</f>
        <v>2</v>
      </c>
      <c r="AB104" s="52"/>
      <c r="AC104" s="53"/>
      <c r="AD104" s="53"/>
      <c r="AE104" s="53"/>
      <c r="AF104" s="53"/>
      <c r="AG104" s="54">
        <f>SUM(AC102+AD102+AE102+AF102+AG102+AC103+AD103+AE103+AF103+AG103)</f>
        <v>0</v>
      </c>
      <c r="AH104" s="52"/>
      <c r="AI104" s="53"/>
      <c r="AJ104" s="53"/>
      <c r="AK104" s="53"/>
      <c r="AL104" s="53"/>
      <c r="AM104" s="54">
        <f>SUM(AI102+AJ102+AK102+AL102+AM102+AI103+AJ103+AK103+AL103+AM103)</f>
        <v>0</v>
      </c>
      <c r="AN104" s="52"/>
      <c r="AO104" s="53"/>
      <c r="AP104" s="53"/>
      <c r="AQ104" s="53"/>
      <c r="AR104" s="53"/>
      <c r="AS104" s="54">
        <f>SUM(AO102+AP102+AQ102+AR102+AS102+AO103+AP103+AQ103+AR103+AS103)</f>
        <v>0</v>
      </c>
      <c r="AT104" s="52"/>
      <c r="AU104" s="53"/>
      <c r="AV104" s="53"/>
      <c r="AW104" s="53"/>
      <c r="AX104" s="53"/>
      <c r="AY104" s="54">
        <f>SUM(AU102+AV102+AW102+AX102+AY102+AU103+AV103+AW103+AX103+AY103)</f>
        <v>0</v>
      </c>
      <c r="AZ104" s="52"/>
      <c r="BA104" s="53"/>
      <c r="BB104" s="53"/>
      <c r="BC104" s="53"/>
      <c r="BD104" s="53"/>
      <c r="BE104" s="54">
        <f>SUM(BA102+BB102+BC102+BD102+BE102+BA103+BB103+BC103+BD103+BE103)</f>
        <v>0</v>
      </c>
      <c r="BF104" s="55"/>
      <c r="BG104" s="56"/>
      <c r="BH104" s="56"/>
      <c r="BI104" s="56"/>
      <c r="BJ104" s="56"/>
      <c r="BK104" s="56"/>
      <c r="BL104" s="56"/>
      <c r="BM104" s="56"/>
      <c r="BN104" s="56"/>
      <c r="BO104" s="56"/>
      <c r="BP104" s="57">
        <f t="shared" si="199"/>
        <v>15</v>
      </c>
      <c r="BQ104" s="56"/>
    </row>
    <row r="105" spans="1:69" ht="27" customHeight="1" x14ac:dyDescent="0.25">
      <c r="A105" s="31">
        <v>8</v>
      </c>
      <c r="B105" s="115" t="s">
        <v>67</v>
      </c>
      <c r="C105" s="117"/>
      <c r="D105" s="32" t="s">
        <v>27</v>
      </c>
      <c r="E105" s="33" t="s">
        <v>28</v>
      </c>
      <c r="F105" s="33" t="s">
        <v>29</v>
      </c>
      <c r="G105" s="33" t="s">
        <v>30</v>
      </c>
      <c r="H105" s="33" t="s">
        <v>31</v>
      </c>
      <c r="I105" s="34" t="s">
        <v>24</v>
      </c>
      <c r="J105" s="32" t="s">
        <v>27</v>
      </c>
      <c r="K105" s="33" t="s">
        <v>28</v>
      </c>
      <c r="L105" s="33" t="s">
        <v>29</v>
      </c>
      <c r="M105" s="33" t="s">
        <v>30</v>
      </c>
      <c r="N105" s="33" t="s">
        <v>31</v>
      </c>
      <c r="O105" s="34" t="s">
        <v>24</v>
      </c>
      <c r="P105" s="32" t="s">
        <v>27</v>
      </c>
      <c r="Q105" s="33" t="s">
        <v>28</v>
      </c>
      <c r="R105" s="33" t="s">
        <v>29</v>
      </c>
      <c r="S105" s="33" t="s">
        <v>30</v>
      </c>
      <c r="T105" s="33" t="s">
        <v>31</v>
      </c>
      <c r="U105" s="34" t="s">
        <v>24</v>
      </c>
      <c r="V105" s="32" t="s">
        <v>27</v>
      </c>
      <c r="W105" s="33" t="s">
        <v>28</v>
      </c>
      <c r="X105" s="33" t="s">
        <v>29</v>
      </c>
      <c r="Y105" s="33" t="s">
        <v>30</v>
      </c>
      <c r="Z105" s="33" t="s">
        <v>31</v>
      </c>
      <c r="AA105" s="34" t="s">
        <v>24</v>
      </c>
      <c r="AB105" s="32" t="s">
        <v>27</v>
      </c>
      <c r="AC105" s="33" t="s">
        <v>28</v>
      </c>
      <c r="AD105" s="33" t="s">
        <v>29</v>
      </c>
      <c r="AE105" s="33" t="s">
        <v>30</v>
      </c>
      <c r="AF105" s="33" t="s">
        <v>31</v>
      </c>
      <c r="AG105" s="34" t="s">
        <v>24</v>
      </c>
      <c r="AH105" s="32" t="s">
        <v>27</v>
      </c>
      <c r="AI105" s="33" t="s">
        <v>28</v>
      </c>
      <c r="AJ105" s="33" t="s">
        <v>29</v>
      </c>
      <c r="AK105" s="33" t="s">
        <v>30</v>
      </c>
      <c r="AL105" s="33" t="s">
        <v>31</v>
      </c>
      <c r="AM105" s="34" t="s">
        <v>24</v>
      </c>
      <c r="AN105" s="32" t="s">
        <v>27</v>
      </c>
      <c r="AO105" s="33" t="s">
        <v>28</v>
      </c>
      <c r="AP105" s="33" t="s">
        <v>29</v>
      </c>
      <c r="AQ105" s="33" t="s">
        <v>30</v>
      </c>
      <c r="AR105" s="33" t="s">
        <v>31</v>
      </c>
      <c r="AS105" s="34" t="s">
        <v>24</v>
      </c>
      <c r="AT105" s="32" t="s">
        <v>27</v>
      </c>
      <c r="AU105" s="33" t="s">
        <v>28</v>
      </c>
      <c r="AV105" s="33" t="s">
        <v>29</v>
      </c>
      <c r="AW105" s="33" t="s">
        <v>30</v>
      </c>
      <c r="AX105" s="33" t="s">
        <v>31</v>
      </c>
      <c r="AY105" s="34" t="s">
        <v>24</v>
      </c>
      <c r="AZ105" s="32" t="s">
        <v>27</v>
      </c>
      <c r="BA105" s="33" t="s">
        <v>28</v>
      </c>
      <c r="BB105" s="33" t="s">
        <v>29</v>
      </c>
      <c r="BC105" s="33" t="s">
        <v>30</v>
      </c>
      <c r="BD105" s="33" t="s">
        <v>31</v>
      </c>
      <c r="BE105" s="34" t="s">
        <v>24</v>
      </c>
      <c r="BF105" s="35"/>
      <c r="BG105" s="36"/>
      <c r="BH105" s="36"/>
      <c r="BI105" s="36"/>
      <c r="BJ105" s="36"/>
      <c r="BK105" s="36"/>
      <c r="BL105" s="36"/>
      <c r="BM105" s="36"/>
      <c r="BN105" s="36"/>
      <c r="BO105" s="36"/>
      <c r="BP105" s="58"/>
      <c r="BQ105" s="36"/>
    </row>
    <row r="106" spans="1:69" ht="15.75" customHeight="1" x14ac:dyDescent="0.25">
      <c r="A106" s="37"/>
      <c r="B106" s="38" t="s">
        <v>68</v>
      </c>
      <c r="C106" s="39" t="s">
        <v>69</v>
      </c>
      <c r="D106" s="40">
        <v>61</v>
      </c>
      <c r="E106" s="41">
        <v>124</v>
      </c>
      <c r="F106" s="41">
        <v>119</v>
      </c>
      <c r="G106" s="41">
        <v>144</v>
      </c>
      <c r="H106" s="41">
        <v>143</v>
      </c>
      <c r="I106" s="42">
        <f t="shared" ref="I106:I115" si="210">SUM(E106:H106)</f>
        <v>530</v>
      </c>
      <c r="J106" s="43">
        <v>61</v>
      </c>
      <c r="K106" s="44">
        <v>149</v>
      </c>
      <c r="L106" s="44">
        <v>155</v>
      </c>
      <c r="M106" s="44">
        <v>124</v>
      </c>
      <c r="N106" s="44">
        <v>160</v>
      </c>
      <c r="O106" s="42">
        <f t="shared" ref="O106:O115" si="211">SUM(K106:N106)</f>
        <v>588</v>
      </c>
      <c r="P106" s="43">
        <v>56</v>
      </c>
      <c r="Q106" s="44">
        <v>146</v>
      </c>
      <c r="R106" s="44">
        <v>148</v>
      </c>
      <c r="S106" s="44">
        <v>165</v>
      </c>
      <c r="T106" s="44">
        <v>149</v>
      </c>
      <c r="U106" s="42">
        <f t="shared" ref="U106:U115" si="212">SUM(Q106:T106)</f>
        <v>608</v>
      </c>
      <c r="V106" s="43">
        <v>53</v>
      </c>
      <c r="W106" s="44">
        <v>172</v>
      </c>
      <c r="X106" s="44">
        <v>114</v>
      </c>
      <c r="Y106" s="44">
        <v>156</v>
      </c>
      <c r="Z106" s="44">
        <v>148</v>
      </c>
      <c r="AA106" s="42">
        <f t="shared" ref="AA106:AA115" si="213">SUM(W106:Z106)</f>
        <v>590</v>
      </c>
      <c r="AB106" s="43"/>
      <c r="AC106" s="44"/>
      <c r="AD106" s="44"/>
      <c r="AE106" s="44"/>
      <c r="AF106" s="44"/>
      <c r="AG106" s="42">
        <f t="shared" ref="AG106:AG115" si="214">SUM(AC106:AF106)</f>
        <v>0</v>
      </c>
      <c r="AH106" s="43"/>
      <c r="AI106" s="44"/>
      <c r="AJ106" s="44"/>
      <c r="AK106" s="44"/>
      <c r="AL106" s="44"/>
      <c r="AM106" s="42">
        <f t="shared" ref="AM106:AM115" si="215">SUM(AI106:AL106)</f>
        <v>0</v>
      </c>
      <c r="AN106" s="43"/>
      <c r="AO106" s="44"/>
      <c r="AP106" s="44"/>
      <c r="AQ106" s="44"/>
      <c r="AR106" s="44"/>
      <c r="AS106" s="42">
        <f t="shared" ref="AS106:AS115" si="216">SUM(AO106:AR106)</f>
        <v>0</v>
      </c>
      <c r="AT106" s="43"/>
      <c r="AU106" s="44"/>
      <c r="AV106" s="44"/>
      <c r="AW106" s="44"/>
      <c r="AX106" s="44"/>
      <c r="AY106" s="42">
        <f t="shared" ref="AY106:AY115" si="217">SUM(AU106:AX106)</f>
        <v>0</v>
      </c>
      <c r="AZ106" s="43"/>
      <c r="BA106" s="44"/>
      <c r="BB106" s="44"/>
      <c r="BC106" s="44"/>
      <c r="BD106" s="44"/>
      <c r="BE106" s="42">
        <f t="shared" ref="BE106:BE115" si="218">SUM(BA106:BD106)</f>
        <v>0</v>
      </c>
      <c r="BF106" s="45">
        <f t="shared" ref="BF106:BF117" si="219">SUM((IF(E106&gt;0,1,0)+(IF(F106&gt;0,1,0)+(IF(G106&gt;0,1,0)+(IF(H106&gt;0,1,0))))))</f>
        <v>4</v>
      </c>
      <c r="BG106" s="17">
        <f t="shared" ref="BG106:BG117" si="220">SUM((IF(K106&gt;0,1,0)+(IF(L106&gt;0,1,0)+(IF(M106&gt;0,1,0)+(IF(N106&gt;0,1,0))))))</f>
        <v>4</v>
      </c>
      <c r="BH106" s="17">
        <f t="shared" ref="BH106:BH117" si="221">SUM((IF(Q106&gt;0,1,0)+(IF(R106&gt;0,1,0)+(IF(S106&gt;0,1,0)+(IF(T106&gt;0,1,0))))))</f>
        <v>4</v>
      </c>
      <c r="BI106" s="17">
        <f t="shared" ref="BI106:BI117" si="222">SUM((IF(W106&gt;0,1,0)+(IF(X106&gt;0,1,0)+(IF(Y106&gt;0,1,0)+(IF(Z106&gt;0,1,0))))))</f>
        <v>4</v>
      </c>
      <c r="BJ106" s="17">
        <f t="shared" ref="BJ106:BJ117" si="223">SUM((IF(AC106&gt;0,1,0)+(IF(AD106&gt;0,1,0)+(IF(AE106&gt;0,1,0)+(IF(AF106&gt;0,1,0))))))</f>
        <v>0</v>
      </c>
      <c r="BK106" s="17">
        <f t="shared" ref="BK106:BK117" si="224">SUM((IF(AI106&gt;0,1,0)+(IF(AJ106&gt;0,1,0)+(IF(AK106&gt;0,1,0)+(IF(AL106&gt;0,1,0))))))</f>
        <v>0</v>
      </c>
      <c r="BL106" s="17">
        <f t="shared" ref="BL106:BL117" si="225">SUM((IF(AO106&gt;0,1,0)+(IF(AP106&gt;0,1,0)+(IF(AQ106&gt;0,1,0)+(IF(AR106&gt;0,1,0))))))</f>
        <v>0</v>
      </c>
      <c r="BM106" s="17">
        <f t="shared" ref="BM106:BM117" si="226">SUM((IF(AU106&gt;0,1,0)+(IF(AV106&gt;0,1,0)+(IF(AW106&gt;0,1,0)+(IF(AX106&gt;0,1,0))))))</f>
        <v>0</v>
      </c>
      <c r="BN106" s="17">
        <f t="shared" ref="BN106:BN117" si="227">SUM((IF(BA106&gt;0,1,0)+(IF(BB106&gt;0,1,0)+(IF(BC106&gt;0,1,0)+(IF(BD106&gt;0,1,0))))))</f>
        <v>0</v>
      </c>
      <c r="BO106" s="17">
        <f t="shared" ref="BO106:BO117" si="228">SUM(BF106:BN106)</f>
        <v>16</v>
      </c>
      <c r="BP106" s="17">
        <f t="shared" ref="BP106:BP111" si="229">I106+O106+U106+AA106+AG106+AM106+AS106+AY106+BE106</f>
        <v>2316</v>
      </c>
      <c r="BQ106" s="17">
        <f t="shared" ref="BQ106:BQ117" si="230">BP106/BO106</f>
        <v>144.75</v>
      </c>
    </row>
    <row r="107" spans="1:69" ht="15.75" customHeight="1" x14ac:dyDescent="0.25">
      <c r="A107" s="37"/>
      <c r="B107" s="38" t="s">
        <v>70</v>
      </c>
      <c r="C107" s="39" t="s">
        <v>71</v>
      </c>
      <c r="D107" s="40">
        <v>52</v>
      </c>
      <c r="E107" s="41">
        <v>110</v>
      </c>
      <c r="F107" s="41">
        <v>213</v>
      </c>
      <c r="G107" s="41">
        <v>136</v>
      </c>
      <c r="H107" s="41">
        <v>123</v>
      </c>
      <c r="I107" s="42">
        <f t="shared" si="210"/>
        <v>582</v>
      </c>
      <c r="J107" s="43">
        <v>52</v>
      </c>
      <c r="K107" s="44">
        <v>134</v>
      </c>
      <c r="L107" s="44">
        <v>184</v>
      </c>
      <c r="M107" s="44">
        <v>124</v>
      </c>
      <c r="N107" s="44">
        <v>146</v>
      </c>
      <c r="O107" s="42">
        <f t="shared" si="211"/>
        <v>588</v>
      </c>
      <c r="P107" s="43">
        <v>51</v>
      </c>
      <c r="Q107" s="44">
        <v>141</v>
      </c>
      <c r="R107" s="44">
        <v>141</v>
      </c>
      <c r="S107" s="44">
        <v>89</v>
      </c>
      <c r="T107" s="44">
        <v>139</v>
      </c>
      <c r="U107" s="42">
        <f t="shared" si="212"/>
        <v>510</v>
      </c>
      <c r="V107" s="43">
        <v>56</v>
      </c>
      <c r="W107" s="44">
        <v>156</v>
      </c>
      <c r="X107" s="44">
        <v>133</v>
      </c>
      <c r="Y107" s="44">
        <v>144</v>
      </c>
      <c r="Z107" s="44">
        <v>118</v>
      </c>
      <c r="AA107" s="42">
        <f t="shared" si="213"/>
        <v>551</v>
      </c>
      <c r="AB107" s="43"/>
      <c r="AC107" s="44"/>
      <c r="AD107" s="44"/>
      <c r="AE107" s="44"/>
      <c r="AF107" s="44"/>
      <c r="AG107" s="42">
        <f t="shared" si="214"/>
        <v>0</v>
      </c>
      <c r="AH107" s="43"/>
      <c r="AI107" s="44"/>
      <c r="AJ107" s="44"/>
      <c r="AK107" s="44"/>
      <c r="AL107" s="44"/>
      <c r="AM107" s="42">
        <f t="shared" si="215"/>
        <v>0</v>
      </c>
      <c r="AN107" s="43"/>
      <c r="AO107" s="44"/>
      <c r="AP107" s="44"/>
      <c r="AQ107" s="44"/>
      <c r="AR107" s="44"/>
      <c r="AS107" s="42">
        <f t="shared" si="216"/>
        <v>0</v>
      </c>
      <c r="AT107" s="43"/>
      <c r="AU107" s="44"/>
      <c r="AV107" s="44"/>
      <c r="AW107" s="44"/>
      <c r="AX107" s="44"/>
      <c r="AY107" s="42">
        <f t="shared" si="217"/>
        <v>0</v>
      </c>
      <c r="AZ107" s="43"/>
      <c r="BA107" s="44"/>
      <c r="BB107" s="44"/>
      <c r="BC107" s="44"/>
      <c r="BD107" s="44"/>
      <c r="BE107" s="42">
        <f t="shared" si="218"/>
        <v>0</v>
      </c>
      <c r="BF107" s="45">
        <f t="shared" si="219"/>
        <v>4</v>
      </c>
      <c r="BG107" s="17">
        <f t="shared" si="220"/>
        <v>4</v>
      </c>
      <c r="BH107" s="17">
        <f t="shared" si="221"/>
        <v>4</v>
      </c>
      <c r="BI107" s="17">
        <f t="shared" si="222"/>
        <v>4</v>
      </c>
      <c r="BJ107" s="17">
        <f t="shared" si="223"/>
        <v>0</v>
      </c>
      <c r="BK107" s="17">
        <f t="shared" si="224"/>
        <v>0</v>
      </c>
      <c r="BL107" s="17">
        <f t="shared" si="225"/>
        <v>0</v>
      </c>
      <c r="BM107" s="17">
        <f t="shared" si="226"/>
        <v>0</v>
      </c>
      <c r="BN107" s="17">
        <f t="shared" si="227"/>
        <v>0</v>
      </c>
      <c r="BO107" s="17">
        <f t="shared" si="228"/>
        <v>16</v>
      </c>
      <c r="BP107" s="17">
        <f t="shared" si="229"/>
        <v>2231</v>
      </c>
      <c r="BQ107" s="17">
        <f t="shared" si="230"/>
        <v>139.4375</v>
      </c>
    </row>
    <row r="108" spans="1:69" ht="15.75" customHeight="1" x14ac:dyDescent="0.25">
      <c r="A108" s="37"/>
      <c r="B108" s="46">
        <v>3</v>
      </c>
      <c r="C108" s="47"/>
      <c r="D108" s="43"/>
      <c r="E108" s="44"/>
      <c r="F108" s="44"/>
      <c r="G108" s="44"/>
      <c r="H108" s="44"/>
      <c r="I108" s="42">
        <f t="shared" si="210"/>
        <v>0</v>
      </c>
      <c r="J108" s="43"/>
      <c r="K108" s="44"/>
      <c r="L108" s="44"/>
      <c r="M108" s="44"/>
      <c r="N108" s="44"/>
      <c r="O108" s="42">
        <f t="shared" si="211"/>
        <v>0</v>
      </c>
      <c r="P108" s="43"/>
      <c r="Q108" s="44"/>
      <c r="R108" s="44"/>
      <c r="S108" s="44"/>
      <c r="T108" s="44"/>
      <c r="U108" s="42">
        <f t="shared" si="212"/>
        <v>0</v>
      </c>
      <c r="V108" s="43"/>
      <c r="W108" s="44"/>
      <c r="X108" s="44"/>
      <c r="Y108" s="44"/>
      <c r="Z108" s="44"/>
      <c r="AA108" s="42">
        <f t="shared" si="213"/>
        <v>0</v>
      </c>
      <c r="AB108" s="43"/>
      <c r="AC108" s="44"/>
      <c r="AD108" s="44"/>
      <c r="AE108" s="44"/>
      <c r="AF108" s="44"/>
      <c r="AG108" s="42">
        <f t="shared" si="214"/>
        <v>0</v>
      </c>
      <c r="AH108" s="43"/>
      <c r="AI108" s="44"/>
      <c r="AJ108" s="44"/>
      <c r="AK108" s="44"/>
      <c r="AL108" s="44"/>
      <c r="AM108" s="42">
        <f t="shared" si="215"/>
        <v>0</v>
      </c>
      <c r="AN108" s="43"/>
      <c r="AO108" s="44"/>
      <c r="AP108" s="44"/>
      <c r="AQ108" s="44"/>
      <c r="AR108" s="44"/>
      <c r="AS108" s="42">
        <f t="shared" si="216"/>
        <v>0</v>
      </c>
      <c r="AT108" s="43"/>
      <c r="AU108" s="44"/>
      <c r="AV108" s="44"/>
      <c r="AW108" s="44"/>
      <c r="AX108" s="44"/>
      <c r="AY108" s="42">
        <f t="shared" si="217"/>
        <v>0</v>
      </c>
      <c r="AZ108" s="43"/>
      <c r="BA108" s="44"/>
      <c r="BB108" s="44"/>
      <c r="BC108" s="44"/>
      <c r="BD108" s="44"/>
      <c r="BE108" s="42">
        <f t="shared" si="218"/>
        <v>0</v>
      </c>
      <c r="BF108" s="45">
        <f t="shared" si="219"/>
        <v>0</v>
      </c>
      <c r="BG108" s="17">
        <f t="shared" si="220"/>
        <v>0</v>
      </c>
      <c r="BH108" s="17">
        <f t="shared" si="221"/>
        <v>0</v>
      </c>
      <c r="BI108" s="17">
        <f t="shared" si="222"/>
        <v>0</v>
      </c>
      <c r="BJ108" s="17">
        <f t="shared" si="223"/>
        <v>0</v>
      </c>
      <c r="BK108" s="17">
        <f t="shared" si="224"/>
        <v>0</v>
      </c>
      <c r="BL108" s="17">
        <f t="shared" si="225"/>
        <v>0</v>
      </c>
      <c r="BM108" s="17">
        <f t="shared" si="226"/>
        <v>0</v>
      </c>
      <c r="BN108" s="17">
        <f t="shared" si="227"/>
        <v>0</v>
      </c>
      <c r="BO108" s="17">
        <f t="shared" si="228"/>
        <v>0</v>
      </c>
      <c r="BP108" s="17">
        <f t="shared" si="229"/>
        <v>0</v>
      </c>
      <c r="BQ108" s="21" t="e">
        <f t="shared" si="230"/>
        <v>#DIV/0!</v>
      </c>
    </row>
    <row r="109" spans="1:69" ht="15.75" customHeight="1" x14ac:dyDescent="0.25">
      <c r="A109" s="37"/>
      <c r="B109" s="46">
        <v>4</v>
      </c>
      <c r="C109" s="47"/>
      <c r="D109" s="43"/>
      <c r="E109" s="44"/>
      <c r="F109" s="44"/>
      <c r="G109" s="44"/>
      <c r="H109" s="44"/>
      <c r="I109" s="42">
        <f t="shared" si="210"/>
        <v>0</v>
      </c>
      <c r="J109" s="43"/>
      <c r="K109" s="44"/>
      <c r="L109" s="44"/>
      <c r="M109" s="44"/>
      <c r="N109" s="44"/>
      <c r="O109" s="42">
        <f t="shared" si="211"/>
        <v>0</v>
      </c>
      <c r="P109" s="43"/>
      <c r="Q109" s="44"/>
      <c r="R109" s="44"/>
      <c r="S109" s="44"/>
      <c r="T109" s="44"/>
      <c r="U109" s="42">
        <f t="shared" si="212"/>
        <v>0</v>
      </c>
      <c r="V109" s="43"/>
      <c r="W109" s="44"/>
      <c r="X109" s="44"/>
      <c r="Y109" s="44"/>
      <c r="Z109" s="44"/>
      <c r="AA109" s="42">
        <f t="shared" si="213"/>
        <v>0</v>
      </c>
      <c r="AB109" s="43"/>
      <c r="AC109" s="44"/>
      <c r="AD109" s="44"/>
      <c r="AE109" s="44"/>
      <c r="AF109" s="44"/>
      <c r="AG109" s="42">
        <f t="shared" si="214"/>
        <v>0</v>
      </c>
      <c r="AH109" s="43"/>
      <c r="AI109" s="44"/>
      <c r="AJ109" s="44"/>
      <c r="AK109" s="44"/>
      <c r="AL109" s="44"/>
      <c r="AM109" s="42">
        <f t="shared" si="215"/>
        <v>0</v>
      </c>
      <c r="AN109" s="43"/>
      <c r="AO109" s="44"/>
      <c r="AP109" s="44"/>
      <c r="AQ109" s="44"/>
      <c r="AR109" s="44"/>
      <c r="AS109" s="42">
        <f t="shared" si="216"/>
        <v>0</v>
      </c>
      <c r="AT109" s="43"/>
      <c r="AU109" s="44"/>
      <c r="AV109" s="44"/>
      <c r="AW109" s="44"/>
      <c r="AX109" s="44"/>
      <c r="AY109" s="42">
        <f t="shared" si="217"/>
        <v>0</v>
      </c>
      <c r="AZ109" s="43"/>
      <c r="BA109" s="44"/>
      <c r="BB109" s="44"/>
      <c r="BC109" s="44"/>
      <c r="BD109" s="44"/>
      <c r="BE109" s="42">
        <f t="shared" si="218"/>
        <v>0</v>
      </c>
      <c r="BF109" s="45">
        <f t="shared" si="219"/>
        <v>0</v>
      </c>
      <c r="BG109" s="17">
        <f t="shared" si="220"/>
        <v>0</v>
      </c>
      <c r="BH109" s="17">
        <f t="shared" si="221"/>
        <v>0</v>
      </c>
      <c r="BI109" s="17">
        <f t="shared" si="222"/>
        <v>0</v>
      </c>
      <c r="BJ109" s="17">
        <f t="shared" si="223"/>
        <v>0</v>
      </c>
      <c r="BK109" s="17">
        <f t="shared" si="224"/>
        <v>0</v>
      </c>
      <c r="BL109" s="17">
        <f t="shared" si="225"/>
        <v>0</v>
      </c>
      <c r="BM109" s="17">
        <f t="shared" si="226"/>
        <v>0</v>
      </c>
      <c r="BN109" s="17">
        <f t="shared" si="227"/>
        <v>0</v>
      </c>
      <c r="BO109" s="17">
        <f t="shared" si="228"/>
        <v>0</v>
      </c>
      <c r="BP109" s="17">
        <f t="shared" si="229"/>
        <v>0</v>
      </c>
      <c r="BQ109" s="21" t="e">
        <f t="shared" si="230"/>
        <v>#DIV/0!</v>
      </c>
    </row>
    <row r="110" spans="1:69" ht="15.75" customHeight="1" x14ac:dyDescent="0.25">
      <c r="A110" s="37"/>
      <c r="B110" s="46">
        <v>5</v>
      </c>
      <c r="C110" s="47"/>
      <c r="D110" s="43"/>
      <c r="E110" s="44"/>
      <c r="F110" s="44"/>
      <c r="G110" s="44"/>
      <c r="H110" s="44"/>
      <c r="I110" s="42">
        <f t="shared" si="210"/>
        <v>0</v>
      </c>
      <c r="J110" s="43"/>
      <c r="K110" s="44"/>
      <c r="L110" s="44"/>
      <c r="M110" s="44"/>
      <c r="N110" s="44"/>
      <c r="O110" s="42">
        <f t="shared" si="211"/>
        <v>0</v>
      </c>
      <c r="P110" s="43"/>
      <c r="Q110" s="44"/>
      <c r="R110" s="44"/>
      <c r="S110" s="44"/>
      <c r="T110" s="44"/>
      <c r="U110" s="42">
        <f t="shared" si="212"/>
        <v>0</v>
      </c>
      <c r="V110" s="43"/>
      <c r="W110" s="44"/>
      <c r="X110" s="44"/>
      <c r="Y110" s="44"/>
      <c r="Z110" s="44"/>
      <c r="AA110" s="42">
        <f t="shared" si="213"/>
        <v>0</v>
      </c>
      <c r="AB110" s="43"/>
      <c r="AC110" s="44"/>
      <c r="AD110" s="44"/>
      <c r="AE110" s="44"/>
      <c r="AF110" s="44"/>
      <c r="AG110" s="42">
        <f t="shared" si="214"/>
        <v>0</v>
      </c>
      <c r="AH110" s="43"/>
      <c r="AI110" s="44"/>
      <c r="AJ110" s="44"/>
      <c r="AK110" s="44"/>
      <c r="AL110" s="44"/>
      <c r="AM110" s="42">
        <f t="shared" si="215"/>
        <v>0</v>
      </c>
      <c r="AN110" s="43"/>
      <c r="AO110" s="44"/>
      <c r="AP110" s="44"/>
      <c r="AQ110" s="44"/>
      <c r="AR110" s="44"/>
      <c r="AS110" s="42">
        <f t="shared" si="216"/>
        <v>0</v>
      </c>
      <c r="AT110" s="43"/>
      <c r="AU110" s="44"/>
      <c r="AV110" s="44"/>
      <c r="AW110" s="44"/>
      <c r="AX110" s="44"/>
      <c r="AY110" s="42">
        <f t="shared" si="217"/>
        <v>0</v>
      </c>
      <c r="AZ110" s="43"/>
      <c r="BA110" s="44"/>
      <c r="BB110" s="44"/>
      <c r="BC110" s="44"/>
      <c r="BD110" s="44"/>
      <c r="BE110" s="42">
        <f t="shared" si="218"/>
        <v>0</v>
      </c>
      <c r="BF110" s="45">
        <f t="shared" si="219"/>
        <v>0</v>
      </c>
      <c r="BG110" s="17">
        <f t="shared" si="220"/>
        <v>0</v>
      </c>
      <c r="BH110" s="17">
        <f t="shared" si="221"/>
        <v>0</v>
      </c>
      <c r="BI110" s="17">
        <f t="shared" si="222"/>
        <v>0</v>
      </c>
      <c r="BJ110" s="17">
        <f t="shared" si="223"/>
        <v>0</v>
      </c>
      <c r="BK110" s="17">
        <f t="shared" si="224"/>
        <v>0</v>
      </c>
      <c r="BL110" s="17">
        <f t="shared" si="225"/>
        <v>0</v>
      </c>
      <c r="BM110" s="17">
        <f t="shared" si="226"/>
        <v>0</v>
      </c>
      <c r="BN110" s="17">
        <f t="shared" si="227"/>
        <v>0</v>
      </c>
      <c r="BO110" s="17">
        <f t="shared" si="228"/>
        <v>0</v>
      </c>
      <c r="BP110" s="17">
        <f t="shared" si="229"/>
        <v>0</v>
      </c>
      <c r="BQ110" s="21" t="e">
        <f t="shared" si="230"/>
        <v>#DIV/0!</v>
      </c>
    </row>
    <row r="111" spans="1:69" ht="15.75" customHeight="1" x14ac:dyDescent="0.25">
      <c r="A111" s="37"/>
      <c r="B111" s="46">
        <v>6</v>
      </c>
      <c r="C111" s="47"/>
      <c r="D111" s="43"/>
      <c r="E111" s="44"/>
      <c r="F111" s="44"/>
      <c r="G111" s="44"/>
      <c r="H111" s="44"/>
      <c r="I111" s="42">
        <f t="shared" si="210"/>
        <v>0</v>
      </c>
      <c r="J111" s="43"/>
      <c r="K111" s="44"/>
      <c r="L111" s="44"/>
      <c r="M111" s="44"/>
      <c r="N111" s="44"/>
      <c r="O111" s="42">
        <f t="shared" si="211"/>
        <v>0</v>
      </c>
      <c r="P111" s="43"/>
      <c r="Q111" s="44"/>
      <c r="R111" s="44"/>
      <c r="S111" s="44"/>
      <c r="T111" s="44"/>
      <c r="U111" s="42">
        <f t="shared" si="212"/>
        <v>0</v>
      </c>
      <c r="V111" s="43"/>
      <c r="W111" s="44"/>
      <c r="X111" s="44"/>
      <c r="Y111" s="44"/>
      <c r="Z111" s="44"/>
      <c r="AA111" s="42">
        <f t="shared" si="213"/>
        <v>0</v>
      </c>
      <c r="AB111" s="43"/>
      <c r="AC111" s="44"/>
      <c r="AD111" s="44"/>
      <c r="AE111" s="44"/>
      <c r="AF111" s="44"/>
      <c r="AG111" s="42">
        <f t="shared" si="214"/>
        <v>0</v>
      </c>
      <c r="AH111" s="43"/>
      <c r="AI111" s="44"/>
      <c r="AJ111" s="44"/>
      <c r="AK111" s="44"/>
      <c r="AL111" s="44"/>
      <c r="AM111" s="42">
        <f t="shared" si="215"/>
        <v>0</v>
      </c>
      <c r="AN111" s="43"/>
      <c r="AO111" s="44"/>
      <c r="AP111" s="44"/>
      <c r="AQ111" s="44"/>
      <c r="AR111" s="44"/>
      <c r="AS111" s="42">
        <f t="shared" si="216"/>
        <v>0</v>
      </c>
      <c r="AT111" s="43"/>
      <c r="AU111" s="44"/>
      <c r="AV111" s="44"/>
      <c r="AW111" s="44"/>
      <c r="AX111" s="44"/>
      <c r="AY111" s="42">
        <f t="shared" si="217"/>
        <v>0</v>
      </c>
      <c r="AZ111" s="43"/>
      <c r="BA111" s="44"/>
      <c r="BB111" s="44"/>
      <c r="BC111" s="44"/>
      <c r="BD111" s="44"/>
      <c r="BE111" s="42">
        <f t="shared" si="218"/>
        <v>0</v>
      </c>
      <c r="BF111" s="45">
        <f t="shared" si="219"/>
        <v>0</v>
      </c>
      <c r="BG111" s="17">
        <f t="shared" si="220"/>
        <v>0</v>
      </c>
      <c r="BH111" s="17">
        <f t="shared" si="221"/>
        <v>0</v>
      </c>
      <c r="BI111" s="17">
        <f t="shared" si="222"/>
        <v>0</v>
      </c>
      <c r="BJ111" s="17">
        <f t="shared" si="223"/>
        <v>0</v>
      </c>
      <c r="BK111" s="17">
        <f t="shared" si="224"/>
        <v>0</v>
      </c>
      <c r="BL111" s="17">
        <f t="shared" si="225"/>
        <v>0</v>
      </c>
      <c r="BM111" s="17">
        <f t="shared" si="226"/>
        <v>0</v>
      </c>
      <c r="BN111" s="17">
        <f t="shared" si="227"/>
        <v>0</v>
      </c>
      <c r="BO111" s="17">
        <f t="shared" si="228"/>
        <v>0</v>
      </c>
      <c r="BP111" s="17">
        <f t="shared" si="229"/>
        <v>0</v>
      </c>
      <c r="BQ111" s="21" t="e">
        <f t="shared" si="230"/>
        <v>#DIV/0!</v>
      </c>
    </row>
    <row r="112" spans="1:69" ht="15.75" customHeight="1" x14ac:dyDescent="0.25">
      <c r="A112" s="37"/>
      <c r="B112" s="46">
        <v>7</v>
      </c>
      <c r="C112" s="47"/>
      <c r="D112" s="43"/>
      <c r="E112" s="44"/>
      <c r="F112" s="44"/>
      <c r="G112" s="44"/>
      <c r="H112" s="44"/>
      <c r="I112" s="42">
        <f t="shared" si="210"/>
        <v>0</v>
      </c>
      <c r="J112" s="43"/>
      <c r="K112" s="44"/>
      <c r="L112" s="44"/>
      <c r="M112" s="44"/>
      <c r="N112" s="44"/>
      <c r="O112" s="42">
        <f t="shared" si="211"/>
        <v>0</v>
      </c>
      <c r="P112" s="43"/>
      <c r="Q112" s="44"/>
      <c r="R112" s="44"/>
      <c r="S112" s="44"/>
      <c r="T112" s="44"/>
      <c r="U112" s="42">
        <f t="shared" si="212"/>
        <v>0</v>
      </c>
      <c r="V112" s="43"/>
      <c r="W112" s="44"/>
      <c r="X112" s="44"/>
      <c r="Y112" s="44"/>
      <c r="Z112" s="44"/>
      <c r="AA112" s="42">
        <f t="shared" si="213"/>
        <v>0</v>
      </c>
      <c r="AB112" s="43"/>
      <c r="AC112" s="44"/>
      <c r="AD112" s="44"/>
      <c r="AE112" s="44"/>
      <c r="AF112" s="44"/>
      <c r="AG112" s="42">
        <f t="shared" si="214"/>
        <v>0</v>
      </c>
      <c r="AH112" s="43"/>
      <c r="AI112" s="44"/>
      <c r="AJ112" s="44"/>
      <c r="AK112" s="44"/>
      <c r="AL112" s="44"/>
      <c r="AM112" s="42">
        <f t="shared" si="215"/>
        <v>0</v>
      </c>
      <c r="AN112" s="43"/>
      <c r="AO112" s="44"/>
      <c r="AP112" s="44"/>
      <c r="AQ112" s="44"/>
      <c r="AR112" s="44"/>
      <c r="AS112" s="42">
        <f t="shared" si="216"/>
        <v>0</v>
      </c>
      <c r="AT112" s="43"/>
      <c r="AU112" s="44"/>
      <c r="AV112" s="44"/>
      <c r="AW112" s="44"/>
      <c r="AX112" s="44"/>
      <c r="AY112" s="42">
        <f t="shared" si="217"/>
        <v>0</v>
      </c>
      <c r="AZ112" s="43"/>
      <c r="BA112" s="44"/>
      <c r="BB112" s="44"/>
      <c r="BC112" s="44"/>
      <c r="BD112" s="44"/>
      <c r="BE112" s="42">
        <f t="shared" si="218"/>
        <v>0</v>
      </c>
      <c r="BF112" s="45">
        <f t="shared" si="219"/>
        <v>0</v>
      </c>
      <c r="BG112" s="17">
        <f t="shared" si="220"/>
        <v>0</v>
      </c>
      <c r="BH112" s="17">
        <f t="shared" si="221"/>
        <v>0</v>
      </c>
      <c r="BI112" s="17">
        <f t="shared" si="222"/>
        <v>0</v>
      </c>
      <c r="BJ112" s="17">
        <f t="shared" si="223"/>
        <v>0</v>
      </c>
      <c r="BK112" s="17">
        <f t="shared" si="224"/>
        <v>0</v>
      </c>
      <c r="BL112" s="17">
        <f t="shared" si="225"/>
        <v>0</v>
      </c>
      <c r="BM112" s="17">
        <f t="shared" si="226"/>
        <v>0</v>
      </c>
      <c r="BN112" s="17">
        <f t="shared" si="227"/>
        <v>0</v>
      </c>
      <c r="BO112" s="17">
        <f t="shared" si="228"/>
        <v>0</v>
      </c>
      <c r="BP112" s="17">
        <f>I112+O113+U112+AA112+AG112+AM112+AS112+AY112+BE112</f>
        <v>0</v>
      </c>
      <c r="BQ112" s="21" t="e">
        <f t="shared" si="230"/>
        <v>#DIV/0!</v>
      </c>
    </row>
    <row r="113" spans="1:69" ht="15.75" customHeight="1" x14ac:dyDescent="0.25">
      <c r="A113" s="37"/>
      <c r="B113" s="46">
        <v>8</v>
      </c>
      <c r="C113" s="47"/>
      <c r="D113" s="43"/>
      <c r="E113" s="44"/>
      <c r="F113" s="44"/>
      <c r="G113" s="44"/>
      <c r="H113" s="44"/>
      <c r="I113" s="42">
        <f t="shared" si="210"/>
        <v>0</v>
      </c>
      <c r="J113" s="43"/>
      <c r="K113" s="44"/>
      <c r="L113" s="44"/>
      <c r="M113" s="44"/>
      <c r="N113" s="44"/>
      <c r="O113" s="42">
        <f t="shared" si="211"/>
        <v>0</v>
      </c>
      <c r="P113" s="43"/>
      <c r="Q113" s="44"/>
      <c r="R113" s="44"/>
      <c r="S113" s="44"/>
      <c r="T113" s="44"/>
      <c r="U113" s="42">
        <f t="shared" si="212"/>
        <v>0</v>
      </c>
      <c r="V113" s="43"/>
      <c r="W113" s="44"/>
      <c r="X113" s="44"/>
      <c r="Y113" s="44"/>
      <c r="Z113" s="44"/>
      <c r="AA113" s="42">
        <f t="shared" si="213"/>
        <v>0</v>
      </c>
      <c r="AB113" s="43"/>
      <c r="AC113" s="44"/>
      <c r="AD113" s="44"/>
      <c r="AE113" s="44"/>
      <c r="AF113" s="44"/>
      <c r="AG113" s="42">
        <f t="shared" si="214"/>
        <v>0</v>
      </c>
      <c r="AH113" s="43"/>
      <c r="AI113" s="44"/>
      <c r="AJ113" s="44"/>
      <c r="AK113" s="44"/>
      <c r="AL113" s="44"/>
      <c r="AM113" s="42">
        <f t="shared" si="215"/>
        <v>0</v>
      </c>
      <c r="AN113" s="43"/>
      <c r="AO113" s="44"/>
      <c r="AP113" s="44"/>
      <c r="AQ113" s="44"/>
      <c r="AR113" s="44"/>
      <c r="AS113" s="42">
        <f t="shared" si="216"/>
        <v>0</v>
      </c>
      <c r="AT113" s="43"/>
      <c r="AU113" s="44"/>
      <c r="AV113" s="44"/>
      <c r="AW113" s="44"/>
      <c r="AX113" s="44"/>
      <c r="AY113" s="42">
        <f t="shared" si="217"/>
        <v>0</v>
      </c>
      <c r="AZ113" s="43"/>
      <c r="BA113" s="44"/>
      <c r="BB113" s="44"/>
      <c r="BC113" s="44"/>
      <c r="BD113" s="44"/>
      <c r="BE113" s="42">
        <f t="shared" si="218"/>
        <v>0</v>
      </c>
      <c r="BF113" s="45">
        <f t="shared" si="219"/>
        <v>0</v>
      </c>
      <c r="BG113" s="17">
        <f t="shared" si="220"/>
        <v>0</v>
      </c>
      <c r="BH113" s="17">
        <f t="shared" si="221"/>
        <v>0</v>
      </c>
      <c r="BI113" s="17">
        <f t="shared" si="222"/>
        <v>0</v>
      </c>
      <c r="BJ113" s="17">
        <f t="shared" si="223"/>
        <v>0</v>
      </c>
      <c r="BK113" s="17">
        <f t="shared" si="224"/>
        <v>0</v>
      </c>
      <c r="BL113" s="17">
        <f t="shared" si="225"/>
        <v>0</v>
      </c>
      <c r="BM113" s="17">
        <f t="shared" si="226"/>
        <v>0</v>
      </c>
      <c r="BN113" s="17">
        <f t="shared" si="227"/>
        <v>0</v>
      </c>
      <c r="BO113" s="17">
        <f t="shared" si="228"/>
        <v>0</v>
      </c>
      <c r="BP113" s="17">
        <f t="shared" ref="BP113:BP120" si="231">I113+O113+U113+AA113+AG113+AM113+AS113+AY113+BE113</f>
        <v>0</v>
      </c>
      <c r="BQ113" s="21" t="e">
        <f t="shared" si="230"/>
        <v>#DIV/0!</v>
      </c>
    </row>
    <row r="114" spans="1:69" ht="15.75" customHeight="1" x14ac:dyDescent="0.25">
      <c r="A114" s="37"/>
      <c r="B114" s="46">
        <v>9</v>
      </c>
      <c r="C114" s="47"/>
      <c r="D114" s="43"/>
      <c r="E114" s="44"/>
      <c r="F114" s="44"/>
      <c r="G114" s="44"/>
      <c r="H114" s="44"/>
      <c r="I114" s="42">
        <f t="shared" si="210"/>
        <v>0</v>
      </c>
      <c r="J114" s="43"/>
      <c r="K114" s="44"/>
      <c r="L114" s="44"/>
      <c r="M114" s="44"/>
      <c r="N114" s="44"/>
      <c r="O114" s="42">
        <f t="shared" si="211"/>
        <v>0</v>
      </c>
      <c r="P114" s="43"/>
      <c r="Q114" s="44"/>
      <c r="R114" s="44"/>
      <c r="S114" s="44"/>
      <c r="T114" s="44"/>
      <c r="U114" s="42">
        <f t="shared" si="212"/>
        <v>0</v>
      </c>
      <c r="V114" s="43"/>
      <c r="W114" s="44"/>
      <c r="X114" s="44"/>
      <c r="Y114" s="44"/>
      <c r="Z114" s="44"/>
      <c r="AA114" s="42">
        <f t="shared" si="213"/>
        <v>0</v>
      </c>
      <c r="AB114" s="43"/>
      <c r="AC114" s="44"/>
      <c r="AD114" s="44"/>
      <c r="AE114" s="44"/>
      <c r="AF114" s="44"/>
      <c r="AG114" s="42">
        <f t="shared" si="214"/>
        <v>0</v>
      </c>
      <c r="AH114" s="43"/>
      <c r="AI114" s="44"/>
      <c r="AJ114" s="44"/>
      <c r="AK114" s="44"/>
      <c r="AL114" s="44"/>
      <c r="AM114" s="42">
        <f t="shared" si="215"/>
        <v>0</v>
      </c>
      <c r="AN114" s="43"/>
      <c r="AO114" s="44"/>
      <c r="AP114" s="44"/>
      <c r="AQ114" s="44"/>
      <c r="AR114" s="44"/>
      <c r="AS114" s="42">
        <f t="shared" si="216"/>
        <v>0</v>
      </c>
      <c r="AT114" s="43"/>
      <c r="AU114" s="44"/>
      <c r="AV114" s="44"/>
      <c r="AW114" s="44"/>
      <c r="AX114" s="44"/>
      <c r="AY114" s="42">
        <f t="shared" si="217"/>
        <v>0</v>
      </c>
      <c r="AZ114" s="43"/>
      <c r="BA114" s="44"/>
      <c r="BB114" s="44"/>
      <c r="BC114" s="44"/>
      <c r="BD114" s="44"/>
      <c r="BE114" s="42">
        <f t="shared" si="218"/>
        <v>0</v>
      </c>
      <c r="BF114" s="45">
        <f t="shared" si="219"/>
        <v>0</v>
      </c>
      <c r="BG114" s="17">
        <f t="shared" si="220"/>
        <v>0</v>
      </c>
      <c r="BH114" s="17">
        <f t="shared" si="221"/>
        <v>0</v>
      </c>
      <c r="BI114" s="17">
        <f t="shared" si="222"/>
        <v>0</v>
      </c>
      <c r="BJ114" s="17">
        <f t="shared" si="223"/>
        <v>0</v>
      </c>
      <c r="BK114" s="17">
        <f t="shared" si="224"/>
        <v>0</v>
      </c>
      <c r="BL114" s="17">
        <f t="shared" si="225"/>
        <v>0</v>
      </c>
      <c r="BM114" s="17">
        <f t="shared" si="226"/>
        <v>0</v>
      </c>
      <c r="BN114" s="17">
        <f t="shared" si="227"/>
        <v>0</v>
      </c>
      <c r="BO114" s="17">
        <f t="shared" si="228"/>
        <v>0</v>
      </c>
      <c r="BP114" s="17">
        <f t="shared" si="231"/>
        <v>0</v>
      </c>
      <c r="BQ114" s="21" t="e">
        <f t="shared" si="230"/>
        <v>#DIV/0!</v>
      </c>
    </row>
    <row r="115" spans="1:69" ht="15.75" customHeight="1" x14ac:dyDescent="0.25">
      <c r="A115" s="37"/>
      <c r="B115" s="46">
        <v>10</v>
      </c>
      <c r="C115" s="47"/>
      <c r="D115" s="43"/>
      <c r="E115" s="44"/>
      <c r="F115" s="44"/>
      <c r="G115" s="44"/>
      <c r="H115" s="44"/>
      <c r="I115" s="42">
        <f t="shared" si="210"/>
        <v>0</v>
      </c>
      <c r="J115" s="43"/>
      <c r="K115" s="44"/>
      <c r="L115" s="44"/>
      <c r="M115" s="44"/>
      <c r="N115" s="44"/>
      <c r="O115" s="42">
        <f t="shared" si="211"/>
        <v>0</v>
      </c>
      <c r="P115" s="43"/>
      <c r="Q115" s="44"/>
      <c r="R115" s="44"/>
      <c r="S115" s="44"/>
      <c r="T115" s="44"/>
      <c r="U115" s="42">
        <f t="shared" si="212"/>
        <v>0</v>
      </c>
      <c r="V115" s="43"/>
      <c r="W115" s="44"/>
      <c r="X115" s="44"/>
      <c r="Y115" s="44"/>
      <c r="Z115" s="44"/>
      <c r="AA115" s="42">
        <f t="shared" si="213"/>
        <v>0</v>
      </c>
      <c r="AB115" s="43"/>
      <c r="AC115" s="44"/>
      <c r="AD115" s="44"/>
      <c r="AE115" s="44"/>
      <c r="AF115" s="44"/>
      <c r="AG115" s="42">
        <f t="shared" si="214"/>
        <v>0</v>
      </c>
      <c r="AH115" s="43"/>
      <c r="AI115" s="44"/>
      <c r="AJ115" s="44"/>
      <c r="AK115" s="44"/>
      <c r="AL115" s="44"/>
      <c r="AM115" s="42">
        <f t="shared" si="215"/>
        <v>0</v>
      </c>
      <c r="AN115" s="43"/>
      <c r="AO115" s="44"/>
      <c r="AP115" s="44"/>
      <c r="AQ115" s="44"/>
      <c r="AR115" s="44"/>
      <c r="AS115" s="42">
        <f t="shared" si="216"/>
        <v>0</v>
      </c>
      <c r="AT115" s="43"/>
      <c r="AU115" s="44"/>
      <c r="AV115" s="44"/>
      <c r="AW115" s="44"/>
      <c r="AX115" s="44"/>
      <c r="AY115" s="42">
        <f t="shared" si="217"/>
        <v>0</v>
      </c>
      <c r="AZ115" s="43"/>
      <c r="BA115" s="44"/>
      <c r="BB115" s="44"/>
      <c r="BC115" s="44"/>
      <c r="BD115" s="44"/>
      <c r="BE115" s="42">
        <f t="shared" si="218"/>
        <v>0</v>
      </c>
      <c r="BF115" s="45">
        <f t="shared" si="219"/>
        <v>0</v>
      </c>
      <c r="BG115" s="17">
        <f t="shared" si="220"/>
        <v>0</v>
      </c>
      <c r="BH115" s="17">
        <f t="shared" si="221"/>
        <v>0</v>
      </c>
      <c r="BI115" s="17">
        <f t="shared" si="222"/>
        <v>0</v>
      </c>
      <c r="BJ115" s="17">
        <f t="shared" si="223"/>
        <v>0</v>
      </c>
      <c r="BK115" s="17">
        <f t="shared" si="224"/>
        <v>0</v>
      </c>
      <c r="BL115" s="17">
        <f t="shared" si="225"/>
        <v>0</v>
      </c>
      <c r="BM115" s="17">
        <f t="shared" si="226"/>
        <v>0</v>
      </c>
      <c r="BN115" s="17">
        <f t="shared" si="227"/>
        <v>0</v>
      </c>
      <c r="BO115" s="17">
        <f t="shared" si="228"/>
        <v>0</v>
      </c>
      <c r="BP115" s="17">
        <f t="shared" si="231"/>
        <v>0</v>
      </c>
      <c r="BQ115" s="21" t="e">
        <f t="shared" si="230"/>
        <v>#DIV/0!</v>
      </c>
    </row>
    <row r="116" spans="1:69" ht="15.75" customHeight="1" x14ac:dyDescent="0.25">
      <c r="A116" s="37"/>
      <c r="B116" s="38" t="s">
        <v>37</v>
      </c>
      <c r="C116" s="47"/>
      <c r="D116" s="43"/>
      <c r="E116" s="41">
        <f>SUM(E106:E115)</f>
        <v>234</v>
      </c>
      <c r="F116" s="41">
        <f>SUM(F106:F115)</f>
        <v>332</v>
      </c>
      <c r="G116" s="41">
        <f>SUM(G106:G115)</f>
        <v>280</v>
      </c>
      <c r="H116" s="41">
        <f>SUM(H106:H115)</f>
        <v>266</v>
      </c>
      <c r="I116" s="42">
        <f>SUM(I106:I115)</f>
        <v>1112</v>
      </c>
      <c r="J116" s="43"/>
      <c r="K116" s="41">
        <f>SUM(K106:K115)</f>
        <v>283</v>
      </c>
      <c r="L116" s="41">
        <f>SUM(L106:L115)</f>
        <v>339</v>
      </c>
      <c r="M116" s="41">
        <f>SUM(M106:M115)</f>
        <v>248</v>
      </c>
      <c r="N116" s="41">
        <f>SUM(N106:N115)</f>
        <v>306</v>
      </c>
      <c r="O116" s="42">
        <f>SUM(O106:O115)</f>
        <v>1176</v>
      </c>
      <c r="P116" s="43"/>
      <c r="Q116" s="41">
        <f>SUM(Q106:Q115)</f>
        <v>287</v>
      </c>
      <c r="R116" s="41">
        <f>SUM(R106:R115)</f>
        <v>289</v>
      </c>
      <c r="S116" s="41">
        <f>SUM(S106:S115)</f>
        <v>254</v>
      </c>
      <c r="T116" s="41">
        <f>SUM(T106:T115)</f>
        <v>288</v>
      </c>
      <c r="U116" s="42">
        <f>SUM(U106:U115)</f>
        <v>1118</v>
      </c>
      <c r="V116" s="43"/>
      <c r="W116" s="41">
        <f>SUM(W106:W115)</f>
        <v>328</v>
      </c>
      <c r="X116" s="41">
        <f>SUM(X106:X115)</f>
        <v>247</v>
      </c>
      <c r="Y116" s="41">
        <f>SUM(Y106:Y115)</f>
        <v>300</v>
      </c>
      <c r="Z116" s="41">
        <f>SUM(Z106:Z115)</f>
        <v>266</v>
      </c>
      <c r="AA116" s="42">
        <f>SUM(AA106:AA115)</f>
        <v>1141</v>
      </c>
      <c r="AB116" s="43"/>
      <c r="AC116" s="41">
        <f>SUM(AC106:AC115)</f>
        <v>0</v>
      </c>
      <c r="AD116" s="41">
        <f>SUM(AD106:AD115)</f>
        <v>0</v>
      </c>
      <c r="AE116" s="41">
        <f>SUM(AE106:AE115)</f>
        <v>0</v>
      </c>
      <c r="AF116" s="41">
        <f>SUM(AF106:AF115)</f>
        <v>0</v>
      </c>
      <c r="AG116" s="42">
        <f>SUM(AG106:AG115)</f>
        <v>0</v>
      </c>
      <c r="AH116" s="43"/>
      <c r="AI116" s="41">
        <f>SUM(AI106:AI115)</f>
        <v>0</v>
      </c>
      <c r="AJ116" s="41">
        <f>SUM(AJ106:AJ115)</f>
        <v>0</v>
      </c>
      <c r="AK116" s="41">
        <f>SUM(AK106:AK115)</f>
        <v>0</v>
      </c>
      <c r="AL116" s="41">
        <f>SUM(AL106:AL115)</f>
        <v>0</v>
      </c>
      <c r="AM116" s="42">
        <f>SUM(AM106:AM115)</f>
        <v>0</v>
      </c>
      <c r="AN116" s="43"/>
      <c r="AO116" s="41">
        <f>SUM(AO106:AO115)</f>
        <v>0</v>
      </c>
      <c r="AP116" s="41">
        <f>SUM(AP106:AP115)</f>
        <v>0</v>
      </c>
      <c r="AQ116" s="41">
        <f>SUM(AQ106:AQ115)</f>
        <v>0</v>
      </c>
      <c r="AR116" s="41">
        <f>SUM(AR106:AR115)</f>
        <v>0</v>
      </c>
      <c r="AS116" s="42">
        <f>SUM(AS106:AS115)</f>
        <v>0</v>
      </c>
      <c r="AT116" s="43"/>
      <c r="AU116" s="41">
        <f>SUM(AU106:AU115)</f>
        <v>0</v>
      </c>
      <c r="AV116" s="41">
        <f>SUM(AV106:AV115)</f>
        <v>0</v>
      </c>
      <c r="AW116" s="41">
        <f>SUM(AW106:AW115)</f>
        <v>0</v>
      </c>
      <c r="AX116" s="41">
        <f>SUM(AX106:AX115)</f>
        <v>0</v>
      </c>
      <c r="AY116" s="42">
        <f>SUM(AY106:AY115)</f>
        <v>0</v>
      </c>
      <c r="AZ116" s="43"/>
      <c r="BA116" s="41">
        <f>SUM(BA106:BA115)</f>
        <v>0</v>
      </c>
      <c r="BB116" s="41">
        <f>SUM(BB106:BB115)</f>
        <v>0</v>
      </c>
      <c r="BC116" s="41">
        <f>SUM(BC106:BC115)</f>
        <v>0</v>
      </c>
      <c r="BD116" s="41">
        <f>SUM(BD106:BD115)</f>
        <v>0</v>
      </c>
      <c r="BE116" s="42">
        <f>SUM(BE106:BE115)</f>
        <v>0</v>
      </c>
      <c r="BF116" s="45">
        <f t="shared" si="219"/>
        <v>4</v>
      </c>
      <c r="BG116" s="17">
        <f t="shared" si="220"/>
        <v>4</v>
      </c>
      <c r="BH116" s="17">
        <f t="shared" si="221"/>
        <v>4</v>
      </c>
      <c r="BI116" s="17">
        <f t="shared" si="222"/>
        <v>4</v>
      </c>
      <c r="BJ116" s="17">
        <f t="shared" si="223"/>
        <v>0</v>
      </c>
      <c r="BK116" s="17">
        <f t="shared" si="224"/>
        <v>0</v>
      </c>
      <c r="BL116" s="17">
        <f t="shared" si="225"/>
        <v>0</v>
      </c>
      <c r="BM116" s="17">
        <f t="shared" si="226"/>
        <v>0</v>
      </c>
      <c r="BN116" s="17">
        <f t="shared" si="227"/>
        <v>0</v>
      </c>
      <c r="BO116" s="17">
        <f t="shared" si="228"/>
        <v>16</v>
      </c>
      <c r="BP116" s="17">
        <f t="shared" si="231"/>
        <v>4547</v>
      </c>
      <c r="BQ116" s="17">
        <f t="shared" si="230"/>
        <v>284.1875</v>
      </c>
    </row>
    <row r="117" spans="1:69" ht="15.75" customHeight="1" x14ac:dyDescent="0.25">
      <c r="A117" s="37"/>
      <c r="B117" s="38" t="s">
        <v>38</v>
      </c>
      <c r="C117" s="47"/>
      <c r="D117" s="40">
        <f>SUM(D106:D115)</f>
        <v>113</v>
      </c>
      <c r="E117" s="41">
        <f>E116+$D$117</f>
        <v>347</v>
      </c>
      <c r="F117" s="41">
        <f>F116+$D$117</f>
        <v>445</v>
      </c>
      <c r="G117" s="41">
        <f>G116+$D$117</f>
        <v>393</v>
      </c>
      <c r="H117" s="41">
        <f>H116+$D$117</f>
        <v>379</v>
      </c>
      <c r="I117" s="42">
        <f>E117+F117+G117+H117</f>
        <v>1564</v>
      </c>
      <c r="J117" s="40">
        <f>SUM(J106:J115)</f>
        <v>113</v>
      </c>
      <c r="K117" s="41">
        <f>K116+$J$117</f>
        <v>396</v>
      </c>
      <c r="L117" s="41">
        <f>L116+$J$117</f>
        <v>452</v>
      </c>
      <c r="M117" s="41">
        <f>M116+$J$117</f>
        <v>361</v>
      </c>
      <c r="N117" s="41">
        <f>N116+$J$117</f>
        <v>419</v>
      </c>
      <c r="O117" s="42">
        <f>K117+L117+M117+N117</f>
        <v>1628</v>
      </c>
      <c r="P117" s="40">
        <f>SUM(P106:P115)</f>
        <v>107</v>
      </c>
      <c r="Q117" s="41">
        <f>Q116+$P$117</f>
        <v>394</v>
      </c>
      <c r="R117" s="41">
        <f>R116+$P$117</f>
        <v>396</v>
      </c>
      <c r="S117" s="41">
        <f>S116+$P$117</f>
        <v>361</v>
      </c>
      <c r="T117" s="41">
        <f>T116+$P$117</f>
        <v>395</v>
      </c>
      <c r="U117" s="42">
        <f>Q117+R117+S117+T117</f>
        <v>1546</v>
      </c>
      <c r="V117" s="40">
        <f>SUM(V106:V115)</f>
        <v>109</v>
      </c>
      <c r="W117" s="41">
        <f>W116+$V$117</f>
        <v>437</v>
      </c>
      <c r="X117" s="41">
        <f>X116+$V$117</f>
        <v>356</v>
      </c>
      <c r="Y117" s="41">
        <f>Y116+$V$117</f>
        <v>409</v>
      </c>
      <c r="Z117" s="41">
        <f>Z116+$V$117</f>
        <v>375</v>
      </c>
      <c r="AA117" s="42">
        <f>W117+X117+Y117+Z117</f>
        <v>1577</v>
      </c>
      <c r="AB117" s="40">
        <f>SUM(AB106:AB115)</f>
        <v>0</v>
      </c>
      <c r="AC117" s="41">
        <f>AC116+$AB$117</f>
        <v>0</v>
      </c>
      <c r="AD117" s="41">
        <f>AD116+$AB$117</f>
        <v>0</v>
      </c>
      <c r="AE117" s="41">
        <f>AE116+$AB$117</f>
        <v>0</v>
      </c>
      <c r="AF117" s="41">
        <f>AF116+$AB$117</f>
        <v>0</v>
      </c>
      <c r="AG117" s="42">
        <f>AC117+AD117+AE117+AF117</f>
        <v>0</v>
      </c>
      <c r="AH117" s="40">
        <f>SUM(AH106:AH115)</f>
        <v>0</v>
      </c>
      <c r="AI117" s="41">
        <f>AI116+$AH$117</f>
        <v>0</v>
      </c>
      <c r="AJ117" s="41">
        <f>AJ116+$AH$117</f>
        <v>0</v>
      </c>
      <c r="AK117" s="41">
        <f>AK116+$AH$117</f>
        <v>0</v>
      </c>
      <c r="AL117" s="41">
        <f>AL116+$AH$117</f>
        <v>0</v>
      </c>
      <c r="AM117" s="42">
        <f>AI117+AJ117+AK117+AL117</f>
        <v>0</v>
      </c>
      <c r="AN117" s="40">
        <f>SUM(AN106:AN115)</f>
        <v>0</v>
      </c>
      <c r="AO117" s="41">
        <f>AO116+$AN$117</f>
        <v>0</v>
      </c>
      <c r="AP117" s="41">
        <f>AP116+$AN$117</f>
        <v>0</v>
      </c>
      <c r="AQ117" s="41">
        <f>AQ116+$AN$117</f>
        <v>0</v>
      </c>
      <c r="AR117" s="41">
        <f>AR116+$AN$117</f>
        <v>0</v>
      </c>
      <c r="AS117" s="42">
        <f>AO117+AP117+AQ117+AR117</f>
        <v>0</v>
      </c>
      <c r="AT117" s="40">
        <f>SUM(AT106:AT115)</f>
        <v>0</v>
      </c>
      <c r="AU117" s="41">
        <f>AU116+$AT$117</f>
        <v>0</v>
      </c>
      <c r="AV117" s="41">
        <f>AV116+$AT$117</f>
        <v>0</v>
      </c>
      <c r="AW117" s="41">
        <f>AW116+$AT$117</f>
        <v>0</v>
      </c>
      <c r="AX117" s="41">
        <f>AX116+$AT$117</f>
        <v>0</v>
      </c>
      <c r="AY117" s="42">
        <f>AU117+AV117+AW117+AX117</f>
        <v>0</v>
      </c>
      <c r="AZ117" s="40">
        <f>SUM(AZ106:AZ115)</f>
        <v>0</v>
      </c>
      <c r="BA117" s="41">
        <f>BA116+$AZ$117</f>
        <v>0</v>
      </c>
      <c r="BB117" s="41">
        <f>BB116+$AZ$117</f>
        <v>0</v>
      </c>
      <c r="BC117" s="41">
        <f>BC116+$AZ$117</f>
        <v>0</v>
      </c>
      <c r="BD117" s="41">
        <f>BD116+$AZ$117</f>
        <v>0</v>
      </c>
      <c r="BE117" s="42">
        <f>BA117+BB117+BC117+BD117</f>
        <v>0</v>
      </c>
      <c r="BF117" s="45">
        <f t="shared" si="219"/>
        <v>4</v>
      </c>
      <c r="BG117" s="17">
        <f t="shared" si="220"/>
        <v>4</v>
      </c>
      <c r="BH117" s="17">
        <f t="shared" si="221"/>
        <v>4</v>
      </c>
      <c r="BI117" s="17">
        <f t="shared" si="222"/>
        <v>4</v>
      </c>
      <c r="BJ117" s="17">
        <f t="shared" si="223"/>
        <v>0</v>
      </c>
      <c r="BK117" s="17">
        <f t="shared" si="224"/>
        <v>0</v>
      </c>
      <c r="BL117" s="17">
        <f t="shared" si="225"/>
        <v>0</v>
      </c>
      <c r="BM117" s="17">
        <f t="shared" si="226"/>
        <v>0</v>
      </c>
      <c r="BN117" s="17">
        <f t="shared" si="227"/>
        <v>0</v>
      </c>
      <c r="BO117" s="17">
        <f t="shared" si="228"/>
        <v>16</v>
      </c>
      <c r="BP117" s="17">
        <f t="shared" si="231"/>
        <v>6315</v>
      </c>
      <c r="BQ117" s="17">
        <f t="shared" si="230"/>
        <v>394.6875</v>
      </c>
    </row>
    <row r="118" spans="1:69" ht="15.75" customHeight="1" x14ac:dyDescent="0.25">
      <c r="A118" s="37"/>
      <c r="B118" s="38" t="s">
        <v>39</v>
      </c>
      <c r="C118" s="47"/>
      <c r="D118" s="43"/>
      <c r="E118" s="41">
        <f t="shared" ref="E118:I119" si="232">IF($D$117&gt;0,IF(E116=E100,0.5,IF(E116&gt;E100,1,0)),0)</f>
        <v>0</v>
      </c>
      <c r="F118" s="41">
        <f t="shared" si="232"/>
        <v>1</v>
      </c>
      <c r="G118" s="41">
        <f t="shared" si="232"/>
        <v>0</v>
      </c>
      <c r="H118" s="41">
        <f t="shared" si="232"/>
        <v>0</v>
      </c>
      <c r="I118" s="42">
        <f t="shared" si="232"/>
        <v>0</v>
      </c>
      <c r="J118" s="43"/>
      <c r="K118" s="41">
        <f t="shared" ref="K118:O119" si="233">IF($J$117&gt;0,IF(K116=K53,0.5,IF(K116&gt;K53,1,0)),0)</f>
        <v>1</v>
      </c>
      <c r="L118" s="41">
        <f t="shared" si="233"/>
        <v>1</v>
      </c>
      <c r="M118" s="41">
        <f t="shared" si="233"/>
        <v>0</v>
      </c>
      <c r="N118" s="41">
        <f t="shared" si="233"/>
        <v>1</v>
      </c>
      <c r="O118" s="42">
        <f t="shared" si="233"/>
        <v>1</v>
      </c>
      <c r="P118" s="43"/>
      <c r="Q118" s="41">
        <f t="shared" ref="Q118:U119" si="234">IF($P$117&gt;0,IF(Q116=Q128,0.5,IF(Q116&gt;Q128,1,0)),0)</f>
        <v>0</v>
      </c>
      <c r="R118" s="41">
        <f t="shared" si="234"/>
        <v>0</v>
      </c>
      <c r="S118" s="41">
        <f t="shared" si="234"/>
        <v>0</v>
      </c>
      <c r="T118" s="41">
        <f t="shared" si="234"/>
        <v>0</v>
      </c>
      <c r="U118" s="42">
        <f t="shared" si="234"/>
        <v>0</v>
      </c>
      <c r="V118" s="43"/>
      <c r="W118" s="41">
        <f t="shared" ref="W118:AA119" si="235">IF($V$117&gt;0,IF(W116=W82,0.5,IF(W116&gt;W82,1,0)),0)</f>
        <v>1</v>
      </c>
      <c r="X118" s="41">
        <f t="shared" si="235"/>
        <v>0</v>
      </c>
      <c r="Y118" s="41">
        <f t="shared" si="235"/>
        <v>1</v>
      </c>
      <c r="Z118" s="41">
        <f t="shared" si="235"/>
        <v>1</v>
      </c>
      <c r="AA118" s="42">
        <f t="shared" si="235"/>
        <v>1</v>
      </c>
      <c r="AB118" s="43"/>
      <c r="AC118" s="41">
        <f t="shared" ref="AC118:AG119" si="236">IF($AB$117&gt;0,IF(AC116=AC39,0.5,IF(AC116&gt;AC39,1,0)),0)</f>
        <v>0</v>
      </c>
      <c r="AD118" s="41">
        <f t="shared" si="236"/>
        <v>0</v>
      </c>
      <c r="AE118" s="41">
        <f t="shared" si="236"/>
        <v>0</v>
      </c>
      <c r="AF118" s="41">
        <f t="shared" si="236"/>
        <v>0</v>
      </c>
      <c r="AG118" s="42">
        <f t="shared" si="236"/>
        <v>0</v>
      </c>
      <c r="AH118" s="43"/>
      <c r="AI118" s="41">
        <f t="shared" ref="AI118:AM119" si="237">IF($AH$117&gt;0,IF(AI116=AI66,0.5,IF(AI116&gt;AI66,1,0)),0)</f>
        <v>0</v>
      </c>
      <c r="AJ118" s="41">
        <f t="shared" si="237"/>
        <v>0</v>
      </c>
      <c r="AK118" s="41">
        <f t="shared" si="237"/>
        <v>0</v>
      </c>
      <c r="AL118" s="41">
        <f t="shared" si="237"/>
        <v>0</v>
      </c>
      <c r="AM118" s="42">
        <f t="shared" si="237"/>
        <v>0</v>
      </c>
      <c r="AN118" s="43"/>
      <c r="AO118" s="41">
        <f t="shared" ref="AO118:AS119" si="238">IF($AN$117&gt;0,IF(AO116=AO26,0.5,IF(AO116&gt;AO26,1,0)),0)</f>
        <v>0</v>
      </c>
      <c r="AP118" s="41">
        <f t="shared" si="238"/>
        <v>0</v>
      </c>
      <c r="AQ118" s="41">
        <f t="shared" si="238"/>
        <v>0</v>
      </c>
      <c r="AR118" s="41">
        <f t="shared" si="238"/>
        <v>0</v>
      </c>
      <c r="AS118" s="42">
        <f t="shared" si="238"/>
        <v>0</v>
      </c>
      <c r="AT118" s="43"/>
      <c r="AU118" s="41">
        <f t="shared" ref="AU118:AY119" si="239">IF($AT$117&gt;0,IF(AU116=AU14,0.5,IF(AU116&gt;AU14,1,0)),0)</f>
        <v>0</v>
      </c>
      <c r="AV118" s="41">
        <f t="shared" si="239"/>
        <v>0</v>
      </c>
      <c r="AW118" s="41">
        <f t="shared" si="239"/>
        <v>0</v>
      </c>
      <c r="AX118" s="41">
        <f t="shared" si="239"/>
        <v>0</v>
      </c>
      <c r="AY118" s="42">
        <f t="shared" si="239"/>
        <v>0</v>
      </c>
      <c r="AZ118" s="43"/>
      <c r="BA118" s="41">
        <f t="shared" ref="BA118:BE119" si="240">IF($AZ$117&gt;0,IF(BA116=BA144,0.5,IF(BA116&gt;BA144,1,0)),0)</f>
        <v>0</v>
      </c>
      <c r="BB118" s="41">
        <f t="shared" si="240"/>
        <v>0</v>
      </c>
      <c r="BC118" s="41">
        <f t="shared" si="240"/>
        <v>0</v>
      </c>
      <c r="BD118" s="41">
        <f t="shared" si="240"/>
        <v>0</v>
      </c>
      <c r="BE118" s="42">
        <f t="shared" si="240"/>
        <v>0</v>
      </c>
      <c r="BF118" s="48"/>
      <c r="BG118" s="21"/>
      <c r="BH118" s="21"/>
      <c r="BI118" s="21"/>
      <c r="BJ118" s="21"/>
      <c r="BK118" s="21"/>
      <c r="BL118" s="21"/>
      <c r="BM118" s="21"/>
      <c r="BN118" s="21"/>
      <c r="BO118" s="21"/>
      <c r="BP118" s="17">
        <f t="shared" si="231"/>
        <v>2</v>
      </c>
      <c r="BQ118" s="21"/>
    </row>
    <row r="119" spans="1:69" ht="15.75" customHeight="1" x14ac:dyDescent="0.25">
      <c r="A119" s="37"/>
      <c r="B119" s="38" t="s">
        <v>40</v>
      </c>
      <c r="C119" s="47"/>
      <c r="D119" s="43"/>
      <c r="E119" s="41">
        <f t="shared" si="232"/>
        <v>0</v>
      </c>
      <c r="F119" s="41">
        <f t="shared" si="232"/>
        <v>1</v>
      </c>
      <c r="G119" s="41">
        <f t="shared" si="232"/>
        <v>0</v>
      </c>
      <c r="H119" s="41">
        <f t="shared" si="232"/>
        <v>0</v>
      </c>
      <c r="I119" s="42">
        <f t="shared" si="232"/>
        <v>0</v>
      </c>
      <c r="J119" s="43"/>
      <c r="K119" s="41">
        <f t="shared" si="233"/>
        <v>1</v>
      </c>
      <c r="L119" s="41">
        <f t="shared" si="233"/>
        <v>1</v>
      </c>
      <c r="M119" s="41">
        <f t="shared" si="233"/>
        <v>0</v>
      </c>
      <c r="N119" s="41">
        <f t="shared" si="233"/>
        <v>1</v>
      </c>
      <c r="O119" s="42">
        <f t="shared" si="233"/>
        <v>1</v>
      </c>
      <c r="P119" s="43"/>
      <c r="Q119" s="41">
        <f t="shared" si="234"/>
        <v>1</v>
      </c>
      <c r="R119" s="41">
        <f t="shared" si="234"/>
        <v>0</v>
      </c>
      <c r="S119" s="41">
        <f t="shared" si="234"/>
        <v>0</v>
      </c>
      <c r="T119" s="41">
        <f t="shared" si="234"/>
        <v>0</v>
      </c>
      <c r="U119" s="42">
        <f t="shared" si="234"/>
        <v>0</v>
      </c>
      <c r="V119" s="43"/>
      <c r="W119" s="41">
        <f t="shared" si="235"/>
        <v>1</v>
      </c>
      <c r="X119" s="41">
        <f t="shared" si="235"/>
        <v>0</v>
      </c>
      <c r="Y119" s="41">
        <f t="shared" si="235"/>
        <v>1</v>
      </c>
      <c r="Z119" s="41">
        <f t="shared" si="235"/>
        <v>1</v>
      </c>
      <c r="AA119" s="42">
        <f t="shared" si="235"/>
        <v>1</v>
      </c>
      <c r="AB119" s="43"/>
      <c r="AC119" s="41">
        <f t="shared" si="236"/>
        <v>0</v>
      </c>
      <c r="AD119" s="41">
        <f t="shared" si="236"/>
        <v>0</v>
      </c>
      <c r="AE119" s="41">
        <f t="shared" si="236"/>
        <v>0</v>
      </c>
      <c r="AF119" s="41">
        <f t="shared" si="236"/>
        <v>0</v>
      </c>
      <c r="AG119" s="42">
        <f t="shared" si="236"/>
        <v>0</v>
      </c>
      <c r="AH119" s="43"/>
      <c r="AI119" s="41">
        <f t="shared" si="237"/>
        <v>0</v>
      </c>
      <c r="AJ119" s="41">
        <f t="shared" si="237"/>
        <v>0</v>
      </c>
      <c r="AK119" s="41">
        <f t="shared" si="237"/>
        <v>0</v>
      </c>
      <c r="AL119" s="41">
        <f t="shared" si="237"/>
        <v>0</v>
      </c>
      <c r="AM119" s="42">
        <f t="shared" si="237"/>
        <v>0</v>
      </c>
      <c r="AN119" s="43"/>
      <c r="AO119" s="41">
        <f t="shared" si="238"/>
        <v>0</v>
      </c>
      <c r="AP119" s="41">
        <f t="shared" si="238"/>
        <v>0</v>
      </c>
      <c r="AQ119" s="41">
        <f t="shared" si="238"/>
        <v>0</v>
      </c>
      <c r="AR119" s="41">
        <f t="shared" si="238"/>
        <v>0</v>
      </c>
      <c r="AS119" s="42">
        <f t="shared" si="238"/>
        <v>0</v>
      </c>
      <c r="AT119" s="43"/>
      <c r="AU119" s="41">
        <f t="shared" si="239"/>
        <v>0</v>
      </c>
      <c r="AV119" s="41">
        <f t="shared" si="239"/>
        <v>0</v>
      </c>
      <c r="AW119" s="41">
        <f t="shared" si="239"/>
        <v>0</v>
      </c>
      <c r="AX119" s="41">
        <f t="shared" si="239"/>
        <v>0</v>
      </c>
      <c r="AY119" s="42">
        <f t="shared" si="239"/>
        <v>0</v>
      </c>
      <c r="AZ119" s="43"/>
      <c r="BA119" s="41">
        <f t="shared" si="240"/>
        <v>0</v>
      </c>
      <c r="BB119" s="41">
        <f t="shared" si="240"/>
        <v>0</v>
      </c>
      <c r="BC119" s="41">
        <f t="shared" si="240"/>
        <v>0</v>
      </c>
      <c r="BD119" s="41">
        <f t="shared" si="240"/>
        <v>0</v>
      </c>
      <c r="BE119" s="42">
        <f t="shared" si="240"/>
        <v>0</v>
      </c>
      <c r="BF119" s="48"/>
      <c r="BG119" s="21"/>
      <c r="BH119" s="21"/>
      <c r="BI119" s="21"/>
      <c r="BJ119" s="21"/>
      <c r="BK119" s="21"/>
      <c r="BL119" s="21"/>
      <c r="BM119" s="21"/>
      <c r="BN119" s="21"/>
      <c r="BO119" s="21"/>
      <c r="BP119" s="17">
        <f t="shared" si="231"/>
        <v>2</v>
      </c>
      <c r="BQ119" s="21"/>
    </row>
    <row r="120" spans="1:69" ht="14.25" customHeight="1" x14ac:dyDescent="0.25">
      <c r="A120" s="49"/>
      <c r="B120" s="50" t="s">
        <v>41</v>
      </c>
      <c r="C120" s="51"/>
      <c r="D120" s="52"/>
      <c r="E120" s="53"/>
      <c r="F120" s="53"/>
      <c r="G120" s="53"/>
      <c r="H120" s="53"/>
      <c r="I120" s="54">
        <f>SUM(E118+F118+G118+H118+I118+E119+F119+G119+H119+I119)</f>
        <v>2</v>
      </c>
      <c r="J120" s="52"/>
      <c r="K120" s="53"/>
      <c r="L120" s="53"/>
      <c r="M120" s="53"/>
      <c r="N120" s="53"/>
      <c r="O120" s="54">
        <f>SUM(K118+L118+M118+N118+O118+K119+L119+M119+N119+O119)</f>
        <v>8</v>
      </c>
      <c r="P120" s="52"/>
      <c r="Q120" s="53"/>
      <c r="R120" s="53"/>
      <c r="S120" s="53"/>
      <c r="T120" s="53"/>
      <c r="U120" s="54">
        <f>SUM(Q118+R118+S118+T118+U118+Q119+R119+S119+T119+U119)</f>
        <v>1</v>
      </c>
      <c r="V120" s="52"/>
      <c r="W120" s="53"/>
      <c r="X120" s="53"/>
      <c r="Y120" s="53"/>
      <c r="Z120" s="53"/>
      <c r="AA120" s="54">
        <f>SUM(W118+X118+Y118+Z118+AA118+W119+X119+Y119+Z119+AA119)</f>
        <v>8</v>
      </c>
      <c r="AB120" s="52"/>
      <c r="AC120" s="53"/>
      <c r="AD120" s="53"/>
      <c r="AE120" s="53"/>
      <c r="AF120" s="53"/>
      <c r="AG120" s="54">
        <f>SUM(AC118+AD118+AE118+AF118+AG118+AC119+AD119+AE119+AF119+AG119)</f>
        <v>0</v>
      </c>
      <c r="AH120" s="52"/>
      <c r="AI120" s="53"/>
      <c r="AJ120" s="53"/>
      <c r="AK120" s="53"/>
      <c r="AL120" s="53"/>
      <c r="AM120" s="54">
        <f>SUM(AI118+AJ118+AK118+AL118+AM118+AI119+AJ119+AK119+AL119+AM119)</f>
        <v>0</v>
      </c>
      <c r="AN120" s="52"/>
      <c r="AO120" s="53"/>
      <c r="AP120" s="53"/>
      <c r="AQ120" s="53"/>
      <c r="AR120" s="53"/>
      <c r="AS120" s="54">
        <f>SUM(AO118+AP118+AQ118+AR118+AS118+AO119+AP119+AQ119+AR119+AS119)</f>
        <v>0</v>
      </c>
      <c r="AT120" s="52"/>
      <c r="AU120" s="53"/>
      <c r="AV120" s="53"/>
      <c r="AW120" s="53"/>
      <c r="AX120" s="53"/>
      <c r="AY120" s="54">
        <f>SUM(AU118+AV118+AW118+AX118+AY118+AU119+AV119+AW119+AX119+AY119)</f>
        <v>0</v>
      </c>
      <c r="AZ120" s="52"/>
      <c r="BA120" s="53"/>
      <c r="BB120" s="53"/>
      <c r="BC120" s="53"/>
      <c r="BD120" s="53"/>
      <c r="BE120" s="54">
        <f>SUM(BA118+BB118+BC118+BD118+BE118+BA119+BB119+BC119+BD119+BE119)</f>
        <v>0</v>
      </c>
      <c r="BF120" s="55"/>
      <c r="BG120" s="56"/>
      <c r="BH120" s="56"/>
      <c r="BI120" s="56"/>
      <c r="BJ120" s="56"/>
      <c r="BK120" s="56"/>
      <c r="BL120" s="56"/>
      <c r="BM120" s="56"/>
      <c r="BN120" s="56"/>
      <c r="BO120" s="56"/>
      <c r="BP120" s="57">
        <f t="shared" si="231"/>
        <v>19</v>
      </c>
      <c r="BQ120" s="56"/>
    </row>
    <row r="121" spans="1:69" ht="27" customHeight="1" x14ac:dyDescent="0.25">
      <c r="A121" s="31">
        <v>9</v>
      </c>
      <c r="B121" s="115" t="s">
        <v>72</v>
      </c>
      <c r="C121" s="117"/>
      <c r="D121" s="32" t="s">
        <v>27</v>
      </c>
      <c r="E121" s="33" t="s">
        <v>28</v>
      </c>
      <c r="F121" s="33" t="s">
        <v>29</v>
      </c>
      <c r="G121" s="33" t="s">
        <v>30</v>
      </c>
      <c r="H121" s="33" t="s">
        <v>31</v>
      </c>
      <c r="I121" s="34" t="s">
        <v>24</v>
      </c>
      <c r="J121" s="32" t="s">
        <v>27</v>
      </c>
      <c r="K121" s="33" t="s">
        <v>28</v>
      </c>
      <c r="L121" s="33" t="s">
        <v>29</v>
      </c>
      <c r="M121" s="33" t="s">
        <v>30</v>
      </c>
      <c r="N121" s="33" t="s">
        <v>31</v>
      </c>
      <c r="O121" s="34" t="s">
        <v>24</v>
      </c>
      <c r="P121" s="32" t="s">
        <v>27</v>
      </c>
      <c r="Q121" s="33" t="s">
        <v>28</v>
      </c>
      <c r="R121" s="33" t="s">
        <v>29</v>
      </c>
      <c r="S121" s="33" t="s">
        <v>30</v>
      </c>
      <c r="T121" s="33" t="s">
        <v>31</v>
      </c>
      <c r="U121" s="34" t="s">
        <v>24</v>
      </c>
      <c r="V121" s="32" t="s">
        <v>27</v>
      </c>
      <c r="W121" s="33" t="s">
        <v>28</v>
      </c>
      <c r="X121" s="33" t="s">
        <v>29</v>
      </c>
      <c r="Y121" s="33" t="s">
        <v>30</v>
      </c>
      <c r="Z121" s="33" t="s">
        <v>31</v>
      </c>
      <c r="AA121" s="34" t="s">
        <v>24</v>
      </c>
      <c r="AB121" s="32" t="s">
        <v>27</v>
      </c>
      <c r="AC121" s="33" t="s">
        <v>28</v>
      </c>
      <c r="AD121" s="33" t="s">
        <v>29</v>
      </c>
      <c r="AE121" s="33" t="s">
        <v>30</v>
      </c>
      <c r="AF121" s="33" t="s">
        <v>31</v>
      </c>
      <c r="AG121" s="34" t="s">
        <v>24</v>
      </c>
      <c r="AH121" s="32" t="s">
        <v>27</v>
      </c>
      <c r="AI121" s="33" t="s">
        <v>28</v>
      </c>
      <c r="AJ121" s="33" t="s">
        <v>29</v>
      </c>
      <c r="AK121" s="33" t="s">
        <v>30</v>
      </c>
      <c r="AL121" s="33" t="s">
        <v>31</v>
      </c>
      <c r="AM121" s="34" t="s">
        <v>24</v>
      </c>
      <c r="AN121" s="32" t="s">
        <v>27</v>
      </c>
      <c r="AO121" s="33" t="s">
        <v>28</v>
      </c>
      <c r="AP121" s="33" t="s">
        <v>29</v>
      </c>
      <c r="AQ121" s="33" t="s">
        <v>30</v>
      </c>
      <c r="AR121" s="33" t="s">
        <v>31</v>
      </c>
      <c r="AS121" s="34" t="s">
        <v>24</v>
      </c>
      <c r="AT121" s="32" t="s">
        <v>27</v>
      </c>
      <c r="AU121" s="33" t="s">
        <v>28</v>
      </c>
      <c r="AV121" s="33" t="s">
        <v>29</v>
      </c>
      <c r="AW121" s="33" t="s">
        <v>30</v>
      </c>
      <c r="AX121" s="33" t="s">
        <v>31</v>
      </c>
      <c r="AY121" s="34" t="s">
        <v>24</v>
      </c>
      <c r="AZ121" s="32" t="s">
        <v>27</v>
      </c>
      <c r="BA121" s="33" t="s">
        <v>28</v>
      </c>
      <c r="BB121" s="33" t="s">
        <v>29</v>
      </c>
      <c r="BC121" s="33" t="s">
        <v>30</v>
      </c>
      <c r="BD121" s="33" t="s">
        <v>31</v>
      </c>
      <c r="BE121" s="34" t="s">
        <v>24</v>
      </c>
      <c r="BF121" s="35"/>
      <c r="BG121" s="36"/>
      <c r="BH121" s="36"/>
      <c r="BI121" s="36"/>
      <c r="BJ121" s="36"/>
      <c r="BK121" s="36"/>
      <c r="BL121" s="36"/>
      <c r="BM121" s="36"/>
      <c r="BN121" s="36"/>
      <c r="BO121" s="36"/>
      <c r="BP121" s="58"/>
      <c r="BQ121" s="36"/>
    </row>
    <row r="122" spans="1:69" ht="15.75" customHeight="1" x14ac:dyDescent="0.25">
      <c r="A122" s="37"/>
      <c r="B122" s="38" t="s">
        <v>73</v>
      </c>
      <c r="C122" s="39" t="s">
        <v>74</v>
      </c>
      <c r="D122" s="40">
        <v>25</v>
      </c>
      <c r="E122" s="41">
        <v>189</v>
      </c>
      <c r="F122" s="41">
        <v>178</v>
      </c>
      <c r="G122" s="41">
        <v>178</v>
      </c>
      <c r="H122" s="41">
        <v>190</v>
      </c>
      <c r="I122" s="42">
        <f t="shared" ref="I122:I127" si="241">SUM(E122:H122)</f>
        <v>735</v>
      </c>
      <c r="J122" s="43">
        <v>25</v>
      </c>
      <c r="K122" s="44">
        <v>170</v>
      </c>
      <c r="L122" s="44">
        <v>163</v>
      </c>
      <c r="M122" s="44">
        <v>202</v>
      </c>
      <c r="N122" s="44">
        <v>223</v>
      </c>
      <c r="O122" s="42">
        <f t="shared" ref="O122:O127" si="242">SUM(K122:N122)</f>
        <v>758</v>
      </c>
      <c r="P122" s="43">
        <v>23</v>
      </c>
      <c r="Q122" s="44">
        <v>138</v>
      </c>
      <c r="R122" s="44">
        <v>165</v>
      </c>
      <c r="S122" s="44">
        <v>144</v>
      </c>
      <c r="T122" s="44">
        <v>181</v>
      </c>
      <c r="U122" s="42">
        <f t="shared" ref="U122:U127" si="243">SUM(Q122:T122)</f>
        <v>628</v>
      </c>
      <c r="V122" s="43">
        <v>30</v>
      </c>
      <c r="W122" s="44">
        <v>140</v>
      </c>
      <c r="X122" s="44">
        <v>182</v>
      </c>
      <c r="Y122" s="44">
        <v>195</v>
      </c>
      <c r="Z122" s="44">
        <v>152</v>
      </c>
      <c r="AA122" s="42">
        <f t="shared" ref="AA122:AA127" si="244">SUM(W122:Z122)</f>
        <v>669</v>
      </c>
      <c r="AB122" s="43"/>
      <c r="AC122" s="44"/>
      <c r="AD122" s="44"/>
      <c r="AE122" s="44"/>
      <c r="AF122" s="44"/>
      <c r="AG122" s="42">
        <f t="shared" ref="AG122:AG127" si="245">SUM(AC122:AF122)</f>
        <v>0</v>
      </c>
      <c r="AH122" s="43"/>
      <c r="AI122" s="44"/>
      <c r="AJ122" s="44"/>
      <c r="AK122" s="44"/>
      <c r="AL122" s="44"/>
      <c r="AM122" s="42">
        <f t="shared" ref="AM122:AM127" si="246">SUM(AI122:AL122)</f>
        <v>0</v>
      </c>
      <c r="AN122" s="43"/>
      <c r="AO122" s="44"/>
      <c r="AP122" s="44"/>
      <c r="AQ122" s="44"/>
      <c r="AR122" s="44"/>
      <c r="AS122" s="42">
        <f t="shared" ref="AS122:AS127" si="247">SUM(AO122:AR122)</f>
        <v>0</v>
      </c>
      <c r="AT122" s="43"/>
      <c r="AU122" s="44"/>
      <c r="AV122" s="44"/>
      <c r="AW122" s="44"/>
      <c r="AX122" s="44"/>
      <c r="AY122" s="42">
        <f t="shared" ref="AY122:AY127" si="248">SUM(AU122:AX122)</f>
        <v>0</v>
      </c>
      <c r="AZ122" s="43"/>
      <c r="BA122" s="44"/>
      <c r="BB122" s="44"/>
      <c r="BC122" s="44"/>
      <c r="BD122" s="44"/>
      <c r="BE122" s="42">
        <f t="shared" ref="BE122:BE127" si="249">SUM(BA122:BD122)</f>
        <v>0</v>
      </c>
      <c r="BF122" s="45">
        <f t="shared" ref="BF122:BF129" si="250">SUM((IF(E122&gt;0,1,0)+(IF(F122&gt;0,1,0)+(IF(G122&gt;0,1,0)+(IF(H122&gt;0,1,0))))))</f>
        <v>4</v>
      </c>
      <c r="BG122" s="17">
        <f t="shared" ref="BG122:BG129" si="251">SUM((IF(K122&gt;0,1,0)+(IF(L122&gt;0,1,0)+(IF(M122&gt;0,1,0)+(IF(N122&gt;0,1,0))))))</f>
        <v>4</v>
      </c>
      <c r="BH122" s="17">
        <f t="shared" ref="BH122:BH129" si="252">SUM((IF(Q122&gt;0,1,0)+(IF(R122&gt;0,1,0)+(IF(S122&gt;0,1,0)+(IF(T122&gt;0,1,0))))))</f>
        <v>4</v>
      </c>
      <c r="BI122" s="17">
        <f t="shared" ref="BI122:BI129" si="253">SUM((IF(W122&gt;0,1,0)+(IF(X122&gt;0,1,0)+(IF(Y122&gt;0,1,0)+(IF(Z122&gt;0,1,0))))))</f>
        <v>4</v>
      </c>
      <c r="BJ122" s="17">
        <f t="shared" ref="BJ122:BJ129" si="254">SUM((IF(AC122&gt;0,1,0)+(IF(AD122&gt;0,1,0)+(IF(AE122&gt;0,1,0)+(IF(AF122&gt;0,1,0))))))</f>
        <v>0</v>
      </c>
      <c r="BK122" s="17">
        <f t="shared" ref="BK122:BK129" si="255">SUM((IF(AI122&gt;0,1,0)+(IF(AJ122&gt;0,1,0)+(IF(AK122&gt;0,1,0)+(IF(AL122&gt;0,1,0))))))</f>
        <v>0</v>
      </c>
      <c r="BL122" s="17">
        <f t="shared" ref="BL122:BL129" si="256">SUM((IF(AO122&gt;0,1,0)+(IF(AP122&gt;0,1,0)+(IF(AQ122&gt;0,1,0)+(IF(AR122&gt;0,1,0))))))</f>
        <v>0</v>
      </c>
      <c r="BM122" s="17">
        <f t="shared" ref="BM122:BM129" si="257">SUM((IF(AU122&gt;0,1,0)+(IF(AV122&gt;0,1,0)+(IF(AW122&gt;0,1,0)+(IF(AX122&gt;0,1,0))))))</f>
        <v>0</v>
      </c>
      <c r="BN122" s="17">
        <f t="shared" ref="BN122:BN129" si="258">SUM((IF(BA122&gt;0,1,0)+(IF(BB122&gt;0,1,0)+(IF(BC122&gt;0,1,0)+(IF(BD122&gt;0,1,0))))))</f>
        <v>0</v>
      </c>
      <c r="BO122" s="17">
        <f t="shared" ref="BO122:BO129" si="259">SUM(BF122:BN122)</f>
        <v>16</v>
      </c>
      <c r="BP122" s="17">
        <f>I122+O122+U122+AA122+AG122+AM122+AS122+AY122+BE122</f>
        <v>2790</v>
      </c>
      <c r="BQ122" s="17">
        <f t="shared" ref="BQ122:BQ129" si="260">BP122/BO122</f>
        <v>174.375</v>
      </c>
    </row>
    <row r="123" spans="1:69" ht="15.75" customHeight="1" x14ac:dyDescent="0.25">
      <c r="A123" s="37"/>
      <c r="B123" s="38" t="s">
        <v>75</v>
      </c>
      <c r="C123" s="39" t="s">
        <v>53</v>
      </c>
      <c r="D123" s="40">
        <v>39</v>
      </c>
      <c r="E123" s="41">
        <v>168</v>
      </c>
      <c r="F123" s="41">
        <v>159</v>
      </c>
      <c r="G123" s="41">
        <v>165</v>
      </c>
      <c r="H123" s="41">
        <v>162</v>
      </c>
      <c r="I123" s="42">
        <f t="shared" si="241"/>
        <v>654</v>
      </c>
      <c r="J123" s="43"/>
      <c r="K123" s="44"/>
      <c r="L123" s="44"/>
      <c r="M123" s="44"/>
      <c r="N123" s="44"/>
      <c r="O123" s="42">
        <f t="shared" si="242"/>
        <v>0</v>
      </c>
      <c r="P123" s="43"/>
      <c r="Q123" s="44"/>
      <c r="R123" s="44"/>
      <c r="S123" s="44"/>
      <c r="T123" s="44"/>
      <c r="U123" s="42">
        <f t="shared" si="243"/>
        <v>0</v>
      </c>
      <c r="V123" s="43"/>
      <c r="W123" s="44"/>
      <c r="X123" s="44"/>
      <c r="Y123" s="44"/>
      <c r="Z123" s="44"/>
      <c r="AA123" s="42">
        <f t="shared" si="244"/>
        <v>0</v>
      </c>
      <c r="AB123" s="43"/>
      <c r="AC123" s="44"/>
      <c r="AD123" s="44"/>
      <c r="AE123" s="44"/>
      <c r="AF123" s="44"/>
      <c r="AG123" s="42">
        <f t="shared" si="245"/>
        <v>0</v>
      </c>
      <c r="AH123" s="43"/>
      <c r="AI123" s="44"/>
      <c r="AJ123" s="44"/>
      <c r="AK123" s="44"/>
      <c r="AL123" s="44"/>
      <c r="AM123" s="42">
        <f t="shared" si="246"/>
        <v>0</v>
      </c>
      <c r="AN123" s="43"/>
      <c r="AO123" s="44"/>
      <c r="AP123" s="44"/>
      <c r="AQ123" s="44"/>
      <c r="AR123" s="44"/>
      <c r="AS123" s="42">
        <f t="shared" si="247"/>
        <v>0</v>
      </c>
      <c r="AT123" s="43"/>
      <c r="AU123" s="44"/>
      <c r="AV123" s="44"/>
      <c r="AW123" s="44"/>
      <c r="AX123" s="44"/>
      <c r="AY123" s="42">
        <f t="shared" si="248"/>
        <v>0</v>
      </c>
      <c r="AZ123" s="43"/>
      <c r="BA123" s="44"/>
      <c r="BB123" s="44"/>
      <c r="BC123" s="44"/>
      <c r="BD123" s="44"/>
      <c r="BE123" s="42">
        <f t="shared" si="249"/>
        <v>0</v>
      </c>
      <c r="BF123" s="45">
        <f t="shared" si="250"/>
        <v>4</v>
      </c>
      <c r="BG123" s="17">
        <f t="shared" si="251"/>
        <v>0</v>
      </c>
      <c r="BH123" s="17">
        <f t="shared" si="252"/>
        <v>0</v>
      </c>
      <c r="BI123" s="17">
        <f t="shared" si="253"/>
        <v>0</v>
      </c>
      <c r="BJ123" s="17">
        <f t="shared" si="254"/>
        <v>0</v>
      </c>
      <c r="BK123" s="17">
        <f t="shared" si="255"/>
        <v>0</v>
      </c>
      <c r="BL123" s="17">
        <f t="shared" si="256"/>
        <v>0</v>
      </c>
      <c r="BM123" s="17">
        <f t="shared" si="257"/>
        <v>0</v>
      </c>
      <c r="BN123" s="17">
        <f t="shared" si="258"/>
        <v>0</v>
      </c>
      <c r="BO123" s="17">
        <f t="shared" si="259"/>
        <v>4</v>
      </c>
      <c r="BP123" s="17">
        <f t="shared" ref="BP122:BP132" si="261">I123+O123+U123+AA123+AG123+AM123+AS123+AY123+BE123</f>
        <v>654</v>
      </c>
      <c r="BQ123" s="17">
        <f t="shared" si="260"/>
        <v>163.5</v>
      </c>
    </row>
    <row r="124" spans="1:69" ht="15.75" customHeight="1" x14ac:dyDescent="0.25">
      <c r="A124" s="37"/>
      <c r="B124" s="46" t="s">
        <v>89</v>
      </c>
      <c r="C124" s="47" t="s">
        <v>90</v>
      </c>
      <c r="D124" s="43"/>
      <c r="E124" s="44"/>
      <c r="F124" s="44"/>
      <c r="G124" s="44"/>
      <c r="H124" s="44"/>
      <c r="I124" s="42">
        <f t="shared" si="241"/>
        <v>0</v>
      </c>
      <c r="J124" s="43">
        <v>19</v>
      </c>
      <c r="K124" s="44">
        <v>207</v>
      </c>
      <c r="L124" s="44">
        <v>207</v>
      </c>
      <c r="M124" s="44">
        <v>152</v>
      </c>
      <c r="N124" s="44">
        <v>204</v>
      </c>
      <c r="O124" s="42">
        <f t="shared" si="242"/>
        <v>770</v>
      </c>
      <c r="P124" s="43">
        <v>19</v>
      </c>
      <c r="Q124" s="44">
        <v>186</v>
      </c>
      <c r="R124" s="44">
        <v>200</v>
      </c>
      <c r="S124" s="44">
        <v>212</v>
      </c>
      <c r="T124" s="44">
        <v>237</v>
      </c>
      <c r="U124" s="42">
        <f t="shared" si="243"/>
        <v>835</v>
      </c>
      <c r="V124" s="43"/>
      <c r="W124" s="44"/>
      <c r="X124" s="44"/>
      <c r="Y124" s="44"/>
      <c r="Z124" s="44"/>
      <c r="AA124" s="42">
        <f t="shared" si="244"/>
        <v>0</v>
      </c>
      <c r="AB124" s="43"/>
      <c r="AC124" s="44"/>
      <c r="AD124" s="44"/>
      <c r="AE124" s="44"/>
      <c r="AF124" s="44"/>
      <c r="AG124" s="42">
        <f t="shared" si="245"/>
        <v>0</v>
      </c>
      <c r="AH124" s="43"/>
      <c r="AI124" s="44"/>
      <c r="AJ124" s="44"/>
      <c r="AK124" s="44"/>
      <c r="AL124" s="44"/>
      <c r="AM124" s="42">
        <f t="shared" si="246"/>
        <v>0</v>
      </c>
      <c r="AN124" s="43"/>
      <c r="AO124" s="44"/>
      <c r="AP124" s="44"/>
      <c r="AQ124" s="44"/>
      <c r="AR124" s="44"/>
      <c r="AS124" s="42">
        <f t="shared" si="247"/>
        <v>0</v>
      </c>
      <c r="AT124" s="43"/>
      <c r="AU124" s="44"/>
      <c r="AV124" s="44"/>
      <c r="AW124" s="44"/>
      <c r="AX124" s="44"/>
      <c r="AY124" s="42">
        <f t="shared" si="248"/>
        <v>0</v>
      </c>
      <c r="AZ124" s="43"/>
      <c r="BA124" s="44"/>
      <c r="BB124" s="44"/>
      <c r="BC124" s="44"/>
      <c r="BD124" s="44"/>
      <c r="BE124" s="42">
        <f t="shared" si="249"/>
        <v>0</v>
      </c>
      <c r="BF124" s="45">
        <f t="shared" si="250"/>
        <v>0</v>
      </c>
      <c r="BG124" s="17">
        <f t="shared" si="251"/>
        <v>4</v>
      </c>
      <c r="BH124" s="17">
        <f t="shared" si="252"/>
        <v>4</v>
      </c>
      <c r="BI124" s="17">
        <f t="shared" si="253"/>
        <v>0</v>
      </c>
      <c r="BJ124" s="17">
        <f t="shared" si="254"/>
        <v>0</v>
      </c>
      <c r="BK124" s="17">
        <f t="shared" si="255"/>
        <v>0</v>
      </c>
      <c r="BL124" s="17">
        <f t="shared" si="256"/>
        <v>0</v>
      </c>
      <c r="BM124" s="17">
        <f t="shared" si="257"/>
        <v>0</v>
      </c>
      <c r="BN124" s="17">
        <f t="shared" si="258"/>
        <v>0</v>
      </c>
      <c r="BO124" s="17">
        <f t="shared" si="259"/>
        <v>8</v>
      </c>
      <c r="BP124" s="17">
        <f t="shared" si="261"/>
        <v>1605</v>
      </c>
      <c r="BQ124" s="21">
        <f t="shared" si="260"/>
        <v>200.625</v>
      </c>
    </row>
    <row r="125" spans="1:69" ht="15.75" customHeight="1" x14ac:dyDescent="0.25">
      <c r="A125" s="37"/>
      <c r="B125" s="46" t="s">
        <v>97</v>
      </c>
      <c r="C125" s="47" t="s">
        <v>98</v>
      </c>
      <c r="D125" s="43"/>
      <c r="E125" s="44"/>
      <c r="F125" s="44"/>
      <c r="G125" s="44"/>
      <c r="H125" s="44"/>
      <c r="I125" s="42">
        <f t="shared" si="241"/>
        <v>0</v>
      </c>
      <c r="J125" s="43"/>
      <c r="K125" s="44"/>
      <c r="L125" s="44"/>
      <c r="M125" s="44"/>
      <c r="N125" s="44"/>
      <c r="O125" s="42">
        <f t="shared" si="242"/>
        <v>0</v>
      </c>
      <c r="P125" s="43"/>
      <c r="Q125" s="44"/>
      <c r="R125" s="44"/>
      <c r="S125" s="44"/>
      <c r="T125" s="44"/>
      <c r="U125" s="42">
        <f t="shared" si="243"/>
        <v>0</v>
      </c>
      <c r="V125" s="43">
        <v>40</v>
      </c>
      <c r="W125" s="44">
        <v>143</v>
      </c>
      <c r="X125" s="44">
        <v>158</v>
      </c>
      <c r="Y125" s="44">
        <v>177</v>
      </c>
      <c r="Z125" s="44">
        <v>172</v>
      </c>
      <c r="AA125" s="42">
        <f t="shared" si="244"/>
        <v>650</v>
      </c>
      <c r="AB125" s="43"/>
      <c r="AC125" s="44"/>
      <c r="AD125" s="44"/>
      <c r="AE125" s="44"/>
      <c r="AF125" s="44"/>
      <c r="AG125" s="42">
        <f t="shared" si="245"/>
        <v>0</v>
      </c>
      <c r="AH125" s="43"/>
      <c r="AI125" s="44"/>
      <c r="AJ125" s="44"/>
      <c r="AK125" s="44"/>
      <c r="AL125" s="44"/>
      <c r="AM125" s="42">
        <f t="shared" si="246"/>
        <v>0</v>
      </c>
      <c r="AN125" s="43"/>
      <c r="AO125" s="44"/>
      <c r="AP125" s="44"/>
      <c r="AQ125" s="44"/>
      <c r="AR125" s="44"/>
      <c r="AS125" s="42">
        <f t="shared" si="247"/>
        <v>0</v>
      </c>
      <c r="AT125" s="43"/>
      <c r="AU125" s="44"/>
      <c r="AV125" s="44"/>
      <c r="AW125" s="44"/>
      <c r="AX125" s="44"/>
      <c r="AY125" s="42">
        <f t="shared" si="248"/>
        <v>0</v>
      </c>
      <c r="AZ125" s="43"/>
      <c r="BA125" s="44"/>
      <c r="BB125" s="44"/>
      <c r="BC125" s="44"/>
      <c r="BD125" s="44"/>
      <c r="BE125" s="42">
        <f t="shared" si="249"/>
        <v>0</v>
      </c>
      <c r="BF125" s="45">
        <f t="shared" si="250"/>
        <v>0</v>
      </c>
      <c r="BG125" s="17">
        <f t="shared" si="251"/>
        <v>0</v>
      </c>
      <c r="BH125" s="17">
        <f t="shared" si="252"/>
        <v>0</v>
      </c>
      <c r="BI125" s="17">
        <f t="shared" si="253"/>
        <v>4</v>
      </c>
      <c r="BJ125" s="17">
        <f t="shared" si="254"/>
        <v>0</v>
      </c>
      <c r="BK125" s="17">
        <f t="shared" si="255"/>
        <v>0</v>
      </c>
      <c r="BL125" s="17">
        <f t="shared" si="256"/>
        <v>0</v>
      </c>
      <c r="BM125" s="17">
        <f t="shared" si="257"/>
        <v>0</v>
      </c>
      <c r="BN125" s="17">
        <f t="shared" si="258"/>
        <v>0</v>
      </c>
      <c r="BO125" s="17">
        <f t="shared" si="259"/>
        <v>4</v>
      </c>
      <c r="BP125" s="17">
        <f t="shared" si="261"/>
        <v>650</v>
      </c>
      <c r="BQ125" s="21">
        <f t="shared" si="260"/>
        <v>162.5</v>
      </c>
    </row>
    <row r="126" spans="1:69" ht="15.75" customHeight="1" x14ac:dyDescent="0.25">
      <c r="A126" s="37"/>
      <c r="B126" s="46">
        <v>5</v>
      </c>
      <c r="C126" s="47"/>
      <c r="D126" s="43"/>
      <c r="E126" s="44"/>
      <c r="F126" s="44"/>
      <c r="G126" s="44"/>
      <c r="H126" s="44"/>
      <c r="I126" s="42">
        <f t="shared" si="241"/>
        <v>0</v>
      </c>
      <c r="J126" s="43"/>
      <c r="K126" s="44"/>
      <c r="L126" s="44"/>
      <c r="M126" s="44"/>
      <c r="N126" s="44"/>
      <c r="O126" s="42">
        <f t="shared" si="242"/>
        <v>0</v>
      </c>
      <c r="P126" s="43"/>
      <c r="Q126" s="44"/>
      <c r="R126" s="44"/>
      <c r="S126" s="44"/>
      <c r="T126" s="44"/>
      <c r="U126" s="42">
        <f t="shared" si="243"/>
        <v>0</v>
      </c>
      <c r="V126" s="43"/>
      <c r="W126" s="44"/>
      <c r="X126" s="44"/>
      <c r="Y126" s="44"/>
      <c r="Z126" s="44"/>
      <c r="AA126" s="42">
        <f t="shared" si="244"/>
        <v>0</v>
      </c>
      <c r="AB126" s="43"/>
      <c r="AC126" s="44"/>
      <c r="AD126" s="44"/>
      <c r="AE126" s="44"/>
      <c r="AF126" s="44"/>
      <c r="AG126" s="42">
        <f t="shared" si="245"/>
        <v>0</v>
      </c>
      <c r="AH126" s="43"/>
      <c r="AI126" s="44"/>
      <c r="AJ126" s="44"/>
      <c r="AK126" s="44"/>
      <c r="AL126" s="44"/>
      <c r="AM126" s="42">
        <f t="shared" si="246"/>
        <v>0</v>
      </c>
      <c r="AN126" s="43"/>
      <c r="AO126" s="44"/>
      <c r="AP126" s="44"/>
      <c r="AQ126" s="44"/>
      <c r="AR126" s="44"/>
      <c r="AS126" s="42">
        <f t="shared" si="247"/>
        <v>0</v>
      </c>
      <c r="AT126" s="43"/>
      <c r="AU126" s="44"/>
      <c r="AV126" s="44"/>
      <c r="AW126" s="44"/>
      <c r="AX126" s="44"/>
      <c r="AY126" s="42">
        <f t="shared" si="248"/>
        <v>0</v>
      </c>
      <c r="AZ126" s="43"/>
      <c r="BA126" s="44"/>
      <c r="BB126" s="44"/>
      <c r="BC126" s="44"/>
      <c r="BD126" s="44"/>
      <c r="BE126" s="42">
        <f t="shared" si="249"/>
        <v>0</v>
      </c>
      <c r="BF126" s="45">
        <f t="shared" si="250"/>
        <v>0</v>
      </c>
      <c r="BG126" s="17">
        <f t="shared" si="251"/>
        <v>0</v>
      </c>
      <c r="BH126" s="17">
        <f t="shared" si="252"/>
        <v>0</v>
      </c>
      <c r="BI126" s="17">
        <f t="shared" si="253"/>
        <v>0</v>
      </c>
      <c r="BJ126" s="17">
        <f t="shared" si="254"/>
        <v>0</v>
      </c>
      <c r="BK126" s="17">
        <f t="shared" si="255"/>
        <v>0</v>
      </c>
      <c r="BL126" s="17">
        <f t="shared" si="256"/>
        <v>0</v>
      </c>
      <c r="BM126" s="17">
        <f t="shared" si="257"/>
        <v>0</v>
      </c>
      <c r="BN126" s="17">
        <f t="shared" si="258"/>
        <v>0</v>
      </c>
      <c r="BO126" s="17">
        <f t="shared" si="259"/>
        <v>0</v>
      </c>
      <c r="BP126" s="17">
        <f t="shared" si="261"/>
        <v>0</v>
      </c>
      <c r="BQ126" s="21" t="e">
        <f t="shared" si="260"/>
        <v>#DIV/0!</v>
      </c>
    </row>
    <row r="127" spans="1:69" ht="15.75" customHeight="1" x14ac:dyDescent="0.25">
      <c r="A127" s="37"/>
      <c r="B127" s="46">
        <v>6</v>
      </c>
      <c r="C127" s="47"/>
      <c r="D127" s="43"/>
      <c r="E127" s="44"/>
      <c r="F127" s="44"/>
      <c r="G127" s="44"/>
      <c r="H127" s="44"/>
      <c r="I127" s="42">
        <f t="shared" si="241"/>
        <v>0</v>
      </c>
      <c r="J127" s="43"/>
      <c r="K127" s="44"/>
      <c r="L127" s="44"/>
      <c r="M127" s="44"/>
      <c r="N127" s="44"/>
      <c r="O127" s="42">
        <f t="shared" si="242"/>
        <v>0</v>
      </c>
      <c r="P127" s="43"/>
      <c r="Q127" s="44"/>
      <c r="R127" s="44"/>
      <c r="S127" s="44"/>
      <c r="T127" s="44"/>
      <c r="U127" s="42">
        <f t="shared" si="243"/>
        <v>0</v>
      </c>
      <c r="V127" s="43"/>
      <c r="W127" s="44"/>
      <c r="X127" s="44"/>
      <c r="Y127" s="44"/>
      <c r="Z127" s="44"/>
      <c r="AA127" s="42">
        <f t="shared" si="244"/>
        <v>0</v>
      </c>
      <c r="AB127" s="43"/>
      <c r="AC127" s="44"/>
      <c r="AD127" s="44"/>
      <c r="AE127" s="44"/>
      <c r="AF127" s="44"/>
      <c r="AG127" s="42">
        <f t="shared" si="245"/>
        <v>0</v>
      </c>
      <c r="AH127" s="43"/>
      <c r="AI127" s="44"/>
      <c r="AJ127" s="44"/>
      <c r="AK127" s="44"/>
      <c r="AL127" s="44"/>
      <c r="AM127" s="42">
        <f t="shared" si="246"/>
        <v>0</v>
      </c>
      <c r="AN127" s="43"/>
      <c r="AO127" s="44"/>
      <c r="AP127" s="44"/>
      <c r="AQ127" s="44"/>
      <c r="AR127" s="44"/>
      <c r="AS127" s="42">
        <f t="shared" si="247"/>
        <v>0</v>
      </c>
      <c r="AT127" s="43"/>
      <c r="AU127" s="44"/>
      <c r="AV127" s="44"/>
      <c r="AW127" s="44"/>
      <c r="AX127" s="44"/>
      <c r="AY127" s="42">
        <f t="shared" si="248"/>
        <v>0</v>
      </c>
      <c r="AZ127" s="43"/>
      <c r="BA127" s="44"/>
      <c r="BB127" s="44"/>
      <c r="BC127" s="44"/>
      <c r="BD127" s="44"/>
      <c r="BE127" s="42">
        <f t="shared" si="249"/>
        <v>0</v>
      </c>
      <c r="BF127" s="45">
        <f t="shared" si="250"/>
        <v>0</v>
      </c>
      <c r="BG127" s="17">
        <f t="shared" si="251"/>
        <v>0</v>
      </c>
      <c r="BH127" s="17">
        <f t="shared" si="252"/>
        <v>0</v>
      </c>
      <c r="BI127" s="17">
        <f t="shared" si="253"/>
        <v>0</v>
      </c>
      <c r="BJ127" s="17">
        <f t="shared" si="254"/>
        <v>0</v>
      </c>
      <c r="BK127" s="17">
        <f t="shared" si="255"/>
        <v>0</v>
      </c>
      <c r="BL127" s="17">
        <f t="shared" si="256"/>
        <v>0</v>
      </c>
      <c r="BM127" s="17">
        <f t="shared" si="257"/>
        <v>0</v>
      </c>
      <c r="BN127" s="17">
        <f t="shared" si="258"/>
        <v>0</v>
      </c>
      <c r="BO127" s="17">
        <f t="shared" si="259"/>
        <v>0</v>
      </c>
      <c r="BP127" s="17">
        <f t="shared" si="261"/>
        <v>0</v>
      </c>
      <c r="BQ127" s="21" t="e">
        <f t="shared" si="260"/>
        <v>#DIV/0!</v>
      </c>
    </row>
    <row r="128" spans="1:69" ht="15.75" customHeight="1" x14ac:dyDescent="0.25">
      <c r="A128" s="37"/>
      <c r="B128" s="46">
        <v>7</v>
      </c>
      <c r="C128" s="47"/>
      <c r="D128" s="43"/>
      <c r="E128" s="41">
        <f>SUM(E122:E127)</f>
        <v>357</v>
      </c>
      <c r="F128" s="41">
        <f>SUM(F122:F127)</f>
        <v>337</v>
      </c>
      <c r="G128" s="41">
        <f>SUM(G122:G127)</f>
        <v>343</v>
      </c>
      <c r="H128" s="41">
        <f>SUM(H122:H127)</f>
        <v>352</v>
      </c>
      <c r="I128" s="42">
        <f>SUM(I122:I127)</f>
        <v>1389</v>
      </c>
      <c r="J128" s="43"/>
      <c r="K128" s="41">
        <f>SUM(K122:K127)</f>
        <v>377</v>
      </c>
      <c r="L128" s="41">
        <f>SUM(L122:L127)</f>
        <v>370</v>
      </c>
      <c r="M128" s="41">
        <f>SUM(M122:M127)</f>
        <v>354</v>
      </c>
      <c r="N128" s="41">
        <f>SUM(N122:N127)</f>
        <v>427</v>
      </c>
      <c r="O128" s="42">
        <f>SUM(O122:O127)</f>
        <v>1528</v>
      </c>
      <c r="P128" s="43"/>
      <c r="Q128" s="41">
        <f>SUM(Q122:Q127)</f>
        <v>324</v>
      </c>
      <c r="R128" s="41">
        <f>SUM(R122:R127)</f>
        <v>365</v>
      </c>
      <c r="S128" s="41">
        <f>SUM(S122:S127)</f>
        <v>356</v>
      </c>
      <c r="T128" s="41">
        <f>SUM(T122:T127)</f>
        <v>418</v>
      </c>
      <c r="U128" s="42">
        <f>SUM(U122:U127)</f>
        <v>1463</v>
      </c>
      <c r="V128" s="43"/>
      <c r="W128" s="41">
        <f>SUM(W122:W127)</f>
        <v>283</v>
      </c>
      <c r="X128" s="41">
        <f>SUM(X122:X127)</f>
        <v>340</v>
      </c>
      <c r="Y128" s="41">
        <f>SUM(Y122:Y127)</f>
        <v>372</v>
      </c>
      <c r="Z128" s="41">
        <f>SUM(Z122:Z127)</f>
        <v>324</v>
      </c>
      <c r="AA128" s="42">
        <f>SUM(AA122:AA127)</f>
        <v>1319</v>
      </c>
      <c r="AB128" s="43"/>
      <c r="AC128" s="41">
        <f>SUM(AC122:AC127)</f>
        <v>0</v>
      </c>
      <c r="AD128" s="41">
        <f>SUM(AD122:AD127)</f>
        <v>0</v>
      </c>
      <c r="AE128" s="41">
        <f>SUM(AE122:AE127)</f>
        <v>0</v>
      </c>
      <c r="AF128" s="41">
        <f>SUM(AF122:AF127)</f>
        <v>0</v>
      </c>
      <c r="AG128" s="42">
        <f>SUM(AG122:AG127)</f>
        <v>0</v>
      </c>
      <c r="AH128" s="43"/>
      <c r="AI128" s="41">
        <f>SUM(AI122:AI127)</f>
        <v>0</v>
      </c>
      <c r="AJ128" s="41">
        <f>SUM(AJ122:AJ127)</f>
        <v>0</v>
      </c>
      <c r="AK128" s="41">
        <f>SUM(AK122:AK127)</f>
        <v>0</v>
      </c>
      <c r="AL128" s="41">
        <f>SUM(AL122:AL127)</f>
        <v>0</v>
      </c>
      <c r="AM128" s="42">
        <f>SUM(AM122:AM127)</f>
        <v>0</v>
      </c>
      <c r="AN128" s="43"/>
      <c r="AO128" s="41">
        <f>SUM(AO122:AO127)</f>
        <v>0</v>
      </c>
      <c r="AP128" s="41">
        <f>SUM(AP122:AP127)</f>
        <v>0</v>
      </c>
      <c r="AQ128" s="41">
        <f>SUM(AQ122:AQ127)</f>
        <v>0</v>
      </c>
      <c r="AR128" s="41">
        <f>SUM(AR122:AR127)</f>
        <v>0</v>
      </c>
      <c r="AS128" s="42">
        <f>SUM(AS122:AS127)</f>
        <v>0</v>
      </c>
      <c r="AT128" s="43"/>
      <c r="AU128" s="41">
        <f>SUM(AU122:AU127)</f>
        <v>0</v>
      </c>
      <c r="AV128" s="41">
        <f>SUM(AV122:AV127)</f>
        <v>0</v>
      </c>
      <c r="AW128" s="41">
        <f>SUM(AW122:AW127)</f>
        <v>0</v>
      </c>
      <c r="AX128" s="41">
        <f>SUM(AX122:AX127)</f>
        <v>0</v>
      </c>
      <c r="AY128" s="42">
        <f>SUM(AY122:AY127)</f>
        <v>0</v>
      </c>
      <c r="AZ128" s="43"/>
      <c r="BA128" s="41">
        <f>SUM(BA122:BA127)</f>
        <v>0</v>
      </c>
      <c r="BB128" s="41">
        <f>SUM(BB122:BB127)</f>
        <v>0</v>
      </c>
      <c r="BC128" s="41">
        <f>SUM(BC122:BC127)</f>
        <v>0</v>
      </c>
      <c r="BD128" s="41">
        <f>SUM(BD122:BD127)</f>
        <v>0</v>
      </c>
      <c r="BE128" s="42">
        <f>SUM(BE122:BE127)</f>
        <v>0</v>
      </c>
      <c r="BF128" s="45">
        <f t="shared" si="250"/>
        <v>4</v>
      </c>
      <c r="BG128" s="17">
        <f t="shared" si="251"/>
        <v>4</v>
      </c>
      <c r="BH128" s="17">
        <f t="shared" si="252"/>
        <v>4</v>
      </c>
      <c r="BI128" s="17">
        <f t="shared" si="253"/>
        <v>4</v>
      </c>
      <c r="BJ128" s="17">
        <f t="shared" si="254"/>
        <v>0</v>
      </c>
      <c r="BK128" s="17">
        <f t="shared" si="255"/>
        <v>0</v>
      </c>
      <c r="BL128" s="17">
        <f t="shared" si="256"/>
        <v>0</v>
      </c>
      <c r="BM128" s="17">
        <f t="shared" si="257"/>
        <v>0</v>
      </c>
      <c r="BN128" s="17">
        <f t="shared" si="258"/>
        <v>0</v>
      </c>
      <c r="BO128" s="17">
        <f t="shared" si="259"/>
        <v>16</v>
      </c>
      <c r="BP128" s="17">
        <f t="shared" si="261"/>
        <v>5699</v>
      </c>
      <c r="BQ128" s="17">
        <f t="shared" si="260"/>
        <v>356.1875</v>
      </c>
    </row>
    <row r="129" spans="1:69" ht="15.75" customHeight="1" x14ac:dyDescent="0.25">
      <c r="A129" s="37"/>
      <c r="B129" s="46">
        <v>8</v>
      </c>
      <c r="C129" s="47"/>
      <c r="D129" s="40">
        <f>SUM(D122:D127)</f>
        <v>64</v>
      </c>
      <c r="E129" s="41">
        <f>E128+$D$129</f>
        <v>421</v>
      </c>
      <c r="F129" s="41">
        <f>F128+$D$129</f>
        <v>401</v>
      </c>
      <c r="G129" s="41">
        <f>G128+$D$129</f>
        <v>407</v>
      </c>
      <c r="H129" s="41">
        <f>H128+$D$129</f>
        <v>416</v>
      </c>
      <c r="I129" s="42">
        <f>E129+F129+G129+H129</f>
        <v>1645</v>
      </c>
      <c r="J129" s="40">
        <f>SUM(J122:J127)</f>
        <v>44</v>
      </c>
      <c r="K129" s="41">
        <f>K128+$J$129</f>
        <v>421</v>
      </c>
      <c r="L129" s="41">
        <f>L128+$J$129</f>
        <v>414</v>
      </c>
      <c r="M129" s="41">
        <f>M128+$J$129</f>
        <v>398</v>
      </c>
      <c r="N129" s="41">
        <f>N128+$J$129</f>
        <v>471</v>
      </c>
      <c r="O129" s="42">
        <f>K129+L129+M129+N129</f>
        <v>1704</v>
      </c>
      <c r="P129" s="40">
        <f>SUM(P122:P127)</f>
        <v>42</v>
      </c>
      <c r="Q129" s="41">
        <f>Q128+$P$129</f>
        <v>366</v>
      </c>
      <c r="R129" s="41">
        <f>R128+$P$129</f>
        <v>407</v>
      </c>
      <c r="S129" s="41">
        <f>S128+$P$129</f>
        <v>398</v>
      </c>
      <c r="T129" s="41">
        <f>T128+$P$129</f>
        <v>460</v>
      </c>
      <c r="U129" s="42">
        <f>Q129+R129+S129+T129</f>
        <v>1631</v>
      </c>
      <c r="V129" s="40">
        <f>SUM(V122:V127)</f>
        <v>70</v>
      </c>
      <c r="W129" s="41">
        <f>W128+$V$129</f>
        <v>353</v>
      </c>
      <c r="X129" s="41">
        <f>X128+$V$129</f>
        <v>410</v>
      </c>
      <c r="Y129" s="41">
        <f>Y128+$V$129</f>
        <v>442</v>
      </c>
      <c r="Z129" s="41">
        <f>Z128+$V$129</f>
        <v>394</v>
      </c>
      <c r="AA129" s="42">
        <f>W129+X129+Y129+Z129</f>
        <v>1599</v>
      </c>
      <c r="AB129" s="40">
        <f>SUM(AB122:AB127)</f>
        <v>0</v>
      </c>
      <c r="AC129" s="41">
        <f>AC128+$AB$129</f>
        <v>0</v>
      </c>
      <c r="AD129" s="41">
        <f>AD128+$AB$129</f>
        <v>0</v>
      </c>
      <c r="AE129" s="41">
        <f>AE128+$AB$129</f>
        <v>0</v>
      </c>
      <c r="AF129" s="41">
        <f>AF128+$AB$129</f>
        <v>0</v>
      </c>
      <c r="AG129" s="42">
        <f>AC129+AD129+AE129+AF129</f>
        <v>0</v>
      </c>
      <c r="AH129" s="40">
        <f>SUM(AH122:AH127)</f>
        <v>0</v>
      </c>
      <c r="AI129" s="41">
        <f>AI128+$AH$129</f>
        <v>0</v>
      </c>
      <c r="AJ129" s="41">
        <f>AJ128+$AH$129</f>
        <v>0</v>
      </c>
      <c r="AK129" s="41">
        <f>AK128+$AH$129</f>
        <v>0</v>
      </c>
      <c r="AL129" s="41">
        <f>AL128+$AH$129</f>
        <v>0</v>
      </c>
      <c r="AM129" s="42">
        <f>AI129+AJ129+AK129+AL129</f>
        <v>0</v>
      </c>
      <c r="AN129" s="40">
        <f>SUM(AN122:AN127)</f>
        <v>0</v>
      </c>
      <c r="AO129" s="41">
        <f>AO128+$AN$129</f>
        <v>0</v>
      </c>
      <c r="AP129" s="41">
        <f>AP128+$AN$129</f>
        <v>0</v>
      </c>
      <c r="AQ129" s="41">
        <f>AQ128+$AN$129</f>
        <v>0</v>
      </c>
      <c r="AR129" s="41">
        <f>AR128+$AN$129</f>
        <v>0</v>
      </c>
      <c r="AS129" s="42">
        <f>AO129+AP129+AQ129+AR129</f>
        <v>0</v>
      </c>
      <c r="AT129" s="40">
        <f>SUM(AT122:AT127)</f>
        <v>0</v>
      </c>
      <c r="AU129" s="41">
        <f>AU128+$AT$129</f>
        <v>0</v>
      </c>
      <c r="AV129" s="41">
        <f>AV128+$AT$129</f>
        <v>0</v>
      </c>
      <c r="AW129" s="41">
        <f>AW128+$AT$129</f>
        <v>0</v>
      </c>
      <c r="AX129" s="41">
        <f>AX128+$AT$129</f>
        <v>0</v>
      </c>
      <c r="AY129" s="42">
        <f>AU129+AV129+AW129+AX129</f>
        <v>0</v>
      </c>
      <c r="AZ129" s="40">
        <f>SUM(AZ122:AZ127)</f>
        <v>0</v>
      </c>
      <c r="BA129" s="41">
        <f>BA128+$AZ$129</f>
        <v>0</v>
      </c>
      <c r="BB129" s="41">
        <f>BB128+$AZ$129</f>
        <v>0</v>
      </c>
      <c r="BC129" s="41">
        <f>BC128+$AZ$129</f>
        <v>0</v>
      </c>
      <c r="BD129" s="41">
        <f>BD128+$AZ$129</f>
        <v>0</v>
      </c>
      <c r="BE129" s="42">
        <f>BA129+BB129+BC129+BD129</f>
        <v>0</v>
      </c>
      <c r="BF129" s="45">
        <f t="shared" si="250"/>
        <v>4</v>
      </c>
      <c r="BG129" s="17">
        <f t="shared" si="251"/>
        <v>4</v>
      </c>
      <c r="BH129" s="17">
        <f t="shared" si="252"/>
        <v>4</v>
      </c>
      <c r="BI129" s="17">
        <f t="shared" si="253"/>
        <v>4</v>
      </c>
      <c r="BJ129" s="17">
        <f t="shared" si="254"/>
        <v>0</v>
      </c>
      <c r="BK129" s="17">
        <f t="shared" si="255"/>
        <v>0</v>
      </c>
      <c r="BL129" s="17">
        <f t="shared" si="256"/>
        <v>0</v>
      </c>
      <c r="BM129" s="17">
        <f t="shared" si="257"/>
        <v>0</v>
      </c>
      <c r="BN129" s="17">
        <f t="shared" si="258"/>
        <v>0</v>
      </c>
      <c r="BO129" s="17">
        <f t="shared" si="259"/>
        <v>16</v>
      </c>
      <c r="BP129" s="17">
        <f t="shared" si="261"/>
        <v>6579</v>
      </c>
      <c r="BQ129" s="17">
        <f t="shared" si="260"/>
        <v>411.1875</v>
      </c>
    </row>
    <row r="130" spans="1:69" ht="15.75" customHeight="1" x14ac:dyDescent="0.25">
      <c r="A130" s="37"/>
      <c r="B130" s="38" t="s">
        <v>39</v>
      </c>
      <c r="C130" s="47"/>
      <c r="D130" s="43"/>
      <c r="E130" s="41">
        <f t="shared" ref="E130:I131" si="262">IF($D$129&gt;0,IF(E128=E144,0.5,IF(E128&gt;E144,1,0)),0)</f>
        <v>0.5</v>
      </c>
      <c r="F130" s="41">
        <f t="shared" si="262"/>
        <v>0.5</v>
      </c>
      <c r="G130" s="41">
        <f t="shared" si="262"/>
        <v>0.5</v>
      </c>
      <c r="H130" s="41">
        <f t="shared" si="262"/>
        <v>0.5</v>
      </c>
      <c r="I130" s="42">
        <f t="shared" si="262"/>
        <v>0.5</v>
      </c>
      <c r="J130" s="43"/>
      <c r="K130" s="41">
        <f t="shared" ref="K130:O131" si="263">IF($J$129&gt;0,IF(K128=K26,0.5,IF(K128&gt;K26,1,0)),0)</f>
        <v>1</v>
      </c>
      <c r="L130" s="41">
        <f t="shared" si="263"/>
        <v>1</v>
      </c>
      <c r="M130" s="41">
        <f t="shared" si="263"/>
        <v>1</v>
      </c>
      <c r="N130" s="41">
        <f t="shared" si="263"/>
        <v>1</v>
      </c>
      <c r="O130" s="42">
        <f t="shared" si="263"/>
        <v>1</v>
      </c>
      <c r="P130" s="43"/>
      <c r="Q130" s="41">
        <f t="shared" ref="Q130:U131" si="264">IF($P$129&gt;0,IF(Q128=Q116,0.5,IF(Q128&gt;Q116,1,0)),0)</f>
        <v>1</v>
      </c>
      <c r="R130" s="41">
        <f t="shared" si="264"/>
        <v>1</v>
      </c>
      <c r="S130" s="41">
        <f t="shared" si="264"/>
        <v>1</v>
      </c>
      <c r="T130" s="41">
        <f t="shared" si="264"/>
        <v>1</v>
      </c>
      <c r="U130" s="42">
        <f t="shared" si="264"/>
        <v>1</v>
      </c>
      <c r="V130" s="43"/>
      <c r="W130" s="41">
        <f t="shared" ref="W130:AA131" si="265">IF($V$129&gt;0,IF(W128=W14,0.5,IF(W128&gt;W14,1,0)),0)</f>
        <v>0</v>
      </c>
      <c r="X130" s="41">
        <f t="shared" si="265"/>
        <v>1</v>
      </c>
      <c r="Y130" s="41">
        <f t="shared" si="265"/>
        <v>1</v>
      </c>
      <c r="Z130" s="41">
        <f t="shared" si="265"/>
        <v>1</v>
      </c>
      <c r="AA130" s="42">
        <f t="shared" si="265"/>
        <v>1</v>
      </c>
      <c r="AB130" s="43"/>
      <c r="AC130" s="41">
        <f t="shared" ref="AC130:AG131" si="266">IF($AB$129&gt;0,IF(AC128=AC66,0.5,IF(AC128&gt;AC66,1,0)),0)</f>
        <v>0</v>
      </c>
      <c r="AD130" s="41">
        <f t="shared" si="266"/>
        <v>0</v>
      </c>
      <c r="AE130" s="41">
        <f t="shared" si="266"/>
        <v>0</v>
      </c>
      <c r="AF130" s="41">
        <f t="shared" si="266"/>
        <v>0</v>
      </c>
      <c r="AG130" s="42">
        <f t="shared" si="266"/>
        <v>0</v>
      </c>
      <c r="AH130" s="43"/>
      <c r="AI130" s="41">
        <f t="shared" ref="AI130:AM131" si="267">IF($AH$129&gt;0,IF(AI128=AI82,0.5,IF(AI128&gt;AI82,1,0)),0)</f>
        <v>0</v>
      </c>
      <c r="AJ130" s="41">
        <f t="shared" si="267"/>
        <v>0</v>
      </c>
      <c r="AK130" s="41">
        <f t="shared" si="267"/>
        <v>0</v>
      </c>
      <c r="AL130" s="41">
        <f t="shared" si="267"/>
        <v>0</v>
      </c>
      <c r="AM130" s="42">
        <f t="shared" si="267"/>
        <v>0</v>
      </c>
      <c r="AN130" s="43"/>
      <c r="AO130" s="41">
        <f t="shared" ref="AO130:AS131" si="268">IF($AN$129&gt;0,IF(AO128=AO100,0.5,IF(AO128&gt;AO100,1,0)),0)</f>
        <v>0</v>
      </c>
      <c r="AP130" s="41">
        <f t="shared" si="268"/>
        <v>0</v>
      </c>
      <c r="AQ130" s="41">
        <f t="shared" si="268"/>
        <v>0</v>
      </c>
      <c r="AR130" s="41">
        <f t="shared" si="268"/>
        <v>0</v>
      </c>
      <c r="AS130" s="42">
        <f t="shared" si="268"/>
        <v>0</v>
      </c>
      <c r="AT130" s="43"/>
      <c r="AU130" s="41">
        <f t="shared" ref="AU130:AY131" si="269">IF($AT$129&gt;0,IF(AU128=AU39,0.5,IF(AU128&gt;AU39,1,0)),0)</f>
        <v>0</v>
      </c>
      <c r="AV130" s="41">
        <f t="shared" si="269"/>
        <v>0</v>
      </c>
      <c r="AW130" s="41">
        <f t="shared" si="269"/>
        <v>0</v>
      </c>
      <c r="AX130" s="41">
        <f t="shared" si="269"/>
        <v>0</v>
      </c>
      <c r="AY130" s="42">
        <f t="shared" si="269"/>
        <v>0</v>
      </c>
      <c r="AZ130" s="43"/>
      <c r="BA130" s="41">
        <f t="shared" ref="BA130:BE131" si="270">IF($AZ$129&gt;0,IF(BA128=BA53,0.5,IF(BA128&gt;BA53,1,0)),0)</f>
        <v>0</v>
      </c>
      <c r="BB130" s="41">
        <f t="shared" si="270"/>
        <v>0</v>
      </c>
      <c r="BC130" s="41">
        <f t="shared" si="270"/>
        <v>0</v>
      </c>
      <c r="BD130" s="41">
        <f t="shared" si="270"/>
        <v>0</v>
      </c>
      <c r="BE130" s="42">
        <f t="shared" si="270"/>
        <v>0</v>
      </c>
      <c r="BF130" s="48"/>
      <c r="BG130" s="21"/>
      <c r="BH130" s="21"/>
      <c r="BI130" s="21"/>
      <c r="BJ130" s="21"/>
      <c r="BK130" s="21"/>
      <c r="BL130" s="21"/>
      <c r="BM130" s="21"/>
      <c r="BN130" s="21"/>
      <c r="BO130" s="21"/>
      <c r="BP130" s="17">
        <f t="shared" si="261"/>
        <v>3.5</v>
      </c>
      <c r="BQ130" s="21"/>
    </row>
    <row r="131" spans="1:69" ht="15.75" customHeight="1" x14ac:dyDescent="0.25">
      <c r="A131" s="37"/>
      <c r="B131" s="38" t="s">
        <v>40</v>
      </c>
      <c r="C131" s="47"/>
      <c r="D131" s="43"/>
      <c r="E131" s="41">
        <f t="shared" si="262"/>
        <v>0.5</v>
      </c>
      <c r="F131" s="41">
        <f t="shared" si="262"/>
        <v>0.5</v>
      </c>
      <c r="G131" s="41">
        <f t="shared" si="262"/>
        <v>0.5</v>
      </c>
      <c r="H131" s="41">
        <f t="shared" si="262"/>
        <v>0.5</v>
      </c>
      <c r="I131" s="42">
        <f t="shared" si="262"/>
        <v>0.5</v>
      </c>
      <c r="J131" s="43"/>
      <c r="K131" s="41">
        <f t="shared" si="263"/>
        <v>0.5</v>
      </c>
      <c r="L131" s="41">
        <f t="shared" si="263"/>
        <v>1</v>
      </c>
      <c r="M131" s="41">
        <f t="shared" si="263"/>
        <v>1</v>
      </c>
      <c r="N131" s="41">
        <f t="shared" si="263"/>
        <v>1</v>
      </c>
      <c r="O131" s="42">
        <f t="shared" si="263"/>
        <v>1</v>
      </c>
      <c r="P131" s="43"/>
      <c r="Q131" s="41">
        <f t="shared" si="264"/>
        <v>0</v>
      </c>
      <c r="R131" s="41">
        <f t="shared" si="264"/>
        <v>1</v>
      </c>
      <c r="S131" s="41">
        <f t="shared" si="264"/>
        <v>1</v>
      </c>
      <c r="T131" s="41">
        <f t="shared" si="264"/>
        <v>1</v>
      </c>
      <c r="U131" s="42">
        <f t="shared" si="264"/>
        <v>1</v>
      </c>
      <c r="V131" s="43"/>
      <c r="W131" s="41">
        <f t="shared" si="265"/>
        <v>0</v>
      </c>
      <c r="X131" s="41">
        <f t="shared" si="265"/>
        <v>1</v>
      </c>
      <c r="Y131" s="41">
        <f t="shared" si="265"/>
        <v>0</v>
      </c>
      <c r="Z131" s="41">
        <f t="shared" si="265"/>
        <v>1</v>
      </c>
      <c r="AA131" s="42">
        <f t="shared" si="265"/>
        <v>0</v>
      </c>
      <c r="AB131" s="43"/>
      <c r="AC131" s="41">
        <f t="shared" si="266"/>
        <v>0</v>
      </c>
      <c r="AD131" s="41">
        <f t="shared" si="266"/>
        <v>0</v>
      </c>
      <c r="AE131" s="41">
        <f t="shared" si="266"/>
        <v>0</v>
      </c>
      <c r="AF131" s="41">
        <f t="shared" si="266"/>
        <v>0</v>
      </c>
      <c r="AG131" s="42">
        <f t="shared" si="266"/>
        <v>0</v>
      </c>
      <c r="AH131" s="43"/>
      <c r="AI131" s="41">
        <f t="shared" si="267"/>
        <v>0</v>
      </c>
      <c r="AJ131" s="41">
        <f t="shared" si="267"/>
        <v>0</v>
      </c>
      <c r="AK131" s="41">
        <f t="shared" si="267"/>
        <v>0</v>
      </c>
      <c r="AL131" s="41">
        <f t="shared" si="267"/>
        <v>0</v>
      </c>
      <c r="AM131" s="42">
        <f t="shared" si="267"/>
        <v>0</v>
      </c>
      <c r="AN131" s="43"/>
      <c r="AO131" s="41">
        <f t="shared" si="268"/>
        <v>0</v>
      </c>
      <c r="AP131" s="41">
        <f t="shared" si="268"/>
        <v>0</v>
      </c>
      <c r="AQ131" s="41">
        <f t="shared" si="268"/>
        <v>0</v>
      </c>
      <c r="AR131" s="41">
        <f t="shared" si="268"/>
        <v>0</v>
      </c>
      <c r="AS131" s="42">
        <f t="shared" si="268"/>
        <v>0</v>
      </c>
      <c r="AT131" s="43"/>
      <c r="AU131" s="41">
        <f t="shared" si="269"/>
        <v>0</v>
      </c>
      <c r="AV131" s="41">
        <f t="shared" si="269"/>
        <v>0</v>
      </c>
      <c r="AW131" s="41">
        <f t="shared" si="269"/>
        <v>0</v>
      </c>
      <c r="AX131" s="41">
        <f t="shared" si="269"/>
        <v>0</v>
      </c>
      <c r="AY131" s="42">
        <f t="shared" si="269"/>
        <v>0</v>
      </c>
      <c r="AZ131" s="43"/>
      <c r="BA131" s="41">
        <f t="shared" si="270"/>
        <v>0</v>
      </c>
      <c r="BB131" s="41">
        <f t="shared" si="270"/>
        <v>0</v>
      </c>
      <c r="BC131" s="41">
        <f t="shared" si="270"/>
        <v>0</v>
      </c>
      <c r="BD131" s="41">
        <f t="shared" si="270"/>
        <v>0</v>
      </c>
      <c r="BE131" s="42">
        <f t="shared" si="270"/>
        <v>0</v>
      </c>
      <c r="BF131" s="48"/>
      <c r="BG131" s="21"/>
      <c r="BH131" s="21"/>
      <c r="BI131" s="21"/>
      <c r="BJ131" s="21"/>
      <c r="BK131" s="21"/>
      <c r="BL131" s="21"/>
      <c r="BM131" s="21"/>
      <c r="BN131" s="21"/>
      <c r="BO131" s="21"/>
      <c r="BP131" s="17">
        <f t="shared" si="261"/>
        <v>2.5</v>
      </c>
      <c r="BQ131" s="21"/>
    </row>
    <row r="132" spans="1:69" ht="14.25" customHeight="1" x14ac:dyDescent="0.25">
      <c r="A132" s="49"/>
      <c r="B132" s="50" t="s">
        <v>41</v>
      </c>
      <c r="C132" s="51"/>
      <c r="D132" s="52"/>
      <c r="E132" s="53"/>
      <c r="F132" s="53"/>
      <c r="G132" s="53"/>
      <c r="H132" s="53"/>
      <c r="I132" s="54">
        <f>SUM(E130+F130+G130+H130+I130+E131+F131+G131+H131+I131)</f>
        <v>5</v>
      </c>
      <c r="J132" s="52"/>
      <c r="K132" s="53"/>
      <c r="L132" s="53"/>
      <c r="M132" s="53"/>
      <c r="N132" s="53"/>
      <c r="O132" s="54">
        <f>SUM(K130+L130+M130+N130+O130+K131+L131+M131+N131+O131)</f>
        <v>9.5</v>
      </c>
      <c r="P132" s="52"/>
      <c r="Q132" s="53"/>
      <c r="R132" s="53"/>
      <c r="S132" s="53"/>
      <c r="T132" s="53"/>
      <c r="U132" s="54">
        <f>SUM(Q130+R130+S130+T130+U130+Q131+R131+S131+T131+U131)</f>
        <v>9</v>
      </c>
      <c r="V132" s="52"/>
      <c r="W132" s="53"/>
      <c r="X132" s="53"/>
      <c r="Y132" s="53"/>
      <c r="Z132" s="53"/>
      <c r="AA132" s="54">
        <f>SUM(W130+X130+Y130+Z130+AA130+W131+X131+Y131+Z131+AA131)</f>
        <v>6</v>
      </c>
      <c r="AB132" s="52"/>
      <c r="AC132" s="53"/>
      <c r="AD132" s="53"/>
      <c r="AE132" s="53"/>
      <c r="AF132" s="53"/>
      <c r="AG132" s="54">
        <f>SUM(AC130+AD130+AE130+AF130+AG130+AC131+AD131+AE131+AF131+AG131)</f>
        <v>0</v>
      </c>
      <c r="AH132" s="52"/>
      <c r="AI132" s="53"/>
      <c r="AJ132" s="53"/>
      <c r="AK132" s="53"/>
      <c r="AL132" s="53"/>
      <c r="AM132" s="54">
        <f>SUM(AI130+AJ130+AK130+AL130+AM130+AI131+AJ131+AK131+AL131+AM131)</f>
        <v>0</v>
      </c>
      <c r="AN132" s="52"/>
      <c r="AO132" s="53"/>
      <c r="AP132" s="53"/>
      <c r="AQ132" s="53"/>
      <c r="AR132" s="53"/>
      <c r="AS132" s="54">
        <f>SUM(AO130+AP130+AQ130+AR130+AS130+AO131+AP131+AQ131+AR131+AS131)</f>
        <v>0</v>
      </c>
      <c r="AT132" s="52"/>
      <c r="AU132" s="53"/>
      <c r="AV132" s="53"/>
      <c r="AW132" s="53"/>
      <c r="AX132" s="53"/>
      <c r="AY132" s="54">
        <f>SUM(AU130+AV130+AW130+AX130+AY130+AU131+AV131+AW131+AX131+AY131)</f>
        <v>0</v>
      </c>
      <c r="AZ132" s="52"/>
      <c r="BA132" s="53"/>
      <c r="BB132" s="53"/>
      <c r="BC132" s="53"/>
      <c r="BD132" s="53"/>
      <c r="BE132" s="54">
        <f>SUM(BA130+BB130+BC130+BD130+BE130+BA131+BB131+BC131+BD131+BE131)</f>
        <v>0</v>
      </c>
      <c r="BF132" s="55"/>
      <c r="BG132" s="56"/>
      <c r="BH132" s="56"/>
      <c r="BI132" s="56"/>
      <c r="BJ132" s="56"/>
      <c r="BK132" s="56"/>
      <c r="BL132" s="56"/>
      <c r="BM132" s="56"/>
      <c r="BN132" s="56"/>
      <c r="BO132" s="56"/>
      <c r="BP132" s="57">
        <f t="shared" si="261"/>
        <v>29.5</v>
      </c>
      <c r="BQ132" s="56"/>
    </row>
    <row r="133" spans="1:69" ht="15.75" customHeight="1" x14ac:dyDescent="0.25">
      <c r="A133" s="31">
        <v>10</v>
      </c>
      <c r="B133" s="115" t="s">
        <v>82</v>
      </c>
      <c r="C133" s="116"/>
      <c r="D133" s="32" t="s">
        <v>27</v>
      </c>
      <c r="E133" s="33" t="s">
        <v>28</v>
      </c>
      <c r="F133" s="33" t="s">
        <v>29</v>
      </c>
      <c r="G133" s="33" t="s">
        <v>30</v>
      </c>
      <c r="H133" s="33" t="s">
        <v>31</v>
      </c>
      <c r="I133" s="34" t="s">
        <v>24</v>
      </c>
      <c r="J133" s="32" t="s">
        <v>27</v>
      </c>
      <c r="K133" s="33" t="s">
        <v>28</v>
      </c>
      <c r="L133" s="33" t="s">
        <v>29</v>
      </c>
      <c r="M133" s="33" t="s">
        <v>30</v>
      </c>
      <c r="N133" s="33" t="s">
        <v>31</v>
      </c>
      <c r="O133" s="34" t="s">
        <v>24</v>
      </c>
      <c r="P133" s="32" t="s">
        <v>27</v>
      </c>
      <c r="Q133" s="33" t="s">
        <v>28</v>
      </c>
      <c r="R133" s="33" t="s">
        <v>29</v>
      </c>
      <c r="S133" s="33" t="s">
        <v>30</v>
      </c>
      <c r="T133" s="33" t="s">
        <v>31</v>
      </c>
      <c r="U133" s="34" t="s">
        <v>24</v>
      </c>
      <c r="V133" s="32" t="s">
        <v>27</v>
      </c>
      <c r="W133" s="33" t="s">
        <v>28</v>
      </c>
      <c r="X133" s="33" t="s">
        <v>29</v>
      </c>
      <c r="Y133" s="33" t="s">
        <v>30</v>
      </c>
      <c r="Z133" s="33" t="s">
        <v>31</v>
      </c>
      <c r="AA133" s="34" t="s">
        <v>24</v>
      </c>
      <c r="AB133" s="32" t="s">
        <v>27</v>
      </c>
      <c r="AC133" s="33" t="s">
        <v>28</v>
      </c>
      <c r="AD133" s="33" t="s">
        <v>29</v>
      </c>
      <c r="AE133" s="33" t="s">
        <v>30</v>
      </c>
      <c r="AF133" s="33" t="s">
        <v>31</v>
      </c>
      <c r="AG133" s="34" t="s">
        <v>24</v>
      </c>
      <c r="AH133" s="32" t="s">
        <v>27</v>
      </c>
      <c r="AI133" s="33" t="s">
        <v>28</v>
      </c>
      <c r="AJ133" s="33" t="s">
        <v>29</v>
      </c>
      <c r="AK133" s="33" t="s">
        <v>30</v>
      </c>
      <c r="AL133" s="33" t="s">
        <v>31</v>
      </c>
      <c r="AM133" s="34" t="s">
        <v>24</v>
      </c>
      <c r="AN133" s="32" t="s">
        <v>27</v>
      </c>
      <c r="AO133" s="33" t="s">
        <v>28</v>
      </c>
      <c r="AP133" s="33" t="s">
        <v>29</v>
      </c>
      <c r="AQ133" s="33" t="s">
        <v>30</v>
      </c>
      <c r="AR133" s="33" t="s">
        <v>31</v>
      </c>
      <c r="AS133" s="34" t="s">
        <v>24</v>
      </c>
      <c r="AT133" s="32" t="s">
        <v>27</v>
      </c>
      <c r="AU133" s="33" t="s">
        <v>28</v>
      </c>
      <c r="AV133" s="33" t="s">
        <v>29</v>
      </c>
      <c r="AW133" s="33" t="s">
        <v>30</v>
      </c>
      <c r="AX133" s="33" t="s">
        <v>31</v>
      </c>
      <c r="AY133" s="34" t="s">
        <v>24</v>
      </c>
      <c r="AZ133" s="32" t="s">
        <v>27</v>
      </c>
      <c r="BA133" s="33" t="s">
        <v>28</v>
      </c>
      <c r="BB133" s="33" t="s">
        <v>29</v>
      </c>
      <c r="BC133" s="33" t="s">
        <v>30</v>
      </c>
      <c r="BD133" s="33" t="s">
        <v>31</v>
      </c>
      <c r="BE133" s="34" t="s">
        <v>24</v>
      </c>
      <c r="BF133" s="35"/>
      <c r="BG133" s="36"/>
      <c r="BH133" s="36"/>
      <c r="BI133" s="36"/>
      <c r="BJ133" s="36"/>
      <c r="BK133" s="36"/>
      <c r="BL133" s="36"/>
      <c r="BM133" s="36"/>
      <c r="BN133" s="36"/>
      <c r="BO133" s="36"/>
      <c r="BP133" s="58"/>
      <c r="BQ133" s="36"/>
    </row>
    <row r="134" spans="1:69" ht="15.75" customHeight="1" x14ac:dyDescent="0.25">
      <c r="A134" s="37"/>
      <c r="B134" s="46" t="s">
        <v>34</v>
      </c>
      <c r="C134" s="47" t="s">
        <v>91</v>
      </c>
      <c r="D134" s="40"/>
      <c r="E134" s="41"/>
      <c r="F134" s="41"/>
      <c r="G134" s="41"/>
      <c r="H134" s="41"/>
      <c r="I134" s="42">
        <f>SUM(E134:H134)</f>
        <v>0</v>
      </c>
      <c r="J134" s="43">
        <v>59</v>
      </c>
      <c r="K134" s="44">
        <v>131</v>
      </c>
      <c r="L134" s="44">
        <v>140</v>
      </c>
      <c r="M134" s="44">
        <v>138</v>
      </c>
      <c r="N134" s="44">
        <v>133</v>
      </c>
      <c r="O134" s="42">
        <f t="shared" ref="O134:O143" si="271">SUM(K134:N134)</f>
        <v>542</v>
      </c>
      <c r="P134" s="43">
        <v>59</v>
      </c>
      <c r="Q134" s="44">
        <v>141</v>
      </c>
      <c r="R134" s="44">
        <v>175</v>
      </c>
      <c r="S134" s="44">
        <v>129</v>
      </c>
      <c r="T134" s="44">
        <v>106</v>
      </c>
      <c r="U134" s="42">
        <f t="shared" ref="U134:U143" si="272">SUM(Q134:T134)</f>
        <v>551</v>
      </c>
      <c r="V134" s="43">
        <v>58</v>
      </c>
      <c r="W134" s="44">
        <v>138</v>
      </c>
      <c r="X134" s="44">
        <v>125</v>
      </c>
      <c r="Y134" s="44">
        <v>119</v>
      </c>
      <c r="Z134" s="44">
        <v>125</v>
      </c>
      <c r="AA134" s="42">
        <f t="shared" ref="AA134:AA143" si="273">SUM(W134:Z134)</f>
        <v>507</v>
      </c>
      <c r="AB134" s="43"/>
      <c r="AC134" s="44"/>
      <c r="AD134" s="44"/>
      <c r="AE134" s="44"/>
      <c r="AF134" s="44"/>
      <c r="AG134" s="42">
        <f t="shared" ref="AG134:AG143" si="274">SUM(AC134:AF134)</f>
        <v>0</v>
      </c>
      <c r="AH134" s="43"/>
      <c r="AI134" s="44"/>
      <c r="AJ134" s="44"/>
      <c r="AK134" s="44"/>
      <c r="AL134" s="44"/>
      <c r="AM134" s="42">
        <f t="shared" ref="AM134:AM143" si="275">SUM(AI134:AL134)</f>
        <v>0</v>
      </c>
      <c r="AN134" s="43"/>
      <c r="AO134" s="44"/>
      <c r="AP134" s="44"/>
      <c r="AQ134" s="44"/>
      <c r="AR134" s="44"/>
      <c r="AS134" s="42">
        <f t="shared" ref="AS134:AS143" si="276">SUM(AO134:AR134)</f>
        <v>0</v>
      </c>
      <c r="AT134" s="43"/>
      <c r="AU134" s="44"/>
      <c r="AV134" s="44"/>
      <c r="AW134" s="44"/>
      <c r="AX134" s="44"/>
      <c r="AY134" s="42">
        <f t="shared" ref="AY134:AY143" si="277">SUM(AU134:AX134)</f>
        <v>0</v>
      </c>
      <c r="AZ134" s="43"/>
      <c r="BA134" s="44"/>
      <c r="BB134" s="44"/>
      <c r="BC134" s="44"/>
      <c r="BD134" s="44"/>
      <c r="BE134" s="42">
        <f t="shared" ref="BE134:BE143" si="278">SUM(BA134:BD134)</f>
        <v>0</v>
      </c>
      <c r="BF134" s="45">
        <f>SUM((IF(E134&gt;0,1,0)+(IF(F134&gt;0,1,0)+(IF(G134&gt;0,1,0)+(IF(H134&gt;0,1,0))))))</f>
        <v>0</v>
      </c>
      <c r="BG134" s="17">
        <f t="shared" ref="BG134:BG145" si="279">SUM((IF(K134&gt;0,1,0)+(IF(L134&gt;0,1,0)+(IF(M134&gt;0,1,0)+(IF(N134&gt;0,1,0))))))</f>
        <v>4</v>
      </c>
      <c r="BH134" s="17">
        <f t="shared" ref="BH134:BH145" si="280">SUM((IF(Q134&gt;0,1,0)+(IF(R134&gt;0,1,0)+(IF(S134&gt;0,1,0)+(IF(T134&gt;0,1,0))))))</f>
        <v>4</v>
      </c>
      <c r="BI134" s="17">
        <f t="shared" ref="BI134:BI145" si="281">SUM((IF(W134&gt;0,1,0)+(IF(X134&gt;0,1,0)+(IF(Y134&gt;0,1,0)+(IF(Z134&gt;0,1,0))))))</f>
        <v>4</v>
      </c>
      <c r="BJ134" s="17">
        <f t="shared" ref="BJ134:BJ145" si="282">SUM((IF(AC134&gt;0,1,0)+(IF(AD134&gt;0,1,0)+(IF(AE134&gt;0,1,0)+(IF(AF134&gt;0,1,0))))))</f>
        <v>0</v>
      </c>
      <c r="BK134" s="17">
        <f t="shared" ref="BK134:BK145" si="283">SUM((IF(AI134&gt;0,1,0)+(IF(AJ134&gt;0,1,0)+(IF(AK134&gt;0,1,0)+(IF(AL134&gt;0,1,0))))))</f>
        <v>0</v>
      </c>
      <c r="BL134" s="17">
        <f t="shared" ref="BL134:BL145" si="284">SUM((IF(AO134&gt;0,1,0)+(IF(AP134&gt;0,1,0)+(IF(AQ134&gt;0,1,0)+(IF(AR134&gt;0,1,0))))))</f>
        <v>0</v>
      </c>
      <c r="BM134" s="17">
        <f t="shared" ref="BM134:BM145" si="285">SUM((IF(AU134&gt;0,1,0)+(IF(AV134&gt;0,1,0)+(IF(AW134&gt;0,1,0)+(IF(AX134&gt;0,1,0))))))</f>
        <v>0</v>
      </c>
      <c r="BN134" s="17">
        <f t="shared" ref="BN134:BN145" si="286">SUM((IF(BA134&gt;0,1,0)+(IF(BB134&gt;0,1,0)+(IF(BC134&gt;0,1,0)+(IF(BD134&gt;0,1,0))))))</f>
        <v>0</v>
      </c>
      <c r="BO134" s="17">
        <f t="shared" ref="BO134:BO145" si="287">SUM(BF134:BN134)</f>
        <v>12</v>
      </c>
      <c r="BP134" s="17">
        <f t="shared" ref="BP134:BP145" si="288">I134+O134+U134+AA134+AG134+AM134+AS134+AY134+BE134</f>
        <v>1600</v>
      </c>
      <c r="BQ134" s="17">
        <f t="shared" ref="BQ134:BQ145" si="289">BP134/BO134</f>
        <v>133.33333333333334</v>
      </c>
    </row>
    <row r="135" spans="1:69" ht="15.75" customHeight="1" x14ac:dyDescent="0.25">
      <c r="A135" s="37"/>
      <c r="B135" s="46" t="s">
        <v>92</v>
      </c>
      <c r="C135" s="47" t="s">
        <v>93</v>
      </c>
      <c r="D135" s="40"/>
      <c r="E135" s="41"/>
      <c r="F135" s="41"/>
      <c r="G135" s="41"/>
      <c r="H135" s="41"/>
      <c r="I135" s="42">
        <f>SUM(E135:H135)</f>
        <v>0</v>
      </c>
      <c r="J135" s="43">
        <v>28</v>
      </c>
      <c r="K135" s="44">
        <v>156</v>
      </c>
      <c r="L135" s="44">
        <v>183</v>
      </c>
      <c r="M135" s="44">
        <v>166</v>
      </c>
      <c r="N135" s="44">
        <v>214</v>
      </c>
      <c r="O135" s="42">
        <f t="shared" si="271"/>
        <v>719</v>
      </c>
      <c r="P135" s="43"/>
      <c r="Q135" s="44"/>
      <c r="R135" s="44"/>
      <c r="S135" s="44"/>
      <c r="T135" s="44"/>
      <c r="U135" s="42">
        <f t="shared" si="272"/>
        <v>0</v>
      </c>
      <c r="V135" s="43">
        <v>28</v>
      </c>
      <c r="W135" s="44">
        <v>150</v>
      </c>
      <c r="X135" s="44">
        <v>221</v>
      </c>
      <c r="Y135" s="44">
        <v>171</v>
      </c>
      <c r="Z135" s="44">
        <v>169</v>
      </c>
      <c r="AA135" s="42">
        <f t="shared" si="273"/>
        <v>711</v>
      </c>
      <c r="AB135" s="43"/>
      <c r="AC135" s="44"/>
      <c r="AD135" s="44"/>
      <c r="AE135" s="44"/>
      <c r="AF135" s="44"/>
      <c r="AG135" s="42">
        <f t="shared" si="274"/>
        <v>0</v>
      </c>
      <c r="AH135" s="43"/>
      <c r="AI135" s="44"/>
      <c r="AJ135" s="44"/>
      <c r="AK135" s="44"/>
      <c r="AL135" s="44"/>
      <c r="AM135" s="42">
        <f t="shared" si="275"/>
        <v>0</v>
      </c>
      <c r="AN135" s="43"/>
      <c r="AO135" s="44"/>
      <c r="AP135" s="44"/>
      <c r="AQ135" s="44"/>
      <c r="AR135" s="44"/>
      <c r="AS135" s="42">
        <f t="shared" si="276"/>
        <v>0</v>
      </c>
      <c r="AT135" s="43"/>
      <c r="AU135" s="44"/>
      <c r="AV135" s="44"/>
      <c r="AW135" s="44"/>
      <c r="AX135" s="44"/>
      <c r="AY135" s="42">
        <f t="shared" si="277"/>
        <v>0</v>
      </c>
      <c r="AZ135" s="43"/>
      <c r="BA135" s="44"/>
      <c r="BB135" s="44"/>
      <c r="BC135" s="44"/>
      <c r="BD135" s="44"/>
      <c r="BE135" s="42">
        <f t="shared" si="278"/>
        <v>0</v>
      </c>
      <c r="BF135" s="45">
        <f>SUM((IF(E135&gt;0,1,0)+(IF(F135&gt;0,1,0)+(IF(G135&gt;0,1,0)+(IF(H135&gt;0,1,0))))))</f>
        <v>0</v>
      </c>
      <c r="BG135" s="17">
        <f t="shared" si="279"/>
        <v>4</v>
      </c>
      <c r="BH135" s="17">
        <f t="shared" si="280"/>
        <v>0</v>
      </c>
      <c r="BI135" s="17">
        <f t="shared" si="281"/>
        <v>4</v>
      </c>
      <c r="BJ135" s="17">
        <f t="shared" si="282"/>
        <v>0</v>
      </c>
      <c r="BK135" s="17">
        <f t="shared" si="283"/>
        <v>0</v>
      </c>
      <c r="BL135" s="17">
        <f t="shared" si="284"/>
        <v>0</v>
      </c>
      <c r="BM135" s="17">
        <f t="shared" si="285"/>
        <v>0</v>
      </c>
      <c r="BN135" s="17">
        <f t="shared" si="286"/>
        <v>0</v>
      </c>
      <c r="BO135" s="17">
        <f t="shared" si="287"/>
        <v>8</v>
      </c>
      <c r="BP135" s="17">
        <f t="shared" si="288"/>
        <v>1430</v>
      </c>
      <c r="BQ135" s="17">
        <f t="shared" si="289"/>
        <v>178.75</v>
      </c>
    </row>
    <row r="136" spans="1:69" ht="15.75" customHeight="1" x14ac:dyDescent="0.25">
      <c r="A136" s="37"/>
      <c r="B136" s="46" t="s">
        <v>94</v>
      </c>
      <c r="C136" s="47" t="s">
        <v>95</v>
      </c>
      <c r="D136" s="43"/>
      <c r="E136" s="44"/>
      <c r="F136" s="44"/>
      <c r="G136" s="44"/>
      <c r="H136" s="44"/>
      <c r="I136" s="42">
        <f t="shared" ref="I136:I141" si="290">SUM(E136:H136)</f>
        <v>0</v>
      </c>
      <c r="J136" s="43"/>
      <c r="K136" s="44"/>
      <c r="L136" s="44"/>
      <c r="M136" s="44"/>
      <c r="N136" s="44"/>
      <c r="O136" s="42">
        <f t="shared" si="271"/>
        <v>0</v>
      </c>
      <c r="P136" s="43">
        <v>50</v>
      </c>
      <c r="Q136" s="44">
        <v>128</v>
      </c>
      <c r="R136" s="44">
        <v>165</v>
      </c>
      <c r="S136" s="44">
        <v>157</v>
      </c>
      <c r="T136" s="44">
        <v>143</v>
      </c>
      <c r="U136" s="42">
        <f t="shared" si="272"/>
        <v>593</v>
      </c>
      <c r="V136" s="43"/>
      <c r="W136" s="44"/>
      <c r="X136" s="44"/>
      <c r="Y136" s="44"/>
      <c r="Z136" s="44"/>
      <c r="AA136" s="42">
        <f t="shared" si="273"/>
        <v>0</v>
      </c>
      <c r="AB136" s="43"/>
      <c r="AC136" s="44"/>
      <c r="AD136" s="44"/>
      <c r="AE136" s="44"/>
      <c r="AF136" s="44"/>
      <c r="AG136" s="42">
        <f t="shared" si="274"/>
        <v>0</v>
      </c>
      <c r="AH136" s="43"/>
      <c r="AI136" s="44"/>
      <c r="AJ136" s="44"/>
      <c r="AK136" s="44"/>
      <c r="AL136" s="44"/>
      <c r="AM136" s="42">
        <f t="shared" si="275"/>
        <v>0</v>
      </c>
      <c r="AN136" s="43"/>
      <c r="AO136" s="44"/>
      <c r="AP136" s="44"/>
      <c r="AQ136" s="44"/>
      <c r="AR136" s="44"/>
      <c r="AS136" s="42">
        <f t="shared" si="276"/>
        <v>0</v>
      </c>
      <c r="AT136" s="43"/>
      <c r="AU136" s="44"/>
      <c r="AV136" s="44"/>
      <c r="AW136" s="44"/>
      <c r="AX136" s="44"/>
      <c r="AY136" s="42">
        <f t="shared" si="277"/>
        <v>0</v>
      </c>
      <c r="AZ136" s="43"/>
      <c r="BA136" s="44"/>
      <c r="BB136" s="44"/>
      <c r="BC136" s="44"/>
      <c r="BD136" s="44"/>
      <c r="BE136" s="42">
        <f t="shared" si="278"/>
        <v>0</v>
      </c>
      <c r="BF136" s="45">
        <f t="shared" ref="BF136:BF145" si="291">SUM((IF(E136&gt;0,1,0)+(IF(F136&gt;0,1,0)+(IF(G136&gt;0,1,0)+(IF(H136&gt;0,1,0))))))</f>
        <v>0</v>
      </c>
      <c r="BG136" s="17">
        <f t="shared" si="279"/>
        <v>0</v>
      </c>
      <c r="BH136" s="17">
        <f t="shared" si="280"/>
        <v>4</v>
      </c>
      <c r="BI136" s="17">
        <f t="shared" si="281"/>
        <v>0</v>
      </c>
      <c r="BJ136" s="17">
        <f t="shared" si="282"/>
        <v>0</v>
      </c>
      <c r="BK136" s="17">
        <f t="shared" si="283"/>
        <v>0</v>
      </c>
      <c r="BL136" s="17">
        <f t="shared" si="284"/>
        <v>0</v>
      </c>
      <c r="BM136" s="17">
        <f t="shared" si="285"/>
        <v>0</v>
      </c>
      <c r="BN136" s="17">
        <f t="shared" si="286"/>
        <v>0</v>
      </c>
      <c r="BO136" s="17">
        <f t="shared" si="287"/>
        <v>4</v>
      </c>
      <c r="BP136" s="17">
        <f t="shared" si="288"/>
        <v>593</v>
      </c>
      <c r="BQ136" s="21">
        <f t="shared" si="289"/>
        <v>148.25</v>
      </c>
    </row>
    <row r="137" spans="1:69" ht="15.75" customHeight="1" x14ac:dyDescent="0.25">
      <c r="A137" s="37"/>
      <c r="B137" s="46">
        <v>4</v>
      </c>
      <c r="C137" s="47"/>
      <c r="D137" s="43"/>
      <c r="E137" s="44"/>
      <c r="F137" s="44"/>
      <c r="G137" s="44"/>
      <c r="H137" s="44"/>
      <c r="I137" s="42">
        <f t="shared" si="290"/>
        <v>0</v>
      </c>
      <c r="J137" s="43"/>
      <c r="K137" s="44"/>
      <c r="L137" s="44"/>
      <c r="M137" s="44"/>
      <c r="N137" s="44"/>
      <c r="O137" s="42">
        <f t="shared" si="271"/>
        <v>0</v>
      </c>
      <c r="P137" s="43"/>
      <c r="Q137" s="44"/>
      <c r="R137" s="44"/>
      <c r="S137" s="44"/>
      <c r="T137" s="44"/>
      <c r="U137" s="42">
        <f t="shared" si="272"/>
        <v>0</v>
      </c>
      <c r="V137" s="43"/>
      <c r="W137" s="44"/>
      <c r="X137" s="44"/>
      <c r="Y137" s="44"/>
      <c r="Z137" s="44"/>
      <c r="AA137" s="42">
        <f t="shared" si="273"/>
        <v>0</v>
      </c>
      <c r="AB137" s="43"/>
      <c r="AC137" s="44"/>
      <c r="AD137" s="44"/>
      <c r="AE137" s="44"/>
      <c r="AF137" s="44"/>
      <c r="AG137" s="42">
        <f t="shared" si="274"/>
        <v>0</v>
      </c>
      <c r="AH137" s="43"/>
      <c r="AI137" s="44"/>
      <c r="AJ137" s="44"/>
      <c r="AK137" s="44"/>
      <c r="AL137" s="44"/>
      <c r="AM137" s="42">
        <f t="shared" si="275"/>
        <v>0</v>
      </c>
      <c r="AN137" s="43"/>
      <c r="AO137" s="44"/>
      <c r="AP137" s="44"/>
      <c r="AQ137" s="44"/>
      <c r="AR137" s="44"/>
      <c r="AS137" s="42">
        <f t="shared" si="276"/>
        <v>0</v>
      </c>
      <c r="AT137" s="43"/>
      <c r="AU137" s="44"/>
      <c r="AV137" s="44"/>
      <c r="AW137" s="44"/>
      <c r="AX137" s="44"/>
      <c r="AY137" s="42">
        <f t="shared" si="277"/>
        <v>0</v>
      </c>
      <c r="AZ137" s="43"/>
      <c r="BA137" s="44"/>
      <c r="BB137" s="44"/>
      <c r="BC137" s="44"/>
      <c r="BD137" s="44"/>
      <c r="BE137" s="42">
        <f t="shared" si="278"/>
        <v>0</v>
      </c>
      <c r="BF137" s="45">
        <f t="shared" si="291"/>
        <v>0</v>
      </c>
      <c r="BG137" s="17">
        <f t="shared" si="279"/>
        <v>0</v>
      </c>
      <c r="BH137" s="17">
        <f t="shared" si="280"/>
        <v>0</v>
      </c>
      <c r="BI137" s="17">
        <f t="shared" si="281"/>
        <v>0</v>
      </c>
      <c r="BJ137" s="17">
        <f t="shared" si="282"/>
        <v>0</v>
      </c>
      <c r="BK137" s="17">
        <f t="shared" si="283"/>
        <v>0</v>
      </c>
      <c r="BL137" s="17">
        <f t="shared" si="284"/>
        <v>0</v>
      </c>
      <c r="BM137" s="17">
        <f t="shared" si="285"/>
        <v>0</v>
      </c>
      <c r="BN137" s="17">
        <f t="shared" si="286"/>
        <v>0</v>
      </c>
      <c r="BO137" s="17">
        <f t="shared" si="287"/>
        <v>0</v>
      </c>
      <c r="BP137" s="17">
        <f t="shared" si="288"/>
        <v>0</v>
      </c>
      <c r="BQ137" s="21" t="e">
        <f t="shared" si="289"/>
        <v>#DIV/0!</v>
      </c>
    </row>
    <row r="138" spans="1:69" ht="15.75" customHeight="1" x14ac:dyDescent="0.25">
      <c r="A138" s="37"/>
      <c r="B138" s="46">
        <v>5</v>
      </c>
      <c r="C138" s="47"/>
      <c r="D138" s="43"/>
      <c r="E138" s="44"/>
      <c r="F138" s="44"/>
      <c r="G138" s="44"/>
      <c r="H138" s="44"/>
      <c r="I138" s="42">
        <f t="shared" si="290"/>
        <v>0</v>
      </c>
      <c r="J138" s="43"/>
      <c r="K138" s="44"/>
      <c r="L138" s="44"/>
      <c r="M138" s="44"/>
      <c r="N138" s="44"/>
      <c r="O138" s="42">
        <f t="shared" si="271"/>
        <v>0</v>
      </c>
      <c r="P138" s="43"/>
      <c r="Q138" s="44"/>
      <c r="R138" s="44"/>
      <c r="S138" s="44"/>
      <c r="T138" s="44"/>
      <c r="U138" s="42">
        <f t="shared" si="272"/>
        <v>0</v>
      </c>
      <c r="V138" s="43"/>
      <c r="W138" s="44"/>
      <c r="X138" s="44"/>
      <c r="Y138" s="44"/>
      <c r="Z138" s="44"/>
      <c r="AA138" s="42">
        <f t="shared" si="273"/>
        <v>0</v>
      </c>
      <c r="AB138" s="43"/>
      <c r="AC138" s="44"/>
      <c r="AD138" s="44"/>
      <c r="AE138" s="44"/>
      <c r="AF138" s="44"/>
      <c r="AG138" s="42">
        <f t="shared" si="274"/>
        <v>0</v>
      </c>
      <c r="AH138" s="43"/>
      <c r="AI138" s="44"/>
      <c r="AJ138" s="44"/>
      <c r="AK138" s="44"/>
      <c r="AL138" s="44"/>
      <c r="AM138" s="42">
        <f t="shared" si="275"/>
        <v>0</v>
      </c>
      <c r="AN138" s="43"/>
      <c r="AO138" s="44"/>
      <c r="AP138" s="44"/>
      <c r="AQ138" s="44"/>
      <c r="AR138" s="44"/>
      <c r="AS138" s="42">
        <f t="shared" si="276"/>
        <v>0</v>
      </c>
      <c r="AT138" s="43"/>
      <c r="AU138" s="44"/>
      <c r="AV138" s="44"/>
      <c r="AW138" s="44"/>
      <c r="AX138" s="44"/>
      <c r="AY138" s="42">
        <f t="shared" si="277"/>
        <v>0</v>
      </c>
      <c r="AZ138" s="43"/>
      <c r="BA138" s="44"/>
      <c r="BB138" s="44"/>
      <c r="BC138" s="44"/>
      <c r="BD138" s="44"/>
      <c r="BE138" s="42">
        <f t="shared" si="278"/>
        <v>0</v>
      </c>
      <c r="BF138" s="45">
        <f t="shared" si="291"/>
        <v>0</v>
      </c>
      <c r="BG138" s="17">
        <f t="shared" si="279"/>
        <v>0</v>
      </c>
      <c r="BH138" s="17">
        <f t="shared" si="280"/>
        <v>0</v>
      </c>
      <c r="BI138" s="17">
        <f t="shared" si="281"/>
        <v>0</v>
      </c>
      <c r="BJ138" s="17">
        <f t="shared" si="282"/>
        <v>0</v>
      </c>
      <c r="BK138" s="17">
        <f t="shared" si="283"/>
        <v>0</v>
      </c>
      <c r="BL138" s="17">
        <f t="shared" si="284"/>
        <v>0</v>
      </c>
      <c r="BM138" s="17">
        <f t="shared" si="285"/>
        <v>0</v>
      </c>
      <c r="BN138" s="17">
        <f t="shared" si="286"/>
        <v>0</v>
      </c>
      <c r="BO138" s="17">
        <f t="shared" si="287"/>
        <v>0</v>
      </c>
      <c r="BP138" s="17">
        <f t="shared" si="288"/>
        <v>0</v>
      </c>
      <c r="BQ138" s="21" t="e">
        <f t="shared" si="289"/>
        <v>#DIV/0!</v>
      </c>
    </row>
    <row r="139" spans="1:69" ht="15.75" customHeight="1" x14ac:dyDescent="0.25">
      <c r="A139" s="37"/>
      <c r="B139" s="46">
        <v>6</v>
      </c>
      <c r="C139" s="47"/>
      <c r="D139" s="43"/>
      <c r="E139" s="44"/>
      <c r="F139" s="44"/>
      <c r="G139" s="44"/>
      <c r="H139" s="44"/>
      <c r="I139" s="42">
        <f t="shared" si="290"/>
        <v>0</v>
      </c>
      <c r="J139" s="43"/>
      <c r="K139" s="44"/>
      <c r="L139" s="44"/>
      <c r="M139" s="44"/>
      <c r="N139" s="44"/>
      <c r="O139" s="42">
        <f t="shared" si="271"/>
        <v>0</v>
      </c>
      <c r="P139" s="43"/>
      <c r="Q139" s="44"/>
      <c r="R139" s="44"/>
      <c r="S139" s="44"/>
      <c r="T139" s="44"/>
      <c r="U139" s="42">
        <f t="shared" si="272"/>
        <v>0</v>
      </c>
      <c r="V139" s="43"/>
      <c r="W139" s="44"/>
      <c r="X139" s="44"/>
      <c r="Y139" s="44"/>
      <c r="Z139" s="44"/>
      <c r="AA139" s="42">
        <f t="shared" si="273"/>
        <v>0</v>
      </c>
      <c r="AB139" s="43"/>
      <c r="AC139" s="44"/>
      <c r="AD139" s="44"/>
      <c r="AE139" s="44"/>
      <c r="AF139" s="44"/>
      <c r="AG139" s="42">
        <f t="shared" si="274"/>
        <v>0</v>
      </c>
      <c r="AH139" s="43"/>
      <c r="AI139" s="44"/>
      <c r="AJ139" s="44"/>
      <c r="AK139" s="44"/>
      <c r="AL139" s="44"/>
      <c r="AM139" s="42">
        <f t="shared" si="275"/>
        <v>0</v>
      </c>
      <c r="AN139" s="43"/>
      <c r="AO139" s="44"/>
      <c r="AP139" s="44"/>
      <c r="AQ139" s="44"/>
      <c r="AR139" s="44"/>
      <c r="AS139" s="42">
        <f t="shared" si="276"/>
        <v>0</v>
      </c>
      <c r="AT139" s="43"/>
      <c r="AU139" s="44"/>
      <c r="AV139" s="44"/>
      <c r="AW139" s="44"/>
      <c r="AX139" s="44"/>
      <c r="AY139" s="42">
        <f t="shared" si="277"/>
        <v>0</v>
      </c>
      <c r="AZ139" s="43"/>
      <c r="BA139" s="44"/>
      <c r="BB139" s="44"/>
      <c r="BC139" s="44"/>
      <c r="BD139" s="44"/>
      <c r="BE139" s="42">
        <f t="shared" si="278"/>
        <v>0</v>
      </c>
      <c r="BF139" s="45">
        <f t="shared" si="291"/>
        <v>0</v>
      </c>
      <c r="BG139" s="17">
        <f t="shared" si="279"/>
        <v>0</v>
      </c>
      <c r="BH139" s="17">
        <f t="shared" si="280"/>
        <v>0</v>
      </c>
      <c r="BI139" s="17">
        <f t="shared" si="281"/>
        <v>0</v>
      </c>
      <c r="BJ139" s="17">
        <f t="shared" si="282"/>
        <v>0</v>
      </c>
      <c r="BK139" s="17">
        <f t="shared" si="283"/>
        <v>0</v>
      </c>
      <c r="BL139" s="17">
        <f t="shared" si="284"/>
        <v>0</v>
      </c>
      <c r="BM139" s="17">
        <f t="shared" si="285"/>
        <v>0</v>
      </c>
      <c r="BN139" s="17">
        <f t="shared" si="286"/>
        <v>0</v>
      </c>
      <c r="BO139" s="17">
        <f t="shared" si="287"/>
        <v>0</v>
      </c>
      <c r="BP139" s="17">
        <f t="shared" si="288"/>
        <v>0</v>
      </c>
      <c r="BQ139" s="21" t="e">
        <f t="shared" si="289"/>
        <v>#DIV/0!</v>
      </c>
    </row>
    <row r="140" spans="1:69" ht="15.75" customHeight="1" x14ac:dyDescent="0.25">
      <c r="A140" s="37"/>
      <c r="B140" s="46">
        <v>7</v>
      </c>
      <c r="C140" s="47"/>
      <c r="D140" s="43"/>
      <c r="E140" s="44"/>
      <c r="F140" s="44"/>
      <c r="G140" s="44"/>
      <c r="H140" s="44"/>
      <c r="I140" s="42">
        <f t="shared" si="290"/>
        <v>0</v>
      </c>
      <c r="J140" s="43"/>
      <c r="K140" s="44"/>
      <c r="L140" s="44"/>
      <c r="M140" s="44"/>
      <c r="N140" s="44"/>
      <c r="O140" s="42">
        <f t="shared" si="271"/>
        <v>0</v>
      </c>
      <c r="P140" s="43"/>
      <c r="Q140" s="44"/>
      <c r="R140" s="44"/>
      <c r="S140" s="44"/>
      <c r="T140" s="44"/>
      <c r="U140" s="42">
        <f t="shared" si="272"/>
        <v>0</v>
      </c>
      <c r="V140" s="43"/>
      <c r="W140" s="44"/>
      <c r="X140" s="44"/>
      <c r="Y140" s="44"/>
      <c r="Z140" s="44"/>
      <c r="AA140" s="42">
        <f t="shared" si="273"/>
        <v>0</v>
      </c>
      <c r="AB140" s="43"/>
      <c r="AC140" s="44"/>
      <c r="AD140" s="44"/>
      <c r="AE140" s="44"/>
      <c r="AF140" s="44"/>
      <c r="AG140" s="42">
        <f t="shared" si="274"/>
        <v>0</v>
      </c>
      <c r="AH140" s="43"/>
      <c r="AI140" s="44"/>
      <c r="AJ140" s="44"/>
      <c r="AK140" s="44"/>
      <c r="AL140" s="44"/>
      <c r="AM140" s="42">
        <f t="shared" si="275"/>
        <v>0</v>
      </c>
      <c r="AN140" s="43"/>
      <c r="AO140" s="44"/>
      <c r="AP140" s="44"/>
      <c r="AQ140" s="44"/>
      <c r="AR140" s="44"/>
      <c r="AS140" s="42">
        <f t="shared" si="276"/>
        <v>0</v>
      </c>
      <c r="AT140" s="43"/>
      <c r="AU140" s="44"/>
      <c r="AV140" s="44"/>
      <c r="AW140" s="44"/>
      <c r="AX140" s="44"/>
      <c r="AY140" s="42">
        <f t="shared" si="277"/>
        <v>0</v>
      </c>
      <c r="AZ140" s="43"/>
      <c r="BA140" s="44"/>
      <c r="BB140" s="44"/>
      <c r="BC140" s="44"/>
      <c r="BD140" s="44"/>
      <c r="BE140" s="42">
        <f t="shared" si="278"/>
        <v>0</v>
      </c>
      <c r="BF140" s="45">
        <f t="shared" si="291"/>
        <v>0</v>
      </c>
      <c r="BG140" s="17">
        <f t="shared" si="279"/>
        <v>0</v>
      </c>
      <c r="BH140" s="17">
        <f t="shared" si="280"/>
        <v>0</v>
      </c>
      <c r="BI140" s="17">
        <f t="shared" si="281"/>
        <v>0</v>
      </c>
      <c r="BJ140" s="17">
        <f t="shared" si="282"/>
        <v>0</v>
      </c>
      <c r="BK140" s="17">
        <f t="shared" si="283"/>
        <v>0</v>
      </c>
      <c r="BL140" s="17">
        <f t="shared" si="284"/>
        <v>0</v>
      </c>
      <c r="BM140" s="17">
        <f t="shared" si="285"/>
        <v>0</v>
      </c>
      <c r="BN140" s="17">
        <f t="shared" si="286"/>
        <v>0</v>
      </c>
      <c r="BO140" s="17">
        <f t="shared" si="287"/>
        <v>0</v>
      </c>
      <c r="BP140" s="17">
        <f t="shared" si="288"/>
        <v>0</v>
      </c>
      <c r="BQ140" s="21" t="e">
        <f t="shared" si="289"/>
        <v>#DIV/0!</v>
      </c>
    </row>
    <row r="141" spans="1:69" ht="15.75" customHeight="1" x14ac:dyDescent="0.25">
      <c r="A141" s="37"/>
      <c r="B141" s="46">
        <v>8</v>
      </c>
      <c r="C141" s="47"/>
      <c r="D141" s="43"/>
      <c r="E141" s="44"/>
      <c r="F141" s="44"/>
      <c r="G141" s="44"/>
      <c r="H141" s="44"/>
      <c r="I141" s="42">
        <f t="shared" si="290"/>
        <v>0</v>
      </c>
      <c r="J141" s="43"/>
      <c r="K141" s="44"/>
      <c r="L141" s="44"/>
      <c r="M141" s="44"/>
      <c r="N141" s="44"/>
      <c r="O141" s="42">
        <f t="shared" si="271"/>
        <v>0</v>
      </c>
      <c r="P141" s="43"/>
      <c r="Q141" s="44"/>
      <c r="R141" s="44"/>
      <c r="S141" s="44"/>
      <c r="T141" s="44"/>
      <c r="U141" s="42">
        <f t="shared" si="272"/>
        <v>0</v>
      </c>
      <c r="V141" s="43"/>
      <c r="W141" s="44"/>
      <c r="X141" s="44"/>
      <c r="Y141" s="44"/>
      <c r="Z141" s="44"/>
      <c r="AA141" s="42">
        <f t="shared" si="273"/>
        <v>0</v>
      </c>
      <c r="AB141" s="43"/>
      <c r="AC141" s="44"/>
      <c r="AD141" s="44"/>
      <c r="AE141" s="44"/>
      <c r="AF141" s="44"/>
      <c r="AG141" s="42">
        <f t="shared" si="274"/>
        <v>0</v>
      </c>
      <c r="AH141" s="43"/>
      <c r="AI141" s="44"/>
      <c r="AJ141" s="44"/>
      <c r="AK141" s="44"/>
      <c r="AL141" s="44"/>
      <c r="AM141" s="42">
        <f t="shared" si="275"/>
        <v>0</v>
      </c>
      <c r="AN141" s="43"/>
      <c r="AO141" s="44"/>
      <c r="AP141" s="44"/>
      <c r="AQ141" s="44"/>
      <c r="AR141" s="44"/>
      <c r="AS141" s="42">
        <f t="shared" si="276"/>
        <v>0</v>
      </c>
      <c r="AT141" s="43"/>
      <c r="AU141" s="44"/>
      <c r="AV141" s="44"/>
      <c r="AW141" s="44"/>
      <c r="AX141" s="44"/>
      <c r="AY141" s="42">
        <f t="shared" si="277"/>
        <v>0</v>
      </c>
      <c r="AZ141" s="43"/>
      <c r="BA141" s="44"/>
      <c r="BB141" s="44"/>
      <c r="BC141" s="44"/>
      <c r="BD141" s="44"/>
      <c r="BE141" s="42">
        <f t="shared" si="278"/>
        <v>0</v>
      </c>
      <c r="BF141" s="45">
        <f t="shared" si="291"/>
        <v>0</v>
      </c>
      <c r="BG141" s="17">
        <f t="shared" si="279"/>
        <v>0</v>
      </c>
      <c r="BH141" s="17">
        <f t="shared" si="280"/>
        <v>0</v>
      </c>
      <c r="BI141" s="17">
        <f t="shared" si="281"/>
        <v>0</v>
      </c>
      <c r="BJ141" s="17">
        <f t="shared" si="282"/>
        <v>0</v>
      </c>
      <c r="BK141" s="17">
        <f t="shared" si="283"/>
        <v>0</v>
      </c>
      <c r="BL141" s="17">
        <f t="shared" si="284"/>
        <v>0</v>
      </c>
      <c r="BM141" s="17">
        <f t="shared" si="285"/>
        <v>0</v>
      </c>
      <c r="BN141" s="17">
        <f t="shared" si="286"/>
        <v>0</v>
      </c>
      <c r="BO141" s="17">
        <f t="shared" si="287"/>
        <v>0</v>
      </c>
      <c r="BP141" s="17">
        <f t="shared" si="288"/>
        <v>0</v>
      </c>
      <c r="BQ141" s="21" t="e">
        <f t="shared" si="289"/>
        <v>#DIV/0!</v>
      </c>
    </row>
    <row r="142" spans="1:69" ht="15.75" customHeight="1" x14ac:dyDescent="0.25">
      <c r="A142" s="37"/>
      <c r="B142" s="46">
        <v>9</v>
      </c>
      <c r="C142" s="47"/>
      <c r="D142" s="43">
        <v>25</v>
      </c>
      <c r="E142" s="44">
        <v>189</v>
      </c>
      <c r="F142" s="44">
        <v>178</v>
      </c>
      <c r="G142" s="44">
        <v>178</v>
      </c>
      <c r="H142" s="44">
        <v>190</v>
      </c>
      <c r="I142" s="42">
        <f>SUM(E142:H142)</f>
        <v>735</v>
      </c>
      <c r="J142" s="43"/>
      <c r="K142" s="44"/>
      <c r="L142" s="44"/>
      <c r="M142" s="44"/>
      <c r="N142" s="44"/>
      <c r="O142" s="42">
        <f t="shared" si="271"/>
        <v>0</v>
      </c>
      <c r="P142" s="43"/>
      <c r="Q142" s="44"/>
      <c r="R142" s="44"/>
      <c r="S142" s="44"/>
      <c r="T142" s="44"/>
      <c r="U142" s="42">
        <f t="shared" si="272"/>
        <v>0</v>
      </c>
      <c r="V142" s="43"/>
      <c r="W142" s="44"/>
      <c r="X142" s="44"/>
      <c r="Y142" s="44"/>
      <c r="Z142" s="44"/>
      <c r="AA142" s="42">
        <f t="shared" si="273"/>
        <v>0</v>
      </c>
      <c r="AB142" s="43"/>
      <c r="AC142" s="44"/>
      <c r="AD142" s="44"/>
      <c r="AE142" s="44"/>
      <c r="AF142" s="44"/>
      <c r="AG142" s="42">
        <f t="shared" si="274"/>
        <v>0</v>
      </c>
      <c r="AH142" s="43"/>
      <c r="AI142" s="44"/>
      <c r="AJ142" s="44"/>
      <c r="AK142" s="44"/>
      <c r="AL142" s="44"/>
      <c r="AM142" s="42">
        <f t="shared" si="275"/>
        <v>0</v>
      </c>
      <c r="AN142" s="43"/>
      <c r="AO142" s="44"/>
      <c r="AP142" s="44"/>
      <c r="AQ142" s="44"/>
      <c r="AR142" s="44"/>
      <c r="AS142" s="42">
        <f t="shared" si="276"/>
        <v>0</v>
      </c>
      <c r="AT142" s="43"/>
      <c r="AU142" s="44"/>
      <c r="AV142" s="44"/>
      <c r="AW142" s="44"/>
      <c r="AX142" s="44"/>
      <c r="AY142" s="42">
        <f t="shared" si="277"/>
        <v>0</v>
      </c>
      <c r="AZ142" s="43"/>
      <c r="BA142" s="44"/>
      <c r="BB142" s="44"/>
      <c r="BC142" s="44"/>
      <c r="BD142" s="44"/>
      <c r="BE142" s="42">
        <f t="shared" si="278"/>
        <v>0</v>
      </c>
      <c r="BF142" s="45">
        <f>SUM((IF(E142&gt;0,1,0)+(IF(F142&gt;0,1,0)+(IF(G142&gt;0,1,0)+(IF(H142&gt;0,1,0))))))</f>
        <v>4</v>
      </c>
      <c r="BG142" s="17">
        <f t="shared" si="279"/>
        <v>0</v>
      </c>
      <c r="BH142" s="17">
        <f t="shared" si="280"/>
        <v>0</v>
      </c>
      <c r="BI142" s="17">
        <f t="shared" si="281"/>
        <v>0</v>
      </c>
      <c r="BJ142" s="17">
        <f t="shared" si="282"/>
        <v>0</v>
      </c>
      <c r="BK142" s="17">
        <f t="shared" si="283"/>
        <v>0</v>
      </c>
      <c r="BL142" s="17">
        <f t="shared" si="284"/>
        <v>0</v>
      </c>
      <c r="BM142" s="17">
        <f t="shared" si="285"/>
        <v>0</v>
      </c>
      <c r="BN142" s="17">
        <f t="shared" si="286"/>
        <v>0</v>
      </c>
      <c r="BO142" s="17">
        <f t="shared" si="287"/>
        <v>4</v>
      </c>
      <c r="BP142" s="17">
        <f t="shared" si="288"/>
        <v>735</v>
      </c>
      <c r="BQ142" s="21">
        <f t="shared" si="289"/>
        <v>183.75</v>
      </c>
    </row>
    <row r="143" spans="1:69" ht="15.75" customHeight="1" x14ac:dyDescent="0.25">
      <c r="A143" s="37"/>
      <c r="B143" s="46">
        <v>10</v>
      </c>
      <c r="C143" s="47"/>
      <c r="D143" s="43">
        <v>39</v>
      </c>
      <c r="E143" s="44">
        <v>168</v>
      </c>
      <c r="F143" s="44">
        <v>159</v>
      </c>
      <c r="G143" s="44">
        <v>165</v>
      </c>
      <c r="H143" s="44">
        <v>162</v>
      </c>
      <c r="I143" s="42">
        <f>SUM(E143:H143)</f>
        <v>654</v>
      </c>
      <c r="J143" s="43"/>
      <c r="K143" s="44"/>
      <c r="L143" s="44"/>
      <c r="M143" s="44"/>
      <c r="N143" s="44"/>
      <c r="O143" s="42">
        <f t="shared" si="271"/>
        <v>0</v>
      </c>
      <c r="P143" s="43"/>
      <c r="Q143" s="44"/>
      <c r="R143" s="44"/>
      <c r="S143" s="44"/>
      <c r="T143" s="44"/>
      <c r="U143" s="42">
        <f t="shared" si="272"/>
        <v>0</v>
      </c>
      <c r="V143" s="43"/>
      <c r="W143" s="44"/>
      <c r="X143" s="44"/>
      <c r="Y143" s="44"/>
      <c r="Z143" s="44"/>
      <c r="AA143" s="42">
        <f t="shared" si="273"/>
        <v>0</v>
      </c>
      <c r="AB143" s="43"/>
      <c r="AC143" s="44"/>
      <c r="AD143" s="44"/>
      <c r="AE143" s="44"/>
      <c r="AF143" s="44"/>
      <c r="AG143" s="42">
        <f t="shared" si="274"/>
        <v>0</v>
      </c>
      <c r="AH143" s="43"/>
      <c r="AI143" s="44"/>
      <c r="AJ143" s="44"/>
      <c r="AK143" s="44"/>
      <c r="AL143" s="44"/>
      <c r="AM143" s="42">
        <f t="shared" si="275"/>
        <v>0</v>
      </c>
      <c r="AN143" s="43"/>
      <c r="AO143" s="44"/>
      <c r="AP143" s="44"/>
      <c r="AQ143" s="44"/>
      <c r="AR143" s="44"/>
      <c r="AS143" s="42">
        <f t="shared" si="276"/>
        <v>0</v>
      </c>
      <c r="AT143" s="43"/>
      <c r="AU143" s="44"/>
      <c r="AV143" s="44"/>
      <c r="AW143" s="44"/>
      <c r="AX143" s="44"/>
      <c r="AY143" s="42">
        <f t="shared" si="277"/>
        <v>0</v>
      </c>
      <c r="AZ143" s="43"/>
      <c r="BA143" s="44"/>
      <c r="BB143" s="44"/>
      <c r="BC143" s="44"/>
      <c r="BD143" s="44"/>
      <c r="BE143" s="42">
        <f t="shared" si="278"/>
        <v>0</v>
      </c>
      <c r="BF143" s="45">
        <f>SUM((IF(E143&gt;0,1,0)+(IF(F143&gt;0,1,0)+(IF(G143&gt;0,1,0)+(IF(H143&gt;0,1,0))))))</f>
        <v>4</v>
      </c>
      <c r="BG143" s="17">
        <f t="shared" si="279"/>
        <v>0</v>
      </c>
      <c r="BH143" s="17">
        <f t="shared" si="280"/>
        <v>0</v>
      </c>
      <c r="BI143" s="17">
        <f t="shared" si="281"/>
        <v>0</v>
      </c>
      <c r="BJ143" s="17">
        <f t="shared" si="282"/>
        <v>0</v>
      </c>
      <c r="BK143" s="17">
        <f t="shared" si="283"/>
        <v>0</v>
      </c>
      <c r="BL143" s="17">
        <f t="shared" si="284"/>
        <v>0</v>
      </c>
      <c r="BM143" s="17">
        <f t="shared" si="285"/>
        <v>0</v>
      </c>
      <c r="BN143" s="17">
        <f t="shared" si="286"/>
        <v>0</v>
      </c>
      <c r="BO143" s="17">
        <f t="shared" si="287"/>
        <v>4</v>
      </c>
      <c r="BP143" s="17">
        <f t="shared" si="288"/>
        <v>654</v>
      </c>
      <c r="BQ143" s="21">
        <f t="shared" si="289"/>
        <v>163.5</v>
      </c>
    </row>
    <row r="144" spans="1:69" ht="15.75" customHeight="1" x14ac:dyDescent="0.25">
      <c r="A144" s="37"/>
      <c r="B144" s="38" t="s">
        <v>37</v>
      </c>
      <c r="C144" s="47"/>
      <c r="D144" s="43"/>
      <c r="E144" s="41">
        <f>SUM(E134:E143)</f>
        <v>357</v>
      </c>
      <c r="F144" s="41">
        <f>SUM(F134:F143)</f>
        <v>337</v>
      </c>
      <c r="G144" s="41">
        <f>SUM(G134:G143)</f>
        <v>343</v>
      </c>
      <c r="H144" s="41">
        <f>SUM(H134:H143)</f>
        <v>352</v>
      </c>
      <c r="I144" s="42">
        <f>SUM(I134:I143)</f>
        <v>1389</v>
      </c>
      <c r="J144" s="43"/>
      <c r="K144" s="41">
        <f>SUM(K134:K143)</f>
        <v>287</v>
      </c>
      <c r="L144" s="41">
        <f>SUM(L134:L143)</f>
        <v>323</v>
      </c>
      <c r="M144" s="41">
        <f>SUM(M134:M143)</f>
        <v>304</v>
      </c>
      <c r="N144" s="41">
        <f>SUM(N134:N143)</f>
        <v>347</v>
      </c>
      <c r="O144" s="42">
        <f>SUM(O134:O143)</f>
        <v>1261</v>
      </c>
      <c r="P144" s="43"/>
      <c r="Q144" s="41">
        <f>SUM(Q134:Q143)</f>
        <v>269</v>
      </c>
      <c r="R144" s="41">
        <f>SUM(R134:R143)</f>
        <v>340</v>
      </c>
      <c r="S144" s="41">
        <f>SUM(S134:S143)</f>
        <v>286</v>
      </c>
      <c r="T144" s="41">
        <f>SUM(T134:T143)</f>
        <v>249</v>
      </c>
      <c r="U144" s="42">
        <f>SUM(U134:U143)</f>
        <v>1144</v>
      </c>
      <c r="V144" s="43"/>
      <c r="W144" s="41">
        <f>SUM(W134:W143)</f>
        <v>288</v>
      </c>
      <c r="X144" s="41">
        <f>SUM(X134:X143)</f>
        <v>346</v>
      </c>
      <c r="Y144" s="41">
        <f>SUM(Y134:Y143)</f>
        <v>290</v>
      </c>
      <c r="Z144" s="41">
        <f>SUM(Z134:Z143)</f>
        <v>294</v>
      </c>
      <c r="AA144" s="42">
        <f>SUM(AA134:AA143)</f>
        <v>1218</v>
      </c>
      <c r="AB144" s="43"/>
      <c r="AC144" s="41">
        <f>SUM(AC134:AC143)</f>
        <v>0</v>
      </c>
      <c r="AD144" s="41">
        <f>SUM(AD134:AD143)</f>
        <v>0</v>
      </c>
      <c r="AE144" s="41">
        <f>SUM(AE134:AE143)</f>
        <v>0</v>
      </c>
      <c r="AF144" s="41">
        <f>SUM(AF134:AF143)</f>
        <v>0</v>
      </c>
      <c r="AG144" s="42">
        <f>SUM(AG134:AG143)</f>
        <v>0</v>
      </c>
      <c r="AH144" s="43"/>
      <c r="AI144" s="41">
        <f>SUM(AI134:AI143)</f>
        <v>0</v>
      </c>
      <c r="AJ144" s="41">
        <f>SUM(AJ134:AJ143)</f>
        <v>0</v>
      </c>
      <c r="AK144" s="41">
        <f>SUM(AK134:AK143)</f>
        <v>0</v>
      </c>
      <c r="AL144" s="41">
        <f>SUM(AL134:AL143)</f>
        <v>0</v>
      </c>
      <c r="AM144" s="42">
        <f>SUM(AM134:AM143)</f>
        <v>0</v>
      </c>
      <c r="AN144" s="43"/>
      <c r="AO144" s="41">
        <f>SUM(AO134:AO143)</f>
        <v>0</v>
      </c>
      <c r="AP144" s="41">
        <f>SUM(AP134:AP143)</f>
        <v>0</v>
      </c>
      <c r="AQ144" s="41">
        <f>SUM(AQ134:AQ143)</f>
        <v>0</v>
      </c>
      <c r="AR144" s="41">
        <f>SUM(AR134:AR143)</f>
        <v>0</v>
      </c>
      <c r="AS144" s="42">
        <f>SUM(AS134:AS143)</f>
        <v>0</v>
      </c>
      <c r="AT144" s="43"/>
      <c r="AU144" s="41">
        <f>SUM(AU134:AU143)</f>
        <v>0</v>
      </c>
      <c r="AV144" s="41">
        <f>SUM(AV134:AV143)</f>
        <v>0</v>
      </c>
      <c r="AW144" s="41">
        <f>SUM(AW134:AW143)</f>
        <v>0</v>
      </c>
      <c r="AX144" s="41">
        <f>SUM(AX134:AX143)</f>
        <v>0</v>
      </c>
      <c r="AY144" s="42">
        <f>SUM(AY134:AY143)</f>
        <v>0</v>
      </c>
      <c r="AZ144" s="43"/>
      <c r="BA144" s="41">
        <f>SUM(BA134:BA143)</f>
        <v>0</v>
      </c>
      <c r="BB144" s="41">
        <f>SUM(BB134:BB143)</f>
        <v>0</v>
      </c>
      <c r="BC144" s="41">
        <f>SUM(BC134:BC143)</f>
        <v>0</v>
      </c>
      <c r="BD144" s="41">
        <f>SUM(BD134:BD143)</f>
        <v>0</v>
      </c>
      <c r="BE144" s="42">
        <f>SUM(BE134:BE143)</f>
        <v>0</v>
      </c>
      <c r="BF144" s="45">
        <f t="shared" si="291"/>
        <v>4</v>
      </c>
      <c r="BG144" s="17">
        <f t="shared" si="279"/>
        <v>4</v>
      </c>
      <c r="BH144" s="17">
        <f t="shared" si="280"/>
        <v>4</v>
      </c>
      <c r="BI144" s="17">
        <f t="shared" si="281"/>
        <v>4</v>
      </c>
      <c r="BJ144" s="17">
        <f t="shared" si="282"/>
        <v>0</v>
      </c>
      <c r="BK144" s="17">
        <f t="shared" si="283"/>
        <v>0</v>
      </c>
      <c r="BL144" s="17">
        <f t="shared" si="284"/>
        <v>0</v>
      </c>
      <c r="BM144" s="17">
        <f t="shared" si="285"/>
        <v>0</v>
      </c>
      <c r="BN144" s="17">
        <f t="shared" si="286"/>
        <v>0</v>
      </c>
      <c r="BO144" s="17">
        <f t="shared" si="287"/>
        <v>16</v>
      </c>
      <c r="BP144" s="17">
        <f t="shared" si="288"/>
        <v>5012</v>
      </c>
      <c r="BQ144" s="17">
        <f t="shared" si="289"/>
        <v>313.25</v>
      </c>
    </row>
    <row r="145" spans="1:69" ht="15.75" customHeight="1" x14ac:dyDescent="0.25">
      <c r="A145" s="37"/>
      <c r="B145" s="38" t="s">
        <v>38</v>
      </c>
      <c r="C145" s="47"/>
      <c r="D145" s="40">
        <f>SUM(D134:D143)</f>
        <v>64</v>
      </c>
      <c r="E145" s="41">
        <f>E144+$D$145</f>
        <v>421</v>
      </c>
      <c r="F145" s="41">
        <f>F144+$D$145</f>
        <v>401</v>
      </c>
      <c r="G145" s="41">
        <f>G144+$D$145</f>
        <v>407</v>
      </c>
      <c r="H145" s="41">
        <f>H144+$D$145</f>
        <v>416</v>
      </c>
      <c r="I145" s="42">
        <f>E145+F145+G145+H145</f>
        <v>1645</v>
      </c>
      <c r="J145" s="40">
        <f>SUM(J134:J143)</f>
        <v>87</v>
      </c>
      <c r="K145" s="41">
        <f>K144+$J$145</f>
        <v>374</v>
      </c>
      <c r="L145" s="41">
        <f>L144+$J$145</f>
        <v>410</v>
      </c>
      <c r="M145" s="41">
        <f>M144+$J$145</f>
        <v>391</v>
      </c>
      <c r="N145" s="41">
        <f>N144+$J$145</f>
        <v>434</v>
      </c>
      <c r="O145" s="42">
        <f>K145+L145+M145+N145</f>
        <v>1609</v>
      </c>
      <c r="P145" s="40">
        <f>SUM(P134:P143)</f>
        <v>109</v>
      </c>
      <c r="Q145" s="41">
        <f>Q144+$P$145</f>
        <v>378</v>
      </c>
      <c r="R145" s="41">
        <f>R144+$P$145</f>
        <v>449</v>
      </c>
      <c r="S145" s="41">
        <f>S144+$P$145</f>
        <v>395</v>
      </c>
      <c r="T145" s="41">
        <f>T144+$P$145</f>
        <v>358</v>
      </c>
      <c r="U145" s="42">
        <f>Q145+R145+S145+T145</f>
        <v>1580</v>
      </c>
      <c r="V145" s="40">
        <f>SUM(V134:V143)</f>
        <v>86</v>
      </c>
      <c r="W145" s="41">
        <f>W144+$V$145</f>
        <v>374</v>
      </c>
      <c r="X145" s="41">
        <f>X144+$V$145</f>
        <v>432</v>
      </c>
      <c r="Y145" s="41">
        <f>Y144+$V$145</f>
        <v>376</v>
      </c>
      <c r="Z145" s="41">
        <f>Z144+$V$145</f>
        <v>380</v>
      </c>
      <c r="AA145" s="42">
        <f>W145+X145+Y145+Z145</f>
        <v>1562</v>
      </c>
      <c r="AB145" s="40">
        <f>SUM(AB134:AB143)</f>
        <v>0</v>
      </c>
      <c r="AC145" s="41">
        <f>AC144+$AB$145</f>
        <v>0</v>
      </c>
      <c r="AD145" s="41">
        <f>AD144+$AB$145</f>
        <v>0</v>
      </c>
      <c r="AE145" s="41">
        <f>AE144+$AB$145</f>
        <v>0</v>
      </c>
      <c r="AF145" s="41">
        <f>AF144+$AB$145</f>
        <v>0</v>
      </c>
      <c r="AG145" s="42">
        <f>AC145+AD145+AE145+AF145</f>
        <v>0</v>
      </c>
      <c r="AH145" s="40">
        <f>SUM(AH134:AH143)</f>
        <v>0</v>
      </c>
      <c r="AI145" s="41">
        <f>AI144+$AH$145</f>
        <v>0</v>
      </c>
      <c r="AJ145" s="41">
        <f>AJ144+$AH$145</f>
        <v>0</v>
      </c>
      <c r="AK145" s="41">
        <f>AK144+$AH$145</f>
        <v>0</v>
      </c>
      <c r="AL145" s="41">
        <f>AL144+$AH$145</f>
        <v>0</v>
      </c>
      <c r="AM145" s="42">
        <f>AI145+AJ145+AK145+AL145</f>
        <v>0</v>
      </c>
      <c r="AN145" s="40">
        <f>SUM(AN134:AN143)</f>
        <v>0</v>
      </c>
      <c r="AO145" s="41">
        <f>AO144+$AN$145</f>
        <v>0</v>
      </c>
      <c r="AP145" s="41">
        <f>AP144+$AN$145</f>
        <v>0</v>
      </c>
      <c r="AQ145" s="41">
        <f>AQ144+$AN$145</f>
        <v>0</v>
      </c>
      <c r="AR145" s="41">
        <f>AR144+$AN$145</f>
        <v>0</v>
      </c>
      <c r="AS145" s="42">
        <f>AO145+AP145+AQ145+AR145</f>
        <v>0</v>
      </c>
      <c r="AT145" s="40">
        <f>SUM(AT134:AT143)</f>
        <v>0</v>
      </c>
      <c r="AU145" s="41">
        <f>AU144+$AT$145</f>
        <v>0</v>
      </c>
      <c r="AV145" s="41">
        <f>AV144+$AT$145</f>
        <v>0</v>
      </c>
      <c r="AW145" s="41">
        <f>AW144+$AT$145</f>
        <v>0</v>
      </c>
      <c r="AX145" s="41">
        <f>AX144+$AT$145</f>
        <v>0</v>
      </c>
      <c r="AY145" s="42">
        <f>AU145+AV145+AW145+AX145</f>
        <v>0</v>
      </c>
      <c r="AZ145" s="40">
        <f>SUM(AZ134:AZ143)</f>
        <v>0</v>
      </c>
      <c r="BA145" s="41">
        <f>BA144+$AZ$145</f>
        <v>0</v>
      </c>
      <c r="BB145" s="41">
        <f>BB144+$AZ$145</f>
        <v>0</v>
      </c>
      <c r="BC145" s="41">
        <f>BC144+$AZ$145</f>
        <v>0</v>
      </c>
      <c r="BD145" s="41">
        <f>BD144+$AZ$145</f>
        <v>0</v>
      </c>
      <c r="BE145" s="42">
        <f>BA145+BB145+BC145+BD145</f>
        <v>0</v>
      </c>
      <c r="BF145" s="45">
        <f t="shared" si="291"/>
        <v>4</v>
      </c>
      <c r="BG145" s="17">
        <f t="shared" si="279"/>
        <v>4</v>
      </c>
      <c r="BH145" s="17">
        <f t="shared" si="280"/>
        <v>4</v>
      </c>
      <c r="BI145" s="17">
        <f t="shared" si="281"/>
        <v>4</v>
      </c>
      <c r="BJ145" s="17">
        <f t="shared" si="282"/>
        <v>0</v>
      </c>
      <c r="BK145" s="17">
        <f t="shared" si="283"/>
        <v>0</v>
      </c>
      <c r="BL145" s="17">
        <f t="shared" si="284"/>
        <v>0</v>
      </c>
      <c r="BM145" s="17">
        <f t="shared" si="285"/>
        <v>0</v>
      </c>
      <c r="BN145" s="17">
        <f t="shared" si="286"/>
        <v>0</v>
      </c>
      <c r="BO145" s="17">
        <f t="shared" si="287"/>
        <v>16</v>
      </c>
      <c r="BP145" s="17">
        <f t="shared" si="288"/>
        <v>6396</v>
      </c>
      <c r="BQ145" s="17">
        <f t="shared" si="289"/>
        <v>399.75</v>
      </c>
    </row>
    <row r="146" spans="1:69" ht="15.75" customHeight="1" x14ac:dyDescent="0.25">
      <c r="A146" s="37"/>
      <c r="B146" s="38" t="s">
        <v>39</v>
      </c>
      <c r="C146" s="47"/>
      <c r="D146" s="43"/>
      <c r="E146" s="41">
        <f t="shared" ref="E146:I147" si="292">IF($D$145&gt;0,IF(E144=E128,0.5,IF(E144&gt;E128,1,0)),0)</f>
        <v>0.5</v>
      </c>
      <c r="F146" s="41">
        <f t="shared" si="292"/>
        <v>0.5</v>
      </c>
      <c r="G146" s="41">
        <f t="shared" si="292"/>
        <v>0.5</v>
      </c>
      <c r="H146" s="41">
        <f t="shared" si="292"/>
        <v>0.5</v>
      </c>
      <c r="I146" s="42">
        <f t="shared" si="292"/>
        <v>0.5</v>
      </c>
      <c r="J146" s="43"/>
      <c r="K146" s="41">
        <f t="shared" ref="K146:O147" si="293">IF($J$145&gt;0,IF(K144=K66,0.5,IF(K144&gt;K66,1,0)),0)</f>
        <v>0</v>
      </c>
      <c r="L146" s="41">
        <f t="shared" si="293"/>
        <v>1</v>
      </c>
      <c r="M146" s="41">
        <f t="shared" si="293"/>
        <v>1</v>
      </c>
      <c r="N146" s="41">
        <f t="shared" si="293"/>
        <v>1</v>
      </c>
      <c r="O146" s="42">
        <f t="shared" si="293"/>
        <v>1</v>
      </c>
      <c r="P146" s="43"/>
      <c r="Q146" s="41">
        <f t="shared" ref="Q146:U147" si="294">IF($P$145&gt;0,IF(Q144=Q14,0.5,IF(Q144&gt;Q14,1,0)),0)</f>
        <v>0</v>
      </c>
      <c r="R146" s="41">
        <f t="shared" si="294"/>
        <v>1</v>
      </c>
      <c r="S146" s="41">
        <f t="shared" si="294"/>
        <v>0</v>
      </c>
      <c r="T146" s="41">
        <f t="shared" si="294"/>
        <v>0.5</v>
      </c>
      <c r="U146" s="42">
        <f t="shared" si="294"/>
        <v>0</v>
      </c>
      <c r="V146" s="43"/>
      <c r="W146" s="41">
        <f t="shared" ref="W146:AA147" si="295">IF($V$145&gt;0,IF(W144=W26,0.5,IF(W144&gt;W26,1,0)),0)</f>
        <v>1</v>
      </c>
      <c r="X146" s="41">
        <f t="shared" si="295"/>
        <v>0.5</v>
      </c>
      <c r="Y146" s="41">
        <f t="shared" si="295"/>
        <v>0</v>
      </c>
      <c r="Z146" s="41">
        <f t="shared" si="295"/>
        <v>0</v>
      </c>
      <c r="AA146" s="42">
        <f t="shared" si="295"/>
        <v>0</v>
      </c>
      <c r="AB146" s="43"/>
      <c r="AC146" s="41">
        <f t="shared" ref="AC146:AG147" si="296">IF($AB$145&gt;0,IF(AC144=AC100,0.5,IF(AC144&gt;AC100,1,0)),0)</f>
        <v>0</v>
      </c>
      <c r="AD146" s="41">
        <f t="shared" si="296"/>
        <v>0</v>
      </c>
      <c r="AE146" s="41">
        <f t="shared" si="296"/>
        <v>0</v>
      </c>
      <c r="AF146" s="41">
        <f t="shared" si="296"/>
        <v>0</v>
      </c>
      <c r="AG146" s="42">
        <f t="shared" si="296"/>
        <v>0</v>
      </c>
      <c r="AH146" s="43"/>
      <c r="AI146" s="41">
        <f t="shared" ref="AI146:AM147" si="297">IF($AH$145&gt;0,IF(AI144=AI53,0.5,IF(AI144&gt;AI53,1,0)),0)</f>
        <v>0</v>
      </c>
      <c r="AJ146" s="41">
        <f t="shared" si="297"/>
        <v>0</v>
      </c>
      <c r="AK146" s="41">
        <f t="shared" si="297"/>
        <v>0</v>
      </c>
      <c r="AL146" s="41">
        <f t="shared" si="297"/>
        <v>0</v>
      </c>
      <c r="AM146" s="42">
        <f t="shared" si="297"/>
        <v>0</v>
      </c>
      <c r="AN146" s="43"/>
      <c r="AO146" s="41">
        <f t="shared" ref="AO146:AS147" si="298">IF($AN$145&gt;0,IF(AO144=AO39,0.5,IF(AO144&gt;AO39,1,0)),0)</f>
        <v>0</v>
      </c>
      <c r="AP146" s="41">
        <f t="shared" si="298"/>
        <v>0</v>
      </c>
      <c r="AQ146" s="41">
        <f t="shared" si="298"/>
        <v>0</v>
      </c>
      <c r="AR146" s="41">
        <f t="shared" si="298"/>
        <v>0</v>
      </c>
      <c r="AS146" s="42">
        <f t="shared" si="298"/>
        <v>0</v>
      </c>
      <c r="AT146" s="43"/>
      <c r="AU146" s="41">
        <f t="shared" ref="AU146:AY147" si="299">IF($AT$145&gt;0,IF(AU144=AU82,0.5,IF(AU144&gt;AU82,1,0)),0)</f>
        <v>0</v>
      </c>
      <c r="AV146" s="41">
        <f t="shared" si="299"/>
        <v>0</v>
      </c>
      <c r="AW146" s="41">
        <f t="shared" si="299"/>
        <v>0</v>
      </c>
      <c r="AX146" s="41">
        <f t="shared" si="299"/>
        <v>0</v>
      </c>
      <c r="AY146" s="42">
        <f t="shared" si="299"/>
        <v>0</v>
      </c>
      <c r="AZ146" s="43"/>
      <c r="BA146" s="41">
        <f t="shared" ref="BA146:BE147" si="300">IF($AZ$145&gt;0,IF(BA144=BA116,0.5,IF(BA144&gt;BA116,1,0)),0)</f>
        <v>0</v>
      </c>
      <c r="BB146" s="41">
        <f t="shared" si="300"/>
        <v>0</v>
      </c>
      <c r="BC146" s="41">
        <f t="shared" si="300"/>
        <v>0</v>
      </c>
      <c r="BD146" s="41">
        <f t="shared" si="300"/>
        <v>0</v>
      </c>
      <c r="BE146" s="42">
        <f t="shared" si="300"/>
        <v>0</v>
      </c>
      <c r="BF146" s="48"/>
      <c r="BG146" s="21"/>
      <c r="BH146" s="21"/>
      <c r="BI146" s="21"/>
      <c r="BJ146" s="21"/>
      <c r="BK146" s="21"/>
      <c r="BL146" s="21"/>
      <c r="BM146" s="21"/>
      <c r="BN146" s="21"/>
      <c r="BO146" s="21"/>
      <c r="BP146" s="21"/>
      <c r="BQ146" s="21"/>
    </row>
    <row r="147" spans="1:69" ht="15.75" customHeight="1" x14ac:dyDescent="0.25">
      <c r="A147" s="37"/>
      <c r="B147" s="38" t="s">
        <v>40</v>
      </c>
      <c r="C147" s="47"/>
      <c r="D147" s="43"/>
      <c r="E147" s="41">
        <f t="shared" si="292"/>
        <v>0.5</v>
      </c>
      <c r="F147" s="41">
        <f t="shared" si="292"/>
        <v>0.5</v>
      </c>
      <c r="G147" s="41">
        <f t="shared" si="292"/>
        <v>0.5</v>
      </c>
      <c r="H147" s="41">
        <f t="shared" si="292"/>
        <v>0.5</v>
      </c>
      <c r="I147" s="42">
        <f t="shared" si="292"/>
        <v>0.5</v>
      </c>
      <c r="J147" s="43"/>
      <c r="K147" s="41">
        <f t="shared" si="293"/>
        <v>0</v>
      </c>
      <c r="L147" s="41">
        <f t="shared" si="293"/>
        <v>0.5</v>
      </c>
      <c r="M147" s="41">
        <f t="shared" si="293"/>
        <v>1</v>
      </c>
      <c r="N147" s="41">
        <f t="shared" si="293"/>
        <v>1</v>
      </c>
      <c r="O147" s="42">
        <f t="shared" si="293"/>
        <v>1</v>
      </c>
      <c r="P147" s="43"/>
      <c r="Q147" s="41">
        <f t="shared" si="294"/>
        <v>0</v>
      </c>
      <c r="R147" s="41">
        <f t="shared" si="294"/>
        <v>1</v>
      </c>
      <c r="S147" s="41">
        <f t="shared" si="294"/>
        <v>0</v>
      </c>
      <c r="T147" s="41">
        <f t="shared" si="294"/>
        <v>0</v>
      </c>
      <c r="U147" s="42">
        <f t="shared" si="294"/>
        <v>0</v>
      </c>
      <c r="V147" s="43"/>
      <c r="W147" s="41">
        <f t="shared" si="295"/>
        <v>0.5</v>
      </c>
      <c r="X147" s="41">
        <f t="shared" si="295"/>
        <v>0</v>
      </c>
      <c r="Y147" s="41">
        <f t="shared" si="295"/>
        <v>0</v>
      </c>
      <c r="Z147" s="41">
        <f t="shared" si="295"/>
        <v>0</v>
      </c>
      <c r="AA147" s="42">
        <f t="shared" si="295"/>
        <v>0</v>
      </c>
      <c r="AB147" s="43"/>
      <c r="AC147" s="41">
        <f t="shared" si="296"/>
        <v>0</v>
      </c>
      <c r="AD147" s="41">
        <f t="shared" si="296"/>
        <v>0</v>
      </c>
      <c r="AE147" s="41">
        <f t="shared" si="296"/>
        <v>0</v>
      </c>
      <c r="AF147" s="41">
        <f t="shared" si="296"/>
        <v>0</v>
      </c>
      <c r="AG147" s="42">
        <f t="shared" si="296"/>
        <v>0</v>
      </c>
      <c r="AH147" s="43"/>
      <c r="AI147" s="41">
        <f t="shared" si="297"/>
        <v>0</v>
      </c>
      <c r="AJ147" s="41">
        <f t="shared" si="297"/>
        <v>0</v>
      </c>
      <c r="AK147" s="41">
        <f t="shared" si="297"/>
        <v>0</v>
      </c>
      <c r="AL147" s="41">
        <f t="shared" si="297"/>
        <v>0</v>
      </c>
      <c r="AM147" s="42">
        <f t="shared" si="297"/>
        <v>0</v>
      </c>
      <c r="AN147" s="43"/>
      <c r="AO147" s="41">
        <f t="shared" si="298"/>
        <v>0</v>
      </c>
      <c r="AP147" s="41">
        <f t="shared" si="298"/>
        <v>0</v>
      </c>
      <c r="AQ147" s="41">
        <f t="shared" si="298"/>
        <v>0</v>
      </c>
      <c r="AR147" s="41">
        <f t="shared" si="298"/>
        <v>0</v>
      </c>
      <c r="AS147" s="42">
        <f t="shared" si="298"/>
        <v>0</v>
      </c>
      <c r="AT147" s="43"/>
      <c r="AU147" s="41">
        <f t="shared" si="299"/>
        <v>0</v>
      </c>
      <c r="AV147" s="41">
        <f t="shared" si="299"/>
        <v>0</v>
      </c>
      <c r="AW147" s="41">
        <f t="shared" si="299"/>
        <v>0</v>
      </c>
      <c r="AX147" s="41">
        <f t="shared" si="299"/>
        <v>0</v>
      </c>
      <c r="AY147" s="42">
        <f t="shared" si="299"/>
        <v>0</v>
      </c>
      <c r="AZ147" s="43"/>
      <c r="BA147" s="41">
        <f t="shared" si="300"/>
        <v>0</v>
      </c>
      <c r="BB147" s="41">
        <f t="shared" si="300"/>
        <v>0</v>
      </c>
      <c r="BC147" s="41">
        <f t="shared" si="300"/>
        <v>0</v>
      </c>
      <c r="BD147" s="41">
        <f t="shared" si="300"/>
        <v>0</v>
      </c>
      <c r="BE147" s="42">
        <f t="shared" si="300"/>
        <v>0</v>
      </c>
      <c r="BF147" s="48"/>
      <c r="BG147" s="21"/>
      <c r="BH147" s="21"/>
      <c r="BI147" s="21"/>
      <c r="BJ147" s="21"/>
      <c r="BK147" s="21"/>
      <c r="BL147" s="21"/>
      <c r="BM147" s="21"/>
      <c r="BN147" s="21"/>
      <c r="BO147" s="21"/>
      <c r="BP147" s="21"/>
      <c r="BQ147" s="21"/>
    </row>
    <row r="148" spans="1:69" ht="14.25" customHeight="1" x14ac:dyDescent="0.25">
      <c r="A148" s="49"/>
      <c r="B148" s="50" t="s">
        <v>41</v>
      </c>
      <c r="C148" s="51"/>
      <c r="D148" s="52"/>
      <c r="E148" s="53"/>
      <c r="F148" s="53"/>
      <c r="G148" s="53"/>
      <c r="H148" s="53"/>
      <c r="I148" s="54">
        <f>SUM(E146+F146+G146+H146+I146+E147+F147+G147+H147+I147)</f>
        <v>5</v>
      </c>
      <c r="J148" s="52"/>
      <c r="K148" s="53"/>
      <c r="L148" s="53"/>
      <c r="M148" s="53"/>
      <c r="N148" s="53"/>
      <c r="O148" s="54">
        <f>SUM(K146+L146+M146+N146+O146+K147+L147+M147+N147+O147)</f>
        <v>7.5</v>
      </c>
      <c r="P148" s="52"/>
      <c r="Q148" s="53"/>
      <c r="R148" s="53"/>
      <c r="S148" s="53"/>
      <c r="T148" s="53"/>
      <c r="U148" s="54">
        <f>SUM(Q146+R146+S146+T146+U146+Q147+R147+S147+T147+U147)</f>
        <v>2.5</v>
      </c>
      <c r="V148" s="52"/>
      <c r="W148" s="53"/>
      <c r="X148" s="53"/>
      <c r="Y148" s="53"/>
      <c r="Z148" s="53"/>
      <c r="AA148" s="54">
        <f>SUM(W146+X146+Y146+Z146+AA146+W147+X147+Y147+Z147+AA147)</f>
        <v>2</v>
      </c>
      <c r="AB148" s="52"/>
      <c r="AC148" s="53"/>
      <c r="AD148" s="53"/>
      <c r="AE148" s="53"/>
      <c r="AF148" s="53"/>
      <c r="AG148" s="54">
        <f>SUM(AC146+AD146+AE146+AF146+AG146+AC147+AD147+AE147+AF147+AG147)</f>
        <v>0</v>
      </c>
      <c r="AH148" s="52"/>
      <c r="AI148" s="53"/>
      <c r="AJ148" s="53"/>
      <c r="AK148" s="53"/>
      <c r="AL148" s="53"/>
      <c r="AM148" s="54">
        <f>SUM(AI146+AJ146+AK146+AL146+AM146+AI147+AJ147+AK147+AL147+AM147)</f>
        <v>0</v>
      </c>
      <c r="AN148" s="52"/>
      <c r="AO148" s="53"/>
      <c r="AP148" s="53"/>
      <c r="AQ148" s="53"/>
      <c r="AR148" s="53"/>
      <c r="AS148" s="54">
        <f>SUM(AO146+AP146+AQ146+AR146+AS146+AO147+AP147+AQ147+AR147+AS147)</f>
        <v>0</v>
      </c>
      <c r="AT148" s="52"/>
      <c r="AU148" s="53"/>
      <c r="AV148" s="53"/>
      <c r="AW148" s="53"/>
      <c r="AX148" s="53"/>
      <c r="AY148" s="54">
        <f>SUM(AU146+AV146+AW146+AX146+AY146+AU147+AV147+AW147+AX147+AY147)</f>
        <v>0</v>
      </c>
      <c r="AZ148" s="52"/>
      <c r="BA148" s="53"/>
      <c r="BB148" s="53"/>
      <c r="BC148" s="53"/>
      <c r="BD148" s="53"/>
      <c r="BE148" s="54">
        <f>SUM(BA146+BB146+BC146+BD146+BE146+BA147+BB147+BC147+BD147+BE147)</f>
        <v>0</v>
      </c>
      <c r="BF148" s="55"/>
      <c r="BG148" s="56"/>
      <c r="BH148" s="56"/>
      <c r="BI148" s="56"/>
      <c r="BJ148" s="56"/>
      <c r="BK148" s="56"/>
      <c r="BL148" s="56"/>
      <c r="BM148" s="56"/>
      <c r="BN148" s="56"/>
      <c r="BO148" s="56"/>
      <c r="BP148" s="56"/>
      <c r="BQ148" s="56"/>
    </row>
    <row r="149" spans="1:69" ht="15" customHeight="1" x14ac:dyDescent="0.2">
      <c r="A149" s="60"/>
      <c r="B149" s="61"/>
      <c r="C149" s="62"/>
      <c r="D149" s="63"/>
      <c r="E149" s="64"/>
      <c r="F149" s="64"/>
      <c r="G149" s="64"/>
      <c r="H149" s="64"/>
      <c r="I149" s="65"/>
      <c r="J149" s="63"/>
      <c r="K149" s="64"/>
      <c r="L149" s="64"/>
      <c r="M149" s="64"/>
      <c r="N149" s="64"/>
      <c r="O149" s="65"/>
      <c r="P149" s="63"/>
      <c r="Q149" s="64"/>
      <c r="R149" s="64"/>
      <c r="S149" s="64"/>
      <c r="T149" s="64"/>
      <c r="U149" s="65"/>
      <c r="V149" s="63"/>
      <c r="W149" s="64"/>
      <c r="X149" s="64"/>
      <c r="Y149" s="64"/>
      <c r="Z149" s="64"/>
      <c r="AA149" s="65"/>
      <c r="AB149" s="63"/>
      <c r="AC149" s="64"/>
      <c r="AD149" s="64"/>
      <c r="AE149" s="64"/>
      <c r="AF149" s="64"/>
      <c r="AG149" s="65"/>
      <c r="AH149" s="63"/>
      <c r="AI149" s="64"/>
      <c r="AJ149" s="64"/>
      <c r="AK149" s="64"/>
      <c r="AL149" s="64"/>
      <c r="AM149" s="65"/>
      <c r="AN149" s="63"/>
      <c r="AO149" s="64"/>
      <c r="AP149" s="64"/>
      <c r="AQ149" s="64"/>
      <c r="AR149" s="64"/>
      <c r="AS149" s="65"/>
      <c r="AT149" s="63"/>
      <c r="AU149" s="64"/>
      <c r="AV149" s="64"/>
      <c r="AW149" s="64"/>
      <c r="AX149" s="64"/>
      <c r="AY149" s="65"/>
      <c r="AZ149" s="63"/>
      <c r="BA149" s="64"/>
      <c r="BB149" s="64"/>
      <c r="BC149" s="64"/>
      <c r="BD149" s="64"/>
      <c r="BE149" s="65"/>
      <c r="BF149" s="35"/>
      <c r="BG149" s="36"/>
      <c r="BH149" s="36"/>
      <c r="BI149" s="36"/>
      <c r="BJ149" s="36"/>
      <c r="BK149" s="36"/>
      <c r="BL149" s="36"/>
      <c r="BM149" s="36"/>
      <c r="BN149" s="36"/>
      <c r="BO149" s="36"/>
      <c r="BP149" s="36"/>
      <c r="BQ149" s="36"/>
    </row>
    <row r="150" spans="1:69" ht="15" customHeight="1" x14ac:dyDescent="0.2">
      <c r="A150" s="66"/>
      <c r="B150" s="67"/>
      <c r="C150" s="68"/>
      <c r="D150" s="69"/>
      <c r="E150" s="70"/>
      <c r="F150" s="70"/>
      <c r="G150" s="70"/>
      <c r="H150" s="70"/>
      <c r="I150" s="71"/>
      <c r="J150" s="69"/>
      <c r="K150" s="70"/>
      <c r="L150" s="70"/>
      <c r="M150" s="70"/>
      <c r="N150" s="70"/>
      <c r="O150" s="71"/>
      <c r="P150" s="69"/>
      <c r="Q150" s="70"/>
      <c r="R150" s="70"/>
      <c r="S150" s="70"/>
      <c r="T150" s="70"/>
      <c r="U150" s="71"/>
      <c r="V150" s="69"/>
      <c r="W150" s="70"/>
      <c r="X150" s="70"/>
      <c r="Y150" s="70"/>
      <c r="Z150" s="70"/>
      <c r="AA150" s="71"/>
      <c r="AB150" s="69"/>
      <c r="AC150" s="70"/>
      <c r="AD150" s="70"/>
      <c r="AE150" s="70"/>
      <c r="AF150" s="70"/>
      <c r="AG150" s="71"/>
      <c r="AH150" s="69"/>
      <c r="AI150" s="70"/>
      <c r="AJ150" s="70"/>
      <c r="AK150" s="70"/>
      <c r="AL150" s="70"/>
      <c r="AM150" s="71"/>
      <c r="AN150" s="69"/>
      <c r="AO150" s="70"/>
      <c r="AP150" s="70"/>
      <c r="AQ150" s="70"/>
      <c r="AR150" s="70"/>
      <c r="AS150" s="71"/>
      <c r="AT150" s="69"/>
      <c r="AU150" s="70"/>
      <c r="AV150" s="70"/>
      <c r="AW150" s="70"/>
      <c r="AX150" s="70"/>
      <c r="AY150" s="71"/>
      <c r="AZ150" s="69"/>
      <c r="BA150" s="70"/>
      <c r="BB150" s="70"/>
      <c r="BC150" s="70"/>
      <c r="BD150" s="70"/>
      <c r="BE150" s="71"/>
      <c r="BF150" s="48"/>
      <c r="BG150" s="21"/>
      <c r="BH150" s="21"/>
      <c r="BI150" s="21"/>
      <c r="BJ150" s="21"/>
      <c r="BK150" s="21"/>
      <c r="BL150" s="21"/>
      <c r="BM150" s="21"/>
      <c r="BN150" s="21"/>
      <c r="BO150" s="21"/>
      <c r="BP150" s="21"/>
      <c r="BQ150" s="21"/>
    </row>
    <row r="151" spans="1:69" ht="15" customHeight="1" x14ac:dyDescent="0.2">
      <c r="A151" s="66"/>
      <c r="B151" s="67"/>
      <c r="C151" s="68"/>
      <c r="D151" s="69"/>
      <c r="E151" s="70"/>
      <c r="F151" s="70"/>
      <c r="G151" s="70"/>
      <c r="H151" s="70"/>
      <c r="I151" s="72">
        <f>I144+I128+I116+I100+I82+I66+I53+I39+I26+I14</f>
        <v>12172</v>
      </c>
      <c r="J151" s="69"/>
      <c r="K151" s="70"/>
      <c r="L151" s="70"/>
      <c r="M151" s="70"/>
      <c r="N151" s="70"/>
      <c r="O151" s="72">
        <f>O144+O128+O116+O100+O82+O66+O53+O39+O26+O14</f>
        <v>12511</v>
      </c>
      <c r="P151" s="69"/>
      <c r="Q151" s="70"/>
      <c r="R151" s="70"/>
      <c r="S151" s="70"/>
      <c r="T151" s="70"/>
      <c r="U151" s="72">
        <f>U144+U128+U116+U100+U82+U66+U53+U39+U26+U14</f>
        <v>12679</v>
      </c>
      <c r="V151" s="69"/>
      <c r="W151" s="70"/>
      <c r="X151" s="70"/>
      <c r="Y151" s="70"/>
      <c r="Z151" s="70"/>
      <c r="AA151" s="72">
        <f>AA128+AA116+AA100+AA82+AA66+AA53+AA39+AA26+AA14</f>
        <v>10963</v>
      </c>
      <c r="AB151" s="69"/>
      <c r="AC151" s="70"/>
      <c r="AD151" s="70"/>
      <c r="AE151" s="70"/>
      <c r="AF151" s="70"/>
      <c r="AG151" s="71"/>
      <c r="AH151" s="69"/>
      <c r="AI151" s="70"/>
      <c r="AJ151" s="70"/>
      <c r="AK151" s="70"/>
      <c r="AL151" s="70"/>
      <c r="AM151" s="71"/>
      <c r="AN151" s="69"/>
      <c r="AO151" s="70"/>
      <c r="AP151" s="70"/>
      <c r="AQ151" s="70"/>
      <c r="AR151" s="70"/>
      <c r="AS151" s="71"/>
      <c r="AT151" s="69"/>
      <c r="AU151" s="70"/>
      <c r="AV151" s="70"/>
      <c r="AW151" s="70"/>
      <c r="AX151" s="70"/>
      <c r="AY151" s="71"/>
      <c r="AZ151" s="69"/>
      <c r="BA151" s="70"/>
      <c r="BB151" s="70"/>
      <c r="BC151" s="70"/>
      <c r="BD151" s="70"/>
      <c r="BE151" s="71"/>
      <c r="BF151" s="48"/>
      <c r="BG151" s="21"/>
      <c r="BH151" s="21"/>
      <c r="BI151" s="21"/>
      <c r="BJ151" s="21"/>
      <c r="BK151" s="21"/>
      <c r="BL151" s="21"/>
      <c r="BM151" s="21"/>
      <c r="BN151" s="21"/>
      <c r="BO151" s="21"/>
      <c r="BP151" s="21"/>
      <c r="BQ151" s="21"/>
    </row>
    <row r="152" spans="1:69" ht="15" customHeight="1" x14ac:dyDescent="0.2">
      <c r="A152" s="73"/>
      <c r="B152" s="74"/>
      <c r="C152" s="75"/>
      <c r="D152" s="76"/>
      <c r="E152" s="77"/>
      <c r="F152" s="77"/>
      <c r="G152" s="77"/>
      <c r="H152" s="77"/>
      <c r="I152" s="78">
        <f>I151/80</f>
        <v>152.15</v>
      </c>
      <c r="J152" s="76"/>
      <c r="K152" s="77"/>
      <c r="L152" s="77"/>
      <c r="M152" s="77"/>
      <c r="N152" s="77"/>
      <c r="O152" s="78">
        <f>O151/80</f>
        <v>156.38749999999999</v>
      </c>
      <c r="P152" s="76"/>
      <c r="Q152" s="77"/>
      <c r="R152" s="77"/>
      <c r="S152" s="77"/>
      <c r="T152" s="77"/>
      <c r="U152" s="78">
        <f>U151/80</f>
        <v>158.48750000000001</v>
      </c>
      <c r="V152" s="76"/>
      <c r="W152" s="77"/>
      <c r="X152" s="77"/>
      <c r="Y152" s="77"/>
      <c r="Z152" s="77"/>
      <c r="AA152" s="78">
        <f>AA151/72</f>
        <v>152.26388888888889</v>
      </c>
      <c r="AB152" s="76"/>
      <c r="AC152" s="77"/>
      <c r="AD152" s="77"/>
      <c r="AE152" s="77"/>
      <c r="AF152" s="77"/>
      <c r="AG152" s="79"/>
      <c r="AH152" s="76"/>
      <c r="AI152" s="77"/>
      <c r="AJ152" s="77"/>
      <c r="AK152" s="77"/>
      <c r="AL152" s="77"/>
      <c r="AM152" s="79"/>
      <c r="AN152" s="76"/>
      <c r="AO152" s="77"/>
      <c r="AP152" s="77"/>
      <c r="AQ152" s="77"/>
      <c r="AR152" s="77"/>
      <c r="AS152" s="79"/>
      <c r="AT152" s="76"/>
      <c r="AU152" s="77"/>
      <c r="AV152" s="77"/>
      <c r="AW152" s="77"/>
      <c r="AX152" s="77"/>
      <c r="AY152" s="79"/>
      <c r="AZ152" s="76"/>
      <c r="BA152" s="77"/>
      <c r="BB152" s="77"/>
      <c r="BC152" s="77"/>
      <c r="BD152" s="77"/>
      <c r="BE152" s="79"/>
      <c r="BF152" s="48"/>
      <c r="BG152" s="21"/>
      <c r="BH152" s="21"/>
      <c r="BI152" s="21"/>
      <c r="BJ152" s="21"/>
      <c r="BK152" s="21"/>
      <c r="BL152" s="21"/>
      <c r="BM152" s="21"/>
      <c r="BN152" s="21"/>
      <c r="BO152" s="21"/>
      <c r="BP152" s="21"/>
      <c r="BQ152" s="21"/>
    </row>
  </sheetData>
  <mergeCells count="19">
    <mergeCell ref="B44:C44"/>
    <mergeCell ref="B133:C133"/>
    <mergeCell ref="B58:C58"/>
    <mergeCell ref="B71:C71"/>
    <mergeCell ref="B87:C87"/>
    <mergeCell ref="B105:C105"/>
    <mergeCell ref="B121:C121"/>
    <mergeCell ref="B19:C19"/>
    <mergeCell ref="B31:C31"/>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7"/>
  <sheetViews>
    <sheetView showGridLines="0" tabSelected="1" workbookViewId="0">
      <selection activeCell="I65" sqref="I65"/>
    </sheetView>
  </sheetViews>
  <sheetFormatPr baseColWidth="10" defaultColWidth="10.875" defaultRowHeight="12.75" customHeight="1" x14ac:dyDescent="0.2"/>
  <cols>
    <col min="1" max="1" width="9.875" style="5" customWidth="1"/>
    <col min="2" max="2" width="9.75" style="5" customWidth="1"/>
    <col min="3" max="3" width="10.375" style="5" hidden="1" customWidth="1"/>
    <col min="4" max="4" width="13.25" style="5" hidden="1" customWidth="1"/>
    <col min="5" max="5" width="3.875" style="5" hidden="1" customWidth="1"/>
    <col min="6" max="6" width="6.75" style="5" hidden="1" customWidth="1"/>
    <col min="7" max="7" width="6.375" style="124" bestFit="1" customWidth="1"/>
    <col min="8" max="8" width="11" style="5" customWidth="1"/>
    <col min="9" max="9" width="8.875" style="5" customWidth="1"/>
    <col min="10" max="10" width="10.875" style="5" customWidth="1"/>
    <col min="11" max="16384" width="10.875" style="5"/>
  </cols>
  <sheetData>
    <row r="1" spans="1:9" ht="15" x14ac:dyDescent="0.2">
      <c r="A1" s="80" t="s">
        <v>77</v>
      </c>
      <c r="B1" s="80" t="s">
        <v>78</v>
      </c>
      <c r="C1" s="80" t="s">
        <v>79</v>
      </c>
      <c r="D1" s="80" t="s">
        <v>80</v>
      </c>
      <c r="E1" s="80" t="s">
        <v>23</v>
      </c>
      <c r="F1" s="80" t="s">
        <v>24</v>
      </c>
      <c r="G1" s="118" t="s">
        <v>27</v>
      </c>
      <c r="H1" s="81" t="s">
        <v>25</v>
      </c>
      <c r="I1" s="82"/>
    </row>
    <row r="2" spans="1:9" hidden="1" x14ac:dyDescent="0.2">
      <c r="A2" s="83">
        <f>'Détail par équipe'!B108</f>
        <v>3</v>
      </c>
      <c r="B2" s="83">
        <f>'Détail par équipe'!C108</f>
        <v>0</v>
      </c>
      <c r="C2" s="84"/>
      <c r="D2" s="84"/>
      <c r="E2" s="84"/>
      <c r="F2" s="84"/>
      <c r="G2" s="119" t="e">
        <f>ROUNDDOWN(IF(H2&gt;220,0,((220-H2)*0.7)),0)</f>
        <v>#DIV/0!</v>
      </c>
      <c r="H2" s="88" t="e">
        <f>ROUNDDOWN('Détail par équipe'!BQ108,0)</f>
        <v>#DIV/0!</v>
      </c>
      <c r="I2" s="87"/>
    </row>
    <row r="3" spans="1:9" hidden="1" x14ac:dyDescent="0.2">
      <c r="A3" s="83">
        <f>'Détail par équipe'!B109</f>
        <v>4</v>
      </c>
      <c r="B3" s="83">
        <f>'Détail par équipe'!C109</f>
        <v>0</v>
      </c>
      <c r="C3" s="84"/>
      <c r="D3" s="84"/>
      <c r="E3" s="84"/>
      <c r="F3" s="84"/>
      <c r="G3" s="119" t="e">
        <f>ROUNDDOWN(IF(H3&gt;220,0,((220-H3)*0.7)),0)</f>
        <v>#DIV/0!</v>
      </c>
      <c r="H3" s="88" t="e">
        <f>ROUNDDOWN('Détail par équipe'!BQ109,0)</f>
        <v>#DIV/0!</v>
      </c>
      <c r="I3" s="87"/>
    </row>
    <row r="4" spans="1:9" hidden="1" x14ac:dyDescent="0.2">
      <c r="A4" s="83">
        <f>'Détail par équipe'!B137</f>
        <v>4</v>
      </c>
      <c r="B4" s="83">
        <f>'Détail par équipe'!C137</f>
        <v>0</v>
      </c>
      <c r="C4" s="84"/>
      <c r="D4" s="84"/>
      <c r="E4" s="85">
        <f>ROUNDDOWN('Détail par équipe'!BO137,0)</f>
        <v>0</v>
      </c>
      <c r="F4" s="85">
        <f>ROUNDDOWN('Détail par équipe'!BP137,0)</f>
        <v>0</v>
      </c>
      <c r="G4" s="119" t="e">
        <f>ROUNDDOWN(IF(H4&gt;220,0,((220-H4)*0.7)),0)</f>
        <v>#DIV/0!</v>
      </c>
      <c r="H4" s="88" t="e">
        <f>ROUNDDOWN(F4/E4,0)</f>
        <v>#DIV/0!</v>
      </c>
      <c r="I4" s="87"/>
    </row>
    <row r="5" spans="1:9" hidden="1" x14ac:dyDescent="0.2">
      <c r="A5" s="83">
        <f>'Détail par équipe'!B62</f>
        <v>4</v>
      </c>
      <c r="B5" s="83">
        <f>'Détail par équipe'!C62</f>
        <v>0</v>
      </c>
      <c r="C5" s="84"/>
      <c r="D5" s="84"/>
      <c r="E5" s="85">
        <f>ROUNDDOWN('Détail par équipe'!BO125,0)+C5</f>
        <v>4</v>
      </c>
      <c r="F5" s="85">
        <f>ROUNDDOWN('Détail par équipe'!BP62,0)+D5</f>
        <v>0</v>
      </c>
      <c r="G5" s="119">
        <f>ROUNDDOWN(IF(H5&gt;220,0,((220-H5)*0.7)),0)</f>
        <v>154</v>
      </c>
      <c r="H5" s="88">
        <f>ROUNDDOWN(F5/E5,0)</f>
        <v>0</v>
      </c>
      <c r="I5" s="90"/>
    </row>
    <row r="6" spans="1:9" hidden="1" x14ac:dyDescent="0.2">
      <c r="A6" s="83">
        <f>'Détail par équipe'!B75</f>
        <v>4</v>
      </c>
      <c r="B6" s="83">
        <f>'Détail par équipe'!C75</f>
        <v>0</v>
      </c>
      <c r="C6" s="84"/>
      <c r="D6" s="84"/>
      <c r="E6" s="83">
        <f>'Détail par équipe'!BO75</f>
        <v>0</v>
      </c>
      <c r="F6" s="83">
        <f>'Détail par équipe'!BP75</f>
        <v>0</v>
      </c>
      <c r="G6" s="119" t="e">
        <f>ROUNDDOWN(IF(H6&gt;220,0,((220-H6)*0.7)),0)</f>
        <v>#DIV/0!</v>
      </c>
      <c r="H6" s="88" t="e">
        <f>ROUNDDOWN(F6/E6,0)</f>
        <v>#DIV/0!</v>
      </c>
      <c r="I6" s="87"/>
    </row>
    <row r="7" spans="1:9" hidden="1" x14ac:dyDescent="0.2">
      <c r="A7" s="83">
        <f>'Détail par équipe'!B91</f>
        <v>4</v>
      </c>
      <c r="B7" s="83">
        <f>'Détail par équipe'!C91</f>
        <v>0</v>
      </c>
      <c r="C7" s="84"/>
      <c r="D7" s="84"/>
      <c r="E7" s="85">
        <f>ROUNDDOWN('Détail par équipe'!BO91,0)</f>
        <v>0</v>
      </c>
      <c r="F7" s="85">
        <f>ROUNDDOWN('Détail par équipe'!BP91,0)</f>
        <v>0</v>
      </c>
      <c r="G7" s="119" t="e">
        <f>ROUNDDOWN(IF(H7&gt;220,0,((220-H7)*0.7)),0)</f>
        <v>#DIV/0!</v>
      </c>
      <c r="H7" s="88" t="e">
        <f>ROUNDDOWN(F7/E7,0)</f>
        <v>#DIV/0!</v>
      </c>
      <c r="I7" s="91"/>
    </row>
    <row r="8" spans="1:9" hidden="1" x14ac:dyDescent="0.2">
      <c r="A8" s="83">
        <f>'Détail par équipe'!B48</f>
        <v>4</v>
      </c>
      <c r="B8" s="92" t="str">
        <f>'Détail par équipe'!C48</f>
        <v xml:space="preserve"> </v>
      </c>
      <c r="C8" s="84"/>
      <c r="D8" s="84"/>
      <c r="E8" s="83">
        <f>'Détail par équipe'!BO48</f>
        <v>0</v>
      </c>
      <c r="F8" s="83">
        <f>'Détail par équipe'!BP48</f>
        <v>0</v>
      </c>
      <c r="G8" s="119" t="e">
        <f>ROUNDDOWN(IF(H8&gt;220,0,((220-H8)*0.7)),0)</f>
        <v>#DIV/0!</v>
      </c>
      <c r="H8" s="89" t="e">
        <f>ROUNDDOWN(F8/E8,0)</f>
        <v>#DIV/0!</v>
      </c>
      <c r="I8" s="87"/>
    </row>
    <row r="9" spans="1:9" hidden="1" x14ac:dyDescent="0.2">
      <c r="A9" s="83">
        <f>'Détail par équipe'!B110</f>
        <v>5</v>
      </c>
      <c r="B9" s="83">
        <f>'Détail par équipe'!C110</f>
        <v>0</v>
      </c>
      <c r="C9" s="84"/>
      <c r="D9" s="84"/>
      <c r="E9" s="84"/>
      <c r="F9" s="84"/>
      <c r="G9" s="119" t="e">
        <f>ROUNDDOWN(IF(H9&gt;220,0,((220-H9)*0.7)),0)</f>
        <v>#DIV/0!</v>
      </c>
      <c r="H9" s="88" t="e">
        <f>ROUNDDOWN('Détail par équipe'!BQ110,0)</f>
        <v>#DIV/0!</v>
      </c>
      <c r="I9" s="90"/>
    </row>
    <row r="10" spans="1:9" hidden="1" x14ac:dyDescent="0.2">
      <c r="A10" s="83">
        <f>'Détail par équipe'!B126</f>
        <v>5</v>
      </c>
      <c r="B10" s="83">
        <f>'Détail par équipe'!C126</f>
        <v>0</v>
      </c>
      <c r="C10" s="84"/>
      <c r="D10" s="84"/>
      <c r="E10" s="85">
        <f>ROUNDDOWN('Détail par équipe'!BO126,0)</f>
        <v>0</v>
      </c>
      <c r="F10" s="85">
        <f>ROUNDDOWN('Détail par équipe'!BP126,0)</f>
        <v>0</v>
      </c>
      <c r="G10" s="119" t="e">
        <f>ROUNDDOWN(IF(H10&gt;220,0,((220-H10)*0.7)),0)</f>
        <v>#DIV/0!</v>
      </c>
      <c r="H10" s="88" t="e">
        <f>ROUNDDOWN('Détail par équipe'!BQ126,0)</f>
        <v>#DIV/0!</v>
      </c>
      <c r="I10" s="87"/>
    </row>
    <row r="11" spans="1:9" hidden="1" x14ac:dyDescent="0.2">
      <c r="A11" s="83">
        <f>'Détail par équipe'!B76</f>
        <v>5</v>
      </c>
      <c r="B11" s="83">
        <f>'Détail par équipe'!C76</f>
        <v>0</v>
      </c>
      <c r="C11" s="84"/>
      <c r="D11" s="84"/>
      <c r="E11" s="83">
        <f>'Détail par équipe'!BO76</f>
        <v>0</v>
      </c>
      <c r="F11" s="83">
        <f>'Détail par équipe'!BP76</f>
        <v>0</v>
      </c>
      <c r="G11" s="119" t="e">
        <f>ROUNDDOWN(IF(H11&gt;220,0,((220-H11)*0.7)),0)</f>
        <v>#DIV/0!</v>
      </c>
      <c r="H11" s="88" t="e">
        <f>ROUNDDOWN(F11/E11,0)</f>
        <v>#DIV/0!</v>
      </c>
      <c r="I11" s="87"/>
    </row>
    <row r="12" spans="1:9" hidden="1" x14ac:dyDescent="0.2">
      <c r="A12" s="83">
        <f>'Détail par équipe'!B63</f>
        <v>5</v>
      </c>
      <c r="B12" s="83">
        <f>'Détail par équipe'!C63</f>
        <v>0</v>
      </c>
      <c r="C12" s="84"/>
      <c r="D12" s="84"/>
      <c r="E12" s="85">
        <f>ROUNDDOWN('Détail par équipe'!BO63,0)</f>
        <v>0</v>
      </c>
      <c r="F12" s="85">
        <f>ROUNDDOWN('Détail par équipe'!BP63,0)</f>
        <v>0</v>
      </c>
      <c r="G12" s="119" t="e">
        <f>ROUNDDOWN(IF(H12&gt;220,0,((220-H12)*0.7)),0)</f>
        <v>#DIV/0!</v>
      </c>
      <c r="H12" s="88" t="e">
        <f>ROUNDDOWN(F12/E12,0)</f>
        <v>#DIV/0!</v>
      </c>
      <c r="I12" s="87"/>
    </row>
    <row r="13" spans="1:9" hidden="1" x14ac:dyDescent="0.2">
      <c r="A13" s="83">
        <f>'Détail par équipe'!B92</f>
        <v>5</v>
      </c>
      <c r="B13" s="83">
        <f>'Détail par équipe'!C92</f>
        <v>0</v>
      </c>
      <c r="C13" s="84"/>
      <c r="D13" s="84"/>
      <c r="E13" s="85">
        <f>ROUNDDOWN('Détail par équipe'!BO92,0)</f>
        <v>0</v>
      </c>
      <c r="F13" s="85">
        <f>ROUNDDOWN('Détail par équipe'!BP92,0)</f>
        <v>0</v>
      </c>
      <c r="G13" s="119" t="e">
        <f>ROUNDDOWN(IF(H13&gt;220,0,((220-H13)*0.7)),0)</f>
        <v>#DIV/0!</v>
      </c>
      <c r="H13" s="88" t="e">
        <f>ROUNDDOWN(F13/E13,0)</f>
        <v>#DIV/0!</v>
      </c>
      <c r="I13" s="87"/>
    </row>
    <row r="14" spans="1:9" hidden="1" x14ac:dyDescent="0.2">
      <c r="A14" s="83">
        <f>'Détail par équipe'!B7</f>
        <v>5</v>
      </c>
      <c r="B14" s="83">
        <f>'Détail par équipe'!C7</f>
        <v>0</v>
      </c>
      <c r="C14" s="84"/>
      <c r="D14" s="84"/>
      <c r="E14" s="85">
        <f>ROUNDDOWN('Détail par équipe'!BO7,0)</f>
        <v>0</v>
      </c>
      <c r="F14" s="85">
        <f>ROUNDDOWN('Détail par équipe'!BP7,0)</f>
        <v>0</v>
      </c>
      <c r="G14" s="119" t="e">
        <f>ROUNDDOWN(IF(H14&gt;220,0,((220-H14)*0.7)),0)</f>
        <v>#DIV/0!</v>
      </c>
      <c r="H14" s="88" t="e">
        <f>ROUNDDOWN(F14/E14,0)</f>
        <v>#DIV/0!</v>
      </c>
      <c r="I14" s="87"/>
    </row>
    <row r="15" spans="1:9" hidden="1" x14ac:dyDescent="0.2">
      <c r="A15" s="83">
        <f>'Détail par équipe'!B138</f>
        <v>5</v>
      </c>
      <c r="B15" s="83">
        <f>'Détail par équipe'!C138</f>
        <v>0</v>
      </c>
      <c r="C15" s="84"/>
      <c r="D15" s="84"/>
      <c r="E15" s="85">
        <f>'Détail par équipe'!BO138</f>
        <v>0</v>
      </c>
      <c r="F15" s="85">
        <f>'Détail par équipe'!BP138</f>
        <v>0</v>
      </c>
      <c r="G15" s="119" t="e">
        <f>ROUNDDOWN(IF(H15&gt;220,0,((220-H15)*0.7)),0)</f>
        <v>#DIV/0!</v>
      </c>
      <c r="H15" s="88" t="e">
        <f>ROUNDDOWN(F15/E15,0)</f>
        <v>#DIV/0!</v>
      </c>
      <c r="I15" s="87"/>
    </row>
    <row r="16" spans="1:9" hidden="1" x14ac:dyDescent="0.2">
      <c r="A16" s="83">
        <f>'Détail par équipe'!B49</f>
        <v>5</v>
      </c>
      <c r="B16" s="92" t="str">
        <f>'Détail par équipe'!C49</f>
        <v xml:space="preserve"> </v>
      </c>
      <c r="C16" s="84"/>
      <c r="D16" s="84"/>
      <c r="E16" s="85">
        <f>ROUNDDOWN('Détail par équipe'!BO49,0)</f>
        <v>0</v>
      </c>
      <c r="F16" s="85">
        <f>ROUNDDOWN('Détail par équipe'!BP49,0)</f>
        <v>0</v>
      </c>
      <c r="G16" s="119" t="e">
        <f>ROUNDDOWN(IF(H16&gt;220,0,((220-H16)*0.7)),0)</f>
        <v>#DIV/0!</v>
      </c>
      <c r="H16" s="88" t="e">
        <f>ROUNDDOWN(F16/E16,0)</f>
        <v>#DIV/0!</v>
      </c>
      <c r="I16" s="90"/>
    </row>
    <row r="17" spans="1:9" hidden="1" x14ac:dyDescent="0.2">
      <c r="A17" s="83">
        <f>'Détail par équipe'!B25</f>
        <v>6</v>
      </c>
      <c r="B17" s="83">
        <f>'Détail par équipe'!C25</f>
        <v>0</v>
      </c>
      <c r="C17" s="84"/>
      <c r="D17" s="84"/>
      <c r="E17" s="84"/>
      <c r="F17" s="84"/>
      <c r="G17" s="119" t="e">
        <f>ROUNDDOWN(IF(H17&gt;220,0,((220-H17)*0.7)),0)</f>
        <v>#DIV/0!</v>
      </c>
      <c r="H17" s="88" t="e">
        <f>ROUNDDOWN('Détail par équipe'!BQ25,0)</f>
        <v>#DIV/0!</v>
      </c>
      <c r="I17" s="87"/>
    </row>
    <row r="18" spans="1:9" hidden="1" x14ac:dyDescent="0.2">
      <c r="A18" s="83">
        <f>'Détail par équipe'!B111</f>
        <v>6</v>
      </c>
      <c r="B18" s="83">
        <f>'Détail par équipe'!C111</f>
        <v>0</v>
      </c>
      <c r="C18" s="84"/>
      <c r="D18" s="84"/>
      <c r="E18" s="84"/>
      <c r="F18" s="84"/>
      <c r="G18" s="119" t="e">
        <f>ROUNDDOWN(IF(H18&gt;220,0,((220-H18)*0.7)),0)</f>
        <v>#DIV/0!</v>
      </c>
      <c r="H18" s="88" t="e">
        <f>ROUNDDOWN('Détail par équipe'!BQ111,0)</f>
        <v>#DIV/0!</v>
      </c>
      <c r="I18" s="91"/>
    </row>
    <row r="19" spans="1:9" hidden="1" x14ac:dyDescent="0.2">
      <c r="A19" s="83">
        <f>'Détail par équipe'!B127</f>
        <v>6</v>
      </c>
      <c r="B19" s="83">
        <f>'Détail par équipe'!C127</f>
        <v>0</v>
      </c>
      <c r="C19" s="84"/>
      <c r="D19" s="84"/>
      <c r="E19" s="84"/>
      <c r="F19" s="84"/>
      <c r="G19" s="119" t="e">
        <f>ROUNDDOWN(IF(H19&gt;220,0,((220-H19)*0.7)),0)</f>
        <v>#DIV/0!</v>
      </c>
      <c r="H19" s="88" t="e">
        <f>ROUNDDOWN('Détail par équipe'!BQ127,0)</f>
        <v>#DIV/0!</v>
      </c>
      <c r="I19" s="87"/>
    </row>
    <row r="20" spans="1:9" hidden="1" x14ac:dyDescent="0.2">
      <c r="A20" s="83">
        <f>'Détail par équipe'!B64</f>
        <v>6</v>
      </c>
      <c r="B20" s="83">
        <f>'Détail par équipe'!C64</f>
        <v>0</v>
      </c>
      <c r="C20" s="84"/>
      <c r="D20" s="84"/>
      <c r="E20" s="85">
        <f>'Détail par équipe'!BO64</f>
        <v>0</v>
      </c>
      <c r="F20" s="85">
        <f>'Détail par équipe'!BP64</f>
        <v>0</v>
      </c>
      <c r="G20" s="119" t="e">
        <f>ROUNDDOWN(IF(H20&gt;220,0,((220-H20)*0.7)),0)</f>
        <v>#DIV/0!</v>
      </c>
      <c r="H20" s="93" t="e">
        <f>'Détail par équipe'!BQ64</f>
        <v>#DIV/0!</v>
      </c>
      <c r="I20" s="87"/>
    </row>
    <row r="21" spans="1:9" hidden="1" x14ac:dyDescent="0.2">
      <c r="A21" s="83">
        <f>'Détail par équipe'!B8</f>
        <v>6</v>
      </c>
      <c r="B21" s="83">
        <f>'Détail par équipe'!C8</f>
        <v>0</v>
      </c>
      <c r="C21" s="84"/>
      <c r="D21" s="84"/>
      <c r="E21" s="85">
        <f>'Détail par équipe'!BO8</f>
        <v>0</v>
      </c>
      <c r="F21" s="85">
        <f>'Détail par équipe'!BP8</f>
        <v>0</v>
      </c>
      <c r="G21" s="119" t="e">
        <f>ROUNDDOWN(IF(H21&gt;220,0,((220-H21)*0.7)),0)</f>
        <v>#DIV/0!</v>
      </c>
      <c r="H21" s="88" t="e">
        <f>ROUNDDOWN(F21/E21,0)</f>
        <v>#DIV/0!</v>
      </c>
      <c r="I21" s="90"/>
    </row>
    <row r="22" spans="1:9" hidden="1" x14ac:dyDescent="0.2">
      <c r="A22" s="83">
        <f>'Détail par équipe'!B93</f>
        <v>6</v>
      </c>
      <c r="B22" s="83">
        <f>'Détail par équipe'!C93</f>
        <v>0</v>
      </c>
      <c r="C22" s="84"/>
      <c r="D22" s="84"/>
      <c r="E22" s="85">
        <f>ROUNDDOWN('Détail par équipe'!BO93,0)</f>
        <v>0</v>
      </c>
      <c r="F22" s="85">
        <f>ROUNDDOWN('Détail par équipe'!BP93,0)</f>
        <v>0</v>
      </c>
      <c r="G22" s="119" t="e">
        <f>ROUNDDOWN(IF(H22&gt;220,0,((220-H22)*0.7)),0)</f>
        <v>#DIV/0!</v>
      </c>
      <c r="H22" s="88" t="e">
        <f>ROUNDDOWN(F22/E22,0)</f>
        <v>#DIV/0!</v>
      </c>
      <c r="I22" s="87"/>
    </row>
    <row r="23" spans="1:9" hidden="1" x14ac:dyDescent="0.2">
      <c r="A23" s="83">
        <f>'Détail par équipe'!B77</f>
        <v>6</v>
      </c>
      <c r="B23" s="83">
        <f>'Détail par équipe'!C77</f>
        <v>0</v>
      </c>
      <c r="C23" s="84"/>
      <c r="D23" s="84"/>
      <c r="E23" s="85">
        <f>ROUNDDOWN('Détail par équipe'!BO77,0)</f>
        <v>0</v>
      </c>
      <c r="F23" s="85">
        <f>ROUNDDOWN('Détail par équipe'!BP77,0)</f>
        <v>0</v>
      </c>
      <c r="G23" s="119" t="e">
        <f>ROUNDDOWN(IF(H23&gt;220,0,((220-H23)*0.7)),0)</f>
        <v>#DIV/0!</v>
      </c>
      <c r="H23" s="88" t="e">
        <f>ROUNDDOWN(F23/E23,0)</f>
        <v>#DIV/0!</v>
      </c>
      <c r="I23" s="87"/>
    </row>
    <row r="24" spans="1:9" hidden="1" x14ac:dyDescent="0.2">
      <c r="A24" s="83">
        <f>'Détail par équipe'!B139</f>
        <v>6</v>
      </c>
      <c r="B24" s="83">
        <f>'Détail par équipe'!C139</f>
        <v>0</v>
      </c>
      <c r="C24" s="84"/>
      <c r="D24" s="84"/>
      <c r="E24" s="85">
        <f>'Détail par équipe'!BO139</f>
        <v>0</v>
      </c>
      <c r="F24" s="85">
        <f>'Détail par équipe'!BP139</f>
        <v>0</v>
      </c>
      <c r="G24" s="119" t="e">
        <f>ROUNDDOWN(IF(H24&gt;220,0,((220-H24)*0.7)),0)</f>
        <v>#DIV/0!</v>
      </c>
      <c r="H24" s="88" t="e">
        <f>ROUNDDOWN(F24/E24,0)</f>
        <v>#DIV/0!</v>
      </c>
      <c r="I24" s="87"/>
    </row>
    <row r="25" spans="1:9" hidden="1" x14ac:dyDescent="0.2">
      <c r="A25" s="83">
        <f>'Détail par équipe'!B50</f>
        <v>6</v>
      </c>
      <c r="B25" s="92" t="str">
        <f>'Détail par équipe'!C50</f>
        <v xml:space="preserve"> </v>
      </c>
      <c r="C25" s="84"/>
      <c r="D25" s="84"/>
      <c r="E25" s="85">
        <f>ROUNDDOWN('Détail par équipe'!BO50,0)</f>
        <v>0</v>
      </c>
      <c r="F25" s="85">
        <f>ROUNDDOWN('Détail par équipe'!BP50,0)</f>
        <v>0</v>
      </c>
      <c r="G25" s="119" t="e">
        <f>ROUNDDOWN(IF(H25&gt;220,0,((220-H25)*0.7)),0)</f>
        <v>#DIV/0!</v>
      </c>
      <c r="H25" s="88" t="e">
        <f>ROUNDDOWN(F25/E25,0)</f>
        <v>#DIV/0!</v>
      </c>
      <c r="I25" s="87"/>
    </row>
    <row r="26" spans="1:9" hidden="1" x14ac:dyDescent="0.2">
      <c r="A26" s="83">
        <f>'Détail par équipe'!B112</f>
        <v>7</v>
      </c>
      <c r="B26" s="83">
        <f>'Détail par équipe'!C112</f>
        <v>0</v>
      </c>
      <c r="C26" s="84"/>
      <c r="D26" s="84"/>
      <c r="E26" s="84"/>
      <c r="F26" s="84"/>
      <c r="G26" s="119" t="e">
        <f>ROUNDDOWN(IF(H26&gt;220,0,((220-H26)*0.7)),0)</f>
        <v>#DIV/0!</v>
      </c>
      <c r="H26" s="88" t="e">
        <f>ROUNDDOWN('Détail par équipe'!BQ112,0)</f>
        <v>#DIV/0!</v>
      </c>
      <c r="I26" s="90"/>
    </row>
    <row r="27" spans="1:9" hidden="1" x14ac:dyDescent="0.2">
      <c r="A27" s="83">
        <f>'Détail par équipe'!B78</f>
        <v>7</v>
      </c>
      <c r="B27" s="83">
        <f>'Détail par équipe'!C78</f>
        <v>0</v>
      </c>
      <c r="C27" s="84"/>
      <c r="D27" s="84"/>
      <c r="E27" s="85">
        <f>ROUNDDOWN('Détail par équipe'!BO78,0)</f>
        <v>0</v>
      </c>
      <c r="F27" s="85">
        <f>ROUNDDOWN('Détail par équipe'!BP78,0)</f>
        <v>0</v>
      </c>
      <c r="G27" s="119" t="e">
        <f>ROUNDDOWN(IF(H27&gt;220,0,((220-H27)*0.7)),0)</f>
        <v>#DIV/0!</v>
      </c>
      <c r="H27" s="93" t="e">
        <f>ROUNDDOWN('Détail par équipe'!BQ78,0)</f>
        <v>#DIV/0!</v>
      </c>
      <c r="I27" s="87"/>
    </row>
    <row r="28" spans="1:9" hidden="1" x14ac:dyDescent="0.2">
      <c r="A28" s="83">
        <f>'Détail par équipe'!B9</f>
        <v>7</v>
      </c>
      <c r="B28" s="83">
        <f>'Détail par équipe'!C9</f>
        <v>0</v>
      </c>
      <c r="C28" s="84"/>
      <c r="D28" s="84"/>
      <c r="E28" s="85">
        <f>'Détail par équipe'!BO9</f>
        <v>0</v>
      </c>
      <c r="F28" s="85">
        <f>'Détail par équipe'!BP9</f>
        <v>0</v>
      </c>
      <c r="G28" s="119" t="e">
        <f>ROUNDDOWN(IF(H28&gt;220,0,((220-H28)*0.7)),0)</f>
        <v>#DIV/0!</v>
      </c>
      <c r="H28" s="93" t="e">
        <f>'Détail par équipe'!BQ9</f>
        <v>#DIV/0!</v>
      </c>
      <c r="I28" s="87"/>
    </row>
    <row r="29" spans="1:9" hidden="1" x14ac:dyDescent="0.2">
      <c r="A29" s="83">
        <f>'Détail par équipe'!B140</f>
        <v>7</v>
      </c>
      <c r="B29" s="83">
        <f>'Détail par équipe'!C140</f>
        <v>0</v>
      </c>
      <c r="C29" s="84"/>
      <c r="D29" s="84"/>
      <c r="E29" s="85">
        <f>ROUNDDOWN('Détail par équipe'!BO140,0)+C29</f>
        <v>0</v>
      </c>
      <c r="F29" s="85">
        <f>ROUNDDOWN('Détail par équipe'!BP140,0)+D29</f>
        <v>0</v>
      </c>
      <c r="G29" s="119" t="e">
        <f>ROUNDDOWN(IF(H29&gt;220,0,((220-H29)*0.7)),0)</f>
        <v>#DIV/0!</v>
      </c>
      <c r="H29" s="93" t="e">
        <f>ROUNDDOWN('Détail par équipe'!BQ140,0)</f>
        <v>#DIV/0!</v>
      </c>
      <c r="I29" s="87"/>
    </row>
    <row r="30" spans="1:9" hidden="1" x14ac:dyDescent="0.2">
      <c r="A30" s="83">
        <f>'Détail par équipe'!B94</f>
        <v>7</v>
      </c>
      <c r="B30" s="83">
        <f>'Détail par équipe'!C94</f>
        <v>0</v>
      </c>
      <c r="C30" s="84"/>
      <c r="D30" s="84"/>
      <c r="E30" s="85">
        <f>ROUNDDOWN('Détail par équipe'!BO94,0)</f>
        <v>0</v>
      </c>
      <c r="F30" s="85">
        <f>ROUNDDOWN('Détail par équipe'!BP94,0)</f>
        <v>0</v>
      </c>
      <c r="G30" s="119" t="e">
        <f>ROUNDDOWN(IF(H30&gt;220,0,((220-H30)*0.7)),0)</f>
        <v>#DIV/0!</v>
      </c>
      <c r="H30" s="88" t="e">
        <f>ROUNDDOWN(F30/E30,0)</f>
        <v>#DIV/0!</v>
      </c>
      <c r="I30" s="87"/>
    </row>
    <row r="31" spans="1:9" hidden="1" x14ac:dyDescent="0.2">
      <c r="A31" s="83">
        <f>'Détail par équipe'!B65</f>
        <v>7</v>
      </c>
      <c r="B31" s="83">
        <f>'Détail par équipe'!C65</f>
        <v>0</v>
      </c>
      <c r="C31" s="84"/>
      <c r="D31" s="84"/>
      <c r="E31" s="85">
        <f>'Détail par équipe'!BO65</f>
        <v>0</v>
      </c>
      <c r="F31" s="85">
        <f>'Détail par équipe'!BP65</f>
        <v>0</v>
      </c>
      <c r="G31" s="119" t="e">
        <f>ROUNDDOWN(IF(H31&gt;220,0,((220-H31)*0.7)),0)</f>
        <v>#DIV/0!</v>
      </c>
      <c r="H31" s="88" t="e">
        <f>ROUNDDOWN(F31/E31,0)</f>
        <v>#DIV/0!</v>
      </c>
      <c r="I31" s="87"/>
    </row>
    <row r="32" spans="1:9" hidden="1" x14ac:dyDescent="0.2">
      <c r="A32" s="83">
        <f>'Détail par équipe'!B51</f>
        <v>7</v>
      </c>
      <c r="B32" s="92" t="str">
        <f>'Détail par équipe'!C51</f>
        <v xml:space="preserve"> </v>
      </c>
      <c r="C32" s="84"/>
      <c r="D32" s="84"/>
      <c r="E32" s="85">
        <f>ROUNDDOWN('Détail par équipe'!BO51,0)</f>
        <v>0</v>
      </c>
      <c r="F32" s="85">
        <f>ROUNDDOWN('Détail par équipe'!BP51,0)</f>
        <v>0</v>
      </c>
      <c r="G32" s="119" t="e">
        <f>ROUNDDOWN(IF(H32&gt;220,0,((220-H32)*0.7)),0)</f>
        <v>#DIV/0!</v>
      </c>
      <c r="H32" s="93" t="e">
        <f>ROUNDDOWN('Détail par équipe'!BQ51,0)</f>
        <v>#DIV/0!</v>
      </c>
      <c r="I32" s="87"/>
    </row>
    <row r="33" spans="1:9" hidden="1" x14ac:dyDescent="0.2">
      <c r="A33" s="83">
        <f>'Détail par équipe'!B113</f>
        <v>8</v>
      </c>
      <c r="B33" s="83">
        <f>'Détail par équipe'!C113</f>
        <v>0</v>
      </c>
      <c r="C33" s="84"/>
      <c r="D33" s="84"/>
      <c r="E33" s="84"/>
      <c r="F33" s="84"/>
      <c r="G33" s="119" t="e">
        <f>ROUNDDOWN(IF(H33&gt;220,0,((220-H33)*0.7)),0)</f>
        <v>#DIV/0!</v>
      </c>
      <c r="H33" s="88" t="e">
        <f>ROUNDDOWN('Détail par équipe'!BQ113,0)</f>
        <v>#DIV/0!</v>
      </c>
      <c r="I33" s="87"/>
    </row>
    <row r="34" spans="1:9" hidden="1" x14ac:dyDescent="0.2">
      <c r="A34" s="83">
        <f>'Détail par équipe'!B79</f>
        <v>8</v>
      </c>
      <c r="B34" s="83">
        <f>'Détail par équipe'!C79</f>
        <v>0</v>
      </c>
      <c r="C34" s="84"/>
      <c r="D34" s="84"/>
      <c r="E34" s="85">
        <f>ROUNDDOWN('Détail par équipe'!BO79,0)+C34</f>
        <v>0</v>
      </c>
      <c r="F34" s="85">
        <f>ROUNDDOWN('Détail par équipe'!BP79,0)+D34</f>
        <v>0</v>
      </c>
      <c r="G34" s="119" t="e">
        <f>ROUNDDOWN(IF(H34&gt;220,0,((220-H34)*0.7)),0)</f>
        <v>#DIV/0!</v>
      </c>
      <c r="H34" s="93" t="e">
        <f>ROUNDDOWN('Détail par équipe'!BQ79,0)</f>
        <v>#DIV/0!</v>
      </c>
      <c r="I34" s="87"/>
    </row>
    <row r="35" spans="1:9" hidden="1" x14ac:dyDescent="0.2">
      <c r="A35" s="83">
        <f>'Détail par équipe'!B141</f>
        <v>8</v>
      </c>
      <c r="B35" s="83">
        <f>'Détail par équipe'!C141</f>
        <v>0</v>
      </c>
      <c r="C35" s="84"/>
      <c r="D35" s="84"/>
      <c r="E35" s="85">
        <f>'Détail par équipe'!BO141</f>
        <v>0</v>
      </c>
      <c r="F35" s="85">
        <f>'Détail par équipe'!BP141</f>
        <v>0</v>
      </c>
      <c r="G35" s="119" t="e">
        <f>ROUNDDOWN(IF(H35&gt;220,0,((220-H35)*0.7)),0)</f>
        <v>#DIV/0!</v>
      </c>
      <c r="H35" s="93" t="e">
        <f>ROUNDDOWN(F35/E35,0)</f>
        <v>#DIV/0!</v>
      </c>
      <c r="I35" s="91"/>
    </row>
    <row r="36" spans="1:9" hidden="1" x14ac:dyDescent="0.2">
      <c r="A36" s="83">
        <f>'Détail par équipe'!B10</f>
        <v>8</v>
      </c>
      <c r="B36" s="83">
        <f>'Détail par équipe'!C10</f>
        <v>0</v>
      </c>
      <c r="C36" s="84"/>
      <c r="D36" s="84"/>
      <c r="E36" s="83">
        <f>'Détail par équipe'!BO10</f>
        <v>0</v>
      </c>
      <c r="F36" s="83">
        <f>'Détail par équipe'!BP10</f>
        <v>0</v>
      </c>
      <c r="G36" s="119" t="e">
        <f>ROUNDDOWN(IF(H36&gt;220,0,((220-H36)*0.7)),0)</f>
        <v>#DIV/0!</v>
      </c>
      <c r="H36" s="88" t="e">
        <f>ROUNDDOWN(F36/E36,0)</f>
        <v>#DIV/0!</v>
      </c>
      <c r="I36" s="90"/>
    </row>
    <row r="37" spans="1:9" hidden="1" x14ac:dyDescent="0.2">
      <c r="A37" s="83">
        <f>'Détail par équipe'!B95</f>
        <v>8</v>
      </c>
      <c r="B37" s="83">
        <f>'Détail par équipe'!C95</f>
        <v>0</v>
      </c>
      <c r="C37" s="84"/>
      <c r="D37" s="84"/>
      <c r="E37" s="83">
        <f>'Détail par équipe'!BO95+C37+E38</f>
        <v>0</v>
      </c>
      <c r="F37" s="83">
        <f>'Détail par équipe'!BP95+D37+F38</f>
        <v>0</v>
      </c>
      <c r="G37" s="119" t="e">
        <f>ROUNDDOWN(IF(H37&gt;220,0,((220-H37)*0.7)),0)</f>
        <v>#DIV/0!</v>
      </c>
      <c r="H37" s="88" t="e">
        <f>ROUNDDOWN(F37/E37,0)</f>
        <v>#DIV/0!</v>
      </c>
      <c r="I37" s="87"/>
    </row>
    <row r="38" spans="1:9" hidden="1" x14ac:dyDescent="0.2">
      <c r="A38" s="83">
        <f>'Détail par équipe'!B52</f>
        <v>8</v>
      </c>
      <c r="B38" s="92" t="str">
        <f>'Détail par équipe'!C52</f>
        <v xml:space="preserve"> </v>
      </c>
      <c r="C38" s="84"/>
      <c r="D38" s="84"/>
      <c r="E38" s="83">
        <f>'Détail par équipe'!BO52</f>
        <v>0</v>
      </c>
      <c r="F38" s="83">
        <f>'Détail par équipe'!BP52</f>
        <v>0</v>
      </c>
      <c r="G38" s="119" t="e">
        <f>ROUNDDOWN(IF(H38&gt;220,0,((220-H38)*0.7)),0)</f>
        <v>#DIV/0!</v>
      </c>
      <c r="H38" s="89" t="e">
        <f>ROUNDDOWN('Détail par équipe'!BQ52,0)</f>
        <v>#DIV/0!</v>
      </c>
      <c r="I38" s="87"/>
    </row>
    <row r="39" spans="1:9" hidden="1" x14ac:dyDescent="0.2">
      <c r="A39" s="83">
        <f>'Détail par équipe'!B114</f>
        <v>9</v>
      </c>
      <c r="B39" s="83">
        <f>'Détail par équipe'!C114</f>
        <v>0</v>
      </c>
      <c r="C39" s="84"/>
      <c r="D39" s="84"/>
      <c r="E39" s="84"/>
      <c r="F39" s="84"/>
      <c r="G39" s="119" t="e">
        <f>ROUNDDOWN(IF(H39&gt;220,0,((220-H39)*0.7)),0)</f>
        <v>#DIV/0!</v>
      </c>
      <c r="H39" s="88" t="e">
        <f>ROUNDDOWN('Détail par équipe'!BQ114,0)</f>
        <v>#DIV/0!</v>
      </c>
      <c r="I39" s="87"/>
    </row>
    <row r="40" spans="1:9" hidden="1" x14ac:dyDescent="0.2">
      <c r="A40" s="83">
        <f>'Détail par équipe'!B96</f>
        <v>9</v>
      </c>
      <c r="B40" s="83">
        <f>'Détail par équipe'!C96</f>
        <v>0</v>
      </c>
      <c r="C40" s="84"/>
      <c r="D40" s="84"/>
      <c r="E40" s="83">
        <f>'Détail par équipe'!BO96</f>
        <v>0</v>
      </c>
      <c r="F40" s="83">
        <f>'Détail par équipe'!BP96</f>
        <v>0</v>
      </c>
      <c r="G40" s="119" t="e">
        <f>ROUNDDOWN(IF(H40&gt;220,0,((220-H40)*0.7)),0)</f>
        <v>#DIV/0!</v>
      </c>
      <c r="H40" s="88" t="e">
        <f>ROUNDDOWN(F40/E40,0)</f>
        <v>#DIV/0!</v>
      </c>
      <c r="I40" s="87"/>
    </row>
    <row r="41" spans="1:9" hidden="1" x14ac:dyDescent="0.2">
      <c r="A41" s="83">
        <f>'Détail par équipe'!B80</f>
        <v>9</v>
      </c>
      <c r="B41" s="83">
        <f>'Détail par équipe'!C80</f>
        <v>0</v>
      </c>
      <c r="C41" s="84"/>
      <c r="D41" s="84"/>
      <c r="E41" s="85">
        <f>ROUNDDOWN('Détail par équipe'!BO80,0)</f>
        <v>0</v>
      </c>
      <c r="F41" s="85">
        <f>ROUNDDOWN('Détail par équipe'!BP80,0)</f>
        <v>0</v>
      </c>
      <c r="G41" s="119" t="e">
        <f>ROUNDDOWN(IF(H41&gt;220,0,((220-H41)*0.7)),0)</f>
        <v>#DIV/0!</v>
      </c>
      <c r="H41" s="88" t="e">
        <f>ROUNDDOWN(F41/E41,0)</f>
        <v>#DIV/0!</v>
      </c>
      <c r="I41" s="87"/>
    </row>
    <row r="42" spans="1:9" hidden="1" x14ac:dyDescent="0.2">
      <c r="A42" s="83">
        <f>'Détail par équipe'!B142</f>
        <v>9</v>
      </c>
      <c r="B42" s="83">
        <f>'Détail par équipe'!C142</f>
        <v>0</v>
      </c>
      <c r="C42" s="84"/>
      <c r="D42" s="84"/>
      <c r="E42" s="83">
        <f>'Détail par équipe'!BO142+C42</f>
        <v>4</v>
      </c>
      <c r="F42" s="83">
        <f>'Détail par équipe'!BP142+D42</f>
        <v>735</v>
      </c>
      <c r="G42" s="119">
        <f>ROUNDDOWN(IF(H42&gt;220,0,((220-H42)*0.7)),0)</f>
        <v>25</v>
      </c>
      <c r="H42" s="88">
        <f>ROUNDDOWN(F42/E42,0)</f>
        <v>183</v>
      </c>
      <c r="I42" s="91"/>
    </row>
    <row r="43" spans="1:9" hidden="1" x14ac:dyDescent="0.2">
      <c r="A43" s="83">
        <f>'Détail par équipe'!B11</f>
        <v>9</v>
      </c>
      <c r="B43" s="83">
        <f>'Détail par équipe'!C11</f>
        <v>0</v>
      </c>
      <c r="C43" s="84"/>
      <c r="D43" s="84"/>
      <c r="E43" s="83">
        <f>'Détail par équipe'!BO11</f>
        <v>0</v>
      </c>
      <c r="F43" s="83">
        <f>'Détail par équipe'!BP11</f>
        <v>0</v>
      </c>
      <c r="G43" s="119" t="e">
        <f>ROUNDDOWN(IF(H43&gt;220,0,((220-H43)*0.7)),0)</f>
        <v>#DIV/0!</v>
      </c>
      <c r="H43" s="88" t="e">
        <f>ROUNDDOWN(F43/E43,0)</f>
        <v>#DIV/0!</v>
      </c>
      <c r="I43" s="91"/>
    </row>
    <row r="44" spans="1:9" hidden="1" x14ac:dyDescent="0.2">
      <c r="A44" s="83">
        <f>'Détail par équipe'!B115</f>
        <v>10</v>
      </c>
      <c r="B44" s="83">
        <f>'Détail par équipe'!C115</f>
        <v>0</v>
      </c>
      <c r="C44" s="84"/>
      <c r="D44" s="84"/>
      <c r="E44" s="84"/>
      <c r="F44" s="84"/>
      <c r="G44" s="119" t="e">
        <f>ROUNDDOWN(IF(H44&gt;220,0,((220-H44)*0.7)),0)</f>
        <v>#DIV/0!</v>
      </c>
      <c r="H44" s="88" t="e">
        <f>ROUNDDOWN('Détail par équipe'!BQ115,0)</f>
        <v>#DIV/0!</v>
      </c>
      <c r="I44" s="91"/>
    </row>
    <row r="45" spans="1:9" hidden="1" x14ac:dyDescent="0.2">
      <c r="A45" s="83">
        <f>'Détail par équipe'!B97</f>
        <v>10</v>
      </c>
      <c r="B45" s="83">
        <f>'Détail par équipe'!C97</f>
        <v>0</v>
      </c>
      <c r="C45" s="84"/>
      <c r="D45" s="84"/>
      <c r="E45" s="83">
        <f>'Détail par équipe'!BO97</f>
        <v>0</v>
      </c>
      <c r="F45" s="83">
        <f>'Détail par équipe'!BP97</f>
        <v>0</v>
      </c>
      <c r="G45" s="119" t="e">
        <f>ROUNDDOWN(IF(H45&gt;220,0,((220-H45)*0.7)),0)</f>
        <v>#DIV/0!</v>
      </c>
      <c r="H45" s="93" t="e">
        <f>ROUNDDOWN('Détail par équipe'!BQ97,0)</f>
        <v>#DIV/0!</v>
      </c>
      <c r="I45" s="87"/>
    </row>
    <row r="46" spans="1:9" hidden="1" x14ac:dyDescent="0.2">
      <c r="A46" s="83">
        <f>'Détail par équipe'!B12</f>
        <v>10</v>
      </c>
      <c r="B46" s="83">
        <f>'Détail par équipe'!C12</f>
        <v>0</v>
      </c>
      <c r="C46" s="84"/>
      <c r="D46" s="84"/>
      <c r="E46" s="85">
        <f>ROUNDDOWN('Détail par équipe'!BO12,0)</f>
        <v>0</v>
      </c>
      <c r="F46" s="85">
        <f>ROUNDDOWN('Détail par équipe'!BP12,0)</f>
        <v>0</v>
      </c>
      <c r="G46" s="119" t="e">
        <f>ROUNDDOWN(IF(H46&gt;220,0,((220-H46)*0.7)),0)</f>
        <v>#DIV/0!</v>
      </c>
      <c r="H46" s="93" t="e">
        <f>ROUNDDOWN(F46/E46,0)</f>
        <v>#DIV/0!</v>
      </c>
      <c r="I46" s="87"/>
    </row>
    <row r="47" spans="1:9" hidden="1" x14ac:dyDescent="0.2">
      <c r="A47" s="83">
        <f>'Détail par équipe'!B143</f>
        <v>10</v>
      </c>
      <c r="B47" s="83">
        <f>'Détail par équipe'!C143</f>
        <v>0</v>
      </c>
      <c r="C47" s="84"/>
      <c r="D47" s="84"/>
      <c r="E47" s="85">
        <f>ROUNDDOWN('Détail par équipe'!BO143,0)</f>
        <v>4</v>
      </c>
      <c r="F47" s="85">
        <f>ROUNDDOWN('Détail par équipe'!BP143,0)</f>
        <v>654</v>
      </c>
      <c r="G47" s="119">
        <f>ROUNDDOWN(IF(H47&gt;220,0,((220-H47)*0.7)),0)</f>
        <v>39</v>
      </c>
      <c r="H47" s="88">
        <f>ROUNDDOWN(F47/E47,0)</f>
        <v>163</v>
      </c>
      <c r="I47" s="91"/>
    </row>
    <row r="48" spans="1:9" hidden="1" x14ac:dyDescent="0.2">
      <c r="A48" s="83">
        <f>'Détail par équipe'!B81</f>
        <v>10</v>
      </c>
      <c r="B48" s="83">
        <f>'Détail par équipe'!C81</f>
        <v>0</v>
      </c>
      <c r="C48" s="84"/>
      <c r="D48" s="84"/>
      <c r="E48" s="85">
        <f>ROUNDDOWN('Détail par équipe'!BO81,0)</f>
        <v>0</v>
      </c>
      <c r="F48" s="85">
        <f>ROUNDDOWN('Détail par équipe'!BP81,0)</f>
        <v>0</v>
      </c>
      <c r="G48" s="119" t="e">
        <f>ROUNDDOWN(IF(H48&gt;220,0,((220-H48)*0.7)),0)</f>
        <v>#DIV/0!</v>
      </c>
      <c r="H48" s="88" t="e">
        <f>ROUNDDOWN(F48/E48,0)</f>
        <v>#DIV/0!</v>
      </c>
      <c r="I48" s="87"/>
    </row>
    <row r="49" spans="1:9" hidden="1" x14ac:dyDescent="0.2">
      <c r="A49" s="83">
        <f>'Détail par équipe'!B98</f>
        <v>11</v>
      </c>
      <c r="B49" s="83">
        <f>'Détail par équipe'!C98</f>
        <v>0</v>
      </c>
      <c r="C49" s="84"/>
      <c r="D49" s="84"/>
      <c r="E49" s="85">
        <f>ROUNDDOWN('Détail par équipe'!BO98,0)</f>
        <v>0</v>
      </c>
      <c r="F49" s="85">
        <f>ROUNDDOWN('Détail par équipe'!BP98,0)</f>
        <v>0</v>
      </c>
      <c r="G49" s="119" t="e">
        <f>ROUNDDOWN(IF(H49&gt;220,0,((220-H49)*0.7)),0)</f>
        <v>#DIV/0!</v>
      </c>
      <c r="H49" s="89" t="e">
        <f>ROUNDDOWN('Détail par équipe'!BQ98,0)</f>
        <v>#DIV/0!</v>
      </c>
      <c r="I49" s="91"/>
    </row>
    <row r="50" spans="1:9" hidden="1" x14ac:dyDescent="0.2">
      <c r="A50" s="83">
        <f>'Détail par équipe'!B13</f>
        <v>11</v>
      </c>
      <c r="B50" s="83">
        <f>'Détail par équipe'!C13</f>
        <v>0</v>
      </c>
      <c r="C50" s="84"/>
      <c r="D50" s="84"/>
      <c r="E50" s="85">
        <f>ROUNDDOWN('Détail par équipe'!BO13,0)</f>
        <v>0</v>
      </c>
      <c r="F50" s="85">
        <f>ROUNDDOWN('Détail par équipe'!BP13,0)</f>
        <v>0</v>
      </c>
      <c r="G50" s="119" t="e">
        <f>ROUNDDOWN(IF(H50&gt;220,0,((220-H50)*0.7)),0)</f>
        <v>#DIV/0!</v>
      </c>
      <c r="H50" s="88" t="e">
        <f>ROUNDDOWN(F50/E50,0)</f>
        <v>#DIV/0!</v>
      </c>
      <c r="I50" s="91"/>
    </row>
    <row r="51" spans="1:9" hidden="1" x14ac:dyDescent="0.2">
      <c r="A51" s="83">
        <f>'Détail par équipe'!B99</f>
        <v>12</v>
      </c>
      <c r="B51" s="83">
        <f>'Détail par équipe'!C99</f>
        <v>0</v>
      </c>
      <c r="C51" s="84"/>
      <c r="D51" s="84"/>
      <c r="E51" s="85">
        <f>ROUNDDOWN('Détail par équipe'!BO99,0)</f>
        <v>0</v>
      </c>
      <c r="F51" s="85">
        <f>ROUNDDOWN('Détail par équipe'!BP99,0)</f>
        <v>0</v>
      </c>
      <c r="G51" s="119" t="e">
        <f>ROUNDDOWN(IF(H51&gt;220,0,((220-H51)*0.7)),0)</f>
        <v>#DIV/0!</v>
      </c>
      <c r="H51" s="93" t="e">
        <f>ROUNDDOWN('Détail par équipe'!BQ99,0)</f>
        <v>#DIV/0!</v>
      </c>
      <c r="I51" s="91"/>
    </row>
    <row r="52" spans="1:9" x14ac:dyDescent="0.2">
      <c r="A52" s="92" t="str">
        <f>'Détail par équipe'!B32</f>
        <v>Blot</v>
      </c>
      <c r="B52" s="92" t="str">
        <f>'Détail par équipe'!C32</f>
        <v>Bernard</v>
      </c>
      <c r="C52" s="84"/>
      <c r="D52" s="84"/>
      <c r="E52" s="85">
        <f>ROUNDDOWN('Détail par équipe'!BO32,0)+C52</f>
        <v>12</v>
      </c>
      <c r="F52" s="85">
        <f>ROUNDDOWN('Détail par équipe'!BP32,0)+D52</f>
        <v>1977</v>
      </c>
      <c r="G52" s="120">
        <f>ROUNDDOWN(IF(H52&gt;220,0,((220-H52)*0.7)),0)</f>
        <v>39</v>
      </c>
      <c r="H52" s="86">
        <f>ROUNDDOWN(F52/E52,0)</f>
        <v>164</v>
      </c>
      <c r="I52" s="87"/>
    </row>
    <row r="53" spans="1:9" x14ac:dyDescent="0.2">
      <c r="A53" s="92" t="str">
        <f>'Détail par équipe'!B107</f>
        <v>Bottecchia</v>
      </c>
      <c r="B53" s="92" t="str">
        <f>'Détail par équipe'!C107</f>
        <v>Philippe</v>
      </c>
      <c r="C53" s="84"/>
      <c r="D53" s="84"/>
      <c r="E53" s="85">
        <f>ROUNDDOWN('Détail par équipe'!BO107,0)+C53</f>
        <v>16</v>
      </c>
      <c r="F53" s="85">
        <f>ROUNDDOWN('Détail par équipe'!BP107,0)+D53</f>
        <v>2231</v>
      </c>
      <c r="G53" s="120">
        <f>ROUNDDOWN(IF(H53&gt;220,0,((220-H53)*0.7)),0)</f>
        <v>56</v>
      </c>
      <c r="H53" s="86">
        <f>ROUNDDOWN(F53/E53,0)</f>
        <v>139</v>
      </c>
      <c r="I53" s="90"/>
    </row>
    <row r="54" spans="1:9" x14ac:dyDescent="0.2">
      <c r="A54" s="92" t="str">
        <f>'Détail par équipe'!B3</f>
        <v>Cadic</v>
      </c>
      <c r="B54" s="92" t="str">
        <f>'Détail par équipe'!C3</f>
        <v>Michel</v>
      </c>
      <c r="C54" s="84"/>
      <c r="D54" s="84"/>
      <c r="E54" s="85">
        <f>ROUNDDOWN('Détail par équipe'!BO3,0)</f>
        <v>8</v>
      </c>
      <c r="F54" s="85">
        <f>ROUNDDOWN('Détail par équipe'!BP3,0)</f>
        <v>1250</v>
      </c>
      <c r="G54" s="120">
        <f>ROUNDDOWN(IF(H54&gt;220,0,((220-H54)*0.7)),0)</f>
        <v>44</v>
      </c>
      <c r="H54" s="86">
        <f>ROUNDDOWN(F54/E54,0)</f>
        <v>156</v>
      </c>
      <c r="I54" s="87"/>
    </row>
    <row r="55" spans="1:9" x14ac:dyDescent="0.2">
      <c r="A55" s="83" t="str">
        <f>'Détail par équipe'!B61</f>
        <v>Clément</v>
      </c>
      <c r="B55" s="83" t="str">
        <f>'Détail par équipe'!C61</f>
        <v>Michel</v>
      </c>
      <c r="C55" s="84"/>
      <c r="D55" s="84"/>
      <c r="E55" s="85">
        <f>ROUNDDOWN('Détail par équipe'!BO61,0)</f>
        <v>8</v>
      </c>
      <c r="F55" s="85">
        <f>ROUNDDOWN('Détail par équipe'!BP61,0)</f>
        <v>1312</v>
      </c>
      <c r="G55" s="119">
        <f>ROUNDDOWN(IF(H55&gt;220,0,((220-H55)*0.7)),0)</f>
        <v>39</v>
      </c>
      <c r="H55" s="88">
        <f>ROUNDDOWN(F55/E55,0)</f>
        <v>164</v>
      </c>
      <c r="I55" s="91"/>
    </row>
    <row r="56" spans="1:9" x14ac:dyDescent="0.2">
      <c r="A56" s="83" t="str">
        <f>'Détail par équipe'!B6</f>
        <v>Darribau</v>
      </c>
      <c r="B56" s="92" t="str">
        <f>'Détail par équipe'!C6</f>
        <v>Hervé</v>
      </c>
      <c r="C56" s="84"/>
      <c r="D56" s="84"/>
      <c r="E56" s="85">
        <f>ROUNDDOWN('Détail par équipe'!BO6,0)</f>
        <v>4</v>
      </c>
      <c r="F56" s="85">
        <f>ROUNDDOWN('Détail par équipe'!BP6,0)</f>
        <v>533</v>
      </c>
      <c r="G56" s="119">
        <f>ROUNDDOWN(IF(H56&gt;220,0,((220-H56)*0.7)),0)</f>
        <v>60</v>
      </c>
      <c r="H56" s="88">
        <f>ROUNDDOWN(F56/E56,0)</f>
        <v>133</v>
      </c>
      <c r="I56" s="87"/>
    </row>
    <row r="57" spans="1:9" x14ac:dyDescent="0.2">
      <c r="A57" s="83" t="str">
        <f>'Détail par équipe'!B22</f>
        <v>Derchez</v>
      </c>
      <c r="B57" s="92" t="str">
        <f>'Détail par équipe'!C22</f>
        <v>Jean-Paul</v>
      </c>
      <c r="C57" s="84"/>
      <c r="D57" s="84"/>
      <c r="E57" s="85">
        <f>ROUNDDOWN('Détail par équipe'!BO22,0)+C57</f>
        <v>12</v>
      </c>
      <c r="F57" s="85">
        <f>ROUNDDOWN('Détail par équipe'!BP22,0)+D57</f>
        <v>1924</v>
      </c>
      <c r="G57" s="119">
        <f>ROUNDDOWN(IF(H57&gt;220,0,((220-H57)*0.7)),0)</f>
        <v>42</v>
      </c>
      <c r="H57" s="88">
        <f>ROUNDDOWN(F57/E57,0)</f>
        <v>160</v>
      </c>
      <c r="I57" s="87"/>
    </row>
    <row r="58" spans="1:9" x14ac:dyDescent="0.2">
      <c r="A58" s="83" t="str">
        <f>'Détail par équipe'!B74</f>
        <v>Evangélista</v>
      </c>
      <c r="B58" s="83" t="str">
        <f>'Détail par équipe'!C74</f>
        <v>Sylvie</v>
      </c>
      <c r="C58" s="84"/>
      <c r="D58" s="84"/>
      <c r="E58" s="83">
        <f>'Détail par équipe'!BO74</f>
        <v>8</v>
      </c>
      <c r="F58" s="83">
        <f>'Détail par équipe'!BP74</f>
        <v>1101</v>
      </c>
      <c r="G58" s="119">
        <f>ROUNDDOWN(IF(H58&gt;220,0,((220-H58)*0.7)),0)</f>
        <v>58</v>
      </c>
      <c r="H58" s="88">
        <f>ROUNDDOWN(F58/E58,0)</f>
        <v>137</v>
      </c>
      <c r="I58" s="87"/>
    </row>
    <row r="59" spans="1:9" x14ac:dyDescent="0.2">
      <c r="A59" s="83" t="str">
        <f>'Détail par équipe'!B125</f>
        <v>Froloff</v>
      </c>
      <c r="B59" s="83" t="str">
        <f>'Détail par équipe'!C125</f>
        <v>Roger</v>
      </c>
      <c r="C59" s="84"/>
      <c r="D59" s="84"/>
      <c r="E59" s="85">
        <f>ROUNDDOWN('Détail par équipe'!BO125,0)+C59</f>
        <v>4</v>
      </c>
      <c r="F59" s="85">
        <f>ROUNDDOWN('Détail par équipe'!BP125,0)+D59</f>
        <v>650</v>
      </c>
      <c r="G59" s="119">
        <f>ROUNDDOWN(IF(H59&gt;220,0,((220-H59)*0.7)),0)</f>
        <v>40</v>
      </c>
      <c r="H59" s="93">
        <f>ROUNDDOWN(F59/E59,0)</f>
        <v>162</v>
      </c>
      <c r="I59" s="87"/>
    </row>
    <row r="60" spans="1:9" hidden="1" x14ac:dyDescent="0.2">
      <c r="A60" s="103" t="str">
        <f>'Détail par équipe'!B5</f>
        <v>Girardy</v>
      </c>
      <c r="B60" s="104" t="str">
        <f>'Détail par équipe'!C5</f>
        <v>Maguy</v>
      </c>
      <c r="C60" s="105"/>
      <c r="D60" s="105"/>
      <c r="E60" s="106">
        <f>ROUNDDOWN('Détail par équipe'!BO5,0)</f>
        <v>4</v>
      </c>
      <c r="F60" s="106">
        <f>ROUNDDOWN('Détail par équipe'!BP5,0)</f>
        <v>471</v>
      </c>
      <c r="G60" s="121">
        <f>ROUNDDOWN(IF(H60&gt;220,0,((220-H60)*0.7)),0)</f>
        <v>72</v>
      </c>
      <c r="H60" s="108">
        <f>ROUNDDOWN(F60/E60,0)</f>
        <v>117</v>
      </c>
      <c r="I60" s="91"/>
    </row>
    <row r="61" spans="1:9" s="109" customFormat="1" x14ac:dyDescent="0.2">
      <c r="A61" s="92" t="s">
        <v>44</v>
      </c>
      <c r="B61" s="92" t="s">
        <v>45</v>
      </c>
      <c r="C61" s="84"/>
      <c r="D61" s="84"/>
      <c r="E61" s="85">
        <f>E62+E60+E63</f>
        <v>16</v>
      </c>
      <c r="F61" s="85">
        <f>F62+F60+F63</f>
        <v>1880</v>
      </c>
      <c r="G61" s="120">
        <f>ROUNDDOWN(IF(H61&gt;220,0,((220-H61)*0.7)),0)</f>
        <v>72</v>
      </c>
      <c r="H61" s="86">
        <f>ROUNDDOWN(F61/E61,0)</f>
        <v>117</v>
      </c>
      <c r="I61" s="107"/>
    </row>
    <row r="62" spans="1:9" hidden="1" x14ac:dyDescent="0.2">
      <c r="A62" s="94" t="str">
        <f>'Détail par équipe'!B47</f>
        <v>Girardy</v>
      </c>
      <c r="B62" s="95" t="str">
        <f>'Détail par équipe'!C47</f>
        <v>Maguy</v>
      </c>
      <c r="C62" s="96"/>
      <c r="D62" s="96"/>
      <c r="E62" s="94">
        <f>'Détail par équipe'!BO47</f>
        <v>8</v>
      </c>
      <c r="F62" s="94">
        <f>'Détail par équipe'!BP47</f>
        <v>894</v>
      </c>
      <c r="G62" s="122">
        <f>ROUNDDOWN(IF(H62&gt;220,0,((220-H62)*0.7)),0)</f>
        <v>76</v>
      </c>
      <c r="H62" s="98">
        <f>ROUNDDOWN(F62/E62,0)</f>
        <v>111</v>
      </c>
      <c r="I62" s="87"/>
    </row>
    <row r="63" spans="1:9" hidden="1" x14ac:dyDescent="0.2">
      <c r="A63" s="95" t="str">
        <f>'Détail par équipe'!B21</f>
        <v>Girardy</v>
      </c>
      <c r="B63" s="95" t="str">
        <f>'Détail par équipe'!C21</f>
        <v>Maguy</v>
      </c>
      <c r="C63" s="96"/>
      <c r="D63" s="96"/>
      <c r="E63" s="99">
        <f>ROUNDDOWN('Détail par équipe'!BO21,0)+C63</f>
        <v>4</v>
      </c>
      <c r="F63" s="99">
        <f>ROUNDDOWN('Détail par équipe'!BP21,0)+D63</f>
        <v>515</v>
      </c>
      <c r="G63" s="123">
        <f>ROUNDDOWN(IF(H63&gt;220,0,((220-H63)*0.7)),0)</f>
        <v>64</v>
      </c>
      <c r="H63" s="100">
        <f>ROUNDDOWN(F63/E63,0)</f>
        <v>128</v>
      </c>
      <c r="I63" s="87"/>
    </row>
    <row r="64" spans="1:9" x14ac:dyDescent="0.2">
      <c r="A64" s="83" t="str">
        <f>'Détail par équipe'!B136</f>
        <v>Godivaux</v>
      </c>
      <c r="B64" s="83" t="str">
        <f>'Détail par équipe'!C136</f>
        <v>Nicole</v>
      </c>
      <c r="C64" s="84"/>
      <c r="D64" s="84"/>
      <c r="E64" s="83">
        <f>'Détail par équipe'!BO136</f>
        <v>4</v>
      </c>
      <c r="F64" s="83">
        <f>'Détail par équipe'!BP136</f>
        <v>593</v>
      </c>
      <c r="G64" s="119">
        <f>ROUNDDOWN(IF(H64&gt;220,0,((220-H64)*0.7)),0)</f>
        <v>50</v>
      </c>
      <c r="H64" s="89">
        <f>ROUNDDOWN(F64/E64,0)</f>
        <v>148</v>
      </c>
      <c r="I64" s="90"/>
    </row>
    <row r="65" spans="1:9" x14ac:dyDescent="0.2">
      <c r="A65" s="92" t="str">
        <f>'Détail par équipe'!B89</f>
        <v>Guille</v>
      </c>
      <c r="B65" s="92" t="str">
        <f>'Détail par équipe'!C89</f>
        <v>Pascal</v>
      </c>
      <c r="C65" s="84"/>
      <c r="D65" s="84"/>
      <c r="E65" s="85">
        <f>ROUNDDOWN('Détail par équipe'!BO89,0)</f>
        <v>12</v>
      </c>
      <c r="F65" s="85">
        <f>ROUNDDOWN('Détail par équipe'!BP89,0)</f>
        <v>1637</v>
      </c>
      <c r="G65" s="120">
        <f>ROUNDDOWN(IF(H65&gt;220,0,((220-H65)*0.7)),0)</f>
        <v>58</v>
      </c>
      <c r="H65" s="86">
        <f>ROUNDDOWN(F65/E65,0)</f>
        <v>136</v>
      </c>
      <c r="I65" s="87"/>
    </row>
    <row r="66" spans="1:9" x14ac:dyDescent="0.2">
      <c r="A66" s="92" t="str">
        <f>'Détail par équipe'!B88</f>
        <v>Ini</v>
      </c>
      <c r="B66" s="92" t="str">
        <f>'Détail par équipe'!C88</f>
        <v>Marc</v>
      </c>
      <c r="C66" s="84"/>
      <c r="D66" s="84"/>
      <c r="E66" s="85">
        <f>ROUNDDOWN('Détail par équipe'!BO88,0)</f>
        <v>16</v>
      </c>
      <c r="F66" s="85">
        <f>ROUNDDOWN('Détail par équipe'!BP88,0)</f>
        <v>2310</v>
      </c>
      <c r="G66" s="120">
        <f>ROUNDDOWN(IF(H66&gt;220,0,((220-H66)*0.7)),0)</f>
        <v>53</v>
      </c>
      <c r="H66" s="86">
        <f>ROUNDDOWN(F66/E66,0)</f>
        <v>144</v>
      </c>
      <c r="I66" s="87"/>
    </row>
    <row r="67" spans="1:9" x14ac:dyDescent="0.2">
      <c r="A67" s="83" t="str">
        <f>'Détail par équipe'!B23</f>
        <v>Lamy</v>
      </c>
      <c r="B67" s="83" t="str">
        <f>'Détail par équipe'!C23</f>
        <v>Eliane</v>
      </c>
      <c r="C67" s="84"/>
      <c r="D67" s="84"/>
      <c r="E67" s="84">
        <f>'Détail par équipe'!BO23</f>
        <v>4</v>
      </c>
      <c r="F67" s="84">
        <f>'Détail par équipe'!BP23</f>
        <v>641</v>
      </c>
      <c r="G67" s="119">
        <f>ROUNDDOWN(IF(H67&gt;220,0,((220-H67)*0.7)),0)</f>
        <v>42</v>
      </c>
      <c r="H67" s="88">
        <f>ROUNDDOWN('Détail par équipe'!BQ23,0)</f>
        <v>160</v>
      </c>
      <c r="I67" s="90"/>
    </row>
    <row r="68" spans="1:9" x14ac:dyDescent="0.2">
      <c r="A68" s="92" t="str">
        <f>'Détail par équipe'!B33</f>
        <v>Mager</v>
      </c>
      <c r="B68" s="92" t="str">
        <f>'Détail par équipe'!C33</f>
        <v>Michel</v>
      </c>
      <c r="C68" s="84"/>
      <c r="D68" s="84"/>
      <c r="E68" s="85">
        <f>ROUNDDOWN('Détail par équipe'!BO33,0)+C68</f>
        <v>16</v>
      </c>
      <c r="F68" s="85">
        <f>ROUNDDOWN('Détail par équipe'!BP33,0)+D68</f>
        <v>2948</v>
      </c>
      <c r="G68" s="120">
        <f>ROUNDDOWN(IF(H68&gt;220,0,((220-H68)*0.7)),0)</f>
        <v>25</v>
      </c>
      <c r="H68" s="86">
        <f>ROUNDDOWN(F68/E68,0)</f>
        <v>184</v>
      </c>
      <c r="I68" s="87"/>
    </row>
    <row r="69" spans="1:9" x14ac:dyDescent="0.2">
      <c r="A69" s="92" t="str">
        <f>'Détail par équipe'!B20</f>
        <v>Malenfer</v>
      </c>
      <c r="B69" s="92" t="str">
        <f>'Détail par équipe'!C20</f>
        <v>Pascal</v>
      </c>
      <c r="C69" s="84"/>
      <c r="D69" s="84"/>
      <c r="E69" s="85">
        <f>ROUNDDOWN('Détail par équipe'!BO20,0)+C69</f>
        <v>8</v>
      </c>
      <c r="F69" s="85">
        <f>ROUNDDOWN('Détail par équipe'!BP20,0)+D69</f>
        <v>1252</v>
      </c>
      <c r="G69" s="120">
        <f>ROUNDDOWN(IF(H69&gt;220,0,((220-H69)*0.7)),0)</f>
        <v>44</v>
      </c>
      <c r="H69" s="86">
        <f>ROUNDDOWN(F69/E69,0)</f>
        <v>156</v>
      </c>
      <c r="I69" s="87"/>
    </row>
    <row r="70" spans="1:9" x14ac:dyDescent="0.2">
      <c r="A70" s="92" t="str">
        <f>'Détail par équipe'!B106</f>
        <v>Micaud</v>
      </c>
      <c r="B70" s="92" t="str">
        <f>'Détail par équipe'!C106</f>
        <v>Brigitte</v>
      </c>
      <c r="C70" s="84"/>
      <c r="D70" s="84"/>
      <c r="E70" s="85">
        <f>ROUNDDOWN('Détail par équipe'!BO106,0)+C70</f>
        <v>16</v>
      </c>
      <c r="F70" s="85">
        <f>ROUNDDOWN('Détail par équipe'!BP106,0)+D70</f>
        <v>2316</v>
      </c>
      <c r="G70" s="120">
        <f>ROUNDDOWN(IF(H70&gt;220,0,((220-H70)*0.7)),0)</f>
        <v>53</v>
      </c>
      <c r="H70" s="86">
        <f>ROUNDDOWN(F70/E70,0)</f>
        <v>144</v>
      </c>
      <c r="I70" s="87"/>
    </row>
    <row r="71" spans="1:9" x14ac:dyDescent="0.2">
      <c r="A71" s="92" t="str">
        <f>'Détail par équipe'!B122</f>
        <v>Nguyen</v>
      </c>
      <c r="B71" s="92" t="str">
        <f>'Détail par équipe'!C122</f>
        <v>Jean</v>
      </c>
      <c r="C71" s="84"/>
      <c r="D71" s="84"/>
      <c r="E71" s="85">
        <f>ROUNDDOWN('Détail par équipe'!BO122,0)</f>
        <v>16</v>
      </c>
      <c r="F71" s="85">
        <f>ROUNDDOWN('Détail par équipe'!BP122,0)</f>
        <v>2790</v>
      </c>
      <c r="G71" s="120">
        <f>ROUNDDOWN(IF(H71&gt;220,0,((220-H71)*0.7)),0)</f>
        <v>32</v>
      </c>
      <c r="H71" s="86">
        <f>ROUNDDOWN(F71/E71,0)</f>
        <v>174</v>
      </c>
      <c r="I71" s="87"/>
    </row>
    <row r="72" spans="1:9" x14ac:dyDescent="0.2">
      <c r="A72" s="83" t="str">
        <f>'Détail par équipe'!B134</f>
        <v>Parralejo</v>
      </c>
      <c r="B72" s="83" t="str">
        <f>'Détail par équipe'!C134</f>
        <v>Isabel</v>
      </c>
      <c r="C72" s="84"/>
      <c r="D72" s="84"/>
      <c r="E72" s="85">
        <f>ROUNDDOWN('Détail par équipe'!BO134,0)+C72</f>
        <v>12</v>
      </c>
      <c r="F72" s="85">
        <f>ROUNDDOWN('Détail par équipe'!BP134,0)+D72</f>
        <v>1600</v>
      </c>
      <c r="G72" s="120">
        <f>ROUNDDOWN(IF(H72&gt;220,0,((220-H72)*0.7)),0)</f>
        <v>60</v>
      </c>
      <c r="H72" s="86">
        <f>ROUNDDOWN(F72/E72,0)</f>
        <v>133</v>
      </c>
      <c r="I72" s="87"/>
    </row>
    <row r="73" spans="1:9" x14ac:dyDescent="0.2">
      <c r="A73" s="92" t="str">
        <f>'Détail par équipe'!B4</f>
        <v>Parralejo</v>
      </c>
      <c r="B73" s="92" t="str">
        <f>'Détail par équipe'!C4</f>
        <v>Tony</v>
      </c>
      <c r="C73" s="84"/>
      <c r="D73" s="84"/>
      <c r="E73" s="85">
        <f>ROUNDDOWN('Détail par équipe'!BO4,0)</f>
        <v>16</v>
      </c>
      <c r="F73" s="85">
        <f>ROUNDDOWN('Détail par équipe'!BP4,0)</f>
        <v>2802</v>
      </c>
      <c r="G73" s="120">
        <f>ROUNDDOWN(IF(H73&gt;220,0,((220-H73)*0.7)),0)</f>
        <v>31</v>
      </c>
      <c r="H73" s="86">
        <f>ROUNDDOWN(F73/E73,0)</f>
        <v>175</v>
      </c>
      <c r="I73" s="90"/>
    </row>
    <row r="74" spans="1:9" x14ac:dyDescent="0.2">
      <c r="A74" s="83" t="str">
        <f>'Détail par équipe'!B124</f>
        <v>Puyaubreau</v>
      </c>
      <c r="B74" s="83" t="str">
        <f>'Détail par équipe'!C124</f>
        <v>François</v>
      </c>
      <c r="C74" s="84"/>
      <c r="D74" s="84"/>
      <c r="E74" s="85">
        <f>ROUNDDOWN('Détail par équipe'!BO124,0)</f>
        <v>8</v>
      </c>
      <c r="F74" s="85">
        <f>ROUNDDOWN('Détail par équipe'!BP124,0)</f>
        <v>1605</v>
      </c>
      <c r="G74" s="119">
        <f>ROUNDDOWN(IF(H74&gt;220,0,((220-H74)*0.7)),0)</f>
        <v>14</v>
      </c>
      <c r="H74" s="88">
        <f>ROUNDDOWN(F74/E74,0)</f>
        <v>200</v>
      </c>
      <c r="I74" s="87"/>
    </row>
    <row r="75" spans="1:9" x14ac:dyDescent="0.2">
      <c r="A75" s="92" t="str">
        <f>'Détail par équipe'!B73</f>
        <v>Quibeuf</v>
      </c>
      <c r="B75" s="92" t="str">
        <f>'Détail par équipe'!C73</f>
        <v>Catherine</v>
      </c>
      <c r="C75" s="84"/>
      <c r="D75" s="84"/>
      <c r="E75" s="85">
        <f>ROUNDDOWN('Détail par équipe'!BO73,0)</f>
        <v>16</v>
      </c>
      <c r="F75" s="85">
        <f>ROUNDDOWN('Détail par équipe'!BP73,0)</f>
        <v>2056</v>
      </c>
      <c r="G75" s="120">
        <f>ROUNDDOWN(IF(H75&gt;220,0,((220-H75)*0.7)),0)</f>
        <v>64</v>
      </c>
      <c r="H75" s="86">
        <f>ROUNDDOWN(F75/E75,0)</f>
        <v>128</v>
      </c>
      <c r="I75" s="87"/>
    </row>
    <row r="76" spans="1:9" x14ac:dyDescent="0.2">
      <c r="A76" s="83" t="str">
        <f>'Détail par équipe'!B90</f>
        <v>Remondin</v>
      </c>
      <c r="B76" s="83" t="str">
        <f>'Détail par équipe'!C90</f>
        <v>Jacky</v>
      </c>
      <c r="C76" s="84"/>
      <c r="D76" s="84"/>
      <c r="E76" s="85">
        <f>ROUNDDOWN('Détail par équipe'!BO90,0)</f>
        <v>4</v>
      </c>
      <c r="F76" s="85">
        <f>ROUNDDOWN('Détail par équipe'!BP90,0)</f>
        <v>596</v>
      </c>
      <c r="G76" s="119">
        <f>ROUNDDOWN(IF(H76&gt;220,0,((220-H76)*0.7)),0)</f>
        <v>49</v>
      </c>
      <c r="H76" s="88">
        <f>ROUNDDOWN(F76/E76,0)</f>
        <v>149</v>
      </c>
      <c r="I76" s="87"/>
    </row>
    <row r="77" spans="1:9" x14ac:dyDescent="0.2">
      <c r="A77" s="92" t="str">
        <f>'Détail par équipe'!B123</f>
        <v>Remondin</v>
      </c>
      <c r="B77" s="92" t="str">
        <f>'Détail par équipe'!C123</f>
        <v>Jacky</v>
      </c>
      <c r="C77" s="84"/>
      <c r="D77" s="84"/>
      <c r="E77" s="85">
        <f>ROUNDDOWN('Détail par équipe'!BO123,0)</f>
        <v>4</v>
      </c>
      <c r="F77" s="85">
        <f>ROUNDDOWN('Détail par équipe'!BP123,0)</f>
        <v>654</v>
      </c>
      <c r="G77" s="120">
        <f>ROUNDDOWN(IF(H77&gt;220,0,((220-H77)*0.7)),0)</f>
        <v>39</v>
      </c>
      <c r="H77" s="86">
        <f>ROUNDDOWN(F77/E77,0)</f>
        <v>163</v>
      </c>
      <c r="I77" s="87"/>
    </row>
    <row r="78" spans="1:9" x14ac:dyDescent="0.2">
      <c r="A78" s="92" t="str">
        <f>'Détail par équipe'!B45</f>
        <v>Roussel</v>
      </c>
      <c r="B78" s="92" t="str">
        <f>'Détail par équipe'!C45</f>
        <v>Jacky</v>
      </c>
      <c r="C78" s="84"/>
      <c r="D78" s="84"/>
      <c r="E78" s="85">
        <f>ROUNDDOWN('Détail par équipe'!BO45,0)+C78</f>
        <v>16</v>
      </c>
      <c r="F78" s="85">
        <f>ROUNDDOWN('Détail par équipe'!BP45,0)+D78</f>
        <v>2580</v>
      </c>
      <c r="G78" s="120">
        <f>ROUNDDOWN(IF(H78&gt;220,0,((220-H78)*0.7)),0)</f>
        <v>41</v>
      </c>
      <c r="H78" s="86">
        <f>ROUNDDOWN(F78/E78,0)</f>
        <v>161</v>
      </c>
      <c r="I78" s="87"/>
    </row>
    <row r="79" spans="1:9" x14ac:dyDescent="0.2">
      <c r="A79" s="83" t="s">
        <v>54</v>
      </c>
      <c r="B79" s="92" t="s">
        <v>48</v>
      </c>
      <c r="C79" s="84"/>
      <c r="D79" s="84"/>
      <c r="E79" s="85">
        <f>E80+E81</f>
        <v>12</v>
      </c>
      <c r="F79" s="85">
        <f>F80+F81</f>
        <v>1766</v>
      </c>
      <c r="G79" s="120">
        <f>ROUNDDOWN(IF(H79&gt;220,0,((220-H79)*0.7)),0)</f>
        <v>51</v>
      </c>
      <c r="H79" s="86">
        <f>ROUNDDOWN(F79/E79,0)</f>
        <v>147</v>
      </c>
      <c r="I79" s="87"/>
    </row>
    <row r="80" spans="1:9" s="131" customFormat="1" hidden="1" x14ac:dyDescent="0.2">
      <c r="A80" s="125" t="str">
        <f>'Détail par équipe'!B24</f>
        <v>Schambert</v>
      </c>
      <c r="B80" s="125" t="str">
        <f>'Détail par équipe'!C24</f>
        <v>Bernard</v>
      </c>
      <c r="C80" s="126"/>
      <c r="D80" s="126"/>
      <c r="E80" s="127">
        <f>ROUNDDOWN('Détail par équipe'!BO24,0)+C80</f>
        <v>4</v>
      </c>
      <c r="F80" s="127">
        <f>ROUNDDOWN('Détail par équipe'!BP24,0)+D80</f>
        <v>633</v>
      </c>
      <c r="G80" s="128">
        <f>ROUNDDOWN(IF(H80&gt;220,0,((220-H80)*0.7)),0)</f>
        <v>43</v>
      </c>
      <c r="H80" s="129">
        <f>ROUNDDOWN('Détail par équipe'!BQ24,0)</f>
        <v>158</v>
      </c>
      <c r="I80" s="130"/>
    </row>
    <row r="81" spans="1:9" s="131" customFormat="1" hidden="1" x14ac:dyDescent="0.2">
      <c r="A81" s="132" t="str">
        <f>'Détail par équipe'!B46</f>
        <v>Schambert</v>
      </c>
      <c r="B81" s="132" t="str">
        <f>'Détail par équipe'!C46</f>
        <v>Bernard</v>
      </c>
      <c r="C81" s="126"/>
      <c r="D81" s="126"/>
      <c r="E81" s="127">
        <f>ROUNDDOWN('Détail par équipe'!BO46,0)+C81</f>
        <v>8</v>
      </c>
      <c r="F81" s="127">
        <f>ROUNDDOWN('Détail par équipe'!BP46,0)+D81</f>
        <v>1133</v>
      </c>
      <c r="G81" s="133">
        <f>ROUNDDOWN(IF(H81&gt;220,0,((220-H81)*0.7)),0)</f>
        <v>55</v>
      </c>
      <c r="H81" s="134">
        <f>ROUNDDOWN(F81/E81,0)</f>
        <v>141</v>
      </c>
      <c r="I81" s="130"/>
    </row>
    <row r="82" spans="1:9" x14ac:dyDescent="0.2">
      <c r="A82" s="92" t="str">
        <f>'Détail par équipe'!B59</f>
        <v>Soleilhac</v>
      </c>
      <c r="B82" s="92" t="str">
        <f>'Détail par équipe'!C59</f>
        <v>Christian</v>
      </c>
      <c r="C82" s="84"/>
      <c r="D82" s="84"/>
      <c r="E82" s="85">
        <f>ROUNDDOWN('Détail par équipe'!BO59,0)+C82</f>
        <v>8</v>
      </c>
      <c r="F82" s="85">
        <f>ROUNDDOWN('Détail par équipe'!BP59,0)+D82</f>
        <v>1148</v>
      </c>
      <c r="G82" s="120">
        <f>ROUNDDOWN(IF(H82&gt;220,0,((220-H82)*0.7)),0)</f>
        <v>53</v>
      </c>
      <c r="H82" s="86">
        <f>ROUNDDOWN(F82/E82,0)</f>
        <v>143</v>
      </c>
      <c r="I82" s="87"/>
    </row>
    <row r="83" spans="1:9" s="102" customFormat="1" hidden="1" x14ac:dyDescent="0.2">
      <c r="A83" s="94" t="str">
        <f>'Détail par équipe'!B34</f>
        <v>Subacchi</v>
      </c>
      <c r="B83" s="95" t="str">
        <f>'Détail par équipe'!C34</f>
        <v>Claudine</v>
      </c>
      <c r="C83" s="96"/>
      <c r="D83" s="96"/>
      <c r="E83" s="99">
        <f>ROUNDDOWN('Détail par équipe'!BO34,0)+C83</f>
        <v>4</v>
      </c>
      <c r="F83" s="99">
        <f>ROUNDDOWN('Détail par équipe'!BP34,0)+D83</f>
        <v>678</v>
      </c>
      <c r="G83" s="122">
        <f>ROUNDDOWN(IF(H83&gt;220,0,((220-H83)*0.7)),0)</f>
        <v>35</v>
      </c>
      <c r="H83" s="98">
        <f>ROUNDDOWN(F83/E83,0)</f>
        <v>169</v>
      </c>
      <c r="I83" s="97"/>
    </row>
    <row r="84" spans="1:9" s="102" customFormat="1" hidden="1" x14ac:dyDescent="0.2">
      <c r="A84" s="95" t="str">
        <f>'Détail par équipe'!B72</f>
        <v>Subacchi</v>
      </c>
      <c r="B84" s="95" t="str">
        <f>'Détail par équipe'!C72</f>
        <v>Claudine</v>
      </c>
      <c r="C84" s="96"/>
      <c r="D84" s="96"/>
      <c r="E84" s="99">
        <f>ROUNDDOWN('Détail par équipe'!BO72,0)</f>
        <v>8</v>
      </c>
      <c r="F84" s="99">
        <f>ROUNDDOWN('Détail par équipe'!BP72,0)</f>
        <v>1388</v>
      </c>
      <c r="G84" s="123">
        <f>ROUNDDOWN(IF(H84&gt;220,0,((220-H84)*0.7)),0)</f>
        <v>32</v>
      </c>
      <c r="H84" s="100">
        <f>ROUNDDOWN(F84/E84,0)</f>
        <v>173</v>
      </c>
      <c r="I84" s="97"/>
    </row>
    <row r="85" spans="1:9" x14ac:dyDescent="0.2">
      <c r="A85" s="101" t="s">
        <v>58</v>
      </c>
      <c r="B85" s="101" t="s">
        <v>60</v>
      </c>
      <c r="C85" s="84"/>
      <c r="D85" s="84"/>
      <c r="E85" s="85">
        <f>E83+E84</f>
        <v>12</v>
      </c>
      <c r="F85" s="85">
        <f>F83+F84</f>
        <v>2066</v>
      </c>
      <c r="G85" s="120">
        <f>ROUNDDOWN(IF(H85&gt;220,0,((220-H85)*0.7)),0)</f>
        <v>33</v>
      </c>
      <c r="H85" s="86">
        <f>ROUNDDOWN(F85/E85,0)</f>
        <v>172</v>
      </c>
      <c r="I85" s="87"/>
    </row>
    <row r="86" spans="1:9" x14ac:dyDescent="0.2">
      <c r="A86" s="92" t="str">
        <f>'Détail par équipe'!B60</f>
        <v>Subacchi</v>
      </c>
      <c r="B86" s="92" t="str">
        <f>'Détail par équipe'!C60</f>
        <v>Michel</v>
      </c>
      <c r="C86" s="84"/>
      <c r="D86" s="84"/>
      <c r="E86" s="85">
        <f>ROUNDDOWN('Détail par équipe'!BO60,0)</f>
        <v>16</v>
      </c>
      <c r="F86" s="85">
        <f>ROUNDDOWN('Détail par équipe'!BP60,0)</f>
        <v>2506</v>
      </c>
      <c r="G86" s="120">
        <f>ROUNDDOWN(IF(H86&gt;220,0,((220-H86)*0.7)),0)</f>
        <v>44</v>
      </c>
      <c r="H86" s="86">
        <f>ROUNDDOWN(F86/E86,0)</f>
        <v>156</v>
      </c>
      <c r="I86" s="87"/>
    </row>
    <row r="87" spans="1:9" x14ac:dyDescent="0.2">
      <c r="A87" s="83" t="str">
        <f>'Détail par équipe'!B135</f>
        <v>Trouvé</v>
      </c>
      <c r="B87" s="83" t="str">
        <f>'Détail par équipe'!C135</f>
        <v>Francis</v>
      </c>
      <c r="C87" s="84"/>
      <c r="D87" s="84"/>
      <c r="E87" s="85">
        <f>ROUNDDOWN('Détail par équipe'!BO135,0)+C87</f>
        <v>8</v>
      </c>
      <c r="F87" s="85">
        <f>ROUNDDOWN('Détail par équipe'!BP135,0)+D87</f>
        <v>1430</v>
      </c>
      <c r="G87" s="120">
        <f>ROUNDDOWN(IF(H87&gt;220,0,((220-H87)*0.7)),0)</f>
        <v>29</v>
      </c>
      <c r="H87" s="86">
        <f>ROUNDDOWN(F87/E87,0)</f>
        <v>178</v>
      </c>
      <c r="I87" s="87"/>
    </row>
  </sheetData>
  <sortState xmlns:xlrd2="http://schemas.microsoft.com/office/spreadsheetml/2017/richdata2" ref="A2:H87">
    <sortCondition ref="A2:A87"/>
    <sortCondition ref="B2:B8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Résumé de l’exportation</vt:lpstr>
      <vt:lpstr>Classement</vt:lpstr>
      <vt:lpstr>Détail par équipe</vt:lpstr>
      <vt:lpstr>Moyennes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2022-10-11T11:05:11Z</cp:lastPrinted>
  <dcterms:created xsi:type="dcterms:W3CDTF">2022-09-19T13:35:18Z</dcterms:created>
  <dcterms:modified xsi:type="dcterms:W3CDTF">2022-10-11T11:12:15Z</dcterms:modified>
</cp:coreProperties>
</file>